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\SanjelDocuments\Projects\I-Implementation\Burndown\"/>
    </mc:Choice>
  </mc:AlternateContent>
  <bookViews>
    <workbookView xWindow="20" yWindow="290" windowWidth="19190" windowHeight="675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Records'!$A$5:$AC$43</definedName>
    <definedName name="_xlnm._FilterDatabase" localSheetId="3" hidden="1">'Sprint Backlog'!$A$1:$F$37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X4" i="8" l="1"/>
  <c r="Y34" i="1" l="1"/>
  <c r="G30" i="7" s="1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4" i="8" l="1"/>
  <c r="B34" i="8"/>
  <c r="C34" i="8"/>
  <c r="D34" i="8"/>
  <c r="W34" i="8" s="1"/>
  <c r="X34" i="8" s="1"/>
  <c r="Y23" i="1" l="1"/>
  <c r="G19" i="7" s="1"/>
  <c r="Y24" i="1"/>
  <c r="G20" i="7" s="1"/>
  <c r="Y25" i="1"/>
  <c r="G21" i="7" s="1"/>
  <c r="Y37" i="1"/>
  <c r="G33" i="7" s="1"/>
  <c r="Y38" i="1"/>
  <c r="G34" i="7" s="1"/>
  <c r="Y42" i="1"/>
  <c r="G38" i="7" s="1"/>
  <c r="D4" i="1" l="1"/>
  <c r="A33" i="8"/>
  <c r="B33" i="8"/>
  <c r="C33" i="8"/>
  <c r="D33" i="8"/>
  <c r="Q33" i="8" s="1"/>
  <c r="T39" i="8"/>
  <c r="A42" i="8"/>
  <c r="B42" i="8"/>
  <c r="C42" i="8"/>
  <c r="D42" i="8"/>
  <c r="A23" i="8"/>
  <c r="B23" i="8"/>
  <c r="C23" i="8"/>
  <c r="D23" i="8"/>
  <c r="U23" i="8" s="1"/>
  <c r="A24" i="8"/>
  <c r="B24" i="8"/>
  <c r="C24" i="8"/>
  <c r="D24" i="8"/>
  <c r="U24" i="8" s="1"/>
  <c r="V24" i="8" s="1"/>
  <c r="A25" i="8"/>
  <c r="B25" i="8"/>
  <c r="C25" i="8"/>
  <c r="D25" i="8"/>
  <c r="U25" i="8" s="1"/>
  <c r="V25" i="8" s="1"/>
  <c r="X25" i="8" s="1"/>
  <c r="W24" i="8" l="1"/>
  <c r="X24" i="8" s="1"/>
  <c r="R33" i="8"/>
  <c r="U32" i="8"/>
  <c r="V32" i="8"/>
  <c r="W32" i="8"/>
  <c r="X32" i="8"/>
  <c r="A32" i="8"/>
  <c r="B32" i="8"/>
  <c r="C32" i="8"/>
  <c r="D32" i="8"/>
  <c r="T32" i="8" s="1"/>
  <c r="A38" i="8"/>
  <c r="B38" i="8"/>
  <c r="C38" i="8"/>
  <c r="D38" i="8"/>
  <c r="T38" i="8" s="1"/>
  <c r="U38" i="8" s="1"/>
  <c r="V38" i="8" s="1"/>
  <c r="W38" i="8" s="1"/>
  <c r="X38" i="8" s="1"/>
  <c r="A37" i="8"/>
  <c r="B37" i="8"/>
  <c r="C37" i="8"/>
  <c r="D37" i="8"/>
  <c r="T37" i="8" s="1"/>
  <c r="U37" i="8" s="1"/>
  <c r="V37" i="8" s="1"/>
  <c r="X37" i="8" s="1"/>
  <c r="E36" i="8"/>
  <c r="F36" i="8"/>
  <c r="G36" i="8"/>
  <c r="H36" i="8"/>
  <c r="I36" i="8"/>
  <c r="J36" i="8"/>
  <c r="K36" i="8"/>
  <c r="L36" i="8"/>
  <c r="M36" i="8"/>
  <c r="N36" i="8"/>
  <c r="Y32" i="1"/>
  <c r="G28" i="7" s="1"/>
  <c r="Y41" i="1"/>
  <c r="G37" i="7" s="1"/>
  <c r="T33" i="8" l="1"/>
  <c r="U33" i="8" s="1"/>
  <c r="X33" i="8" s="1"/>
  <c r="S33" i="8"/>
  <c r="A26" i="8"/>
  <c r="B26" i="8"/>
  <c r="C26" i="8"/>
  <c r="D26" i="8"/>
  <c r="R26" i="8" s="1"/>
  <c r="T26" i="8" s="1"/>
  <c r="T31" i="8"/>
  <c r="V8" i="8"/>
  <c r="U26" i="8" l="1"/>
  <c r="W26" i="8" s="1"/>
  <c r="X26" i="8" s="1"/>
  <c r="Y26" i="1"/>
  <c r="G22" i="7" s="1"/>
  <c r="B3" i="2" l="1"/>
  <c r="S5" i="1"/>
  <c r="S9" i="8"/>
  <c r="S21" i="8"/>
  <c r="S22" i="8"/>
  <c r="S28" i="8"/>
  <c r="S6" i="8"/>
  <c r="U31" i="8"/>
  <c r="V31" i="8" s="1"/>
  <c r="W31" i="8" s="1"/>
  <c r="X31" i="8" s="1"/>
  <c r="U20" i="8"/>
  <c r="V20" i="8" s="1"/>
  <c r="X20" i="8" s="1"/>
  <c r="A21" i="8"/>
  <c r="B21" i="8"/>
  <c r="C21" i="8"/>
  <c r="D21" i="8"/>
  <c r="Q21" i="8" s="1"/>
  <c r="A22" i="8"/>
  <c r="B22" i="8"/>
  <c r="C22" i="8"/>
  <c r="D22" i="8"/>
  <c r="Q22" i="8" s="1"/>
  <c r="A27" i="8"/>
  <c r="B27" i="8"/>
  <c r="C27" i="8"/>
  <c r="D27" i="8"/>
  <c r="R27" i="8" s="1"/>
  <c r="S27" i="8" s="1"/>
  <c r="A28" i="8"/>
  <c r="B28" i="8"/>
  <c r="C28" i="8"/>
  <c r="D28" i="8"/>
  <c r="Q28" i="8" s="1"/>
  <c r="A29" i="8"/>
  <c r="B29" i="8"/>
  <c r="C29" i="8"/>
  <c r="D29" i="8"/>
  <c r="R29" i="8" s="1"/>
  <c r="S29" i="8" s="1"/>
  <c r="A30" i="8"/>
  <c r="B30" i="8"/>
  <c r="C30" i="8"/>
  <c r="D30" i="8"/>
  <c r="R30" i="8" s="1"/>
  <c r="V30" i="8" s="1"/>
  <c r="A31" i="8"/>
  <c r="B31" i="8"/>
  <c r="C31" i="8"/>
  <c r="D31" i="8"/>
  <c r="Q31" i="8" s="1"/>
  <c r="A35" i="8"/>
  <c r="B35" i="8"/>
  <c r="C35" i="8"/>
  <c r="D35" i="8"/>
  <c r="R35" i="8" s="1"/>
  <c r="A36" i="8"/>
  <c r="B36" i="8"/>
  <c r="C36" i="8"/>
  <c r="D36" i="8"/>
  <c r="R36" i="8" s="1"/>
  <c r="A39" i="8"/>
  <c r="B39" i="8"/>
  <c r="C39" i="8"/>
  <c r="D39" i="8"/>
  <c r="R39" i="8" s="1"/>
  <c r="U39" i="8" s="1"/>
  <c r="W39" i="8" s="1"/>
  <c r="X39" i="8" s="1"/>
  <c r="A40" i="8"/>
  <c r="B40" i="8"/>
  <c r="C40" i="8"/>
  <c r="D40" i="8"/>
  <c r="R40" i="8" s="1"/>
  <c r="A41" i="8"/>
  <c r="B41" i="8"/>
  <c r="C41" i="8"/>
  <c r="D41" i="8"/>
  <c r="R41" i="8" s="1"/>
  <c r="T41" i="8" s="1"/>
  <c r="R42" i="8"/>
  <c r="T42" i="8" s="1"/>
  <c r="U42" i="8" s="1"/>
  <c r="X42" i="8" s="1"/>
  <c r="A20" i="8"/>
  <c r="B20" i="8"/>
  <c r="C20" i="8"/>
  <c r="D20" i="8"/>
  <c r="Q20" i="8" s="1"/>
  <c r="Y20" i="1"/>
  <c r="G16" i="7" s="1"/>
  <c r="Y21" i="1"/>
  <c r="G17" i="7" s="1"/>
  <c r="Y22" i="1"/>
  <c r="G18" i="7" s="1"/>
  <c r="Y27" i="1"/>
  <c r="G23" i="7" s="1"/>
  <c r="Y28" i="1"/>
  <c r="G24" i="7" s="1"/>
  <c r="Y33" i="1"/>
  <c r="G29" i="7" s="1"/>
  <c r="Y29" i="1"/>
  <c r="G25" i="7" s="1"/>
  <c r="Y30" i="1"/>
  <c r="G26" i="7" s="1"/>
  <c r="Y31" i="1"/>
  <c r="G27" i="7" s="1"/>
  <c r="Y35" i="1"/>
  <c r="G31" i="7" s="1"/>
  <c r="Y36" i="1"/>
  <c r="G32" i="7" s="1"/>
  <c r="Y39" i="1"/>
  <c r="G35" i="7" s="1"/>
  <c r="Y40" i="1"/>
  <c r="G36" i="7" s="1"/>
  <c r="V41" i="8" l="1"/>
  <c r="X41" i="8" s="1"/>
  <c r="Q42" i="8"/>
  <c r="Q41" i="8"/>
  <c r="Q39" i="8"/>
  <c r="Q30" i="8"/>
  <c r="Q27" i="8"/>
  <c r="Q40" i="8"/>
  <c r="Q36" i="8"/>
  <c r="Q29" i="8"/>
  <c r="Q35" i="8"/>
  <c r="T35" i="8"/>
  <c r="U35" i="8" s="1"/>
  <c r="W35" i="8" s="1"/>
  <c r="X35" i="8" s="1"/>
  <c r="S35" i="8"/>
  <c r="V40" i="8"/>
  <c r="W40" i="8" s="1"/>
  <c r="X40" i="8" s="1"/>
  <c r="S40" i="8"/>
  <c r="T36" i="8"/>
  <c r="U36" i="8" s="1"/>
  <c r="W36" i="8" s="1"/>
  <c r="X36" i="8" s="1"/>
  <c r="S36" i="8"/>
  <c r="S42" i="8"/>
  <c r="S41" i="8"/>
  <c r="G5" i="1"/>
  <c r="H5" i="1"/>
  <c r="I5" i="1"/>
  <c r="J5" i="1"/>
  <c r="K5" i="1"/>
  <c r="L5" i="1"/>
  <c r="M5" i="1"/>
  <c r="N5" i="1"/>
  <c r="O5" i="1"/>
  <c r="P5" i="1"/>
  <c r="Q5" i="1"/>
  <c r="R5" i="1"/>
  <c r="T5" i="1"/>
  <c r="U5" i="1"/>
  <c r="V5" i="1"/>
  <c r="W5" i="1"/>
  <c r="X5" i="1"/>
  <c r="F5" i="1"/>
  <c r="Q9" i="2"/>
  <c r="R9" i="2"/>
  <c r="S9" i="2"/>
  <c r="T9" i="2"/>
  <c r="U9" i="2"/>
  <c r="V9" i="2"/>
  <c r="Y18" i="1" l="1"/>
  <c r="G14" i="7" s="1"/>
  <c r="Q8" i="8"/>
  <c r="R8" i="8" s="1"/>
  <c r="A10" i="8"/>
  <c r="B10" i="8"/>
  <c r="C10" i="8"/>
  <c r="D10" i="8"/>
  <c r="E10" i="8" s="1"/>
  <c r="F10" i="8" s="1"/>
  <c r="G10" i="8" s="1"/>
  <c r="H10" i="8" s="1"/>
  <c r="A11" i="8"/>
  <c r="B11" i="8"/>
  <c r="C11" i="8"/>
  <c r="D11" i="8"/>
  <c r="E11" i="8" s="1"/>
  <c r="F11" i="8" s="1"/>
  <c r="G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A12" i="8"/>
  <c r="B12" i="8"/>
  <c r="C12" i="8"/>
  <c r="D12" i="8"/>
  <c r="E12" i="8" s="1"/>
  <c r="F12" i="8" s="1"/>
  <c r="G12" i="8" s="1"/>
  <c r="H12" i="8" s="1"/>
  <c r="I12" i="8" s="1"/>
  <c r="J12" i="8" s="1"/>
  <c r="K12" i="8" s="1"/>
  <c r="M12" i="8" s="1"/>
  <c r="N12" i="8" s="1"/>
  <c r="O12" i="8" s="1"/>
  <c r="P12" i="8" s="1"/>
  <c r="Q12" i="8" s="1"/>
  <c r="R12" i="8" s="1"/>
  <c r="A13" i="8"/>
  <c r="B13" i="8"/>
  <c r="C13" i="8"/>
  <c r="D13" i="8"/>
  <c r="E13" i="8" s="1"/>
  <c r="F13" i="8" s="1"/>
  <c r="G13" i="8" s="1"/>
  <c r="R13" i="8" s="1"/>
  <c r="A14" i="8"/>
  <c r="B14" i="8"/>
  <c r="C14" i="8"/>
  <c r="D14" i="8"/>
  <c r="E14" i="8" s="1"/>
  <c r="F14" i="8" s="1"/>
  <c r="G14" i="8" s="1"/>
  <c r="H14" i="8" s="1"/>
  <c r="I14" i="8" s="1"/>
  <c r="K14" i="8" s="1"/>
  <c r="L14" i="8" s="1"/>
  <c r="M14" i="8" s="1"/>
  <c r="N14" i="8" s="1"/>
  <c r="O14" i="8" s="1"/>
  <c r="P14" i="8" s="1"/>
  <c r="Q14" i="8" s="1"/>
  <c r="R14" i="8" s="1"/>
  <c r="A15" i="8"/>
  <c r="B15" i="8"/>
  <c r="C15" i="8"/>
  <c r="D15" i="8"/>
  <c r="E15" i="8" s="1"/>
  <c r="F15" i="8" s="1"/>
  <c r="G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A16" i="8"/>
  <c r="B16" i="8"/>
  <c r="C16" i="8"/>
  <c r="D16" i="8"/>
  <c r="E16" i="8" s="1"/>
  <c r="F16" i="8" s="1"/>
  <c r="G16" i="8" s="1"/>
  <c r="H16" i="8" s="1"/>
  <c r="I16" i="8" s="1"/>
  <c r="J16" i="8" s="1"/>
  <c r="K16" i="8" s="1"/>
  <c r="M16" i="8" s="1"/>
  <c r="N16" i="8" s="1"/>
  <c r="O16" i="8" s="1"/>
  <c r="P16" i="8" s="1"/>
  <c r="Q16" i="8" s="1"/>
  <c r="R16" i="8" s="1"/>
  <c r="A17" i="8"/>
  <c r="B17" i="8"/>
  <c r="C17" i="8"/>
  <c r="D17" i="8"/>
  <c r="E17" i="8" s="1"/>
  <c r="F17" i="8" s="1"/>
  <c r="G17" i="8" s="1"/>
  <c r="H17" i="8" s="1"/>
  <c r="I17" i="8" s="1"/>
  <c r="L17" i="8" s="1"/>
  <c r="M17" i="8" s="1"/>
  <c r="N17" i="8" s="1"/>
  <c r="O17" i="8" s="1"/>
  <c r="P17" i="8" s="1"/>
  <c r="Q17" i="8" s="1"/>
  <c r="R17" i="8" s="1"/>
  <c r="A18" i="8"/>
  <c r="B18" i="8"/>
  <c r="C18" i="8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Q18" i="8" s="1"/>
  <c r="R18" i="8" s="1"/>
  <c r="A19" i="8"/>
  <c r="B19" i="8"/>
  <c r="C19" i="8"/>
  <c r="D19" i="8"/>
  <c r="E19" i="8" s="1"/>
  <c r="F19" i="8" s="1"/>
  <c r="G19" i="8" s="1"/>
  <c r="H19" i="8" s="1"/>
  <c r="I19" i="8" s="1"/>
  <c r="J19" i="8" s="1"/>
  <c r="K19" i="8" s="1"/>
  <c r="L19" i="8" s="1"/>
  <c r="M19" i="8" s="1"/>
  <c r="O19" i="8" s="1"/>
  <c r="Q19" i="8" s="1"/>
  <c r="R19" i="8" s="1"/>
  <c r="T22" i="8"/>
  <c r="U22" i="8" s="1"/>
  <c r="V22" i="8" s="1"/>
  <c r="W22" i="8" s="1"/>
  <c r="X22" i="8" s="1"/>
  <c r="T27" i="8"/>
  <c r="T28" i="8"/>
  <c r="U28" i="8" s="1"/>
  <c r="V28" i="8" s="1"/>
  <c r="W28" i="8" s="1"/>
  <c r="T29" i="8"/>
  <c r="U29" i="8" s="1"/>
  <c r="W29" i="8" s="1"/>
  <c r="X29" i="8" s="1"/>
  <c r="I7" i="8"/>
  <c r="J7" i="8" s="1"/>
  <c r="K7" i="8" s="1"/>
  <c r="L7" i="8" s="1"/>
  <c r="M7" i="8" s="1"/>
  <c r="A7" i="8"/>
  <c r="B7" i="8"/>
  <c r="C7" i="8"/>
  <c r="D7" i="8"/>
  <c r="E7" i="8" s="1"/>
  <c r="F7" i="8" s="1"/>
  <c r="A8" i="8"/>
  <c r="B8" i="8"/>
  <c r="C8" i="8"/>
  <c r="D8" i="8"/>
  <c r="E8" i="8" s="1"/>
  <c r="A9" i="8"/>
  <c r="B9" i="8"/>
  <c r="C9" i="8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U27" i="8" l="1"/>
  <c r="T19" i="8"/>
  <c r="U19" i="8" s="1"/>
  <c r="V19" i="8" s="1"/>
  <c r="W19" i="8" s="1"/>
  <c r="X19" i="8" s="1"/>
  <c r="S19" i="8"/>
  <c r="T17" i="8"/>
  <c r="U17" i="8" s="1"/>
  <c r="V17" i="8" s="1"/>
  <c r="W17" i="8" s="1"/>
  <c r="X17" i="8" s="1"/>
  <c r="S17" i="8"/>
  <c r="T16" i="8"/>
  <c r="U16" i="8" s="1"/>
  <c r="V16" i="8" s="1"/>
  <c r="W16" i="8" s="1"/>
  <c r="X16" i="8" s="1"/>
  <c r="S16" i="8"/>
  <c r="T15" i="8"/>
  <c r="U15" i="8" s="1"/>
  <c r="V15" i="8" s="1"/>
  <c r="W15" i="8" s="1"/>
  <c r="X15" i="8" s="1"/>
  <c r="S15" i="8"/>
  <c r="T14" i="8"/>
  <c r="U14" i="8" s="1"/>
  <c r="V14" i="8" s="1"/>
  <c r="W14" i="8" s="1"/>
  <c r="X14" i="8" s="1"/>
  <c r="S14" i="8"/>
  <c r="T13" i="8"/>
  <c r="V13" i="8" s="1"/>
  <c r="W13" i="8" s="1"/>
  <c r="X13" i="8" s="1"/>
  <c r="S13" i="8"/>
  <c r="T12" i="8"/>
  <c r="U12" i="8" s="1"/>
  <c r="V12" i="8" s="1"/>
  <c r="W12" i="8" s="1"/>
  <c r="X12" i="8" s="1"/>
  <c r="S12" i="8"/>
  <c r="T11" i="8"/>
  <c r="U11" i="8" s="1"/>
  <c r="V11" i="8" s="1"/>
  <c r="W11" i="8" s="1"/>
  <c r="X11" i="8" s="1"/>
  <c r="S11" i="8"/>
  <c r="T18" i="8"/>
  <c r="U18" i="8" s="1"/>
  <c r="V18" i="8" s="1"/>
  <c r="W18" i="8" s="1"/>
  <c r="X18" i="8" s="1"/>
  <c r="S18" i="8"/>
  <c r="V21" i="8"/>
  <c r="X21" i="8" s="1"/>
  <c r="F8" i="8"/>
  <c r="I10" i="8"/>
  <c r="Y7" i="1"/>
  <c r="G3" i="7" s="1"/>
  <c r="Y8" i="1"/>
  <c r="G4" i="7" s="1"/>
  <c r="Y9" i="1"/>
  <c r="G5" i="7" s="1"/>
  <c r="Y10" i="1"/>
  <c r="G6" i="7" s="1"/>
  <c r="Y11" i="1"/>
  <c r="G7" i="7" s="1"/>
  <c r="Y12" i="1"/>
  <c r="G8" i="7" s="1"/>
  <c r="Y13" i="1"/>
  <c r="G9" i="7" s="1"/>
  <c r="Y14" i="1"/>
  <c r="G10" i="7" s="1"/>
  <c r="Y15" i="1"/>
  <c r="G11" i="7" s="1"/>
  <c r="Y16" i="1"/>
  <c r="G12" i="7" s="1"/>
  <c r="Y17" i="1"/>
  <c r="G13" i="7" s="1"/>
  <c r="Y19" i="1"/>
  <c r="G15" i="7" s="1"/>
  <c r="V27" i="8" l="1"/>
  <c r="G8" i="8"/>
  <c r="F4" i="8"/>
  <c r="E9" i="2"/>
  <c r="C11" i="2"/>
  <c r="C12" i="2"/>
  <c r="C13" i="2"/>
  <c r="C14" i="2"/>
  <c r="C15" i="2"/>
  <c r="C16" i="2"/>
  <c r="C10" i="2"/>
  <c r="V22" i="2"/>
  <c r="W27" i="8" l="1"/>
  <c r="X27" i="8" s="1"/>
  <c r="H8" i="8"/>
  <c r="G4" i="8"/>
  <c r="J4" i="8"/>
  <c r="Y6" i="1"/>
  <c r="Y3" i="1" s="1"/>
  <c r="I8" i="8" l="1"/>
  <c r="I4" i="8" s="1"/>
  <c r="H4" i="8"/>
  <c r="K4" i="8"/>
  <c r="L4" i="8" l="1"/>
  <c r="F9" i="2"/>
  <c r="G9" i="2"/>
  <c r="H9" i="2"/>
  <c r="I9" i="2"/>
  <c r="J9" i="2"/>
  <c r="K9" i="2"/>
  <c r="L9" i="2"/>
  <c r="M9" i="2"/>
  <c r="N9" i="2"/>
  <c r="O9" i="2"/>
  <c r="P9" i="2"/>
  <c r="D9" i="2"/>
  <c r="C9" i="2" l="1"/>
  <c r="M4" i="8"/>
  <c r="O10" i="8" l="1"/>
  <c r="N4" i="8"/>
  <c r="G87" i="7"/>
  <c r="G88" i="7"/>
  <c r="G89" i="7"/>
  <c r="G90" i="7"/>
  <c r="G91" i="7"/>
  <c r="G92" i="7"/>
  <c r="G93" i="7"/>
  <c r="G94" i="7"/>
  <c r="G95" i="7"/>
  <c r="P10" i="8" l="1"/>
  <c r="Q10" i="8" l="1"/>
  <c r="R10" i="8" l="1"/>
  <c r="S10" i="8" s="1"/>
  <c r="D6" i="8"/>
  <c r="E6" i="8" s="1"/>
  <c r="E4" i="8" s="1"/>
  <c r="T10" i="8" l="1"/>
  <c r="E2" i="7"/>
  <c r="U10" i="8" l="1"/>
  <c r="V10" i="8" s="1"/>
  <c r="W10" i="8" s="1"/>
  <c r="T4" i="8"/>
  <c r="P9" i="8"/>
  <c r="X10" i="8" l="1"/>
  <c r="W4" i="8"/>
  <c r="U9" i="8"/>
  <c r="P4" i="8"/>
  <c r="O7" i="8"/>
  <c r="Q7" i="8" s="1"/>
  <c r="Q4" i="8" s="1"/>
  <c r="H22" i="2"/>
  <c r="I22" i="2"/>
  <c r="J22" i="2"/>
  <c r="K22" i="2"/>
  <c r="L22" i="2"/>
  <c r="M22" i="2"/>
  <c r="N22" i="2"/>
  <c r="O22" i="2"/>
  <c r="P22" i="2"/>
  <c r="R22" i="2"/>
  <c r="S22" i="2"/>
  <c r="T22" i="2"/>
  <c r="U22" i="2"/>
  <c r="V9" i="8" l="1"/>
  <c r="U4" i="8"/>
  <c r="C8" i="2"/>
  <c r="R7" i="8"/>
  <c r="V4" i="8" l="1"/>
  <c r="S7" i="8"/>
  <c r="S4" i="8" s="1"/>
  <c r="R4" i="8"/>
  <c r="E4" i="1"/>
  <c r="O6" i="8" l="1"/>
  <c r="O4" i="8" s="1"/>
  <c r="D4" i="8" l="1"/>
  <c r="C6" i="8"/>
  <c r="B6" i="8"/>
  <c r="F87" i="7"/>
  <c r="F88" i="7"/>
  <c r="F89" i="7"/>
  <c r="F90" i="7"/>
  <c r="F91" i="7"/>
  <c r="F92" i="7"/>
  <c r="F93" i="7"/>
  <c r="F94" i="7"/>
  <c r="F95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D6" i="2"/>
  <c r="A24" i="2"/>
  <c r="A25" i="2"/>
  <c r="A26" i="2"/>
  <c r="F2" i="7"/>
  <c r="A21" i="2"/>
  <c r="A22" i="2"/>
  <c r="A23" i="2"/>
  <c r="C27" i="2"/>
  <c r="C23" i="2"/>
  <c r="C24" i="2"/>
  <c r="C25" i="2"/>
  <c r="C26" i="2"/>
  <c r="C29" i="2"/>
  <c r="A6" i="8"/>
  <c r="B2" i="7"/>
  <c r="C2" i="7"/>
  <c r="D2" i="7"/>
  <c r="A2" i="7"/>
  <c r="F22" i="2"/>
  <c r="G22" i="2"/>
  <c r="D22" i="2"/>
  <c r="C28" i="2"/>
  <c r="E5" i="1"/>
  <c r="D19" i="2" l="1"/>
  <c r="E6" i="2"/>
  <c r="E3" i="1"/>
  <c r="D3" i="1" s="1"/>
  <c r="C22" i="2"/>
  <c r="C21" i="2"/>
  <c r="D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R21" i="2" s="1"/>
  <c r="S21" i="2" s="1"/>
  <c r="T21" i="2" s="1"/>
  <c r="U21" i="2" s="1"/>
  <c r="V21" i="2" s="1"/>
  <c r="E3" i="8"/>
  <c r="D3" i="8" s="1"/>
  <c r="F1" i="1"/>
  <c r="F2" i="8" s="1"/>
  <c r="D7" i="2"/>
  <c r="D20" i="2" s="1"/>
  <c r="F4" i="1"/>
  <c r="G4" i="1" s="1"/>
  <c r="H4" i="1" s="1"/>
  <c r="I4" i="1" s="1"/>
  <c r="J4" i="1" s="1"/>
  <c r="G2" i="7"/>
  <c r="F6" i="2" l="1"/>
  <c r="F7" i="2" s="1"/>
  <c r="F20" i="2" s="1"/>
  <c r="G1" i="1"/>
  <c r="G2" i="1" s="1"/>
  <c r="E7" i="2"/>
  <c r="K4" i="1"/>
  <c r="L4" i="1" s="1"/>
  <c r="M4" i="1" s="1"/>
  <c r="N4" i="1" s="1"/>
  <c r="O4" i="1" s="1"/>
  <c r="D8" i="2"/>
  <c r="F3" i="8" s="1"/>
  <c r="F1" i="8"/>
  <c r="E1" i="1"/>
  <c r="F2" i="1"/>
  <c r="G6" i="2"/>
  <c r="I1" i="1" l="1"/>
  <c r="I2" i="1" s="1"/>
  <c r="H6" i="2"/>
  <c r="H1" i="1"/>
  <c r="H2" i="1" s="1"/>
  <c r="F19" i="2"/>
  <c r="F3" i="1"/>
  <c r="E8" i="2"/>
  <c r="G3" i="8" s="1"/>
  <c r="P4" i="1"/>
  <c r="Q4" i="1" s="1"/>
  <c r="R4" i="1" s="1"/>
  <c r="J1" i="1"/>
  <c r="J2" i="1" s="1"/>
  <c r="G1" i="8"/>
  <c r="G2" i="8"/>
  <c r="E1" i="8"/>
  <c r="E2" i="1"/>
  <c r="E2" i="8"/>
  <c r="G7" i="2"/>
  <c r="G20" i="2" s="1"/>
  <c r="G19" i="2"/>
  <c r="T4" i="1" l="1"/>
  <c r="U4" i="1" s="1"/>
  <c r="V4" i="1" s="1"/>
  <c r="W4" i="1" s="1"/>
  <c r="X4" i="1" s="1"/>
  <c r="S4" i="1"/>
  <c r="F8" i="2"/>
  <c r="H3" i="8" s="1"/>
  <c r="G3" i="1"/>
  <c r="I1" i="8"/>
  <c r="I2" i="8"/>
  <c r="H2" i="8"/>
  <c r="H1" i="8"/>
  <c r="G8" i="2" l="1"/>
  <c r="H3" i="1"/>
  <c r="H19" i="2"/>
  <c r="I6" i="2"/>
  <c r="K1" i="1" s="1"/>
  <c r="K2" i="1" s="1"/>
  <c r="H7" i="2"/>
  <c r="H20" i="2" s="1"/>
  <c r="H8" i="2" l="1"/>
  <c r="J3" i="8" s="1"/>
  <c r="I3" i="8"/>
  <c r="I3" i="1"/>
  <c r="I19" i="2"/>
  <c r="J6" i="2"/>
  <c r="L1" i="1" s="1"/>
  <c r="L2" i="1" s="1"/>
  <c r="I7" i="2"/>
  <c r="I20" i="2" s="1"/>
  <c r="I8" i="2" l="1"/>
  <c r="K3" i="8" s="1"/>
  <c r="J3" i="1"/>
  <c r="K6" i="2"/>
  <c r="J19" i="2"/>
  <c r="J2" i="8"/>
  <c r="J1" i="8"/>
  <c r="J7" i="2"/>
  <c r="J20" i="2" s="1"/>
  <c r="L6" i="2" l="1"/>
  <c r="M6" i="2" s="1"/>
  <c r="M1" i="1"/>
  <c r="M2" i="1" s="1"/>
  <c r="J8" i="2"/>
  <c r="L3" i="8" s="1"/>
  <c r="K3" i="1"/>
  <c r="K1" i="8"/>
  <c r="K2" i="8"/>
  <c r="K19" i="2"/>
  <c r="K7" i="2"/>
  <c r="K20" i="2" s="1"/>
  <c r="K8" i="2" l="1"/>
  <c r="M3" i="8" s="1"/>
  <c r="L3" i="1"/>
  <c r="O1" i="1"/>
  <c r="O2" i="1" s="1"/>
  <c r="N1" i="1"/>
  <c r="N2" i="1" s="1"/>
  <c r="L1" i="8"/>
  <c r="L2" i="8"/>
  <c r="L19" i="2"/>
  <c r="L7" i="2"/>
  <c r="L20" i="2" s="1"/>
  <c r="L8" i="2" l="1"/>
  <c r="N3" i="8" s="1"/>
  <c r="M3" i="1"/>
  <c r="M2" i="8"/>
  <c r="M1" i="8"/>
  <c r="M19" i="2"/>
  <c r="M7" i="2"/>
  <c r="M20" i="2" s="1"/>
  <c r="N6" i="2"/>
  <c r="P1" i="1" s="1"/>
  <c r="P2" i="1" s="1"/>
  <c r="M8" i="2" l="1"/>
  <c r="O3" i="8" s="1"/>
  <c r="N3" i="1"/>
  <c r="N2" i="8"/>
  <c r="N1" i="8"/>
  <c r="N19" i="2"/>
  <c r="O6" i="2"/>
  <c r="Q1" i="1" s="1"/>
  <c r="Q2" i="1" s="1"/>
  <c r="N7" i="2"/>
  <c r="N20" i="2" s="1"/>
  <c r="N8" i="2" l="1"/>
  <c r="P3" i="8" s="1"/>
  <c r="O3" i="1"/>
  <c r="P6" i="2"/>
  <c r="O2" i="8"/>
  <c r="O1" i="8"/>
  <c r="O19" i="2"/>
  <c r="O7" i="2"/>
  <c r="O20" i="2" s="1"/>
  <c r="R6" i="2" l="1"/>
  <c r="S6" i="2" s="1"/>
  <c r="Q6" i="2"/>
  <c r="R1" i="1"/>
  <c r="R2" i="1" s="1"/>
  <c r="O8" i="2"/>
  <c r="Q3" i="8" s="1"/>
  <c r="P3" i="1"/>
  <c r="P2" i="8"/>
  <c r="P1" i="8"/>
  <c r="P19" i="2"/>
  <c r="P7" i="2"/>
  <c r="P20" i="2" s="1"/>
  <c r="Q7" i="2" l="1"/>
  <c r="S1" i="1"/>
  <c r="P8" i="2"/>
  <c r="Q3" i="1"/>
  <c r="U1" i="1"/>
  <c r="U2" i="1" s="1"/>
  <c r="T1" i="1"/>
  <c r="R19" i="2"/>
  <c r="Q2" i="8"/>
  <c r="Q1" i="8"/>
  <c r="R7" i="2"/>
  <c r="R20" i="2" s="1"/>
  <c r="S2" i="1" l="1"/>
  <c r="S2" i="8"/>
  <c r="S1" i="8"/>
  <c r="T2" i="1"/>
  <c r="R3" i="8"/>
  <c r="Q8" i="2"/>
  <c r="R3" i="1"/>
  <c r="S19" i="2"/>
  <c r="R1" i="8"/>
  <c r="R2" i="8"/>
  <c r="S7" i="2"/>
  <c r="S20" i="2" s="1"/>
  <c r="T6" i="2"/>
  <c r="V1" i="1" s="1"/>
  <c r="V2" i="1" s="1"/>
  <c r="R8" i="2" l="1"/>
  <c r="T3" i="1" s="1"/>
  <c r="S3" i="8"/>
  <c r="S3" i="1"/>
  <c r="T19" i="2"/>
  <c r="T1" i="8"/>
  <c r="T2" i="8"/>
  <c r="T7" i="2"/>
  <c r="T20" i="2" s="1"/>
  <c r="U6" i="2"/>
  <c r="S8" i="2" l="1"/>
  <c r="U3" i="1" s="1"/>
  <c r="T3" i="8"/>
  <c r="V6" i="2"/>
  <c r="X1" i="1" s="1"/>
  <c r="X2" i="1" s="1"/>
  <c r="W1" i="1"/>
  <c r="W2" i="1" s="1"/>
  <c r="U2" i="8"/>
  <c r="U1" i="8"/>
  <c r="U19" i="2"/>
  <c r="U7" i="2"/>
  <c r="U20" i="2" s="1"/>
  <c r="V7" i="2" l="1"/>
  <c r="V20" i="2" s="1"/>
  <c r="T8" i="2"/>
  <c r="V3" i="1" s="1"/>
  <c r="U3" i="8"/>
  <c r="V19" i="2"/>
  <c r="V2" i="8"/>
  <c r="V1" i="8"/>
  <c r="U8" i="2" l="1"/>
  <c r="W3" i="1" s="1"/>
  <c r="V3" i="8"/>
  <c r="W1" i="8"/>
  <c r="W2" i="8"/>
  <c r="V8" i="2" l="1"/>
  <c r="W3" i="8"/>
  <c r="X2" i="8"/>
  <c r="X1" i="8"/>
  <c r="X3" i="8" l="1"/>
  <c r="X3" i="1"/>
</calcChain>
</file>

<file path=xl/comments1.xml><?xml version="1.0" encoding="utf-8"?>
<comments xmlns="http://schemas.openxmlformats.org/spreadsheetml/2006/main">
  <authors>
    <author>Bella Bi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红色背景：与Product Haul相关的；
蓝色背景：与Job Alert相关的；
绿色背景：其他任务
黄色背景：FDAC任务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讨论目前实时制图原型存在的问题，重新整理思路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与Adam开会讨论目前原型存在的问题及思路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需求分析讨论 1h*3
早会1h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开会讨论code merge的问题 5*1.5
早会：0.5*6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分析ProductHaul的需求并补充TestCase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7h
Bela 4h
Olivia 3h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5h
Bright 4h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5h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解决XML读取问题
Stone 2.5h
Linsee 3h
Bela 2h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分析目前存在的问题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升级VS到core 2.0之后本地部署报500.19问题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6h
Kevin 2h 测试
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6h
Bright 7h
Merge之后修改其他项目的引用关系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5.5h
Bright 2.5h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7h
Linsee 0.5h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8h
Bright 12h
测试Dao，修改问题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3h
Bela 3h
Linsee 1h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3h
Bright 4h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2h
Olivia 1.5h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前后台串起来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1.5h
Bright 5.5h
实现存操作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熟悉PrintingService代码 Kevin 6h
Olivia 1h</t>
        </r>
      </text>
    </comment>
    <comment ref="V4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Kevin 7.5h
Olivia 1h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Olivia 2h 实现主标尺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完善标尺线 Olivia 1h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<sst xmlns="http://schemas.openxmlformats.org/spreadsheetml/2006/main" count="206" uniqueCount="137">
  <si>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</si>
  <si>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</si>
  <si>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</si>
  <si>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</si>
  <si>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</si>
  <si>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</si>
  <si>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</si>
  <si>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</si>
  <si>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</si>
  <si>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</si>
  <si>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</si>
  <si>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</si>
  <si>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</si>
  <si>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</si>
  <si>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</si>
  <si>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</si>
  <si>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</si>
  <si>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</si>
  <si>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</si>
  <si>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</si>
  <si>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</si>
  <si>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</si>
  <si>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</si>
  <si>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</si>
  <si>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Olivia.Ge</t>
  </si>
  <si>
    <t>Bright.Liu</t>
  </si>
  <si>
    <t>Hours consumed</t>
  </si>
  <si>
    <t>Ideal Burndown</t>
  </si>
  <si>
    <t>Actual burndown</t>
  </si>
  <si>
    <t>Bright.liu</t>
  </si>
  <si>
    <t>Bella.bi</t>
  </si>
  <si>
    <t>ID</t>
  </si>
  <si>
    <t>Project management</t>
  </si>
  <si>
    <t>Analysis requirements</t>
  </si>
  <si>
    <t>Meeting-Phase 9</t>
  </si>
  <si>
    <t>Prioritize</t>
  </si>
  <si>
    <t>Assign to</t>
  </si>
  <si>
    <t>Phase10.P001</t>
  </si>
  <si>
    <t>Phase10.P002</t>
  </si>
  <si>
    <t>Phase10.S001</t>
  </si>
  <si>
    <t>Phase10.P003</t>
  </si>
  <si>
    <t>本次迭代主要完成第10期FDAS的需求</t>
  </si>
  <si>
    <t>Bela.Zhao</t>
  </si>
  <si>
    <t>Stone.Zhao</t>
  </si>
  <si>
    <t>Prototype_1.3</t>
  </si>
  <si>
    <t>Prototype_1.4</t>
  </si>
  <si>
    <t>Bela.zhao</t>
  </si>
  <si>
    <t>Test CommonCore in Windows and Linux</t>
  </si>
  <si>
    <t>Modify MetaShare CommonCore to support Sqlite</t>
  </si>
  <si>
    <t>Kevin.Wu</t>
  </si>
  <si>
    <t>Prototype_2.7.1</t>
  </si>
  <si>
    <t>Prototype_2.7.2</t>
  </si>
  <si>
    <t>Implement ChartLibrary prototype_Bright</t>
  </si>
  <si>
    <t>Implement ChartLibrary prototype_Stone</t>
  </si>
  <si>
    <t>Prototype_2.7.3</t>
  </si>
  <si>
    <t>Implement ChartLibrary prototype_Kevin</t>
  </si>
  <si>
    <t>Prototype_3.2</t>
  </si>
  <si>
    <t>Implement Chart Printing in PDF format prototype</t>
  </si>
  <si>
    <t>Olivia.ge</t>
  </si>
  <si>
    <t>Linsee.lin&amp;Bright.liu</t>
  </si>
  <si>
    <t>Task documentation</t>
  </si>
  <si>
    <t>Publish Online</t>
  </si>
  <si>
    <t>Phase10.E001</t>
  </si>
  <si>
    <t>Phase10.S002</t>
  </si>
  <si>
    <t>Research for SQLite implementation mechanism</t>
  </si>
  <si>
    <t>Prototype_1.7</t>
  </si>
  <si>
    <t>Ticket #162</t>
  </si>
  <si>
    <t>Cancel a product load —only one load in a haul</t>
  </si>
  <si>
    <t>Ticket #133</t>
  </si>
  <si>
    <t>Product Haul On Location</t>
  </si>
  <si>
    <t>Ticket #163</t>
  </si>
  <si>
    <t>Schedule a load to an existing haul-Update Unit Section/Third Party</t>
  </si>
  <si>
    <t>Ticket #164</t>
  </si>
  <si>
    <t>Reschedule a Product Haul-Update unit section/Third party section</t>
  </si>
  <si>
    <t>Re-schedule product haul Load - Modify page</t>
  </si>
  <si>
    <t>Ticket #165</t>
  </si>
  <si>
    <t>Re-schedule product haul Load - Use original haul or not</t>
  </si>
  <si>
    <t>Ticket #166</t>
  </si>
  <si>
    <t>Add TestCase_Linsee</t>
  </si>
  <si>
    <t>Phase10.S003</t>
  </si>
  <si>
    <t>Pay by</t>
  </si>
  <si>
    <t>Analysis for TestCase_Bright</t>
  </si>
  <si>
    <t>Sanjel</t>
  </si>
  <si>
    <t>MetaShare</t>
  </si>
  <si>
    <t>建议Sanjel和MetaShare一起承担</t>
  </si>
  <si>
    <t>Add Menu to eService Express</t>
  </si>
  <si>
    <t>#172</t>
  </si>
  <si>
    <t>Add Local Jobs function to eService Express</t>
  </si>
  <si>
    <t>#173</t>
  </si>
  <si>
    <t>#175</t>
  </si>
  <si>
    <t>Database access architecture</t>
  </si>
  <si>
    <t>#176</t>
  </si>
  <si>
    <t>#177</t>
  </si>
  <si>
    <t>Set current job _FrontEnd</t>
  </si>
  <si>
    <t>#178</t>
  </si>
  <si>
    <t>Merge Common Library to trunk</t>
  </si>
  <si>
    <t>Print chart architecture</t>
  </si>
  <si>
    <t>Phase10.T001</t>
  </si>
  <si>
    <t>Test for Oracle to sql migration</t>
  </si>
  <si>
    <t>Display Job Monitor _Get Job Monitor Setting_backend</t>
  </si>
  <si>
    <t>Upgrade .net framework for all projects</t>
  </si>
  <si>
    <t>#182</t>
  </si>
  <si>
    <t>#183</t>
  </si>
  <si>
    <t>#184</t>
  </si>
  <si>
    <t>Display Job Monitor _Calculate default start time</t>
  </si>
  <si>
    <t>#185</t>
  </si>
  <si>
    <t>#187</t>
  </si>
  <si>
    <t>Phase10.D002</t>
  </si>
  <si>
    <t>Design for FDAS</t>
  </si>
  <si>
    <t>#189</t>
  </si>
  <si>
    <t>#194</t>
  </si>
  <si>
    <t>Print coordinate point and grid</t>
  </si>
  <si>
    <t>#195</t>
  </si>
  <si>
    <t>#192</t>
  </si>
  <si>
    <t>Design eService Express UI Layout</t>
  </si>
  <si>
    <t>Niki.Wang</t>
  </si>
  <si>
    <t>Print chart_Modify X axis label as time format</t>
  </si>
  <si>
    <t>Display Chart _display X axis label as time format</t>
  </si>
  <si>
    <t>Display Chart _display privious data</t>
  </si>
  <si>
    <t>Display Chart _display real-time data</t>
  </si>
  <si>
    <t>#198</t>
  </si>
  <si>
    <t>#197</t>
  </si>
  <si>
    <t>Enrich printing interface</t>
  </si>
  <si>
    <t>#199</t>
  </si>
  <si>
    <t>Modify namespace and dependence for all projects</t>
  </si>
  <si>
    <t>#200</t>
  </si>
  <si>
    <t>Test Dao and mofidy dao if necessary</t>
  </si>
  <si>
    <t>#201</t>
  </si>
  <si>
    <t>System Testing for all projects</t>
  </si>
  <si>
    <t>#202</t>
  </si>
  <si>
    <t>Olivia.Ge&amp;Bright.Liu</t>
  </si>
  <si>
    <t>Set current job _express front-end architecture Implementation</t>
  </si>
  <si>
    <t>Design for Express front-end architecture</t>
  </si>
  <si>
    <t>#193</t>
  </si>
  <si>
    <t>Implement eService Express New Layout</t>
  </si>
  <si>
    <t>Bela.Zhao&amp;Bright.Liu</t>
  </si>
  <si>
    <t>Olivia.Ge&amp;Kevin.wu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</si>
</sst>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theme="1" tint="0.49998474074526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80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7" fillId="2" borderId="3" xfId="0" applyFont="1" applyFill="1" applyBorder="1" applyAlignment="1">
      <alignment horizontal="left" vertical="top"/>
    </xf>
    <xf numFmtId="167" fontId="19" fillId="0" borderId="0" xfId="0" applyFont="1"/>
    <xf numFmtId="165" fontId="20" fillId="2" borderId="7" xfId="0" applyNumberFormat="1" applyFont="1" applyFill="1" applyBorder="1" applyAlignment="1">
      <alignment horizontal="center"/>
    </xf>
    <xf numFmtId="167" fontId="20" fillId="2" borderId="14" xfId="0" applyNumberFormat="1" applyFont="1" applyFill="1" applyBorder="1" applyAlignment="1">
      <alignment horizontal="center"/>
    </xf>
    <xf numFmtId="167" fontId="20" fillId="2" borderId="15" xfId="0" applyNumberFormat="1" applyFont="1" applyFill="1" applyBorder="1" applyAlignment="1">
      <alignment horizontal="center"/>
    </xf>
    <xf numFmtId="166" fontId="19" fillId="3" borderId="7" xfId="0" applyNumberFormat="1" applyFont="1" applyFill="1" applyBorder="1"/>
    <xf numFmtId="166" fontId="19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8" fillId="0" borderId="0" xfId="0" applyNumberFormat="1" applyFont="1"/>
    <xf numFmtId="167" fontId="19" fillId="0" borderId="0" xfId="0" applyNumberFormat="1" applyFont="1"/>
    <xf numFmtId="167" fontId="8" fillId="0" borderId="18" xfId="0" applyNumberFormat="1" applyFont="1" applyBorder="1"/>
    <xf numFmtId="167" fontId="8" fillId="0" borderId="0" xfId="0" applyNumberFormat="1" applyFont="1" applyAlignment="1">
      <alignment horizontal="left"/>
    </xf>
    <xf numFmtId="166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18" xfId="0" applyNumberFormat="1" applyFont="1" applyBorder="1"/>
    <xf numFmtId="167" fontId="6" fillId="0" borderId="0" xfId="0" applyNumberFormat="1" applyFont="1"/>
    <xf numFmtId="167" fontId="7" fillId="2" borderId="1" xfId="0" applyNumberFormat="1" applyFont="1" applyFill="1" applyBorder="1" applyAlignment="1">
      <alignment horizontal="center" vertical="top" wrapText="1"/>
    </xf>
    <xf numFmtId="167" fontId="7" fillId="2" borderId="1" xfId="0" applyNumberFormat="1" applyFont="1" applyFill="1" applyBorder="1" applyAlignment="1">
      <alignment horizontal="left"/>
    </xf>
    <xf numFmtId="167" fontId="8" fillId="2" borderId="4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horizontal="left"/>
    </xf>
    <xf numFmtId="167" fontId="8" fillId="2" borderId="5" xfId="0" applyNumberFormat="1" applyFont="1" applyFill="1" applyBorder="1" applyAlignment="1">
      <alignment vertical="top" wrapText="1"/>
    </xf>
    <xf numFmtId="167" fontId="8" fillId="0" borderId="0" xfId="0" applyNumberFormat="1" applyFont="1" applyAlignment="1">
      <alignment horizontal="left"/>
    </xf>
    <xf numFmtId="167" fontId="8" fillId="0" borderId="0" xfId="0" applyNumberFormat="1" applyFont="1" applyAlignment="1">
      <alignment vertical="top" wrapText="1"/>
    </xf>
    <xf numFmtId="167" fontId="7" fillId="2" borderId="7" xfId="0" applyNumberFormat="1" applyFont="1" applyFill="1" applyBorder="1"/>
    <xf numFmtId="167" fontId="7" fillId="2" borderId="7" xfId="0" applyNumberFormat="1" applyFont="1" applyFill="1" applyBorder="1" applyAlignment="1">
      <alignment horizontal="left"/>
    </xf>
    <xf numFmtId="167" fontId="8" fillId="0" borderId="0" xfId="0" applyNumberFormat="1" applyFont="1"/>
    <xf numFmtId="167" fontId="6" fillId="5" borderId="0" xfId="0" applyFont="1" applyFill="1"/>
    <xf numFmtId="167" fontId="6" fillId="0" borderId="0" xfId="0" applyFont="1" applyFill="1"/>
    <xf numFmtId="166" fontId="19" fillId="0" borderId="18" xfId="0" applyNumberFormat="1" applyFont="1" applyBorder="1"/>
    <xf numFmtId="167" fontId="8" fillId="0" borderId="18" xfId="0" applyNumberFormat="1" applyFont="1" applyBorder="1" applyAlignment="1">
      <alignment horizontal="left"/>
    </xf>
    <xf numFmtId="167" fontId="8" fillId="0" borderId="18" xfId="0" applyNumberFormat="1" applyFont="1" applyBorder="1" applyAlignment="1">
      <alignment vertical="top" wrapText="1"/>
    </xf>
    <xf numFmtId="167" fontId="8" fillId="3" borderId="18" xfId="0" applyNumberFormat="1" applyFont="1" applyFill="1" applyBorder="1"/>
    <xf numFmtId="167" fontId="19" fillId="3" borderId="18" xfId="0" applyNumberFormat="1" applyFont="1" applyFill="1" applyBorder="1"/>
    <xf numFmtId="167" fontId="19" fillId="0" borderId="18" xfId="0" applyNumberFormat="1" applyFont="1" applyBorder="1"/>
    <xf numFmtId="165" fontId="20" fillId="2" borderId="18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8" fillId="3" borderId="0" xfId="0" applyNumberFormat="1" applyFont="1" applyFill="1" applyBorder="1" applyAlignment="1">
      <alignment horizontal="left"/>
    </xf>
    <xf numFmtId="167" fontId="8" fillId="3" borderId="0" xfId="0" applyNumberFormat="1" applyFont="1" applyFill="1" applyBorder="1" applyAlignment="1">
      <alignment horizontal="center" vertical="top" wrapText="1"/>
    </xf>
    <xf numFmtId="167" fontId="6" fillId="0" borderId="0" xfId="0" applyNumberFormat="1" applyFont="1" applyFill="1" applyBorder="1" applyAlignment="1">
      <alignment horizontal="right"/>
    </xf>
    <xf numFmtId="167" fontId="8" fillId="3" borderId="0" xfId="0" applyNumberFormat="1" applyFont="1" applyFill="1" applyAlignment="1">
      <alignment horizontal="left"/>
    </xf>
    <xf numFmtId="167" fontId="8" fillId="3" borderId="0" xfId="0" applyNumberFormat="1" applyFont="1" applyFill="1" applyAlignment="1">
      <alignment horizontal="center" vertical="top" wrapText="1"/>
    </xf>
    <xf numFmtId="167" fontId="6" fillId="0" borderId="0" xfId="0" applyNumberFormat="1" applyFont="1" applyFill="1" applyBorder="1"/>
    <xf numFmtId="167" fontId="18" fillId="0" borderId="18" xfId="0" applyNumberFormat="1" applyFont="1" applyFill="1" applyBorder="1" applyAlignment="1">
      <alignment vertical="top"/>
    </xf>
    <xf numFmtId="167" fontId="18" fillId="0" borderId="18" xfId="0" applyNumberFormat="1" applyFont="1" applyFill="1" applyBorder="1" applyAlignment="1">
      <alignment horizontal="left" vertical="top" wrapText="1"/>
    </xf>
    <xf numFmtId="167" fontId="6" fillId="0" borderId="18" xfId="0" applyNumberFormat="1" applyFont="1" applyBorder="1"/>
    <xf numFmtId="167" fontId="6" fillId="0" borderId="0" xfId="0" applyNumberFormat="1" applyFont="1"/>
    <xf numFmtId="167" fontId="8" fillId="0" borderId="18" xfId="0" applyNumberFormat="1" applyFont="1" applyFill="1" applyBorder="1" applyAlignment="1">
      <alignment vertical="top" wrapText="1"/>
    </xf>
    <xf numFmtId="167" fontId="8" fillId="6" borderId="18" xfId="0" applyNumberFormat="1" applyFont="1" applyFill="1" applyBorder="1" applyAlignment="1">
      <alignment horizontal="left"/>
    </xf>
    <xf numFmtId="167" fontId="8" fillId="6" borderId="18" xfId="0" applyNumberFormat="1" applyFont="1" applyFill="1" applyBorder="1" applyAlignment="1">
      <alignment vertical="top" wrapText="1"/>
    </xf>
    <xf numFmtId="167" fontId="8" fillId="0" borderId="18" xfId="0" applyNumberFormat="1" applyFont="1" applyBorder="1" applyAlignment="1">
      <alignment horizontal="left"/>
    </xf>
    <xf numFmtId="167" fontId="8" fillId="0" borderId="18" xfId="0" applyNumberFormat="1" applyFont="1" applyBorder="1" applyAlignment="1">
      <alignment vertical="top" wrapText="1"/>
    </xf>
    <xf numFmtId="167" fontId="0" fillId="0" borderId="18" xfId="0" applyNumberFormat="1" applyFill="1" applyBorder="1" applyAlignment="1">
      <alignment horizontal="right" vertical="top"/>
    </xf>
    <xf numFmtId="167" fontId="0" fillId="0" borderId="18" xfId="0" applyNumberFormat="1" applyFill="1" applyBorder="1" applyAlignment="1">
      <alignment vertical="top"/>
    </xf>
    <xf numFmtId="167" fontId="6" fillId="0" borderId="18" xfId="0" applyNumberFormat="1" applyFont="1" applyBorder="1" applyAlignment="1">
      <alignment horizontal="center" vertical="center"/>
    </xf>
    <xf numFmtId="167" fontId="6" fillId="0" borderId="18" xfId="0" applyNumberFormat="1" applyFont="1" applyFill="1" applyBorder="1" applyAlignment="1">
      <alignment horizontal="center" vertical="center"/>
    </xf>
    <xf numFmtId="167" fontId="6" fillId="5" borderId="18" xfId="0" applyNumberFormat="1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Fill="1"/>
    <xf numFmtId="165" fontId="4" fillId="4" borderId="7" xfId="0" applyNumberFormat="1" applyFont="1" applyFill="1" applyBorder="1" applyAlignment="1">
      <alignment horizontal="center"/>
    </xf>
    <xf numFmtId="167" fontId="5" fillId="4" borderId="11" xfId="0" applyNumberFormat="1" applyFont="1" applyFill="1" applyBorder="1" applyAlignment="1">
      <alignment horizontal="center" vertical="center" wrapText="1"/>
    </xf>
    <xf numFmtId="167" fontId="6" fillId="4" borderId="18" xfId="0" applyNumberFormat="1" applyFont="1" applyFill="1" applyBorder="1" applyAlignment="1">
      <alignment horizontal="center" vertical="center"/>
    </xf>
    <xf numFmtId="167" fontId="6" fillId="4" borderId="0" xfId="0" applyNumberFormat="1" applyFont="1" applyFill="1"/>
    <xf numFmtId="167" fontId="6" fillId="4" borderId="0" xfId="0" applyFont="1" applyFill="1"/>
    <xf numFmtId="167" fontId="6" fillId="4" borderId="18" xfId="0" applyNumberFormat="1" applyFont="1" applyFill="1" applyBorder="1"/>
    <xf numFmtId="167" fontId="6" fillId="4" borderId="18" xfId="0" applyNumberFormat="1" applyFont="1" applyFill="1" applyBorder="1"/>
    <xf numFmtId="167" fontId="21" fillId="0" borderId="18" xfId="0" applyNumberFormat="1" applyFont="1" applyBorder="1" applyAlignment="1">
      <alignment horizontal="left"/>
    </xf>
    <xf numFmtId="167" fontId="21" fillId="0" borderId="18" xfId="0" applyNumberFormat="1" applyFont="1" applyBorder="1" applyAlignment="1">
      <alignment vertical="top" wrapText="1"/>
    </xf>
    <xf numFmtId="0" fontId="8" fillId="3" borderId="0" xfId="0" applyNumberFormat="1" applyFont="1" applyFill="1" applyBorder="1" applyAlignment="1">
      <alignment horizontal="left"/>
    </xf>
    <xf numFmtId="0" fontId="8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8" fillId="3" borderId="0" xfId="0" applyNumberFormat="1" applyFont="1" applyFill="1" applyAlignment="1">
      <alignment horizontal="left"/>
    </xf>
    <xf numFmtId="0" fontId="6" fillId="3" borderId="0" xfId="0" applyNumberFormat="1" applyFont="1" applyFill="1"/>
    <xf numFmtId="0" fontId="6" fillId="0" borderId="0" xfId="0" applyNumberFormat="1" applyFont="1" applyFill="1" applyBorder="1"/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Border="1"/>
    <xf numFmtId="0" fontId="8" fillId="0" borderId="18" xfId="0" applyNumberFormat="1" applyFont="1" applyFill="1" applyBorder="1" applyAlignment="1">
      <alignment horizontal="left"/>
    </xf>
    <xf numFmtId="0" fontId="8" fillId="6" borderId="18" xfId="0" applyNumberFormat="1" applyFont="1" applyFill="1" applyBorder="1" applyAlignment="1">
      <alignment horizontal="left"/>
    </xf>
    <xf numFmtId="0" fontId="8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6" fillId="0" borderId="0" xfId="0" applyNumberFormat="1" applyFont="1"/>
    <xf numFmtId="0" fontId="21" fillId="0" borderId="18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6" fillId="4" borderId="0" xfId="0" applyNumberFormat="1" applyFont="1" applyFill="1" applyBorder="1" applyAlignment="1">
      <alignment horizontal="center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4" borderId="18" xfId="0" applyNumberFormat="1" applyFont="1" applyFill="1" applyBorder="1" applyAlignment="1">
      <alignment horizontal="center" vertical="center"/>
    </xf>
    <xf numFmtId="0" fontId="6" fillId="5" borderId="18" xfId="0" applyNumberFormat="1" applyFont="1" applyFill="1" applyBorder="1" applyAlignment="1">
      <alignment horizontal="center" vertical="center"/>
    </xf>
    <xf numFmtId="0" fontId="6" fillId="5" borderId="0" xfId="0" applyNumberFormat="1" applyFont="1" applyFill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167" fontId="8" fillId="0" borderId="18" xfId="0" applyNumberFormat="1" applyFont="1" applyFill="1" applyBorder="1" applyAlignment="1">
      <alignment horizontal="left"/>
    </xf>
    <xf numFmtId="167" fontId="21" fillId="0" borderId="18" xfId="0" applyNumberFormat="1" applyFont="1" applyFill="1" applyBorder="1" applyAlignment="1">
      <alignment horizontal="left"/>
    </xf>
    <xf numFmtId="167" fontId="21" fillId="0" borderId="18" xfId="0" applyNumberFormat="1" applyFont="1" applyFill="1" applyBorder="1" applyAlignment="1">
      <alignment vertical="top" wrapText="1"/>
    </xf>
    <xf numFmtId="0" fontId="21" fillId="0" borderId="18" xfId="0" applyNumberFormat="1" applyFont="1" applyFill="1" applyBorder="1" applyAlignment="1">
      <alignment horizontal="left"/>
    </xf>
    <xf numFmtId="167" fontId="8" fillId="0" borderId="18" xfId="0" applyNumberFormat="1" applyFont="1" applyFill="1" applyBorder="1"/>
    <xf numFmtId="0" fontId="8" fillId="0" borderId="0" xfId="0" applyNumberFormat="1" applyFont="1" applyFill="1"/>
    <xf numFmtId="0" fontId="8" fillId="0" borderId="0" xfId="0" applyNumberFormat="1" applyFont="1"/>
    <xf numFmtId="167" fontId="8" fillId="4" borderId="18" xfId="0" applyNumberFormat="1" applyFont="1" applyFill="1" applyBorder="1" applyAlignment="1">
      <alignment horizontal="left"/>
    </xf>
    <xf numFmtId="167" fontId="8" fillId="4" borderId="18" xfId="0" applyNumberFormat="1" applyFont="1" applyFill="1" applyBorder="1" applyAlignment="1">
      <alignment vertical="top" wrapText="1"/>
    </xf>
    <xf numFmtId="0" fontId="8" fillId="4" borderId="18" xfId="0" applyNumberFormat="1" applyFont="1" applyFill="1" applyBorder="1" applyAlignment="1">
      <alignment horizontal="left"/>
    </xf>
    <xf numFmtId="167" fontId="6" fillId="0" borderId="18" xfId="0" applyNumberFormat="1" applyFont="1" applyBorder="1" applyAlignment="1">
      <alignment horizontal="left"/>
    </xf>
    <xf numFmtId="167" fontId="6" fillId="0" borderId="18" xfId="0" applyNumberFormat="1" applyFont="1" applyBorder="1" applyAlignment="1">
      <alignment horizontal="center"/>
    </xf>
    <xf numFmtId="166" fontId="6" fillId="0" borderId="18" xfId="0" applyNumberFormat="1" applyFont="1" applyBorder="1"/>
    <xf numFmtId="167" fontId="7" fillId="2" borderId="10" xfId="0" applyNumberFormat="1" applyFont="1" applyFill="1" applyBorder="1" applyAlignment="1">
      <alignment horizontal="left" wrapText="1"/>
    </xf>
    <xf numFmtId="167" fontId="7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top" wrapText="1"/>
    </xf>
    <xf numFmtId="166" fontId="7" fillId="2" borderId="17" xfId="0" applyNumberFormat="1" applyFont="1" applyFill="1" applyBorder="1" applyAlignment="1">
      <alignment horizontal="center" vertical="top" wrapText="1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8" fillId="0" borderId="19" xfId="0" applyNumberFormat="1" applyFont="1" applyBorder="1" applyAlignment="1">
      <alignment horizontal="right"/>
    </xf>
    <xf numFmtId="167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Remaining'!$E$1:$X$1</c:f>
              <c:numCache>
                <c:formatCode>m/d;@</c:formatCode>
                <c:ptCount val="20"/>
                <c:pt idx="0">
                  <c:v>43251</c:v>
                </c:pt>
                <c:pt idx="1">
                  <c:v>43252</c:v>
                </c:pt>
                <c:pt idx="2">
                  <c:v>43255</c:v>
                </c:pt>
                <c:pt idx="3">
                  <c:v>43256</c:v>
                </c:pt>
                <c:pt idx="4">
                  <c:v>43257</c:v>
                </c:pt>
                <c:pt idx="5">
                  <c:v>43262</c:v>
                </c:pt>
                <c:pt idx="6">
                  <c:v>43263</c:v>
                </c:pt>
                <c:pt idx="7">
                  <c:v>43264</c:v>
                </c:pt>
                <c:pt idx="8">
                  <c:v>43265</c:v>
                </c:pt>
                <c:pt idx="9">
                  <c:v>43266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43276</c:v>
                </c:pt>
                <c:pt idx="16">
                  <c:v>43277</c:v>
                </c:pt>
                <c:pt idx="17">
                  <c:v>43278</c:v>
                </c:pt>
                <c:pt idx="18">
                  <c:v>43279</c:v>
                </c:pt>
                <c:pt idx="19">
                  <c:v>43280</c:v>
                </c:pt>
              </c:numCache>
            </c:numRef>
          </c:cat>
          <c:val>
            <c:numRef>
              <c:f>'Task Remaining'!$E$3:$X$3</c:f>
              <c:numCache>
                <c:formatCode>General</c:formatCode>
                <c:ptCount val="20"/>
                <c:pt idx="0">
                  <c:v>644</c:v>
                </c:pt>
                <c:pt idx="1">
                  <c:v>629</c:v>
                </c:pt>
                <c:pt idx="2">
                  <c:v>603</c:v>
                </c:pt>
                <c:pt idx="3">
                  <c:v>581</c:v>
                </c:pt>
                <c:pt idx="4">
                  <c:v>555</c:v>
                </c:pt>
                <c:pt idx="5">
                  <c:v>525</c:v>
                </c:pt>
                <c:pt idx="6">
                  <c:v>495</c:v>
                </c:pt>
                <c:pt idx="7">
                  <c:v>465</c:v>
                </c:pt>
                <c:pt idx="8">
                  <c:v>437</c:v>
                </c:pt>
                <c:pt idx="9">
                  <c:v>409</c:v>
                </c:pt>
                <c:pt idx="10">
                  <c:v>381</c:v>
                </c:pt>
                <c:pt idx="11">
                  <c:v>353</c:v>
                </c:pt>
                <c:pt idx="12">
                  <c:v>319</c:v>
                </c:pt>
                <c:pt idx="13">
                  <c:v>285</c:v>
                </c:pt>
                <c:pt idx="14">
                  <c:v>233</c:v>
                </c:pt>
                <c:pt idx="15">
                  <c:v>183</c:v>
                </c:pt>
                <c:pt idx="16">
                  <c:v>133</c:v>
                </c:pt>
                <c:pt idx="17">
                  <c:v>83</c:v>
                </c:pt>
                <c:pt idx="18">
                  <c:v>44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Remaining'!$E$1:$X$1</c:f>
              <c:numCache>
                <c:formatCode>m/d;@</c:formatCode>
                <c:ptCount val="20"/>
                <c:pt idx="0">
                  <c:v>43251</c:v>
                </c:pt>
                <c:pt idx="1">
                  <c:v>43252</c:v>
                </c:pt>
                <c:pt idx="2">
                  <c:v>43255</c:v>
                </c:pt>
                <c:pt idx="3">
                  <c:v>43256</c:v>
                </c:pt>
                <c:pt idx="4">
                  <c:v>43257</c:v>
                </c:pt>
                <c:pt idx="5">
                  <c:v>43262</c:v>
                </c:pt>
                <c:pt idx="6">
                  <c:v>43263</c:v>
                </c:pt>
                <c:pt idx="7">
                  <c:v>43264</c:v>
                </c:pt>
                <c:pt idx="8">
                  <c:v>43265</c:v>
                </c:pt>
                <c:pt idx="9">
                  <c:v>43266</c:v>
                </c:pt>
                <c:pt idx="10">
                  <c:v>43270</c:v>
                </c:pt>
                <c:pt idx="11">
                  <c:v>43271</c:v>
                </c:pt>
                <c:pt idx="12">
                  <c:v>43272</c:v>
                </c:pt>
                <c:pt idx="13">
                  <c:v>43273</c:v>
                </c:pt>
                <c:pt idx="14">
                  <c:v>43274</c:v>
                </c:pt>
                <c:pt idx="15">
                  <c:v>43276</c:v>
                </c:pt>
                <c:pt idx="16">
                  <c:v>43277</c:v>
                </c:pt>
                <c:pt idx="17">
                  <c:v>43278</c:v>
                </c:pt>
                <c:pt idx="18">
                  <c:v>43279</c:v>
                </c:pt>
                <c:pt idx="19">
                  <c:v>43280</c:v>
                </c:pt>
              </c:numCache>
            </c:numRef>
          </c:cat>
          <c:val>
            <c:numRef>
              <c:f>'Task Remaining'!$E$4:$X$4</c:f>
              <c:numCache>
                <c:formatCode>General</c:formatCode>
                <c:ptCount val="20"/>
                <c:pt idx="0">
                  <c:v>306</c:v>
                </c:pt>
                <c:pt idx="1">
                  <c:v>294</c:v>
                </c:pt>
                <c:pt idx="2">
                  <c:v>291</c:v>
                </c:pt>
                <c:pt idx="3">
                  <c:v>255</c:v>
                </c:pt>
                <c:pt idx="4">
                  <c:v>249</c:v>
                </c:pt>
                <c:pt idx="5">
                  <c:v>179</c:v>
                </c:pt>
                <c:pt idx="6">
                  <c:v>156</c:v>
                </c:pt>
                <c:pt idx="7">
                  <c:v>113</c:v>
                </c:pt>
                <c:pt idx="8">
                  <c:v>102</c:v>
                </c:pt>
                <c:pt idx="9">
                  <c:v>58.5</c:v>
                </c:pt>
                <c:pt idx="10">
                  <c:v>61.5</c:v>
                </c:pt>
                <c:pt idx="11">
                  <c:v>62</c:v>
                </c:pt>
                <c:pt idx="12">
                  <c:v>234</c:v>
                </c:pt>
                <c:pt idx="13">
                  <c:v>217</c:v>
                </c:pt>
                <c:pt idx="14">
                  <c:v>185</c:v>
                </c:pt>
                <c:pt idx="15">
                  <c:v>174</c:v>
                </c:pt>
                <c:pt idx="16">
                  <c:v>195</c:v>
                </c:pt>
                <c:pt idx="17">
                  <c:v>133</c:v>
                </c:pt>
                <c:pt idx="18">
                  <c:v>117</c:v>
                </c:pt>
                <c:pt idx="19">
                  <c:v>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98960"/>
        <c:axId val="444791904"/>
      </c:lineChart>
      <c:catAx>
        <c:axId val="444798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1904"/>
        <c:crosses val="autoZero"/>
        <c:auto val="0"/>
        <c:lblAlgn val="ctr"/>
        <c:lblOffset val="100"/>
        <c:noMultiLvlLbl val="1"/>
      </c:catAx>
      <c:valAx>
        <c:axId val="4447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4"/>
  <sheetViews>
    <sheetView tabSelected="1" zoomScaleNormal="100" workbookViewId="0">
      <pane xSplit="4" ySplit="5" topLeftCell="R6" activePane="bottomRight" state="frozen"/>
      <selection pane="topRight" activeCell="E1" sqref="E1"/>
      <selection pane="bottomLeft" activeCell="A6" sqref="A6"/>
      <selection pane="bottomRight" activeCell="B31" sqref="B31"/>
    </sheetView>
  </sheetViews>
  <sheetFormatPr defaultColWidth="8.453125" defaultRowHeight="15" customHeight="1"/>
  <cols>
    <col min="1" max="1" width="15.81640625" style="52" customWidth="1"/>
    <col min="2" max="2" width="48.08984375" style="63" customWidth="1"/>
    <col min="3" max="3" width="5.7265625" style="52" customWidth="1"/>
    <col min="4" max="4" width="9.453125" style="52" customWidth="1"/>
    <col min="5" max="5" width="6.54296875" style="37" customWidth="1"/>
    <col min="6" max="9" width="6.1796875" style="38" customWidth="1"/>
    <col min="10" max="15" width="4.7265625" style="38" customWidth="1"/>
    <col min="16" max="16" width="5.6328125" style="38" customWidth="1"/>
    <col min="17" max="18" width="4.7265625" style="38" customWidth="1"/>
    <col min="19" max="19" width="4.7265625" style="100" customWidth="1"/>
    <col min="20" max="20" width="5.81640625" style="38" customWidth="1"/>
    <col min="21" max="21" width="5.90625" style="38" customWidth="1"/>
    <col min="22" max="22" width="7.1796875" style="38" customWidth="1"/>
    <col min="23" max="23" width="6.453125" style="38" customWidth="1"/>
    <col min="24" max="24" width="5.81640625" style="38" customWidth="1"/>
    <col min="25" max="25" width="5.54296875" style="53" customWidth="1"/>
    <col min="26" max="26" width="14.7265625" style="36" customWidth="1"/>
    <col min="27" max="27" width="8.08984375" style="36" customWidth="1"/>
    <col min="28" max="28" width="9.54296875" style="36" customWidth="1"/>
    <col min="29" max="16384" width="8.453125" style="36"/>
  </cols>
  <sheetData>
    <row r="1" spans="1:29" s="35" customFormat="1" ht="15" customHeight="1">
      <c r="A1" s="39" t="s">
        <v>17</v>
      </c>
      <c r="B1" s="57" t="s">
        <v>9</v>
      </c>
      <c r="C1" s="58" t="s">
        <v>35</v>
      </c>
      <c r="D1" s="164" t="s">
        <v>19</v>
      </c>
      <c r="E1" s="29">
        <f>F1-1</f>
        <v>43251</v>
      </c>
      <c r="F1" s="1">
        <f>Resources!D6</f>
        <v>43252</v>
      </c>
      <c r="G1" s="1">
        <f>Resources!E6</f>
        <v>43255</v>
      </c>
      <c r="H1" s="1">
        <f>Resources!F6</f>
        <v>43256</v>
      </c>
      <c r="I1" s="1">
        <f>Resources!G6</f>
        <v>43257</v>
      </c>
      <c r="J1" s="1">
        <f>Resources!H6</f>
        <v>43262</v>
      </c>
      <c r="K1" s="1">
        <f>Resources!I6</f>
        <v>43263</v>
      </c>
      <c r="L1" s="1">
        <f>Resources!J6</f>
        <v>43264</v>
      </c>
      <c r="M1" s="1">
        <f>Resources!K6</f>
        <v>43265</v>
      </c>
      <c r="N1" s="1">
        <f>Resources!L6</f>
        <v>43266</v>
      </c>
      <c r="O1" s="1">
        <f>Resources!M6</f>
        <v>43270</v>
      </c>
      <c r="P1" s="1">
        <f>Resources!N6</f>
        <v>43271</v>
      </c>
      <c r="Q1" s="1">
        <f>Resources!O6</f>
        <v>43272</v>
      </c>
      <c r="R1" s="1">
        <f>Resources!P6</f>
        <v>43273</v>
      </c>
      <c r="S1" s="1">
        <f>Resources!Q6</f>
        <v>43274</v>
      </c>
      <c r="T1" s="1">
        <f>Resources!R6</f>
        <v>43276</v>
      </c>
      <c r="U1" s="1">
        <f>Resources!S6</f>
        <v>43277</v>
      </c>
      <c r="V1" s="1">
        <f>Resources!T6</f>
        <v>43278</v>
      </c>
      <c r="W1" s="1">
        <f>Resources!U6</f>
        <v>43279</v>
      </c>
      <c r="X1" s="1">
        <f>Resources!V6</f>
        <v>43280</v>
      </c>
      <c r="Y1" s="166" t="s">
        <v>11</v>
      </c>
    </row>
    <row r="2" spans="1:29" s="35" customFormat="1" ht="15" customHeight="1" thickBot="1">
      <c r="A2" s="59"/>
      <c r="B2" s="61"/>
      <c r="C2" s="60"/>
      <c r="D2" s="165"/>
      <c r="E2" s="30">
        <f>E1</f>
        <v>43251</v>
      </c>
      <c r="F2" s="25">
        <f>F1</f>
        <v>43252</v>
      </c>
      <c r="G2" s="25">
        <f t="shared" ref="G2:X2" si="0">G1</f>
        <v>43255</v>
      </c>
      <c r="H2" s="25">
        <f t="shared" si="0"/>
        <v>43256</v>
      </c>
      <c r="I2" s="25">
        <f t="shared" si="0"/>
        <v>43257</v>
      </c>
      <c r="J2" s="25">
        <f t="shared" si="0"/>
        <v>43262</v>
      </c>
      <c r="K2" s="25">
        <f t="shared" si="0"/>
        <v>43263</v>
      </c>
      <c r="L2" s="25">
        <f t="shared" si="0"/>
        <v>43264</v>
      </c>
      <c r="M2" s="25">
        <f t="shared" si="0"/>
        <v>43265</v>
      </c>
      <c r="N2" s="25">
        <f t="shared" si="0"/>
        <v>43266</v>
      </c>
      <c r="O2" s="25">
        <f t="shared" si="0"/>
        <v>43270</v>
      </c>
      <c r="P2" s="25">
        <f t="shared" si="0"/>
        <v>43271</v>
      </c>
      <c r="Q2" s="25">
        <f t="shared" si="0"/>
        <v>43272</v>
      </c>
      <c r="R2" s="25">
        <f t="shared" si="0"/>
        <v>43273</v>
      </c>
      <c r="S2" s="25">
        <f t="shared" ref="S2" si="1">S1</f>
        <v>43274</v>
      </c>
      <c r="T2" s="25">
        <f t="shared" si="0"/>
        <v>43276</v>
      </c>
      <c r="U2" s="25">
        <f t="shared" si="0"/>
        <v>43277</v>
      </c>
      <c r="V2" s="25">
        <f t="shared" si="0"/>
        <v>43278</v>
      </c>
      <c r="W2" s="25">
        <f t="shared" si="0"/>
        <v>43279</v>
      </c>
      <c r="X2" s="25">
        <f t="shared" si="0"/>
        <v>43280</v>
      </c>
      <c r="Y2" s="167"/>
    </row>
    <row r="3" spans="1:29" s="81" customFormat="1" ht="15" customHeight="1" thickBot="1">
      <c r="A3" s="79"/>
      <c r="B3" s="80" t="s">
        <v>27</v>
      </c>
      <c r="C3" s="111"/>
      <c r="D3" s="112">
        <f>E3</f>
        <v>644</v>
      </c>
      <c r="E3" s="113">
        <f>Resources!C8</f>
        <v>644</v>
      </c>
      <c r="F3" s="114">
        <f>Resources!D8</f>
        <v>629</v>
      </c>
      <c r="G3" s="114">
        <f>Resources!E8</f>
        <v>603</v>
      </c>
      <c r="H3" s="114">
        <f>Resources!F8</f>
        <v>581</v>
      </c>
      <c r="I3" s="114">
        <f>Resources!G8</f>
        <v>555</v>
      </c>
      <c r="J3" s="114">
        <f>Resources!H8</f>
        <v>525</v>
      </c>
      <c r="K3" s="114">
        <f>Resources!I8</f>
        <v>495</v>
      </c>
      <c r="L3" s="114">
        <f>Resources!J8</f>
        <v>465</v>
      </c>
      <c r="M3" s="114">
        <f>Resources!K8</f>
        <v>437</v>
      </c>
      <c r="N3" s="114">
        <f>Resources!L8</f>
        <v>409</v>
      </c>
      <c r="O3" s="114">
        <f>Resources!M8</f>
        <v>381</v>
      </c>
      <c r="P3" s="114">
        <f>Resources!N8</f>
        <v>353</v>
      </c>
      <c r="Q3" s="114">
        <f>Resources!O8</f>
        <v>319</v>
      </c>
      <c r="R3" s="114">
        <f>Resources!P8</f>
        <v>285</v>
      </c>
      <c r="S3" s="114">
        <f>Resources!Q8</f>
        <v>233</v>
      </c>
      <c r="T3" s="114">
        <f>Resources!R8</f>
        <v>183</v>
      </c>
      <c r="U3" s="114">
        <f>Resources!S8</f>
        <v>133</v>
      </c>
      <c r="V3" s="114">
        <f>Resources!T8</f>
        <v>83</v>
      </c>
      <c r="W3" s="114">
        <f>Resources!U8</f>
        <v>44</v>
      </c>
      <c r="X3" s="114">
        <f>Resources!V8</f>
        <v>0</v>
      </c>
      <c r="Y3" s="115">
        <f>SUM(Y6:Y69)</f>
        <v>593.5</v>
      </c>
      <c r="Z3" s="116"/>
      <c r="AA3" s="116"/>
    </row>
    <row r="4" spans="1:29" s="81" customFormat="1" ht="15" customHeight="1" thickBot="1">
      <c r="A4" s="79"/>
      <c r="B4" s="80" t="s">
        <v>21</v>
      </c>
      <c r="C4" s="111"/>
      <c r="D4" s="117">
        <f>SUM(D6:D46)</f>
        <v>605</v>
      </c>
      <c r="E4" s="113">
        <f>Resources!C8</f>
        <v>644</v>
      </c>
      <c r="F4" s="114">
        <f>E4-F5</f>
        <v>628</v>
      </c>
      <c r="G4" s="114">
        <f t="shared" ref="G4:J4" si="2">F4-G5</f>
        <v>596.5</v>
      </c>
      <c r="H4" s="114">
        <f t="shared" si="2"/>
        <v>565.5</v>
      </c>
      <c r="I4" s="114">
        <f t="shared" si="2"/>
        <v>529.5</v>
      </c>
      <c r="J4" s="114">
        <f t="shared" si="2"/>
        <v>491.5</v>
      </c>
      <c r="K4" s="114">
        <f t="shared" ref="K4" si="3">J4-K5</f>
        <v>460</v>
      </c>
      <c r="L4" s="114">
        <f t="shared" ref="L4" si="4">K4-L5</f>
        <v>431.5</v>
      </c>
      <c r="M4" s="114">
        <f t="shared" ref="M4" si="5">L4-M5</f>
        <v>404.5</v>
      </c>
      <c r="N4" s="114">
        <f t="shared" ref="N4" si="6">M4-N5</f>
        <v>380.5</v>
      </c>
      <c r="O4" s="114">
        <f t="shared" ref="O4" si="7">N4-O5</f>
        <v>359.5</v>
      </c>
      <c r="P4" s="114">
        <f>O4-P5</f>
        <v>332.5</v>
      </c>
      <c r="Q4" s="114">
        <f t="shared" ref="Q4" si="8">P4-Q5</f>
        <v>313.5</v>
      </c>
      <c r="R4" s="114">
        <f t="shared" ref="R4:S4" si="9">Q4-R5</f>
        <v>282</v>
      </c>
      <c r="S4" s="114">
        <f t="shared" si="9"/>
        <v>246.5</v>
      </c>
      <c r="T4" s="114">
        <f t="shared" ref="T4" si="10">R4-T5</f>
        <v>251</v>
      </c>
      <c r="U4" s="114">
        <f t="shared" ref="U4" si="11">T4-U5</f>
        <v>217.5</v>
      </c>
      <c r="V4" s="114">
        <f t="shared" ref="V4" si="12">U4-V5</f>
        <v>177.5</v>
      </c>
      <c r="W4" s="114">
        <f t="shared" ref="W4" si="13">V4-W5</f>
        <v>139.5</v>
      </c>
      <c r="X4" s="114">
        <f t="shared" ref="X4" si="14">W4-X5</f>
        <v>86</v>
      </c>
      <c r="Y4" s="115"/>
      <c r="Z4" s="116"/>
      <c r="AA4" s="116"/>
    </row>
    <row r="5" spans="1:29" s="84" customFormat="1" ht="15" customHeight="1">
      <c r="A5" s="82"/>
      <c r="B5" s="83"/>
      <c r="C5" s="118"/>
      <c r="D5" s="112"/>
      <c r="E5" s="113">
        <f>SUM(E6:E6)</f>
        <v>0</v>
      </c>
      <c r="F5" s="114">
        <f t="shared" ref="F5:X5" si="15">SUM(F6:F47)</f>
        <v>16</v>
      </c>
      <c r="G5" s="114">
        <f t="shared" si="15"/>
        <v>31.5</v>
      </c>
      <c r="H5" s="114">
        <f t="shared" si="15"/>
        <v>31</v>
      </c>
      <c r="I5" s="114">
        <f t="shared" si="15"/>
        <v>36</v>
      </c>
      <c r="J5" s="114">
        <f t="shared" si="15"/>
        <v>38</v>
      </c>
      <c r="K5" s="114">
        <f t="shared" si="15"/>
        <v>31.5</v>
      </c>
      <c r="L5" s="114">
        <f t="shared" si="15"/>
        <v>28.5</v>
      </c>
      <c r="M5" s="114">
        <f t="shared" si="15"/>
        <v>27</v>
      </c>
      <c r="N5" s="114">
        <f t="shared" si="15"/>
        <v>24</v>
      </c>
      <c r="O5" s="114">
        <f t="shared" si="15"/>
        <v>21</v>
      </c>
      <c r="P5" s="114">
        <f t="shared" si="15"/>
        <v>27</v>
      </c>
      <c r="Q5" s="114">
        <f t="shared" si="15"/>
        <v>19</v>
      </c>
      <c r="R5" s="114">
        <f t="shared" si="15"/>
        <v>31.5</v>
      </c>
      <c r="S5" s="114">
        <f t="shared" si="15"/>
        <v>35.5</v>
      </c>
      <c r="T5" s="114">
        <f t="shared" si="15"/>
        <v>31</v>
      </c>
      <c r="U5" s="114">
        <f t="shared" si="15"/>
        <v>33.5</v>
      </c>
      <c r="V5" s="114">
        <f t="shared" si="15"/>
        <v>40</v>
      </c>
      <c r="W5" s="114">
        <f t="shared" si="15"/>
        <v>38</v>
      </c>
      <c r="X5" s="114">
        <f t="shared" si="15"/>
        <v>53.5</v>
      </c>
      <c r="Y5" s="119"/>
      <c r="Z5" s="120" t="s">
        <v>36</v>
      </c>
      <c r="AA5" s="120" t="s">
        <v>10</v>
      </c>
      <c r="AB5" s="84" t="s">
        <v>80</v>
      </c>
    </row>
    <row r="6" spans="1:29" s="88" customFormat="1" ht="15" customHeight="1">
      <c r="A6" s="85" t="s">
        <v>37</v>
      </c>
      <c r="B6" s="86" t="s">
        <v>34</v>
      </c>
      <c r="C6" s="121">
        <v>900</v>
      </c>
      <c r="D6" s="121">
        <v>40</v>
      </c>
      <c r="E6" s="122"/>
      <c r="F6" s="123">
        <v>2</v>
      </c>
      <c r="G6" s="123">
        <v>9</v>
      </c>
      <c r="H6" s="123">
        <v>2</v>
      </c>
      <c r="I6" s="123">
        <v>2</v>
      </c>
      <c r="J6" s="123">
        <v>2</v>
      </c>
      <c r="K6" s="123">
        <v>6</v>
      </c>
      <c r="L6" s="123">
        <v>2</v>
      </c>
      <c r="M6" s="123">
        <v>2</v>
      </c>
      <c r="N6" s="123">
        <v>2</v>
      </c>
      <c r="O6" s="123">
        <v>2</v>
      </c>
      <c r="P6" s="123">
        <v>4</v>
      </c>
      <c r="Q6" s="123">
        <v>2</v>
      </c>
      <c r="R6" s="123">
        <v>10.5</v>
      </c>
      <c r="S6" s="123">
        <v>2</v>
      </c>
      <c r="T6" s="123">
        <v>2</v>
      </c>
      <c r="U6" s="123">
        <v>2</v>
      </c>
      <c r="V6" s="123">
        <v>2</v>
      </c>
      <c r="W6" s="123">
        <v>2</v>
      </c>
      <c r="X6" s="123">
        <v>2</v>
      </c>
      <c r="Y6" s="123">
        <f t="shared" ref="Y6:Y42" si="16">SUM(F6:X6)</f>
        <v>59.5</v>
      </c>
      <c r="Z6" s="124" t="s">
        <v>23</v>
      </c>
      <c r="AA6" s="124">
        <v>1</v>
      </c>
      <c r="AB6" s="107" t="s">
        <v>82</v>
      </c>
    </row>
    <row r="7" spans="1:29" s="88" customFormat="1" ht="15" customHeight="1">
      <c r="A7" s="85" t="s">
        <v>38</v>
      </c>
      <c r="B7" s="89" t="s">
        <v>32</v>
      </c>
      <c r="C7" s="121">
        <v>900</v>
      </c>
      <c r="D7" s="121">
        <v>15</v>
      </c>
      <c r="E7" s="122"/>
      <c r="F7" s="123"/>
      <c r="G7" s="123">
        <v>2</v>
      </c>
      <c r="H7" s="123">
        <v>4</v>
      </c>
      <c r="I7" s="123"/>
      <c r="J7" s="123">
        <v>1</v>
      </c>
      <c r="K7" s="123">
        <v>1</v>
      </c>
      <c r="L7" s="123">
        <v>1</v>
      </c>
      <c r="M7" s="123"/>
      <c r="N7" s="123"/>
      <c r="O7" s="123"/>
      <c r="P7" s="123"/>
      <c r="Q7" s="123"/>
      <c r="R7" s="123"/>
      <c r="S7" s="123">
        <v>1</v>
      </c>
      <c r="T7" s="123">
        <v>2</v>
      </c>
      <c r="U7" s="123">
        <v>1</v>
      </c>
      <c r="V7" s="123">
        <v>1</v>
      </c>
      <c r="W7" s="123">
        <v>1</v>
      </c>
      <c r="X7" s="123">
        <v>1</v>
      </c>
      <c r="Y7" s="123">
        <f t="shared" si="16"/>
        <v>16</v>
      </c>
      <c r="Z7" s="124" t="s">
        <v>30</v>
      </c>
      <c r="AA7" s="124">
        <v>1</v>
      </c>
      <c r="AB7" s="107" t="s">
        <v>82</v>
      </c>
    </row>
    <row r="8" spans="1:29" s="88" customFormat="1" ht="15" customHeight="1">
      <c r="A8" s="85" t="s">
        <v>39</v>
      </c>
      <c r="B8" s="89" t="s">
        <v>33</v>
      </c>
      <c r="C8" s="121">
        <v>900</v>
      </c>
      <c r="D8" s="121">
        <v>45</v>
      </c>
      <c r="E8" s="122"/>
      <c r="F8" s="123"/>
      <c r="G8" s="123"/>
      <c r="H8" s="123"/>
      <c r="I8" s="123">
        <v>4</v>
      </c>
      <c r="J8" s="123">
        <v>5</v>
      </c>
      <c r="K8" s="123">
        <v>2</v>
      </c>
      <c r="L8" s="123">
        <v>3</v>
      </c>
      <c r="M8" s="123">
        <v>5</v>
      </c>
      <c r="N8" s="123">
        <v>4</v>
      </c>
      <c r="O8" s="123">
        <v>5</v>
      </c>
      <c r="P8" s="123">
        <v>9</v>
      </c>
      <c r="Q8" s="123">
        <v>3</v>
      </c>
      <c r="R8" s="123">
        <v>2</v>
      </c>
      <c r="S8" s="123"/>
      <c r="T8" s="123">
        <v>1</v>
      </c>
      <c r="U8" s="123">
        <v>2</v>
      </c>
      <c r="V8" s="123">
        <v>2</v>
      </c>
      <c r="W8" s="123">
        <v>1</v>
      </c>
      <c r="X8" s="123">
        <v>6</v>
      </c>
      <c r="Y8" s="123">
        <f t="shared" si="16"/>
        <v>54</v>
      </c>
      <c r="Z8" s="124" t="s">
        <v>30</v>
      </c>
      <c r="AA8" s="124">
        <v>1</v>
      </c>
      <c r="AB8" s="107" t="s">
        <v>82</v>
      </c>
    </row>
    <row r="9" spans="1:29" s="88" customFormat="1" ht="15" customHeight="1">
      <c r="A9" s="85" t="s">
        <v>40</v>
      </c>
      <c r="B9" s="89" t="s">
        <v>60</v>
      </c>
      <c r="C9" s="121">
        <v>900</v>
      </c>
      <c r="D9" s="125">
        <v>10</v>
      </c>
      <c r="E9" s="122"/>
      <c r="F9" s="123"/>
      <c r="G9" s="123"/>
      <c r="H9" s="123">
        <v>0.5</v>
      </c>
      <c r="I9" s="123"/>
      <c r="J9" s="123"/>
      <c r="K9" s="123"/>
      <c r="L9" s="123"/>
      <c r="M9" s="123"/>
      <c r="N9" s="123"/>
      <c r="O9" s="123"/>
      <c r="P9" s="123">
        <v>2</v>
      </c>
      <c r="Q9" s="123"/>
      <c r="R9" s="123">
        <v>1</v>
      </c>
      <c r="S9" s="123">
        <v>2</v>
      </c>
      <c r="T9" s="123"/>
      <c r="U9" s="123">
        <v>0.5</v>
      </c>
      <c r="V9" s="123"/>
      <c r="W9" s="123">
        <v>0.5</v>
      </c>
      <c r="X9" s="123">
        <v>0.5</v>
      </c>
      <c r="Y9" s="123">
        <f t="shared" si="16"/>
        <v>7</v>
      </c>
      <c r="Z9" s="124" t="s">
        <v>30</v>
      </c>
      <c r="AA9" s="124">
        <v>1</v>
      </c>
      <c r="AB9" s="107" t="s">
        <v>82</v>
      </c>
    </row>
    <row r="10" spans="1:29" s="88" customFormat="1" ht="15" customHeight="1">
      <c r="A10" s="90" t="s">
        <v>50</v>
      </c>
      <c r="B10" s="91" t="s">
        <v>52</v>
      </c>
      <c r="C10" s="126">
        <v>850</v>
      </c>
      <c r="D10" s="126">
        <v>40</v>
      </c>
      <c r="E10" s="122"/>
      <c r="F10" s="123">
        <v>4</v>
      </c>
      <c r="G10" s="123">
        <v>5.5</v>
      </c>
      <c r="H10" s="123">
        <v>7.5</v>
      </c>
      <c r="I10" s="123">
        <v>7.5</v>
      </c>
      <c r="J10" s="123">
        <v>7.5</v>
      </c>
      <c r="K10" s="123">
        <v>4.5</v>
      </c>
      <c r="L10" s="123">
        <v>7</v>
      </c>
      <c r="M10" s="123">
        <v>14</v>
      </c>
      <c r="N10" s="123">
        <v>7</v>
      </c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>
        <f t="shared" si="16"/>
        <v>64.5</v>
      </c>
      <c r="Z10" s="124" t="s">
        <v>29</v>
      </c>
      <c r="AA10" s="124">
        <v>1</v>
      </c>
      <c r="AB10" s="87" t="s">
        <v>83</v>
      </c>
    </row>
    <row r="11" spans="1:29" s="88" customFormat="1" ht="15" customHeight="1">
      <c r="A11" s="90" t="s">
        <v>51</v>
      </c>
      <c r="B11" s="91" t="s">
        <v>53</v>
      </c>
      <c r="C11" s="126">
        <v>850</v>
      </c>
      <c r="D11" s="126">
        <v>16</v>
      </c>
      <c r="E11" s="122"/>
      <c r="F11" s="123"/>
      <c r="G11" s="123">
        <v>4</v>
      </c>
      <c r="H11" s="123">
        <v>4</v>
      </c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>
        <f t="shared" si="16"/>
        <v>8</v>
      </c>
      <c r="Z11" s="124" t="s">
        <v>29</v>
      </c>
      <c r="AA11" s="124">
        <v>1</v>
      </c>
      <c r="AB11" s="87" t="s">
        <v>83</v>
      </c>
    </row>
    <row r="12" spans="1:29" s="88" customFormat="1" ht="15" customHeight="1">
      <c r="A12" s="90" t="s">
        <v>54</v>
      </c>
      <c r="B12" s="91" t="s">
        <v>55</v>
      </c>
      <c r="C12" s="126">
        <v>850</v>
      </c>
      <c r="D12" s="126">
        <v>12</v>
      </c>
      <c r="E12" s="122"/>
      <c r="F12" s="123"/>
      <c r="G12" s="123">
        <v>4</v>
      </c>
      <c r="H12" s="123"/>
      <c r="I12" s="123">
        <v>5</v>
      </c>
      <c r="J12" s="123"/>
      <c r="K12" s="123">
        <v>1</v>
      </c>
      <c r="L12" s="123">
        <v>1</v>
      </c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>
        <f t="shared" si="16"/>
        <v>11</v>
      </c>
      <c r="Z12" s="124" t="s">
        <v>49</v>
      </c>
      <c r="AA12" s="124">
        <v>1</v>
      </c>
      <c r="AB12" s="87" t="s">
        <v>83</v>
      </c>
    </row>
    <row r="13" spans="1:29" s="88" customFormat="1" ht="15" customHeight="1">
      <c r="A13" s="92" t="s">
        <v>45</v>
      </c>
      <c r="B13" s="93" t="s">
        <v>48</v>
      </c>
      <c r="C13" s="127">
        <v>850</v>
      </c>
      <c r="D13" s="127">
        <v>64</v>
      </c>
      <c r="E13" s="128"/>
      <c r="F13" s="129">
        <v>1</v>
      </c>
      <c r="G13" s="129">
        <v>4</v>
      </c>
      <c r="H13" s="129">
        <v>4</v>
      </c>
      <c r="I13" s="129">
        <v>6</v>
      </c>
      <c r="J13" s="129">
        <v>7.5</v>
      </c>
      <c r="K13" s="129">
        <v>7</v>
      </c>
      <c r="L13" s="129">
        <v>7</v>
      </c>
      <c r="M13" s="129">
        <v>3</v>
      </c>
      <c r="N13" s="129">
        <v>8</v>
      </c>
      <c r="O13" s="129">
        <v>9</v>
      </c>
      <c r="P13" s="129">
        <v>9</v>
      </c>
      <c r="Q13" s="129">
        <v>7</v>
      </c>
      <c r="R13" s="129"/>
      <c r="S13" s="129"/>
      <c r="T13" s="129"/>
      <c r="U13" s="129"/>
      <c r="V13" s="129"/>
      <c r="W13" s="129"/>
      <c r="X13" s="129"/>
      <c r="Y13" s="123">
        <f t="shared" si="16"/>
        <v>72.5</v>
      </c>
      <c r="Z13" s="124" t="s">
        <v>46</v>
      </c>
      <c r="AA13" s="124">
        <v>1</v>
      </c>
      <c r="AB13" s="107" t="s">
        <v>82</v>
      </c>
      <c r="AC13" s="105" t="s">
        <v>84</v>
      </c>
    </row>
    <row r="14" spans="1:29" s="88" customFormat="1" ht="15" customHeight="1">
      <c r="A14" s="92" t="s">
        <v>44</v>
      </c>
      <c r="B14" s="93" t="s">
        <v>47</v>
      </c>
      <c r="C14" s="127">
        <v>850</v>
      </c>
      <c r="D14" s="127">
        <v>16</v>
      </c>
      <c r="E14" s="128"/>
      <c r="F14" s="129">
        <v>9</v>
      </c>
      <c r="G14" s="129"/>
      <c r="H14" s="129">
        <v>4</v>
      </c>
      <c r="I14" s="129">
        <v>7.5</v>
      </c>
      <c r="J14" s="129">
        <v>4</v>
      </c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3">
        <f t="shared" si="16"/>
        <v>24.5</v>
      </c>
      <c r="Z14" s="124" t="s">
        <v>59</v>
      </c>
      <c r="AA14" s="124">
        <v>1</v>
      </c>
      <c r="AB14" s="87" t="s">
        <v>83</v>
      </c>
    </row>
    <row r="15" spans="1:29" s="88" customFormat="1" ht="15" customHeight="1">
      <c r="A15" s="92" t="s">
        <v>56</v>
      </c>
      <c r="B15" s="93" t="s">
        <v>57</v>
      </c>
      <c r="C15" s="127">
        <v>830</v>
      </c>
      <c r="D15" s="127">
        <v>8</v>
      </c>
      <c r="E15" s="128"/>
      <c r="F15" s="129"/>
      <c r="G15" s="129">
        <v>3</v>
      </c>
      <c r="H15" s="129">
        <v>5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3">
        <f t="shared" si="16"/>
        <v>8</v>
      </c>
      <c r="Z15" s="124" t="s">
        <v>58</v>
      </c>
      <c r="AA15" s="124">
        <v>1</v>
      </c>
      <c r="AB15" s="107" t="s">
        <v>82</v>
      </c>
    </row>
    <row r="16" spans="1:29" s="88" customFormat="1" ht="15" customHeight="1">
      <c r="A16" s="92" t="s">
        <v>62</v>
      </c>
      <c r="B16" s="93" t="s">
        <v>61</v>
      </c>
      <c r="C16" s="127">
        <v>830</v>
      </c>
      <c r="D16" s="127">
        <v>8</v>
      </c>
      <c r="E16" s="128"/>
      <c r="F16" s="129"/>
      <c r="G16" s="129"/>
      <c r="H16" s="129"/>
      <c r="I16" s="129">
        <v>4</v>
      </c>
      <c r="J16" s="129">
        <v>7</v>
      </c>
      <c r="K16" s="129">
        <v>7</v>
      </c>
      <c r="L16" s="129">
        <v>1.5</v>
      </c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3">
        <f t="shared" si="16"/>
        <v>19.5</v>
      </c>
      <c r="Z16" s="124" t="s">
        <v>43</v>
      </c>
      <c r="AA16" s="124">
        <v>1</v>
      </c>
      <c r="AB16" s="87" t="s">
        <v>83</v>
      </c>
    </row>
    <row r="17" spans="1:28" s="56" customFormat="1" ht="15" customHeight="1">
      <c r="A17" s="70" t="s">
        <v>63</v>
      </c>
      <c r="B17" s="71" t="s">
        <v>78</v>
      </c>
      <c r="C17" s="127">
        <v>830</v>
      </c>
      <c r="D17" s="127">
        <v>8</v>
      </c>
      <c r="E17" s="128"/>
      <c r="F17" s="129"/>
      <c r="G17" s="129"/>
      <c r="H17" s="129"/>
      <c r="I17" s="129"/>
      <c r="J17" s="129">
        <v>4</v>
      </c>
      <c r="K17" s="129">
        <v>3</v>
      </c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3">
        <f t="shared" si="16"/>
        <v>7</v>
      </c>
      <c r="Z17" s="124" t="s">
        <v>22</v>
      </c>
      <c r="AA17" s="124">
        <v>1</v>
      </c>
      <c r="AB17" s="108" t="s">
        <v>82</v>
      </c>
    </row>
    <row r="18" spans="1:28" s="56" customFormat="1" ht="15" customHeight="1">
      <c r="A18" s="70" t="s">
        <v>79</v>
      </c>
      <c r="B18" s="71" t="s">
        <v>81</v>
      </c>
      <c r="C18" s="127">
        <v>830</v>
      </c>
      <c r="D18" s="127">
        <v>8</v>
      </c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>
        <v>5</v>
      </c>
      <c r="P18" s="129">
        <v>3</v>
      </c>
      <c r="Q18" s="129"/>
      <c r="R18" s="129"/>
      <c r="S18" s="129"/>
      <c r="T18" s="129"/>
      <c r="U18" s="129"/>
      <c r="V18" s="129"/>
      <c r="W18" s="129"/>
      <c r="X18" s="129"/>
      <c r="Y18" s="123">
        <f t="shared" si="16"/>
        <v>8</v>
      </c>
      <c r="Z18" s="124" t="s">
        <v>25</v>
      </c>
      <c r="AA18" s="124">
        <v>1</v>
      </c>
      <c r="AB18" s="108" t="s">
        <v>82</v>
      </c>
    </row>
    <row r="19" spans="1:28" s="56" customFormat="1" ht="15" customHeight="1">
      <c r="A19" s="70" t="s">
        <v>65</v>
      </c>
      <c r="B19" s="71" t="s">
        <v>64</v>
      </c>
      <c r="C19" s="127">
        <v>830</v>
      </c>
      <c r="D19" s="127">
        <v>16</v>
      </c>
      <c r="E19" s="128"/>
      <c r="F19" s="129"/>
      <c r="G19" s="129"/>
      <c r="H19" s="129"/>
      <c r="I19" s="129"/>
      <c r="J19" s="129"/>
      <c r="K19" s="129"/>
      <c r="L19" s="129">
        <v>6</v>
      </c>
      <c r="M19" s="129">
        <v>3</v>
      </c>
      <c r="N19" s="129">
        <v>3</v>
      </c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3">
        <f t="shared" si="16"/>
        <v>12</v>
      </c>
      <c r="Z19" s="124" t="s">
        <v>43</v>
      </c>
      <c r="AA19" s="124">
        <v>1</v>
      </c>
      <c r="AB19" s="108" t="s">
        <v>82</v>
      </c>
    </row>
    <row r="20" spans="1:28" s="88" customFormat="1" ht="15" customHeight="1">
      <c r="A20" s="151" t="s">
        <v>107</v>
      </c>
      <c r="B20" s="89" t="s">
        <v>108</v>
      </c>
      <c r="C20" s="125">
        <v>830</v>
      </c>
      <c r="D20" s="125">
        <v>16</v>
      </c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>
        <v>7</v>
      </c>
      <c r="R20" s="129"/>
      <c r="S20" s="129"/>
      <c r="T20" s="129"/>
      <c r="U20" s="129"/>
      <c r="V20" s="129"/>
      <c r="W20" s="129"/>
      <c r="X20" s="129"/>
      <c r="Y20" s="123">
        <f t="shared" si="16"/>
        <v>7</v>
      </c>
      <c r="Z20" s="124" t="s">
        <v>25</v>
      </c>
      <c r="AA20" s="124">
        <v>1</v>
      </c>
      <c r="AB20" s="108" t="s">
        <v>82</v>
      </c>
    </row>
    <row r="21" spans="1:28" s="56" customFormat="1" ht="15" customHeight="1">
      <c r="A21" s="151" t="s">
        <v>94</v>
      </c>
      <c r="B21" s="89" t="s">
        <v>95</v>
      </c>
      <c r="C21" s="125">
        <v>830</v>
      </c>
      <c r="D21" s="125">
        <v>40</v>
      </c>
      <c r="E21" s="128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>
        <v>5.5</v>
      </c>
      <c r="S21" s="129">
        <v>8</v>
      </c>
      <c r="T21" s="129">
        <v>13</v>
      </c>
      <c r="U21" s="129">
        <v>8</v>
      </c>
      <c r="V21" s="129"/>
      <c r="W21" s="129"/>
      <c r="X21" s="129"/>
      <c r="Y21" s="123">
        <f t="shared" si="16"/>
        <v>34.5</v>
      </c>
      <c r="Z21" s="124" t="s">
        <v>42</v>
      </c>
      <c r="AA21" s="124">
        <v>1</v>
      </c>
      <c r="AB21" s="108" t="s">
        <v>82</v>
      </c>
    </row>
    <row r="22" spans="1:28" s="56" customFormat="1" ht="15" customHeight="1">
      <c r="A22" s="151" t="s">
        <v>97</v>
      </c>
      <c r="B22" s="89" t="s">
        <v>98</v>
      </c>
      <c r="C22" s="125">
        <v>830</v>
      </c>
      <c r="D22" s="125">
        <v>16</v>
      </c>
      <c r="E22" s="128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>
        <v>3</v>
      </c>
      <c r="S22" s="129">
        <v>8</v>
      </c>
      <c r="T22" s="129"/>
      <c r="U22" s="129"/>
      <c r="V22" s="129"/>
      <c r="W22" s="129"/>
      <c r="X22" s="129"/>
      <c r="Y22" s="123">
        <f t="shared" si="16"/>
        <v>11</v>
      </c>
      <c r="Z22" s="124" t="s">
        <v>43</v>
      </c>
      <c r="AA22" s="124">
        <v>0</v>
      </c>
      <c r="AB22" s="108" t="s">
        <v>82</v>
      </c>
    </row>
    <row r="23" spans="1:28" s="88" customFormat="1" ht="15" customHeight="1">
      <c r="A23" s="151" t="s">
        <v>125</v>
      </c>
      <c r="B23" s="89" t="s">
        <v>124</v>
      </c>
      <c r="C23" s="125">
        <v>830</v>
      </c>
      <c r="D23" s="125">
        <v>16</v>
      </c>
      <c r="E23" s="128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>
        <v>7.5</v>
      </c>
      <c r="W23" s="129">
        <v>6</v>
      </c>
      <c r="X23" s="129">
        <v>5</v>
      </c>
      <c r="Y23" s="123">
        <f t="shared" si="16"/>
        <v>18.5</v>
      </c>
      <c r="Z23" s="124" t="s">
        <v>42</v>
      </c>
      <c r="AA23" s="124">
        <v>1</v>
      </c>
      <c r="AB23" s="108" t="s">
        <v>82</v>
      </c>
    </row>
    <row r="24" spans="1:28" s="88" customFormat="1" ht="15" customHeight="1">
      <c r="A24" s="151" t="s">
        <v>127</v>
      </c>
      <c r="B24" s="89" t="s">
        <v>126</v>
      </c>
      <c r="C24" s="125">
        <v>830</v>
      </c>
      <c r="D24" s="125">
        <v>16</v>
      </c>
      <c r="E24" s="128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>
        <v>20</v>
      </c>
      <c r="Y24" s="123">
        <f t="shared" si="16"/>
        <v>20</v>
      </c>
      <c r="Z24" s="129" t="s">
        <v>135</v>
      </c>
      <c r="AA24" s="124">
        <v>0</v>
      </c>
      <c r="AB24" s="108" t="s">
        <v>82</v>
      </c>
    </row>
    <row r="25" spans="1:28" s="88" customFormat="1" ht="15" customHeight="1">
      <c r="A25" s="151" t="s">
        <v>129</v>
      </c>
      <c r="B25" s="89" t="s">
        <v>128</v>
      </c>
      <c r="C25" s="125">
        <v>830</v>
      </c>
      <c r="D25" s="125">
        <v>32</v>
      </c>
      <c r="E25" s="128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>
        <v>7</v>
      </c>
      <c r="X25" s="129"/>
      <c r="Y25" s="123">
        <f t="shared" si="16"/>
        <v>7</v>
      </c>
      <c r="Z25" s="129" t="s">
        <v>135</v>
      </c>
      <c r="AA25" s="124">
        <v>0</v>
      </c>
      <c r="AB25" s="108" t="s">
        <v>82</v>
      </c>
    </row>
    <row r="26" spans="1:28" s="88" customFormat="1" ht="15" customHeight="1">
      <c r="A26" s="151" t="s">
        <v>109</v>
      </c>
      <c r="B26" s="89" t="s">
        <v>132</v>
      </c>
      <c r="C26" s="125">
        <v>830</v>
      </c>
      <c r="D26" s="125">
        <v>15</v>
      </c>
      <c r="E26" s="128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>
        <v>3.5</v>
      </c>
      <c r="T26" s="129">
        <v>5</v>
      </c>
      <c r="U26" s="129">
        <v>7</v>
      </c>
      <c r="V26" s="129">
        <v>3</v>
      </c>
      <c r="W26" s="129"/>
      <c r="X26" s="129"/>
      <c r="Y26" s="123">
        <f t="shared" si="16"/>
        <v>18.5</v>
      </c>
      <c r="Z26" s="129" t="s">
        <v>130</v>
      </c>
      <c r="AA26" s="124">
        <v>1</v>
      </c>
      <c r="AB26" s="108" t="s">
        <v>82</v>
      </c>
    </row>
    <row r="27" spans="1:28" s="56" customFormat="1" ht="15" customHeight="1">
      <c r="A27" s="151" t="s">
        <v>86</v>
      </c>
      <c r="B27" s="89" t="s">
        <v>85</v>
      </c>
      <c r="C27" s="125">
        <v>800</v>
      </c>
      <c r="D27" s="125">
        <v>2</v>
      </c>
      <c r="E27" s="128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3">
        <f t="shared" si="16"/>
        <v>0</v>
      </c>
      <c r="Z27" s="124" t="s">
        <v>22</v>
      </c>
      <c r="AA27" s="124">
        <v>0</v>
      </c>
      <c r="AB27" s="108" t="s">
        <v>82</v>
      </c>
    </row>
    <row r="28" spans="1:28" s="56" customFormat="1" ht="15" customHeight="1">
      <c r="A28" s="151" t="s">
        <v>88</v>
      </c>
      <c r="B28" s="89" t="s">
        <v>87</v>
      </c>
      <c r="C28" s="125">
        <v>800</v>
      </c>
      <c r="D28" s="125">
        <v>6</v>
      </c>
      <c r="E28" s="128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>
        <v>4</v>
      </c>
      <c r="S28" s="129"/>
      <c r="T28" s="129"/>
      <c r="U28" s="129"/>
      <c r="V28" s="129"/>
      <c r="W28" s="129"/>
      <c r="X28" s="129"/>
      <c r="Y28" s="123">
        <f t="shared" si="16"/>
        <v>4</v>
      </c>
      <c r="Z28" s="124" t="s">
        <v>22</v>
      </c>
      <c r="AA28" s="124">
        <v>1</v>
      </c>
      <c r="AB28" s="108" t="s">
        <v>82</v>
      </c>
    </row>
    <row r="29" spans="1:28" s="56" customFormat="1" ht="15" customHeight="1">
      <c r="A29" s="158" t="s">
        <v>91</v>
      </c>
      <c r="B29" s="159" t="s">
        <v>131</v>
      </c>
      <c r="C29" s="160">
        <v>800</v>
      </c>
      <c r="D29" s="160">
        <v>4</v>
      </c>
      <c r="E29" s="128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>
        <v>3</v>
      </c>
      <c r="S29" s="129"/>
      <c r="T29" s="129"/>
      <c r="U29" s="129"/>
      <c r="V29" s="129">
        <v>5</v>
      </c>
      <c r="W29" s="129"/>
      <c r="X29" s="129"/>
      <c r="Y29" s="123">
        <f t="shared" si="16"/>
        <v>8</v>
      </c>
      <c r="Z29" s="124" t="s">
        <v>25</v>
      </c>
      <c r="AA29" s="124">
        <v>1</v>
      </c>
      <c r="AB29" s="108" t="s">
        <v>82</v>
      </c>
    </row>
    <row r="30" spans="1:28" s="56" customFormat="1" ht="15" customHeight="1">
      <c r="A30" s="151" t="s">
        <v>92</v>
      </c>
      <c r="B30" s="89" t="s">
        <v>93</v>
      </c>
      <c r="C30" s="125">
        <v>800</v>
      </c>
      <c r="D30" s="125">
        <v>6</v>
      </c>
      <c r="E30" s="128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>
        <v>5</v>
      </c>
      <c r="T30" s="129"/>
      <c r="U30" s="129"/>
      <c r="V30" s="129"/>
      <c r="W30" s="129"/>
      <c r="X30" s="129">
        <v>8</v>
      </c>
      <c r="Y30" s="123">
        <f t="shared" si="16"/>
        <v>13</v>
      </c>
      <c r="Z30" s="124" t="s">
        <v>22</v>
      </c>
      <c r="AA30" s="124">
        <v>0</v>
      </c>
      <c r="AB30" s="108" t="s">
        <v>82</v>
      </c>
    </row>
    <row r="31" spans="1:28" s="56" customFormat="1" ht="15" customHeight="1">
      <c r="A31" s="151" t="s">
        <v>101</v>
      </c>
      <c r="B31" s="89" t="s">
        <v>100</v>
      </c>
      <c r="C31" s="125">
        <v>800</v>
      </c>
      <c r="D31" s="125">
        <v>8</v>
      </c>
      <c r="E31" s="128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>
        <v>2.5</v>
      </c>
      <c r="S31" s="129"/>
      <c r="T31" s="129"/>
      <c r="U31" s="129"/>
      <c r="V31" s="129"/>
      <c r="W31" s="129"/>
      <c r="X31" s="129"/>
      <c r="Y31" s="123">
        <f t="shared" si="16"/>
        <v>2.5</v>
      </c>
      <c r="Z31" s="124" t="s">
        <v>25</v>
      </c>
      <c r="AA31" s="124">
        <v>1</v>
      </c>
      <c r="AB31" s="108" t="s">
        <v>82</v>
      </c>
    </row>
    <row r="32" spans="1:28" s="88" customFormat="1" ht="15" customHeight="1">
      <c r="A32" s="151" t="s">
        <v>113</v>
      </c>
      <c r="B32" s="89" t="s">
        <v>114</v>
      </c>
      <c r="C32" s="125">
        <v>760</v>
      </c>
      <c r="D32" s="125">
        <v>3</v>
      </c>
      <c r="E32" s="128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>
        <v>1.5</v>
      </c>
      <c r="V32" s="129">
        <v>5</v>
      </c>
      <c r="W32" s="129"/>
      <c r="X32" s="129"/>
      <c r="Y32" s="123">
        <f t="shared" si="16"/>
        <v>6.5</v>
      </c>
      <c r="Z32" s="124" t="s">
        <v>115</v>
      </c>
      <c r="AA32" s="124">
        <v>1</v>
      </c>
      <c r="AB32" s="108" t="s">
        <v>82</v>
      </c>
    </row>
    <row r="33" spans="1:28" s="56" customFormat="1" ht="15" customHeight="1">
      <c r="A33" s="158" t="s">
        <v>89</v>
      </c>
      <c r="B33" s="159" t="s">
        <v>90</v>
      </c>
      <c r="C33" s="160">
        <v>790</v>
      </c>
      <c r="D33" s="160">
        <v>32</v>
      </c>
      <c r="E33" s="128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>
        <v>3</v>
      </c>
      <c r="W33" s="129">
        <v>7</v>
      </c>
      <c r="X33" s="129">
        <v>7</v>
      </c>
      <c r="Y33" s="123">
        <f t="shared" si="16"/>
        <v>17</v>
      </c>
      <c r="Z33" s="124" t="s">
        <v>24</v>
      </c>
      <c r="AA33" s="124">
        <v>0</v>
      </c>
      <c r="AB33" s="108" t="s">
        <v>82</v>
      </c>
    </row>
    <row r="34" spans="1:28" s="56" customFormat="1" ht="15" customHeight="1">
      <c r="A34" s="158" t="s">
        <v>133</v>
      </c>
      <c r="B34" s="159" t="s">
        <v>134</v>
      </c>
      <c r="C34" s="160">
        <v>790</v>
      </c>
      <c r="D34" s="160">
        <v>8</v>
      </c>
      <c r="E34" s="128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>
        <v>3</v>
      </c>
      <c r="Y34" s="123">
        <f t="shared" si="16"/>
        <v>3</v>
      </c>
      <c r="Z34" s="124" t="s">
        <v>22</v>
      </c>
      <c r="AA34" s="124">
        <v>0</v>
      </c>
      <c r="AB34" s="108" t="s">
        <v>82</v>
      </c>
    </row>
    <row r="35" spans="1:28" s="56" customFormat="1" ht="15" customHeight="1">
      <c r="A35" s="151" t="s">
        <v>102</v>
      </c>
      <c r="B35" s="89" t="s">
        <v>99</v>
      </c>
      <c r="C35" s="125">
        <v>780</v>
      </c>
      <c r="D35" s="125">
        <v>6</v>
      </c>
      <c r="E35" s="128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3">
        <f t="shared" si="16"/>
        <v>0</v>
      </c>
      <c r="Z35" s="124" t="s">
        <v>25</v>
      </c>
      <c r="AA35" s="124">
        <v>0</v>
      </c>
      <c r="AB35" s="108" t="s">
        <v>82</v>
      </c>
    </row>
    <row r="36" spans="1:28" s="56" customFormat="1" ht="15" customHeight="1">
      <c r="A36" s="151" t="s">
        <v>103</v>
      </c>
      <c r="B36" s="89" t="s">
        <v>117</v>
      </c>
      <c r="C36" s="125">
        <v>780</v>
      </c>
      <c r="D36" s="125">
        <v>8</v>
      </c>
      <c r="E36" s="128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>
        <v>3</v>
      </c>
      <c r="V36" s="129"/>
      <c r="W36" s="129"/>
      <c r="X36" s="129"/>
      <c r="Y36" s="123">
        <f t="shared" si="16"/>
        <v>3</v>
      </c>
      <c r="Z36" s="124" t="s">
        <v>22</v>
      </c>
      <c r="AA36" s="124">
        <v>0</v>
      </c>
      <c r="AB36" s="108" t="s">
        <v>82</v>
      </c>
    </row>
    <row r="37" spans="1:28" s="88" customFormat="1" ht="15" customHeight="1">
      <c r="A37" s="151" t="s">
        <v>121</v>
      </c>
      <c r="B37" s="89" t="s">
        <v>118</v>
      </c>
      <c r="C37" s="125">
        <v>780</v>
      </c>
      <c r="D37" s="125">
        <v>8</v>
      </c>
      <c r="E37" s="128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>
        <v>6.5</v>
      </c>
      <c r="X37" s="129"/>
      <c r="Y37" s="123">
        <f t="shared" si="16"/>
        <v>6.5</v>
      </c>
      <c r="Z37" s="124" t="s">
        <v>22</v>
      </c>
      <c r="AA37" s="124">
        <v>0</v>
      </c>
      <c r="AB37" s="108" t="s">
        <v>82</v>
      </c>
    </row>
    <row r="38" spans="1:28" s="88" customFormat="1" ht="15" customHeight="1">
      <c r="A38" s="151" t="s">
        <v>120</v>
      </c>
      <c r="B38" s="89" t="s">
        <v>119</v>
      </c>
      <c r="C38" s="125">
        <v>780</v>
      </c>
      <c r="D38" s="125">
        <v>8</v>
      </c>
      <c r="E38" s="128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3">
        <f t="shared" si="16"/>
        <v>0</v>
      </c>
      <c r="Z38" s="124"/>
      <c r="AA38" s="124">
        <v>0</v>
      </c>
      <c r="AB38" s="108" t="s">
        <v>82</v>
      </c>
    </row>
    <row r="39" spans="1:28" s="56" customFormat="1" ht="15" customHeight="1">
      <c r="A39" s="151" t="s">
        <v>106</v>
      </c>
      <c r="B39" s="89" t="s">
        <v>96</v>
      </c>
      <c r="C39" s="125">
        <v>750</v>
      </c>
      <c r="D39" s="125">
        <v>8</v>
      </c>
      <c r="E39" s="128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>
        <v>6</v>
      </c>
      <c r="T39" s="129"/>
      <c r="U39" s="129"/>
      <c r="V39" s="129"/>
      <c r="W39" s="129"/>
      <c r="X39" s="129"/>
      <c r="Y39" s="123">
        <f t="shared" si="16"/>
        <v>6</v>
      </c>
      <c r="Z39" s="124" t="s">
        <v>136</v>
      </c>
      <c r="AA39" s="124">
        <v>1</v>
      </c>
      <c r="AB39" s="108" t="s">
        <v>82</v>
      </c>
    </row>
    <row r="40" spans="1:28" s="56" customFormat="1" ht="15" customHeight="1">
      <c r="A40" s="151" t="s">
        <v>110</v>
      </c>
      <c r="B40" s="89" t="s">
        <v>116</v>
      </c>
      <c r="C40" s="125">
        <v>750</v>
      </c>
      <c r="D40" s="125">
        <v>14</v>
      </c>
      <c r="E40" s="128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>
        <v>8</v>
      </c>
      <c r="U40" s="129">
        <v>6</v>
      </c>
      <c r="V40" s="129"/>
      <c r="W40" s="129"/>
      <c r="X40" s="129"/>
      <c r="Y40" s="123">
        <f t="shared" si="16"/>
        <v>14</v>
      </c>
      <c r="Z40" s="124" t="s">
        <v>49</v>
      </c>
      <c r="AA40" s="124">
        <v>1</v>
      </c>
      <c r="AB40" s="108" t="s">
        <v>82</v>
      </c>
    </row>
    <row r="41" spans="1:28" s="56" customFormat="1" ht="15" customHeight="1">
      <c r="A41" s="151" t="s">
        <v>112</v>
      </c>
      <c r="B41" s="89" t="s">
        <v>111</v>
      </c>
      <c r="C41" s="125">
        <v>750</v>
      </c>
      <c r="D41" s="125">
        <v>11</v>
      </c>
      <c r="E41" s="128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>
        <v>2.5</v>
      </c>
      <c r="V41" s="129">
        <v>8.5</v>
      </c>
      <c r="W41" s="129">
        <v>2</v>
      </c>
      <c r="X41" s="129">
        <v>1</v>
      </c>
      <c r="Y41" s="123">
        <f t="shared" si="16"/>
        <v>14</v>
      </c>
      <c r="Z41" s="124" t="s">
        <v>136</v>
      </c>
      <c r="AA41" s="124">
        <v>0</v>
      </c>
      <c r="AB41" s="108" t="s">
        <v>82</v>
      </c>
    </row>
    <row r="42" spans="1:28" s="56" customFormat="1" ht="15" customHeight="1">
      <c r="A42" s="151" t="s">
        <v>123</v>
      </c>
      <c r="B42" s="155" t="s">
        <v>122</v>
      </c>
      <c r="C42" s="125">
        <v>750</v>
      </c>
      <c r="D42" s="125">
        <v>16</v>
      </c>
      <c r="E42" s="128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>
        <v>3</v>
      </c>
      <c r="W42" s="129">
        <v>5</v>
      </c>
      <c r="X42" s="129"/>
      <c r="Y42" s="123">
        <f t="shared" si="16"/>
        <v>8</v>
      </c>
      <c r="Z42" s="124" t="s">
        <v>24</v>
      </c>
      <c r="AA42" s="124">
        <v>0</v>
      </c>
      <c r="AB42" s="108" t="s">
        <v>82</v>
      </c>
    </row>
    <row r="43" spans="1:28" ht="15" customHeight="1">
      <c r="A43" s="92"/>
      <c r="B43" s="93"/>
      <c r="C43" s="92"/>
      <c r="D43" s="9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3"/>
      <c r="Z43" s="87"/>
      <c r="AA43" s="87"/>
      <c r="AB43" s="87"/>
    </row>
    <row r="44" spans="1:28" ht="15" customHeight="1">
      <c r="A44" s="92"/>
      <c r="B44" s="93"/>
      <c r="C44" s="92"/>
      <c r="D44" s="92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3"/>
      <c r="Z44" s="87"/>
      <c r="AA44" s="87"/>
      <c r="AB44" s="87"/>
    </row>
    <row r="45" spans="1:28" s="56" customFormat="1" ht="15" customHeight="1">
      <c r="A45" s="92"/>
      <c r="B45" s="93"/>
      <c r="C45" s="127"/>
      <c r="D45" s="127"/>
      <c r="E45" s="128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3"/>
      <c r="Z45" s="124"/>
      <c r="AA45" s="124"/>
      <c r="AB45" s="108"/>
    </row>
    <row r="46" spans="1:28" s="56" customFormat="1" ht="15" customHeight="1">
      <c r="A46" s="92"/>
      <c r="B46" s="93"/>
      <c r="C46" s="127"/>
      <c r="D46" s="127"/>
      <c r="E46" s="128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3"/>
      <c r="Z46" s="124"/>
      <c r="AA46" s="124"/>
      <c r="AB46" s="108"/>
    </row>
    <row r="47" spans="1:28" s="56" customFormat="1" ht="15" customHeight="1">
      <c r="A47" s="152" t="s">
        <v>105</v>
      </c>
      <c r="B47" s="153" t="s">
        <v>104</v>
      </c>
      <c r="C47" s="154">
        <v>760</v>
      </c>
      <c r="D47" s="127"/>
      <c r="E47" s="128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3"/>
      <c r="Z47" s="124"/>
      <c r="AA47" s="124"/>
      <c r="AB47" s="108"/>
    </row>
    <row r="48" spans="1:28" s="56" customFormat="1" ht="15" customHeight="1">
      <c r="A48" s="109" t="s">
        <v>66</v>
      </c>
      <c r="B48" s="110" t="s">
        <v>67</v>
      </c>
      <c r="C48" s="131">
        <v>200</v>
      </c>
      <c r="D48" s="131">
        <v>4</v>
      </c>
      <c r="E48" s="128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3"/>
      <c r="Z48" s="124"/>
      <c r="AA48" s="124">
        <v>0</v>
      </c>
      <c r="AB48" s="55"/>
    </row>
    <row r="49" spans="1:28" s="56" customFormat="1" ht="15" customHeight="1">
      <c r="A49" s="109" t="s">
        <v>68</v>
      </c>
      <c r="B49" s="110" t="s">
        <v>69</v>
      </c>
      <c r="C49" s="131">
        <v>200</v>
      </c>
      <c r="D49" s="131">
        <v>4</v>
      </c>
      <c r="E49" s="128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3"/>
      <c r="Z49" s="124"/>
      <c r="AA49" s="124">
        <v>0</v>
      </c>
      <c r="AB49" s="55"/>
    </row>
    <row r="50" spans="1:28" s="56" customFormat="1" ht="15" customHeight="1">
      <c r="A50" s="109" t="s">
        <v>70</v>
      </c>
      <c r="B50" s="110" t="s">
        <v>71</v>
      </c>
      <c r="C50" s="131">
        <v>200</v>
      </c>
      <c r="D50" s="131">
        <v>6</v>
      </c>
      <c r="E50" s="128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3"/>
      <c r="Z50" s="124"/>
      <c r="AA50" s="124">
        <v>0</v>
      </c>
      <c r="AB50" s="55"/>
    </row>
    <row r="51" spans="1:28" s="56" customFormat="1" ht="15" customHeight="1">
      <c r="A51" s="109" t="s">
        <v>72</v>
      </c>
      <c r="B51" s="110" t="s">
        <v>73</v>
      </c>
      <c r="C51" s="131">
        <v>200</v>
      </c>
      <c r="D51" s="131">
        <v>6</v>
      </c>
      <c r="E51" s="128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3"/>
      <c r="Z51" s="124"/>
      <c r="AA51" s="124">
        <v>0</v>
      </c>
      <c r="AB51" s="55"/>
    </row>
    <row r="52" spans="1:28" s="56" customFormat="1" ht="15" customHeight="1">
      <c r="A52" s="109" t="s">
        <v>75</v>
      </c>
      <c r="B52" s="110" t="s">
        <v>74</v>
      </c>
      <c r="C52" s="131">
        <v>200</v>
      </c>
      <c r="D52" s="131">
        <v>6</v>
      </c>
      <c r="E52" s="128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3"/>
      <c r="Z52" s="124"/>
      <c r="AA52" s="124">
        <v>0</v>
      </c>
      <c r="AB52" s="55"/>
    </row>
    <row r="53" spans="1:28" s="56" customFormat="1" ht="15" customHeight="1">
      <c r="A53" s="109" t="s">
        <v>77</v>
      </c>
      <c r="B53" s="110" t="s">
        <v>76</v>
      </c>
      <c r="C53" s="131">
        <v>200</v>
      </c>
      <c r="D53" s="131">
        <v>10</v>
      </c>
      <c r="E53" s="128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3"/>
      <c r="Z53" s="124"/>
      <c r="AA53" s="124">
        <v>0</v>
      </c>
      <c r="AB53" s="55"/>
    </row>
    <row r="54" spans="1:28" s="56" customFormat="1" ht="15" customHeight="1">
      <c r="A54" s="70"/>
      <c r="B54" s="71"/>
      <c r="C54" s="127"/>
      <c r="D54" s="127"/>
      <c r="E54" s="128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3"/>
      <c r="Z54" s="124"/>
      <c r="AA54" s="124"/>
      <c r="AB54" s="55"/>
    </row>
    <row r="55" spans="1:28" s="56" customFormat="1" ht="15" customHeight="1">
      <c r="A55" s="70"/>
      <c r="B55" s="71"/>
      <c r="C55" s="127"/>
      <c r="D55" s="127"/>
      <c r="E55" s="128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3"/>
      <c r="Z55" s="124"/>
      <c r="AA55" s="124"/>
      <c r="AB55" s="55"/>
    </row>
    <row r="56" spans="1:28" s="56" customFormat="1" ht="15" customHeight="1">
      <c r="A56" s="62"/>
      <c r="B56" s="76"/>
      <c r="C56" s="132"/>
      <c r="D56" s="132"/>
      <c r="E56" s="133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0"/>
      <c r="Z56" s="130"/>
      <c r="AA56" s="130"/>
    </row>
    <row r="57" spans="1:28" s="56" customFormat="1" ht="15" customHeight="1">
      <c r="A57" s="62"/>
      <c r="B57" s="76"/>
      <c r="C57" s="132"/>
      <c r="D57" s="132"/>
      <c r="E57" s="133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0"/>
      <c r="Z57" s="130"/>
      <c r="AA57" s="130"/>
    </row>
    <row r="58" spans="1:28" s="56" customFormat="1" ht="15" customHeight="1">
      <c r="A58" s="62"/>
      <c r="B58" s="76"/>
      <c r="C58" s="132"/>
      <c r="D58" s="132"/>
      <c r="E58" s="133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0"/>
      <c r="Z58" s="130"/>
      <c r="AA58" s="130"/>
    </row>
    <row r="59" spans="1:28" s="56" customFormat="1" ht="15" customHeight="1">
      <c r="A59" s="62"/>
      <c r="B59" s="76"/>
      <c r="C59" s="132"/>
      <c r="D59" s="132"/>
      <c r="E59" s="133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0"/>
      <c r="Z59" s="130"/>
      <c r="AA59" s="130"/>
    </row>
    <row r="60" spans="1:28" s="56" customFormat="1" ht="15" customHeight="1">
      <c r="A60" s="62"/>
      <c r="B60" s="76"/>
      <c r="C60" s="132"/>
      <c r="D60" s="132"/>
      <c r="E60" s="133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0"/>
      <c r="Z60" s="130"/>
      <c r="AA60" s="130"/>
    </row>
    <row r="61" spans="1:28" s="56" customFormat="1" ht="15" customHeight="1">
      <c r="A61" s="62"/>
      <c r="B61" s="76"/>
      <c r="C61" s="132"/>
      <c r="D61" s="132"/>
      <c r="E61" s="133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0"/>
      <c r="Z61" s="130"/>
      <c r="AA61" s="130"/>
    </row>
    <row r="62" spans="1:28" s="56" customFormat="1" ht="15" customHeight="1">
      <c r="A62" s="62"/>
      <c r="B62" s="76"/>
      <c r="C62" s="132"/>
      <c r="D62" s="132"/>
      <c r="E62" s="133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0"/>
      <c r="Z62" s="130"/>
      <c r="AA62" s="130"/>
    </row>
    <row r="63" spans="1:28" s="56" customFormat="1" ht="15" customHeight="1">
      <c r="A63" s="62"/>
      <c r="B63" s="76"/>
      <c r="C63" s="132"/>
      <c r="D63" s="132"/>
      <c r="E63" s="133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0"/>
      <c r="Z63" s="130"/>
      <c r="AA63" s="130"/>
    </row>
    <row r="64" spans="1:28" s="56" customFormat="1" ht="15" customHeight="1">
      <c r="A64" s="62"/>
      <c r="B64" s="76"/>
      <c r="C64" s="132"/>
      <c r="D64" s="132"/>
      <c r="E64" s="133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0"/>
      <c r="Z64" s="130"/>
      <c r="AA64" s="130"/>
    </row>
    <row r="65" spans="1:27" s="56" customFormat="1" ht="15" customHeight="1">
      <c r="A65" s="62"/>
      <c r="B65" s="76"/>
      <c r="C65" s="132"/>
      <c r="D65" s="132"/>
      <c r="E65" s="133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0"/>
      <c r="Z65" s="130"/>
      <c r="AA65" s="130"/>
    </row>
    <row r="66" spans="1:27" s="56" customFormat="1" ht="15" customHeight="1">
      <c r="A66" s="62"/>
      <c r="B66" s="76"/>
      <c r="C66" s="132"/>
      <c r="D66" s="132"/>
      <c r="E66" s="133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0"/>
      <c r="Z66" s="130"/>
      <c r="AA66" s="130"/>
    </row>
    <row r="67" spans="1:27" s="56" customFormat="1" ht="15" customHeight="1">
      <c r="A67" s="62"/>
      <c r="B67" s="76"/>
      <c r="C67" s="132"/>
      <c r="D67" s="132"/>
      <c r="E67" s="133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0"/>
      <c r="Z67" s="130"/>
      <c r="AA67" s="130"/>
    </row>
    <row r="68" spans="1:27" s="56" customFormat="1" ht="15" customHeight="1">
      <c r="A68" s="62"/>
      <c r="B68" s="76"/>
      <c r="C68" s="132"/>
      <c r="D68" s="132"/>
      <c r="E68" s="133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0"/>
      <c r="Z68" s="130"/>
      <c r="AA68" s="130"/>
    </row>
    <row r="69" spans="1:27" s="56" customFormat="1" ht="15" customHeight="1">
      <c r="A69" s="62"/>
      <c r="B69" s="76"/>
      <c r="C69" s="62"/>
      <c r="D69" s="62"/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100"/>
      <c r="T69" s="78"/>
      <c r="U69" s="78"/>
      <c r="V69" s="78"/>
      <c r="W69" s="78"/>
      <c r="X69" s="78"/>
    </row>
    <row r="70" spans="1:27" s="56" customFormat="1" ht="15" customHeight="1">
      <c r="A70" s="62"/>
      <c r="B70" s="76"/>
      <c r="C70" s="62"/>
      <c r="D70" s="62"/>
      <c r="E70" s="77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100"/>
      <c r="T70" s="78"/>
      <c r="U70" s="78"/>
      <c r="V70" s="78"/>
      <c r="W70" s="78"/>
      <c r="X70" s="78"/>
    </row>
    <row r="71" spans="1:27" s="56" customFormat="1" ht="15" customHeight="1">
      <c r="A71" s="62"/>
      <c r="B71" s="76"/>
      <c r="C71" s="62"/>
      <c r="D71" s="62"/>
      <c r="E71" s="77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100"/>
      <c r="T71" s="78"/>
      <c r="U71" s="78"/>
      <c r="V71" s="78"/>
      <c r="W71" s="78"/>
      <c r="X71" s="78"/>
    </row>
    <row r="72" spans="1:27" s="56" customFormat="1" ht="15" customHeight="1">
      <c r="A72" s="62"/>
      <c r="B72" s="76"/>
      <c r="C72" s="62"/>
      <c r="D72" s="62"/>
      <c r="E72" s="77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100"/>
      <c r="T72" s="78"/>
      <c r="U72" s="78"/>
      <c r="V72" s="78"/>
      <c r="W72" s="78"/>
      <c r="X72" s="78"/>
    </row>
    <row r="73" spans="1:27" s="56" customFormat="1" ht="15" customHeight="1">
      <c r="A73" s="62"/>
      <c r="B73" s="76"/>
      <c r="C73" s="62"/>
      <c r="D73" s="62"/>
      <c r="E73" s="77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100"/>
      <c r="T73" s="78"/>
      <c r="U73" s="78"/>
      <c r="V73" s="78"/>
      <c r="W73" s="78"/>
      <c r="X73" s="78"/>
    </row>
    <row r="74" spans="1:27" s="56" customFormat="1" ht="15" customHeight="1">
      <c r="A74" s="62"/>
      <c r="B74" s="76"/>
      <c r="C74" s="62"/>
      <c r="D74" s="62"/>
      <c r="E74" s="77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100"/>
      <c r="T74" s="78"/>
      <c r="U74" s="78"/>
      <c r="V74" s="78"/>
      <c r="W74" s="78"/>
      <c r="X74" s="78"/>
    </row>
    <row r="75" spans="1:27" s="56" customFormat="1" ht="15" customHeight="1">
      <c r="A75" s="62"/>
      <c r="B75" s="76"/>
      <c r="C75" s="62"/>
      <c r="D75" s="62"/>
      <c r="E75" s="7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100"/>
      <c r="T75" s="78"/>
      <c r="U75" s="78"/>
      <c r="V75" s="78"/>
      <c r="W75" s="78"/>
      <c r="X75" s="78"/>
    </row>
    <row r="76" spans="1:27" s="56" customFormat="1" ht="15" customHeight="1">
      <c r="A76" s="62"/>
      <c r="B76" s="76"/>
      <c r="C76" s="62"/>
      <c r="D76" s="62"/>
      <c r="E76" s="77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100"/>
      <c r="T76" s="78"/>
      <c r="U76" s="78"/>
      <c r="V76" s="78"/>
      <c r="W76" s="78"/>
      <c r="X76" s="78"/>
    </row>
    <row r="77" spans="1:27" s="56" customFormat="1" ht="15" customHeight="1">
      <c r="A77" s="62"/>
      <c r="B77" s="76"/>
      <c r="C77" s="62"/>
      <c r="D77" s="62"/>
      <c r="E77" s="77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100"/>
      <c r="T77" s="78"/>
      <c r="U77" s="78"/>
      <c r="V77" s="78"/>
      <c r="W77" s="78"/>
      <c r="X77" s="78"/>
    </row>
    <row r="78" spans="1:27" s="56" customFormat="1" ht="15" customHeight="1">
      <c r="A78" s="62"/>
      <c r="B78" s="76"/>
      <c r="C78" s="62"/>
      <c r="D78" s="62"/>
      <c r="E78" s="77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100"/>
      <c r="T78" s="78"/>
      <c r="U78" s="78"/>
      <c r="V78" s="78"/>
      <c r="W78" s="78"/>
      <c r="X78" s="78"/>
    </row>
    <row r="79" spans="1:27" s="56" customFormat="1" ht="15" customHeight="1">
      <c r="A79" s="62"/>
      <c r="B79" s="76"/>
      <c r="C79" s="62"/>
      <c r="D79" s="62"/>
      <c r="E79" s="77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100"/>
      <c r="T79" s="78"/>
      <c r="U79" s="78"/>
      <c r="V79" s="78"/>
      <c r="W79" s="78"/>
      <c r="X79" s="78"/>
    </row>
    <row r="80" spans="1:27" s="56" customFormat="1" ht="15" customHeight="1">
      <c r="A80" s="62"/>
      <c r="B80" s="76"/>
      <c r="C80" s="62"/>
      <c r="D80" s="62"/>
      <c r="E80" s="77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100"/>
      <c r="T80" s="78"/>
      <c r="U80" s="78"/>
      <c r="V80" s="78"/>
      <c r="W80" s="78"/>
      <c r="X80" s="78"/>
    </row>
    <row r="81" spans="1:24" s="56" customFormat="1" ht="15" customHeight="1">
      <c r="A81" s="62"/>
      <c r="B81" s="76"/>
      <c r="C81" s="62"/>
      <c r="D81" s="62"/>
      <c r="E81" s="77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100"/>
      <c r="T81" s="78"/>
      <c r="U81" s="78"/>
      <c r="V81" s="78"/>
      <c r="W81" s="78"/>
      <c r="X81" s="78"/>
    </row>
    <row r="82" spans="1:24" s="56" customFormat="1" ht="15" customHeight="1">
      <c r="A82" s="62"/>
      <c r="B82" s="76"/>
      <c r="C82" s="62"/>
      <c r="D82" s="62"/>
      <c r="E82" s="77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100"/>
      <c r="T82" s="78"/>
      <c r="U82" s="78"/>
      <c r="V82" s="78"/>
      <c r="W82" s="78"/>
      <c r="X82" s="78"/>
    </row>
    <row r="83" spans="1:24" s="56" customFormat="1" ht="15" customHeight="1">
      <c r="A83" s="62"/>
      <c r="B83" s="76"/>
      <c r="C83" s="62"/>
      <c r="D83" s="62"/>
      <c r="E83" s="77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100"/>
      <c r="T83" s="78"/>
      <c r="U83" s="78"/>
      <c r="V83" s="78"/>
      <c r="W83" s="78"/>
      <c r="X83" s="78"/>
    </row>
    <row r="84" spans="1:24" s="56" customFormat="1" ht="15" customHeight="1">
      <c r="A84" s="62"/>
      <c r="B84" s="76"/>
      <c r="C84" s="62"/>
      <c r="D84" s="62"/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00"/>
      <c r="T84" s="78"/>
      <c r="U84" s="78"/>
      <c r="V84" s="78"/>
      <c r="W84" s="78"/>
      <c r="X84" s="78"/>
    </row>
    <row r="85" spans="1:24" s="56" customFormat="1" ht="15" customHeight="1">
      <c r="A85" s="62"/>
      <c r="B85" s="76"/>
      <c r="C85" s="62"/>
      <c r="D85" s="62"/>
      <c r="E85" s="77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100"/>
      <c r="T85" s="78"/>
      <c r="U85" s="78"/>
      <c r="V85" s="78"/>
      <c r="W85" s="78"/>
      <c r="X85" s="78"/>
    </row>
    <row r="86" spans="1:24" s="56" customFormat="1" ht="15" customHeight="1">
      <c r="A86" s="62"/>
      <c r="B86" s="76"/>
      <c r="C86" s="62"/>
      <c r="D86" s="62"/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100"/>
      <c r="T86" s="78"/>
      <c r="U86" s="78"/>
      <c r="V86" s="78"/>
      <c r="W86" s="78"/>
      <c r="X86" s="78"/>
    </row>
    <row r="87" spans="1:24" s="56" customFormat="1" ht="15" customHeight="1">
      <c r="A87" s="62"/>
      <c r="B87" s="76"/>
      <c r="C87" s="62"/>
      <c r="D87" s="62"/>
      <c r="E87" s="77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100"/>
      <c r="T87" s="78"/>
      <c r="U87" s="78"/>
      <c r="V87" s="78"/>
      <c r="W87" s="78"/>
      <c r="X87" s="78"/>
    </row>
    <row r="88" spans="1:24" s="56" customFormat="1" ht="15" customHeight="1">
      <c r="A88" s="62"/>
      <c r="B88" s="76"/>
      <c r="C88" s="62"/>
      <c r="D88" s="62"/>
      <c r="E88" s="77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100"/>
      <c r="T88" s="78"/>
      <c r="U88" s="78"/>
      <c r="V88" s="78"/>
      <c r="W88" s="78"/>
      <c r="X88" s="78"/>
    </row>
    <row r="89" spans="1:24" s="56" customFormat="1" ht="15" customHeight="1">
      <c r="A89" s="62"/>
      <c r="B89" s="76"/>
      <c r="C89" s="62"/>
      <c r="D89" s="62"/>
      <c r="E89" s="77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100"/>
      <c r="T89" s="78"/>
      <c r="U89" s="78"/>
      <c r="V89" s="78"/>
      <c r="W89" s="78"/>
      <c r="X89" s="78"/>
    </row>
    <row r="90" spans="1:24" s="56" customFormat="1" ht="15" customHeight="1">
      <c r="A90" s="62"/>
      <c r="B90" s="76"/>
      <c r="C90" s="62"/>
      <c r="D90" s="62"/>
      <c r="E90" s="77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100"/>
      <c r="T90" s="78"/>
      <c r="U90" s="78"/>
      <c r="V90" s="78"/>
      <c r="W90" s="78"/>
      <c r="X90" s="78"/>
    </row>
    <row r="91" spans="1:24" s="56" customFormat="1" ht="15" customHeight="1">
      <c r="A91" s="62"/>
      <c r="B91" s="76"/>
      <c r="C91" s="62"/>
      <c r="D91" s="62"/>
      <c r="E91" s="77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100"/>
      <c r="T91" s="78"/>
      <c r="U91" s="78"/>
      <c r="V91" s="78"/>
      <c r="W91" s="78"/>
      <c r="X91" s="78"/>
    </row>
    <row r="92" spans="1:24" s="56" customFormat="1" ht="15" customHeight="1">
      <c r="A92" s="62"/>
      <c r="B92" s="76"/>
      <c r="C92" s="62"/>
      <c r="D92" s="62"/>
      <c r="E92" s="77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100"/>
      <c r="T92" s="78"/>
      <c r="U92" s="78"/>
      <c r="V92" s="78"/>
      <c r="W92" s="78"/>
      <c r="X92" s="78"/>
    </row>
    <row r="93" spans="1:24" s="56" customFormat="1" ht="15" customHeight="1">
      <c r="A93" s="62"/>
      <c r="B93" s="76"/>
      <c r="C93" s="62"/>
      <c r="D93" s="62"/>
      <c r="E93" s="77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100"/>
      <c r="T93" s="78"/>
      <c r="U93" s="78"/>
      <c r="V93" s="78"/>
      <c r="W93" s="78"/>
      <c r="X93" s="78"/>
    </row>
    <row r="94" spans="1:24" s="56" customFormat="1" ht="15" customHeight="1">
      <c r="A94" s="62"/>
      <c r="B94" s="76"/>
      <c r="C94" s="62"/>
      <c r="D94" s="62"/>
      <c r="E94" s="77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100"/>
      <c r="T94" s="78"/>
      <c r="U94" s="78"/>
      <c r="V94" s="78"/>
      <c r="W94" s="78"/>
      <c r="X94" s="78"/>
    </row>
    <row r="95" spans="1:24" s="56" customFormat="1" ht="15" customHeight="1">
      <c r="A95" s="62"/>
      <c r="B95" s="76"/>
      <c r="C95" s="62"/>
      <c r="D95" s="62"/>
      <c r="E95" s="77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100"/>
      <c r="T95" s="78"/>
      <c r="U95" s="78"/>
      <c r="V95" s="78"/>
      <c r="W95" s="78"/>
      <c r="X95" s="78"/>
    </row>
    <row r="96" spans="1:24" s="56" customFormat="1" ht="15" customHeight="1">
      <c r="A96" s="62"/>
      <c r="B96" s="76"/>
      <c r="C96" s="62"/>
      <c r="D96" s="62"/>
      <c r="E96" s="77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100"/>
      <c r="T96" s="78"/>
      <c r="U96" s="78"/>
      <c r="V96" s="78"/>
      <c r="W96" s="78"/>
      <c r="X96" s="78"/>
    </row>
    <row r="97" spans="1:24" s="56" customFormat="1" ht="15" customHeight="1">
      <c r="A97" s="62"/>
      <c r="B97" s="76"/>
      <c r="C97" s="62"/>
      <c r="D97" s="62"/>
      <c r="E97" s="77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100"/>
      <c r="T97" s="78"/>
      <c r="U97" s="78"/>
      <c r="V97" s="78"/>
      <c r="W97" s="78"/>
      <c r="X97" s="78"/>
    </row>
    <row r="98" spans="1:24" s="56" customFormat="1" ht="15" customHeight="1">
      <c r="A98" s="62"/>
      <c r="B98" s="76"/>
      <c r="C98" s="62"/>
      <c r="D98" s="62"/>
      <c r="E98" s="77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100"/>
      <c r="T98" s="78"/>
      <c r="U98" s="78"/>
      <c r="V98" s="78"/>
      <c r="W98" s="78"/>
      <c r="X98" s="78"/>
    </row>
    <row r="99" spans="1:24" s="56" customFormat="1" ht="15" customHeight="1">
      <c r="A99" s="62"/>
      <c r="B99" s="76"/>
      <c r="C99" s="62"/>
      <c r="D99" s="62"/>
      <c r="E99" s="77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100"/>
      <c r="T99" s="78"/>
      <c r="U99" s="78"/>
      <c r="V99" s="78"/>
      <c r="W99" s="78"/>
      <c r="X99" s="78"/>
    </row>
    <row r="100" spans="1:24" s="56" customFormat="1" ht="15" customHeight="1">
      <c r="A100" s="62"/>
      <c r="B100" s="76"/>
      <c r="C100" s="62"/>
      <c r="D100" s="62"/>
      <c r="E100" s="77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100"/>
      <c r="T100" s="78"/>
      <c r="U100" s="78"/>
      <c r="V100" s="78"/>
      <c r="W100" s="78"/>
      <c r="X100" s="78"/>
    </row>
    <row r="101" spans="1:24" s="56" customFormat="1" ht="15" customHeight="1">
      <c r="A101" s="62"/>
      <c r="B101" s="76"/>
      <c r="C101" s="62"/>
      <c r="D101" s="62"/>
      <c r="E101" s="77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100"/>
      <c r="T101" s="78"/>
      <c r="U101" s="78"/>
      <c r="V101" s="78"/>
      <c r="W101" s="78"/>
      <c r="X101" s="78"/>
    </row>
    <row r="102" spans="1:24" s="56" customFormat="1" ht="15" customHeight="1">
      <c r="A102" s="62"/>
      <c r="B102" s="76"/>
      <c r="C102" s="62"/>
      <c r="D102" s="62"/>
      <c r="E102" s="77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100"/>
      <c r="T102" s="78"/>
      <c r="U102" s="78"/>
      <c r="V102" s="78"/>
      <c r="W102" s="78"/>
      <c r="X102" s="78"/>
    </row>
    <row r="103" spans="1:24" s="56" customFormat="1" ht="15" customHeight="1">
      <c r="A103" s="62"/>
      <c r="B103" s="76"/>
      <c r="C103" s="62"/>
      <c r="D103" s="62"/>
      <c r="E103" s="77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100"/>
      <c r="T103" s="78"/>
      <c r="U103" s="78"/>
      <c r="V103" s="78"/>
      <c r="W103" s="78"/>
      <c r="X103" s="78"/>
    </row>
    <row r="104" spans="1:24" s="56" customFormat="1" ht="15" customHeight="1">
      <c r="A104" s="62"/>
      <c r="B104" s="76"/>
      <c r="C104" s="62"/>
      <c r="D104" s="62"/>
      <c r="E104" s="77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100"/>
      <c r="T104" s="78"/>
      <c r="U104" s="78"/>
      <c r="V104" s="78"/>
      <c r="W104" s="78"/>
      <c r="X104" s="78"/>
    </row>
    <row r="105" spans="1:24" s="56" customFormat="1" ht="15" customHeight="1">
      <c r="A105" s="62"/>
      <c r="B105" s="76"/>
      <c r="C105" s="62"/>
      <c r="D105" s="62"/>
      <c r="E105" s="77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100"/>
      <c r="T105" s="78"/>
      <c r="U105" s="78"/>
      <c r="V105" s="78"/>
      <c r="W105" s="78"/>
      <c r="X105" s="78"/>
    </row>
    <row r="106" spans="1:24" s="56" customFormat="1" ht="15" customHeight="1">
      <c r="A106" s="62"/>
      <c r="B106" s="76"/>
      <c r="C106" s="62"/>
      <c r="D106" s="62"/>
      <c r="E106" s="77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100"/>
      <c r="T106" s="78"/>
      <c r="U106" s="78"/>
      <c r="V106" s="78"/>
      <c r="W106" s="78"/>
      <c r="X106" s="78"/>
    </row>
    <row r="107" spans="1:24" s="56" customFormat="1" ht="15" customHeight="1">
      <c r="A107" s="62"/>
      <c r="B107" s="76"/>
      <c r="C107" s="62"/>
      <c r="D107" s="62"/>
      <c r="E107" s="77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100"/>
      <c r="T107" s="78"/>
      <c r="U107" s="78"/>
      <c r="V107" s="78"/>
      <c r="W107" s="78"/>
      <c r="X107" s="78"/>
    </row>
    <row r="108" spans="1:24" s="56" customFormat="1" ht="15" customHeight="1">
      <c r="A108" s="62"/>
      <c r="B108" s="76"/>
      <c r="C108" s="62"/>
      <c r="D108" s="62"/>
      <c r="E108" s="77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100"/>
      <c r="T108" s="78"/>
      <c r="U108" s="78"/>
      <c r="V108" s="78"/>
      <c r="W108" s="78"/>
      <c r="X108" s="78"/>
    </row>
    <row r="109" spans="1:24" s="56" customFormat="1" ht="15" customHeight="1">
      <c r="A109" s="62"/>
      <c r="B109" s="76"/>
      <c r="C109" s="62"/>
      <c r="D109" s="62"/>
      <c r="E109" s="77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100"/>
      <c r="T109" s="78"/>
      <c r="U109" s="78"/>
      <c r="V109" s="78"/>
      <c r="W109" s="78"/>
      <c r="X109" s="78"/>
    </row>
    <row r="110" spans="1:24" s="56" customFormat="1" ht="15" customHeight="1">
      <c r="A110" s="62"/>
      <c r="B110" s="76"/>
      <c r="C110" s="62"/>
      <c r="D110" s="62"/>
      <c r="E110" s="77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100"/>
      <c r="T110" s="78"/>
      <c r="U110" s="78"/>
      <c r="V110" s="78"/>
      <c r="W110" s="78"/>
      <c r="X110" s="78"/>
    </row>
    <row r="111" spans="1:24" s="56" customFormat="1" ht="15" customHeight="1">
      <c r="A111" s="62"/>
      <c r="B111" s="76"/>
      <c r="C111" s="62"/>
      <c r="D111" s="62"/>
      <c r="E111" s="77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100"/>
      <c r="T111" s="78"/>
      <c r="U111" s="78"/>
      <c r="V111" s="78"/>
      <c r="W111" s="78"/>
      <c r="X111" s="78"/>
    </row>
    <row r="112" spans="1:24" s="56" customFormat="1" ht="15" customHeight="1">
      <c r="A112" s="62"/>
      <c r="B112" s="76"/>
      <c r="C112" s="62"/>
      <c r="D112" s="62"/>
      <c r="E112" s="77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100"/>
      <c r="T112" s="78"/>
      <c r="U112" s="78"/>
      <c r="V112" s="78"/>
      <c r="W112" s="78"/>
      <c r="X112" s="78"/>
    </row>
    <row r="113" spans="1:24" s="56" customFormat="1" ht="15" customHeight="1">
      <c r="A113" s="62"/>
      <c r="B113" s="76"/>
      <c r="C113" s="62"/>
      <c r="D113" s="62"/>
      <c r="E113" s="77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100"/>
      <c r="T113" s="78"/>
      <c r="U113" s="78"/>
      <c r="V113" s="78"/>
      <c r="W113" s="78"/>
      <c r="X113" s="78"/>
    </row>
    <row r="114" spans="1:24" s="56" customFormat="1" ht="15" customHeight="1">
      <c r="A114" s="62"/>
      <c r="B114" s="76"/>
      <c r="C114" s="62"/>
      <c r="D114" s="62"/>
      <c r="E114" s="77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100"/>
      <c r="T114" s="78"/>
      <c r="U114" s="78"/>
      <c r="V114" s="78"/>
      <c r="W114" s="78"/>
      <c r="X114" s="78"/>
    </row>
  </sheetData>
  <autoFilter ref="A5:AC43"/>
  <mergeCells count="2">
    <mergeCell ref="D1:D2"/>
    <mergeCell ref="Y1:Y2"/>
  </mergeCells>
  <phoneticPr fontId="2" type="noConversion"/>
  <dataValidations count="3">
    <dataValidation type="list" allowBlank="1" showInputMessage="1" showErrorMessage="1" sqref="Z1:Z4 Z56:Z1048576">
      <formula1>"All,Olivia.ge,Bela.zhao,Bella.bi,Linsee.lin,Oliver.ye,Bright.liu,Carl.Chai"</formula1>
    </dataValidation>
    <dataValidation type="list" allowBlank="1" showInputMessage="1" showErrorMessage="1" sqref="AA6:AA12">
      <formula1>"0,1"</formula1>
    </dataValidation>
    <dataValidation type="list" allowBlank="1" showInputMessage="1" showErrorMessage="1" sqref="AB45:AB55 AB6:AB42">
      <formula1>"Sanjel,MetaShare"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Resources!$A$10:$A$16</xm:f>
          </x14:formula1>
          <xm:sqref>Z48:Z55 Z33:Z38 Z42 Z27:Z31 Z40 Z6:Z23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9"/>
  <sheetViews>
    <sheetView zoomScaleNormal="100" workbookViewId="0">
      <pane xSplit="4" ySplit="7" topLeftCell="O8" activePane="bottomRight" state="frozen"/>
      <selection pane="topRight" activeCell="E1" sqref="E1"/>
      <selection pane="bottomLeft" activeCell="A10" sqref="A10"/>
      <selection pane="bottomRight" activeCell="W8" sqref="W8"/>
    </sheetView>
  </sheetViews>
  <sheetFormatPr defaultColWidth="8.453125" defaultRowHeight="14.5"/>
  <cols>
    <col min="1" max="1" width="12.54296875" style="6" customWidth="1"/>
    <col min="2" max="2" width="47.7265625" style="23" customWidth="1"/>
    <col min="3" max="4" width="8.453125" style="33" bestFit="1" customWidth="1"/>
    <col min="5" max="5" width="8.453125" style="8" customWidth="1"/>
    <col min="6" max="6" width="8.453125" style="47" customWidth="1"/>
    <col min="7" max="8" width="7.453125" style="8" customWidth="1"/>
    <col min="9" max="13" width="8.453125" style="23"/>
    <col min="14" max="14" width="8.453125" style="68"/>
    <col min="15" max="15" width="8.453125" style="106"/>
    <col min="16" max="16384" width="8.453125" style="23"/>
  </cols>
  <sheetData>
    <row r="1" spans="1:24" s="2" customFormat="1" ht="15.75" customHeight="1">
      <c r="A1" s="20" t="s">
        <v>31</v>
      </c>
      <c r="B1" s="21" t="s">
        <v>9</v>
      </c>
      <c r="C1" s="31" t="s">
        <v>16</v>
      </c>
      <c r="D1" s="168" t="s">
        <v>19</v>
      </c>
      <c r="E1" s="1">
        <f>'Daily Records'!E1</f>
        <v>43251</v>
      </c>
      <c r="F1" s="1">
        <f>'Daily Records'!F1</f>
        <v>43252</v>
      </c>
      <c r="G1" s="1">
        <f>'Daily Records'!G1</f>
        <v>43255</v>
      </c>
      <c r="H1" s="1">
        <f>'Daily Records'!H1</f>
        <v>43256</v>
      </c>
      <c r="I1" s="1">
        <f>'Daily Records'!I1</f>
        <v>43257</v>
      </c>
      <c r="J1" s="1">
        <f>'Daily Records'!J1</f>
        <v>43262</v>
      </c>
      <c r="K1" s="1">
        <f>'Daily Records'!K1</f>
        <v>43263</v>
      </c>
      <c r="L1" s="1">
        <f>'Daily Records'!L1</f>
        <v>43264</v>
      </c>
      <c r="M1" s="1">
        <f>'Daily Records'!M1</f>
        <v>43265</v>
      </c>
      <c r="N1" s="1">
        <f>'Daily Records'!N1</f>
        <v>43266</v>
      </c>
      <c r="O1" s="102">
        <f>'Daily Records'!O1</f>
        <v>43270</v>
      </c>
      <c r="P1" s="1">
        <f>'Daily Records'!P1</f>
        <v>43271</v>
      </c>
      <c r="Q1" s="1">
        <f>'Daily Records'!Q1</f>
        <v>43272</v>
      </c>
      <c r="R1" s="1">
        <f>'Daily Records'!R1</f>
        <v>43273</v>
      </c>
      <c r="S1" s="1">
        <f>'Daily Records'!S1</f>
        <v>43274</v>
      </c>
      <c r="T1" s="1">
        <f>'Daily Records'!T1</f>
        <v>43276</v>
      </c>
      <c r="U1" s="1">
        <f>'Daily Records'!U1</f>
        <v>43277</v>
      </c>
      <c r="V1" s="1">
        <f>'Daily Records'!V1</f>
        <v>43278</v>
      </c>
      <c r="W1" s="1">
        <f>'Daily Records'!W1</f>
        <v>43279</v>
      </c>
      <c r="X1" s="1">
        <f>'Daily Records'!X1</f>
        <v>43280</v>
      </c>
    </row>
    <row r="2" spans="1:24" s="2" customFormat="1" ht="15" thickBot="1">
      <c r="A2" s="3"/>
      <c r="B2" s="4"/>
      <c r="C2" s="32"/>
      <c r="D2" s="169"/>
      <c r="E2" s="28">
        <f>'Daily Records'!E1</f>
        <v>43251</v>
      </c>
      <c r="F2" s="28">
        <f>'Daily Records'!F1</f>
        <v>43252</v>
      </c>
      <c r="G2" s="28">
        <f>'Daily Records'!G1</f>
        <v>43255</v>
      </c>
      <c r="H2" s="28">
        <f>'Daily Records'!H1</f>
        <v>43256</v>
      </c>
      <c r="I2" s="28">
        <f>'Daily Records'!I1</f>
        <v>43257</v>
      </c>
      <c r="J2" s="28">
        <f>'Daily Records'!J1</f>
        <v>43262</v>
      </c>
      <c r="K2" s="28">
        <f>'Daily Records'!K1</f>
        <v>43263</v>
      </c>
      <c r="L2" s="28">
        <f>'Daily Records'!L1</f>
        <v>43264</v>
      </c>
      <c r="M2" s="28">
        <f>'Daily Records'!M1</f>
        <v>43265</v>
      </c>
      <c r="N2" s="28">
        <f>'Daily Records'!N1</f>
        <v>43266</v>
      </c>
      <c r="O2" s="103">
        <f>'Daily Records'!O1</f>
        <v>43270</v>
      </c>
      <c r="P2" s="28">
        <f>'Daily Records'!P1</f>
        <v>43271</v>
      </c>
      <c r="Q2" s="28">
        <f>'Daily Records'!Q1</f>
        <v>43272</v>
      </c>
      <c r="R2" s="28">
        <f>'Daily Records'!R1</f>
        <v>43273</v>
      </c>
      <c r="S2" s="28">
        <f>'Daily Records'!S1</f>
        <v>43274</v>
      </c>
      <c r="T2" s="28">
        <f>'Daily Records'!T1</f>
        <v>43276</v>
      </c>
      <c r="U2" s="28">
        <f>'Daily Records'!U1</f>
        <v>43277</v>
      </c>
      <c r="V2" s="28">
        <f>'Daily Records'!V1</f>
        <v>43278</v>
      </c>
      <c r="W2" s="28">
        <f>'Daily Records'!W1</f>
        <v>43279</v>
      </c>
      <c r="X2" s="28">
        <f>'Daily Records'!X1</f>
        <v>43280</v>
      </c>
    </row>
    <row r="3" spans="1:24" s="116" customFormat="1" ht="15" thickBot="1">
      <c r="A3" s="135"/>
      <c r="B3" s="136" t="s">
        <v>27</v>
      </c>
      <c r="C3" s="135"/>
      <c r="D3" s="113">
        <f>E3</f>
        <v>644</v>
      </c>
      <c r="E3" s="114">
        <f>Resources!C8</f>
        <v>644</v>
      </c>
      <c r="F3" s="114">
        <f>Resources!D8</f>
        <v>629</v>
      </c>
      <c r="G3" s="114">
        <f>Resources!E8</f>
        <v>603</v>
      </c>
      <c r="H3" s="114">
        <f>Resources!F8</f>
        <v>581</v>
      </c>
      <c r="I3" s="114">
        <f>Resources!G8</f>
        <v>555</v>
      </c>
      <c r="J3" s="114">
        <f>Resources!H8</f>
        <v>525</v>
      </c>
      <c r="K3" s="114">
        <f>Resources!I8</f>
        <v>495</v>
      </c>
      <c r="L3" s="114">
        <f>Resources!J8</f>
        <v>465</v>
      </c>
      <c r="M3" s="114">
        <f>Resources!K8</f>
        <v>437</v>
      </c>
      <c r="N3" s="114">
        <f>Resources!L8</f>
        <v>409</v>
      </c>
      <c r="O3" s="137">
        <f>Resources!M8</f>
        <v>381</v>
      </c>
      <c r="P3" s="114">
        <f>Resources!N8</f>
        <v>353</v>
      </c>
      <c r="Q3" s="114">
        <f>Resources!O8</f>
        <v>319</v>
      </c>
      <c r="R3" s="114">
        <f>Resources!P8</f>
        <v>285</v>
      </c>
      <c r="S3" s="114">
        <f>Resources!Q8</f>
        <v>233</v>
      </c>
      <c r="T3" s="114">
        <f>Resources!R8</f>
        <v>183</v>
      </c>
      <c r="U3" s="114">
        <f>Resources!S8</f>
        <v>133</v>
      </c>
      <c r="V3" s="114">
        <f>Resources!T8</f>
        <v>83</v>
      </c>
      <c r="W3" s="114">
        <f>Resources!U8</f>
        <v>44</v>
      </c>
      <c r="X3" s="114">
        <f>Resources!V8</f>
        <v>0</v>
      </c>
    </row>
    <row r="4" spans="1:24" s="116" customFormat="1" ht="15" thickBot="1">
      <c r="A4" s="135"/>
      <c r="B4" s="136" t="s">
        <v>28</v>
      </c>
      <c r="C4" s="135"/>
      <c r="D4" s="113">
        <f>SUM(D6:D134)</f>
        <v>605</v>
      </c>
      <c r="E4" s="114">
        <f t="shared" ref="E4:X4" si="0">SUM(E6:E49)</f>
        <v>306</v>
      </c>
      <c r="F4" s="114">
        <f t="shared" si="0"/>
        <v>294</v>
      </c>
      <c r="G4" s="114">
        <f t="shared" si="0"/>
        <v>291</v>
      </c>
      <c r="H4" s="114">
        <f t="shared" si="0"/>
        <v>255</v>
      </c>
      <c r="I4" s="114">
        <f t="shared" si="0"/>
        <v>249</v>
      </c>
      <c r="J4" s="114">
        <f t="shared" si="0"/>
        <v>179</v>
      </c>
      <c r="K4" s="114">
        <f t="shared" si="0"/>
        <v>156</v>
      </c>
      <c r="L4" s="114">
        <f t="shared" si="0"/>
        <v>113</v>
      </c>
      <c r="M4" s="114">
        <f t="shared" si="0"/>
        <v>102</v>
      </c>
      <c r="N4" s="114">
        <f t="shared" si="0"/>
        <v>58.5</v>
      </c>
      <c r="O4" s="137">
        <f t="shared" si="0"/>
        <v>61.5</v>
      </c>
      <c r="P4" s="114">
        <f t="shared" si="0"/>
        <v>62</v>
      </c>
      <c r="Q4" s="114">
        <f t="shared" si="0"/>
        <v>234</v>
      </c>
      <c r="R4" s="114">
        <f t="shared" si="0"/>
        <v>217</v>
      </c>
      <c r="S4" s="114">
        <f t="shared" si="0"/>
        <v>185</v>
      </c>
      <c r="T4" s="114">
        <f t="shared" si="0"/>
        <v>174</v>
      </c>
      <c r="U4" s="114">
        <f t="shared" si="0"/>
        <v>195</v>
      </c>
      <c r="V4" s="114">
        <f t="shared" si="0"/>
        <v>133</v>
      </c>
      <c r="W4" s="114">
        <f t="shared" si="0"/>
        <v>117</v>
      </c>
      <c r="X4" s="114">
        <f t="shared" si="0"/>
        <v>87</v>
      </c>
    </row>
    <row r="5" spans="1:24" s="116" customFormat="1">
      <c r="A5" s="135"/>
      <c r="B5" s="136"/>
      <c r="C5" s="135"/>
      <c r="D5" s="113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8"/>
      <c r="P5" s="136"/>
      <c r="Q5" s="136"/>
      <c r="R5" s="136"/>
      <c r="S5" s="136"/>
      <c r="T5" s="136"/>
      <c r="U5" s="136"/>
      <c r="V5" s="136"/>
      <c r="W5" s="136"/>
      <c r="X5" s="136"/>
    </row>
    <row r="6" spans="1:24" s="130" customFormat="1">
      <c r="A6" s="139" t="str">
        <f>'Daily Records'!A6</f>
        <v>Phase10.P001</v>
      </c>
      <c r="B6" s="139" t="str">
        <f>'Daily Records'!B6</f>
        <v>Meeting-Phase 9</v>
      </c>
      <c r="C6" s="140">
        <f>'Daily Records'!C6</f>
        <v>900</v>
      </c>
      <c r="D6" s="139">
        <f>'Daily Records'!D6</f>
        <v>40</v>
      </c>
      <c r="E6" s="141">
        <f>D6</f>
        <v>40</v>
      </c>
      <c r="F6" s="141">
        <v>28</v>
      </c>
      <c r="G6" s="141">
        <v>26</v>
      </c>
      <c r="H6" s="141">
        <v>25</v>
      </c>
      <c r="I6" s="141">
        <v>24</v>
      </c>
      <c r="J6" s="141">
        <v>18</v>
      </c>
      <c r="K6" s="141">
        <v>16</v>
      </c>
      <c r="L6" s="141">
        <v>14</v>
      </c>
      <c r="M6" s="141">
        <v>12</v>
      </c>
      <c r="N6" s="142">
        <v>9</v>
      </c>
      <c r="O6" s="143">
        <f t="shared" ref="O6:O7" si="1">N6</f>
        <v>9</v>
      </c>
      <c r="P6" s="141">
        <v>20</v>
      </c>
      <c r="Q6" s="141">
        <v>8</v>
      </c>
      <c r="R6" s="141">
        <v>7</v>
      </c>
      <c r="S6" s="141">
        <f>R6</f>
        <v>7</v>
      </c>
      <c r="T6" s="141">
        <v>6</v>
      </c>
      <c r="U6" s="141">
        <v>4</v>
      </c>
      <c r="V6" s="141">
        <v>3</v>
      </c>
      <c r="W6" s="141">
        <v>4</v>
      </c>
      <c r="X6" s="141">
        <v>0</v>
      </c>
    </row>
    <row r="7" spans="1:24" s="130" customFormat="1">
      <c r="A7" s="139" t="str">
        <f>'Daily Records'!A7</f>
        <v>Phase10.P002</v>
      </c>
      <c r="B7" s="139" t="str">
        <f>'Daily Records'!B7</f>
        <v>Project management</v>
      </c>
      <c r="C7" s="140">
        <f>'Daily Records'!C7</f>
        <v>900</v>
      </c>
      <c r="D7" s="139">
        <f>'Daily Records'!D7</f>
        <v>15</v>
      </c>
      <c r="E7" s="141">
        <f t="shared" ref="E7" si="2">D7</f>
        <v>15</v>
      </c>
      <c r="F7" s="141">
        <f t="shared" ref="F7" si="3">E7</f>
        <v>15</v>
      </c>
      <c r="G7" s="141">
        <v>14</v>
      </c>
      <c r="H7" s="141">
        <v>12</v>
      </c>
      <c r="I7" s="141">
        <f t="shared" ref="I7" si="4">H7</f>
        <v>12</v>
      </c>
      <c r="J7" s="141">
        <f t="shared" ref="J7" si="5">I7</f>
        <v>12</v>
      </c>
      <c r="K7" s="141">
        <f t="shared" ref="K7" si="6">J7</f>
        <v>12</v>
      </c>
      <c r="L7" s="141">
        <f t="shared" ref="L7" si="7">K7</f>
        <v>12</v>
      </c>
      <c r="M7" s="141">
        <f t="shared" ref="M7" si="8">L7</f>
        <v>12</v>
      </c>
      <c r="N7" s="142">
        <v>4.5</v>
      </c>
      <c r="O7" s="143">
        <f t="shared" si="1"/>
        <v>4.5</v>
      </c>
      <c r="P7" s="141">
        <v>4</v>
      </c>
      <c r="Q7" s="141">
        <f t="shared" ref="Q7:Q8" si="9">P7</f>
        <v>4</v>
      </c>
      <c r="R7" s="141">
        <f t="shared" ref="R7:R8" si="10">Q7</f>
        <v>4</v>
      </c>
      <c r="S7" s="141">
        <f t="shared" ref="S7:S41" si="11">R7</f>
        <v>4</v>
      </c>
      <c r="T7" s="141">
        <v>3</v>
      </c>
      <c r="U7" s="141">
        <v>2</v>
      </c>
      <c r="V7" s="141">
        <v>1</v>
      </c>
      <c r="W7" s="141">
        <v>2</v>
      </c>
      <c r="X7" s="141">
        <v>0</v>
      </c>
    </row>
    <row r="8" spans="1:24" s="130" customFormat="1">
      <c r="A8" s="139" t="str">
        <f>'Daily Records'!A8</f>
        <v>Phase10.S001</v>
      </c>
      <c r="B8" s="139" t="str">
        <f>'Daily Records'!B8</f>
        <v>Analysis requirements</v>
      </c>
      <c r="C8" s="140">
        <f>'Daily Records'!C8</f>
        <v>900</v>
      </c>
      <c r="D8" s="139">
        <f>'Daily Records'!D8</f>
        <v>45</v>
      </c>
      <c r="E8" s="141">
        <f t="shared" ref="E8" si="12">D8</f>
        <v>45</v>
      </c>
      <c r="F8" s="141">
        <f t="shared" ref="F8" si="13">E8</f>
        <v>45</v>
      </c>
      <c r="G8" s="141">
        <f t="shared" ref="G8" si="14">F8</f>
        <v>45</v>
      </c>
      <c r="H8" s="141">
        <f t="shared" ref="H8" si="15">G8</f>
        <v>45</v>
      </c>
      <c r="I8" s="141">
        <f t="shared" ref="I8" si="16">H8</f>
        <v>45</v>
      </c>
      <c r="J8" s="141">
        <v>14</v>
      </c>
      <c r="K8" s="141">
        <v>10</v>
      </c>
      <c r="L8" s="141">
        <v>5</v>
      </c>
      <c r="M8" s="141">
        <v>10</v>
      </c>
      <c r="N8" s="142">
        <v>5</v>
      </c>
      <c r="O8" s="143">
        <v>20</v>
      </c>
      <c r="P8" s="141">
        <v>24</v>
      </c>
      <c r="Q8" s="141">
        <f t="shared" si="9"/>
        <v>24</v>
      </c>
      <c r="R8" s="141">
        <f t="shared" si="10"/>
        <v>24</v>
      </c>
      <c r="S8" s="141">
        <v>16</v>
      </c>
      <c r="T8" s="141">
        <v>10</v>
      </c>
      <c r="U8" s="141">
        <v>6</v>
      </c>
      <c r="V8" s="141">
        <f t="shared" ref="V8:X8" si="17">U8</f>
        <v>6</v>
      </c>
      <c r="W8" s="141">
        <v>12</v>
      </c>
      <c r="X8" s="141">
        <v>0</v>
      </c>
    </row>
    <row r="9" spans="1:24" s="130" customFormat="1">
      <c r="A9" s="139" t="str">
        <f>'Daily Records'!A9</f>
        <v>Phase10.P003</v>
      </c>
      <c r="B9" s="139" t="str">
        <f>'Daily Records'!B9</f>
        <v>Task documentation</v>
      </c>
      <c r="C9" s="140">
        <f>'Daily Records'!C9</f>
        <v>900</v>
      </c>
      <c r="D9" s="139">
        <f>'Daily Records'!D9</f>
        <v>10</v>
      </c>
      <c r="E9" s="141">
        <f t="shared" ref="E9:E19" si="18">D9</f>
        <v>10</v>
      </c>
      <c r="F9" s="141">
        <f t="shared" ref="F9:F19" si="19">E9</f>
        <v>10</v>
      </c>
      <c r="G9" s="141">
        <f t="shared" ref="G9:G19" si="20">F9</f>
        <v>10</v>
      </c>
      <c r="H9" s="141">
        <f t="shared" ref="H9:H19" si="21">G9</f>
        <v>10</v>
      </c>
      <c r="I9" s="141">
        <f t="shared" ref="I9:I19" si="22">H9</f>
        <v>10</v>
      </c>
      <c r="J9" s="141">
        <f t="shared" ref="J9:J19" si="23">I9</f>
        <v>10</v>
      </c>
      <c r="K9" s="141">
        <f t="shared" ref="K9:K19" si="24">J9</f>
        <v>10</v>
      </c>
      <c r="L9" s="141">
        <f t="shared" ref="L9" si="25">K9</f>
        <v>10</v>
      </c>
      <c r="M9" s="141">
        <f t="shared" ref="M9" si="26">L9</f>
        <v>10</v>
      </c>
      <c r="N9" s="141">
        <f t="shared" ref="N9" si="27">M9</f>
        <v>10</v>
      </c>
      <c r="O9" s="143">
        <v>6</v>
      </c>
      <c r="P9" s="141">
        <f t="shared" ref="P9:P17" si="28">O9</f>
        <v>6</v>
      </c>
      <c r="Q9" s="141">
        <v>4</v>
      </c>
      <c r="R9" s="141">
        <v>2</v>
      </c>
      <c r="S9" s="141">
        <f t="shared" si="11"/>
        <v>2</v>
      </c>
      <c r="T9" s="141">
        <v>1</v>
      </c>
      <c r="U9" s="141">
        <f t="shared" ref="U9:U29" si="29">T9</f>
        <v>1</v>
      </c>
      <c r="V9" s="141">
        <f t="shared" ref="V9:V30" si="30">U9</f>
        <v>1</v>
      </c>
      <c r="W9" s="141">
        <v>1</v>
      </c>
      <c r="X9" s="141">
        <v>0</v>
      </c>
    </row>
    <row r="10" spans="1:24" s="130" customFormat="1">
      <c r="A10" s="139" t="str">
        <f>'Daily Records'!A10</f>
        <v>Prototype_2.7.1</v>
      </c>
      <c r="B10" s="139" t="str">
        <f>'Daily Records'!B10</f>
        <v>Implement ChartLibrary prototype_Bright</v>
      </c>
      <c r="C10" s="140">
        <f>'Daily Records'!C10</f>
        <v>850</v>
      </c>
      <c r="D10" s="139">
        <f>'Daily Records'!D10</f>
        <v>40</v>
      </c>
      <c r="E10" s="141">
        <f t="shared" si="18"/>
        <v>40</v>
      </c>
      <c r="F10" s="141">
        <f t="shared" si="19"/>
        <v>40</v>
      </c>
      <c r="G10" s="141">
        <f t="shared" si="20"/>
        <v>40</v>
      </c>
      <c r="H10" s="141">
        <f t="shared" si="21"/>
        <v>40</v>
      </c>
      <c r="I10" s="141">
        <f t="shared" si="22"/>
        <v>40</v>
      </c>
      <c r="J10" s="141">
        <v>32</v>
      </c>
      <c r="K10" s="141">
        <v>24</v>
      </c>
      <c r="L10" s="141">
        <v>16</v>
      </c>
      <c r="M10" s="141">
        <v>8</v>
      </c>
      <c r="N10" s="141">
        <v>0</v>
      </c>
      <c r="O10" s="143">
        <f t="shared" ref="O10:O19" si="31">N10</f>
        <v>0</v>
      </c>
      <c r="P10" s="141">
        <f t="shared" si="28"/>
        <v>0</v>
      </c>
      <c r="Q10" s="141">
        <f t="shared" ref="Q10:Q19" si="32">P10</f>
        <v>0</v>
      </c>
      <c r="R10" s="141">
        <f t="shared" ref="R10:R19" si="33">Q10</f>
        <v>0</v>
      </c>
      <c r="S10" s="141">
        <f t="shared" si="11"/>
        <v>0</v>
      </c>
      <c r="T10" s="141">
        <f t="shared" ref="T10:T29" si="34">R10</f>
        <v>0</v>
      </c>
      <c r="U10" s="141">
        <f t="shared" si="29"/>
        <v>0</v>
      </c>
      <c r="V10" s="141">
        <f t="shared" si="30"/>
        <v>0</v>
      </c>
      <c r="W10" s="141">
        <f t="shared" ref="W10:W29" si="35">V10</f>
        <v>0</v>
      </c>
      <c r="X10" s="141">
        <f t="shared" ref="X9:X30" si="36">W10</f>
        <v>0</v>
      </c>
    </row>
    <row r="11" spans="1:24" s="130" customFormat="1">
      <c r="A11" s="139" t="str">
        <f>'Daily Records'!A11</f>
        <v>Prototype_2.7.2</v>
      </c>
      <c r="B11" s="139" t="str">
        <f>'Daily Records'!B11</f>
        <v>Implement ChartLibrary prototype_Stone</v>
      </c>
      <c r="C11" s="140">
        <f>'Daily Records'!C11</f>
        <v>850</v>
      </c>
      <c r="D11" s="139">
        <f>'Daily Records'!D11</f>
        <v>16</v>
      </c>
      <c r="E11" s="141">
        <f t="shared" si="18"/>
        <v>16</v>
      </c>
      <c r="F11" s="141">
        <f t="shared" si="19"/>
        <v>16</v>
      </c>
      <c r="G11" s="141">
        <f t="shared" si="20"/>
        <v>16</v>
      </c>
      <c r="H11" s="141">
        <v>0</v>
      </c>
      <c r="I11" s="141">
        <f t="shared" si="22"/>
        <v>0</v>
      </c>
      <c r="J11" s="141">
        <f t="shared" si="23"/>
        <v>0</v>
      </c>
      <c r="K11" s="141">
        <f t="shared" si="24"/>
        <v>0</v>
      </c>
      <c r="L11" s="141">
        <f t="shared" ref="L11:L19" si="37">K11</f>
        <v>0</v>
      </c>
      <c r="M11" s="141">
        <f t="shared" ref="M11:M19" si="38">L11</f>
        <v>0</v>
      </c>
      <c r="N11" s="141">
        <f t="shared" ref="N11:N18" si="39">M11</f>
        <v>0</v>
      </c>
      <c r="O11" s="143">
        <f t="shared" si="31"/>
        <v>0</v>
      </c>
      <c r="P11" s="141">
        <f t="shared" si="28"/>
        <v>0</v>
      </c>
      <c r="Q11" s="141">
        <f t="shared" si="32"/>
        <v>0</v>
      </c>
      <c r="R11" s="141">
        <f t="shared" si="33"/>
        <v>0</v>
      </c>
      <c r="S11" s="141">
        <f t="shared" si="11"/>
        <v>0</v>
      </c>
      <c r="T11" s="141">
        <f t="shared" si="34"/>
        <v>0</v>
      </c>
      <c r="U11" s="141">
        <f t="shared" si="29"/>
        <v>0</v>
      </c>
      <c r="V11" s="141">
        <f t="shared" si="30"/>
        <v>0</v>
      </c>
      <c r="W11" s="141">
        <f t="shared" si="35"/>
        <v>0</v>
      </c>
      <c r="X11" s="141">
        <f t="shared" si="36"/>
        <v>0</v>
      </c>
    </row>
    <row r="12" spans="1:24" s="130" customFormat="1">
      <c r="A12" s="139" t="str">
        <f>'Daily Records'!A12</f>
        <v>Prototype_2.7.3</v>
      </c>
      <c r="B12" s="139" t="str">
        <f>'Daily Records'!B12</f>
        <v>Implement ChartLibrary prototype_Kevin</v>
      </c>
      <c r="C12" s="140">
        <f>'Daily Records'!C12</f>
        <v>850</v>
      </c>
      <c r="D12" s="139">
        <f>'Daily Records'!D12</f>
        <v>12</v>
      </c>
      <c r="E12" s="141">
        <f t="shared" si="18"/>
        <v>12</v>
      </c>
      <c r="F12" s="141">
        <f t="shared" si="19"/>
        <v>12</v>
      </c>
      <c r="G12" s="141">
        <f t="shared" si="20"/>
        <v>12</v>
      </c>
      <c r="H12" s="141">
        <f t="shared" si="21"/>
        <v>12</v>
      </c>
      <c r="I12" s="141">
        <f t="shared" si="22"/>
        <v>12</v>
      </c>
      <c r="J12" s="141">
        <f t="shared" si="23"/>
        <v>12</v>
      </c>
      <c r="K12" s="141">
        <f t="shared" si="24"/>
        <v>12</v>
      </c>
      <c r="L12" s="141">
        <v>0</v>
      </c>
      <c r="M12" s="141">
        <f t="shared" si="38"/>
        <v>0</v>
      </c>
      <c r="N12" s="141">
        <f t="shared" si="39"/>
        <v>0</v>
      </c>
      <c r="O12" s="143">
        <f t="shared" si="31"/>
        <v>0</v>
      </c>
      <c r="P12" s="141">
        <f t="shared" si="28"/>
        <v>0</v>
      </c>
      <c r="Q12" s="141">
        <f t="shared" si="32"/>
        <v>0</v>
      </c>
      <c r="R12" s="141">
        <f t="shared" si="33"/>
        <v>0</v>
      </c>
      <c r="S12" s="141">
        <f t="shared" si="11"/>
        <v>0</v>
      </c>
      <c r="T12" s="141">
        <f t="shared" si="34"/>
        <v>0</v>
      </c>
      <c r="U12" s="141">
        <f t="shared" si="29"/>
        <v>0</v>
      </c>
      <c r="V12" s="141">
        <f t="shared" si="30"/>
        <v>0</v>
      </c>
      <c r="W12" s="141">
        <f t="shared" si="35"/>
        <v>0</v>
      </c>
      <c r="X12" s="141">
        <f t="shared" si="36"/>
        <v>0</v>
      </c>
    </row>
    <row r="13" spans="1:24" s="130" customFormat="1">
      <c r="A13" s="139" t="str">
        <f>'Daily Records'!A13</f>
        <v>Prototype_1.4</v>
      </c>
      <c r="B13" s="139" t="str">
        <f>'Daily Records'!B13</f>
        <v>Modify MetaShare CommonCore to support Sqlite</v>
      </c>
      <c r="C13" s="140">
        <f>'Daily Records'!C13</f>
        <v>850</v>
      </c>
      <c r="D13" s="139">
        <f>'Daily Records'!D13</f>
        <v>64</v>
      </c>
      <c r="E13" s="141">
        <f t="shared" si="18"/>
        <v>64</v>
      </c>
      <c r="F13" s="141">
        <f t="shared" si="19"/>
        <v>64</v>
      </c>
      <c r="G13" s="141">
        <f t="shared" si="20"/>
        <v>64</v>
      </c>
      <c r="H13" s="141">
        <v>55</v>
      </c>
      <c r="I13" s="141">
        <v>50</v>
      </c>
      <c r="J13" s="141">
        <v>45</v>
      </c>
      <c r="K13" s="141">
        <v>40</v>
      </c>
      <c r="L13" s="141">
        <v>32</v>
      </c>
      <c r="M13" s="141">
        <v>26</v>
      </c>
      <c r="N13" s="141">
        <v>18</v>
      </c>
      <c r="O13" s="143">
        <v>12</v>
      </c>
      <c r="P13" s="141">
        <v>8</v>
      </c>
      <c r="Q13" s="141">
        <v>1</v>
      </c>
      <c r="R13" s="141">
        <f t="shared" si="33"/>
        <v>1</v>
      </c>
      <c r="S13" s="141">
        <f t="shared" si="11"/>
        <v>1</v>
      </c>
      <c r="T13" s="141">
        <f t="shared" si="34"/>
        <v>1</v>
      </c>
      <c r="U13" s="141">
        <v>0</v>
      </c>
      <c r="V13" s="141">
        <f t="shared" si="30"/>
        <v>0</v>
      </c>
      <c r="W13" s="141">
        <f t="shared" si="35"/>
        <v>0</v>
      </c>
      <c r="X13" s="141">
        <f t="shared" si="36"/>
        <v>0</v>
      </c>
    </row>
    <row r="14" spans="1:24" s="130" customFormat="1">
      <c r="A14" s="139" t="str">
        <f>'Daily Records'!A14</f>
        <v>Prototype_1.3</v>
      </c>
      <c r="B14" s="139" t="str">
        <f>'Daily Records'!B14</f>
        <v>Test CommonCore in Windows and Linux</v>
      </c>
      <c r="C14" s="140">
        <f>'Daily Records'!C14</f>
        <v>850</v>
      </c>
      <c r="D14" s="139">
        <f>'Daily Records'!D14</f>
        <v>16</v>
      </c>
      <c r="E14" s="141">
        <f t="shared" si="18"/>
        <v>16</v>
      </c>
      <c r="F14" s="141">
        <f t="shared" si="19"/>
        <v>16</v>
      </c>
      <c r="G14" s="141">
        <f t="shared" si="20"/>
        <v>16</v>
      </c>
      <c r="H14" s="141">
        <f t="shared" si="21"/>
        <v>16</v>
      </c>
      <c r="I14" s="141">
        <f t="shared" si="22"/>
        <v>16</v>
      </c>
      <c r="J14" s="141">
        <v>0</v>
      </c>
      <c r="K14" s="141">
        <f t="shared" si="24"/>
        <v>0</v>
      </c>
      <c r="L14" s="141">
        <f t="shared" si="37"/>
        <v>0</v>
      </c>
      <c r="M14" s="141">
        <f t="shared" si="38"/>
        <v>0</v>
      </c>
      <c r="N14" s="141">
        <f t="shared" si="39"/>
        <v>0</v>
      </c>
      <c r="O14" s="143">
        <f t="shared" si="31"/>
        <v>0</v>
      </c>
      <c r="P14" s="141">
        <f t="shared" si="28"/>
        <v>0</v>
      </c>
      <c r="Q14" s="141">
        <f t="shared" si="32"/>
        <v>0</v>
      </c>
      <c r="R14" s="141">
        <f t="shared" si="33"/>
        <v>0</v>
      </c>
      <c r="S14" s="141">
        <f t="shared" si="11"/>
        <v>0</v>
      </c>
      <c r="T14" s="141">
        <f t="shared" si="34"/>
        <v>0</v>
      </c>
      <c r="U14" s="141">
        <f t="shared" si="29"/>
        <v>0</v>
      </c>
      <c r="V14" s="141">
        <f t="shared" si="30"/>
        <v>0</v>
      </c>
      <c r="W14" s="141">
        <f t="shared" si="35"/>
        <v>0</v>
      </c>
      <c r="X14" s="141">
        <f t="shared" si="36"/>
        <v>0</v>
      </c>
    </row>
    <row r="15" spans="1:24" s="130" customFormat="1">
      <c r="A15" s="139" t="str">
        <f>'Daily Records'!A15</f>
        <v>Prototype_3.2</v>
      </c>
      <c r="B15" s="139" t="str">
        <f>'Daily Records'!B15</f>
        <v>Implement Chart Printing in PDF format prototype</v>
      </c>
      <c r="C15" s="140">
        <f>'Daily Records'!C15</f>
        <v>830</v>
      </c>
      <c r="D15" s="139">
        <f>'Daily Records'!D15</f>
        <v>8</v>
      </c>
      <c r="E15" s="141">
        <f t="shared" si="18"/>
        <v>8</v>
      </c>
      <c r="F15" s="141">
        <f t="shared" si="19"/>
        <v>8</v>
      </c>
      <c r="G15" s="141">
        <f t="shared" si="20"/>
        <v>8</v>
      </c>
      <c r="H15" s="141">
        <v>0</v>
      </c>
      <c r="I15" s="141">
        <f t="shared" si="22"/>
        <v>0</v>
      </c>
      <c r="J15" s="141">
        <f t="shared" si="23"/>
        <v>0</v>
      </c>
      <c r="K15" s="141">
        <f t="shared" si="24"/>
        <v>0</v>
      </c>
      <c r="L15" s="141">
        <f t="shared" si="37"/>
        <v>0</v>
      </c>
      <c r="M15" s="141">
        <f t="shared" si="38"/>
        <v>0</v>
      </c>
      <c r="N15" s="141">
        <f t="shared" si="39"/>
        <v>0</v>
      </c>
      <c r="O15" s="143">
        <f t="shared" si="31"/>
        <v>0</v>
      </c>
      <c r="P15" s="141">
        <f t="shared" si="28"/>
        <v>0</v>
      </c>
      <c r="Q15" s="141">
        <f t="shared" si="32"/>
        <v>0</v>
      </c>
      <c r="R15" s="141">
        <f t="shared" si="33"/>
        <v>0</v>
      </c>
      <c r="S15" s="141">
        <f t="shared" si="11"/>
        <v>0</v>
      </c>
      <c r="T15" s="141">
        <f t="shared" si="34"/>
        <v>0</v>
      </c>
      <c r="U15" s="141">
        <f t="shared" si="29"/>
        <v>0</v>
      </c>
      <c r="V15" s="141">
        <f t="shared" si="30"/>
        <v>0</v>
      </c>
      <c r="W15" s="141">
        <f t="shared" si="35"/>
        <v>0</v>
      </c>
      <c r="X15" s="141">
        <f t="shared" si="36"/>
        <v>0</v>
      </c>
    </row>
    <row r="16" spans="1:24" s="130" customFormat="1">
      <c r="A16" s="139" t="str">
        <f>'Daily Records'!A16</f>
        <v>Phase10.E001</v>
      </c>
      <c r="B16" s="139" t="str">
        <f>'Daily Records'!B16</f>
        <v>Publish Online</v>
      </c>
      <c r="C16" s="140">
        <f>'Daily Records'!C16</f>
        <v>830</v>
      </c>
      <c r="D16" s="139">
        <f>'Daily Records'!D16</f>
        <v>8</v>
      </c>
      <c r="E16" s="141">
        <f t="shared" si="18"/>
        <v>8</v>
      </c>
      <c r="F16" s="141">
        <f t="shared" si="19"/>
        <v>8</v>
      </c>
      <c r="G16" s="141">
        <f t="shared" si="20"/>
        <v>8</v>
      </c>
      <c r="H16" s="141">
        <f t="shared" si="21"/>
        <v>8</v>
      </c>
      <c r="I16" s="141">
        <f t="shared" si="22"/>
        <v>8</v>
      </c>
      <c r="J16" s="141">
        <f t="shared" si="23"/>
        <v>8</v>
      </c>
      <c r="K16" s="141">
        <f t="shared" si="24"/>
        <v>8</v>
      </c>
      <c r="L16" s="141">
        <v>0</v>
      </c>
      <c r="M16" s="141">
        <f t="shared" si="38"/>
        <v>0</v>
      </c>
      <c r="N16" s="141">
        <f t="shared" si="39"/>
        <v>0</v>
      </c>
      <c r="O16" s="143">
        <f t="shared" si="31"/>
        <v>0</v>
      </c>
      <c r="P16" s="141">
        <f t="shared" si="28"/>
        <v>0</v>
      </c>
      <c r="Q16" s="141">
        <f t="shared" si="32"/>
        <v>0</v>
      </c>
      <c r="R16" s="141">
        <f t="shared" si="33"/>
        <v>0</v>
      </c>
      <c r="S16" s="141">
        <f t="shared" si="11"/>
        <v>0</v>
      </c>
      <c r="T16" s="141">
        <f t="shared" si="34"/>
        <v>0</v>
      </c>
      <c r="U16" s="141">
        <f t="shared" si="29"/>
        <v>0</v>
      </c>
      <c r="V16" s="141">
        <f t="shared" si="30"/>
        <v>0</v>
      </c>
      <c r="W16" s="141">
        <f t="shared" si="35"/>
        <v>0</v>
      </c>
      <c r="X16" s="141">
        <f t="shared" si="36"/>
        <v>0</v>
      </c>
    </row>
    <row r="17" spans="1:24" s="130" customFormat="1">
      <c r="A17" s="139" t="str">
        <f>'Daily Records'!A17</f>
        <v>Phase10.S002</v>
      </c>
      <c r="B17" s="139" t="str">
        <f>'Daily Records'!B17</f>
        <v>Add TestCase_Linsee</v>
      </c>
      <c r="C17" s="140">
        <f>'Daily Records'!C17</f>
        <v>830</v>
      </c>
      <c r="D17" s="139">
        <f>'Daily Records'!D17</f>
        <v>8</v>
      </c>
      <c r="E17" s="141">
        <f t="shared" si="18"/>
        <v>8</v>
      </c>
      <c r="F17" s="141">
        <f t="shared" si="19"/>
        <v>8</v>
      </c>
      <c r="G17" s="141">
        <f t="shared" si="20"/>
        <v>8</v>
      </c>
      <c r="H17" s="141">
        <f t="shared" si="21"/>
        <v>8</v>
      </c>
      <c r="I17" s="141">
        <f t="shared" si="22"/>
        <v>8</v>
      </c>
      <c r="J17" s="141">
        <v>4</v>
      </c>
      <c r="K17" s="141">
        <v>0</v>
      </c>
      <c r="L17" s="141">
        <f t="shared" si="37"/>
        <v>0</v>
      </c>
      <c r="M17" s="141">
        <f t="shared" si="38"/>
        <v>0</v>
      </c>
      <c r="N17" s="141">
        <f t="shared" si="39"/>
        <v>0</v>
      </c>
      <c r="O17" s="143">
        <f t="shared" si="31"/>
        <v>0</v>
      </c>
      <c r="P17" s="141">
        <f t="shared" si="28"/>
        <v>0</v>
      </c>
      <c r="Q17" s="141">
        <f t="shared" si="32"/>
        <v>0</v>
      </c>
      <c r="R17" s="141">
        <f t="shared" si="33"/>
        <v>0</v>
      </c>
      <c r="S17" s="141">
        <f t="shared" si="11"/>
        <v>0</v>
      </c>
      <c r="T17" s="141">
        <f t="shared" si="34"/>
        <v>0</v>
      </c>
      <c r="U17" s="141">
        <f t="shared" si="29"/>
        <v>0</v>
      </c>
      <c r="V17" s="141">
        <f t="shared" si="30"/>
        <v>0</v>
      </c>
      <c r="W17" s="141">
        <f t="shared" si="35"/>
        <v>0</v>
      </c>
      <c r="X17" s="141">
        <f t="shared" si="36"/>
        <v>0</v>
      </c>
    </row>
    <row r="18" spans="1:24" s="130" customFormat="1">
      <c r="A18" s="139" t="str">
        <f>'Daily Records'!A18</f>
        <v>Phase10.S003</v>
      </c>
      <c r="B18" s="139" t="str">
        <f>'Daily Records'!B18</f>
        <v>Analysis for TestCase_Bright</v>
      </c>
      <c r="C18" s="140">
        <f>'Daily Records'!C18</f>
        <v>830</v>
      </c>
      <c r="D18" s="139">
        <f>'Daily Records'!D18</f>
        <v>8</v>
      </c>
      <c r="E18" s="141">
        <f t="shared" si="18"/>
        <v>8</v>
      </c>
      <c r="F18" s="141">
        <f t="shared" si="19"/>
        <v>8</v>
      </c>
      <c r="G18" s="141">
        <f t="shared" si="20"/>
        <v>8</v>
      </c>
      <c r="H18" s="141">
        <f t="shared" si="21"/>
        <v>8</v>
      </c>
      <c r="I18" s="141">
        <f t="shared" si="22"/>
        <v>8</v>
      </c>
      <c r="J18" s="141">
        <f t="shared" si="23"/>
        <v>8</v>
      </c>
      <c r="K18" s="141">
        <f t="shared" si="24"/>
        <v>8</v>
      </c>
      <c r="L18" s="141">
        <f t="shared" si="37"/>
        <v>8</v>
      </c>
      <c r="M18" s="141">
        <f t="shared" si="38"/>
        <v>8</v>
      </c>
      <c r="N18" s="141">
        <f t="shared" si="39"/>
        <v>8</v>
      </c>
      <c r="O18" s="143">
        <v>6</v>
      </c>
      <c r="P18" s="141">
        <v>0</v>
      </c>
      <c r="Q18" s="141">
        <f t="shared" si="32"/>
        <v>0</v>
      </c>
      <c r="R18" s="141">
        <f t="shared" si="33"/>
        <v>0</v>
      </c>
      <c r="S18" s="141">
        <f t="shared" si="11"/>
        <v>0</v>
      </c>
      <c r="T18" s="141">
        <f t="shared" si="34"/>
        <v>0</v>
      </c>
      <c r="U18" s="141">
        <f t="shared" si="29"/>
        <v>0</v>
      </c>
      <c r="V18" s="141">
        <f t="shared" si="30"/>
        <v>0</v>
      </c>
      <c r="W18" s="141">
        <f t="shared" si="35"/>
        <v>0</v>
      </c>
      <c r="X18" s="141">
        <f t="shared" si="36"/>
        <v>0</v>
      </c>
    </row>
    <row r="19" spans="1:24" s="130" customFormat="1">
      <c r="A19" s="139" t="str">
        <f>'Daily Records'!A19</f>
        <v>Prototype_1.7</v>
      </c>
      <c r="B19" s="139" t="str">
        <f>'Daily Records'!B19</f>
        <v>Research for SQLite implementation mechanism</v>
      </c>
      <c r="C19" s="140">
        <f>'Daily Records'!C19</f>
        <v>830</v>
      </c>
      <c r="D19" s="139">
        <f>'Daily Records'!D19</f>
        <v>16</v>
      </c>
      <c r="E19" s="141">
        <f t="shared" si="18"/>
        <v>16</v>
      </c>
      <c r="F19" s="141">
        <f t="shared" si="19"/>
        <v>16</v>
      </c>
      <c r="G19" s="141">
        <f t="shared" si="20"/>
        <v>16</v>
      </c>
      <c r="H19" s="141">
        <f t="shared" si="21"/>
        <v>16</v>
      </c>
      <c r="I19" s="141">
        <f t="shared" si="22"/>
        <v>16</v>
      </c>
      <c r="J19" s="141">
        <f t="shared" si="23"/>
        <v>16</v>
      </c>
      <c r="K19" s="141">
        <f t="shared" si="24"/>
        <v>16</v>
      </c>
      <c r="L19" s="141">
        <f t="shared" si="37"/>
        <v>16</v>
      </c>
      <c r="M19" s="141">
        <f t="shared" si="38"/>
        <v>16</v>
      </c>
      <c r="N19" s="141">
        <v>4</v>
      </c>
      <c r="O19" s="143">
        <f t="shared" si="31"/>
        <v>4</v>
      </c>
      <c r="P19" s="141">
        <v>0</v>
      </c>
      <c r="Q19" s="141">
        <f t="shared" si="32"/>
        <v>0</v>
      </c>
      <c r="R19" s="141">
        <f t="shared" si="33"/>
        <v>0</v>
      </c>
      <c r="S19" s="141">
        <f t="shared" si="11"/>
        <v>0</v>
      </c>
      <c r="T19" s="141">
        <f t="shared" si="34"/>
        <v>0</v>
      </c>
      <c r="U19" s="141">
        <f t="shared" si="29"/>
        <v>0</v>
      </c>
      <c r="V19" s="141">
        <f t="shared" si="30"/>
        <v>0</v>
      </c>
      <c r="W19" s="141">
        <f t="shared" si="35"/>
        <v>0</v>
      </c>
      <c r="X19" s="141">
        <f t="shared" si="36"/>
        <v>0</v>
      </c>
    </row>
    <row r="20" spans="1:24" s="130" customFormat="1">
      <c r="A20" s="139" t="str">
        <f>'Daily Records'!A20</f>
        <v>Phase10.D002</v>
      </c>
      <c r="B20" s="139" t="str">
        <f>'Daily Records'!B20</f>
        <v>Design for FDAS</v>
      </c>
      <c r="C20" s="140">
        <f>'Daily Records'!C20</f>
        <v>830</v>
      </c>
      <c r="D20" s="139">
        <f>'Daily Records'!D20</f>
        <v>16</v>
      </c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3"/>
      <c r="P20" s="141"/>
      <c r="Q20" s="141">
        <f>D20</f>
        <v>16</v>
      </c>
      <c r="R20" s="141">
        <v>8</v>
      </c>
      <c r="S20" s="141">
        <v>6</v>
      </c>
      <c r="T20" s="141">
        <v>4</v>
      </c>
      <c r="U20" s="141">
        <f t="shared" si="29"/>
        <v>4</v>
      </c>
      <c r="V20" s="141">
        <f t="shared" si="30"/>
        <v>4</v>
      </c>
      <c r="W20" s="141">
        <v>0</v>
      </c>
      <c r="X20" s="141">
        <f t="shared" si="36"/>
        <v>0</v>
      </c>
    </row>
    <row r="21" spans="1:24" s="130" customFormat="1">
      <c r="A21" s="139" t="str">
        <f>'Daily Records'!A21</f>
        <v>#178</v>
      </c>
      <c r="B21" s="139" t="str">
        <f>'Daily Records'!B21</f>
        <v>Merge Common Library to trunk</v>
      </c>
      <c r="C21" s="140">
        <f>'Daily Records'!C21</f>
        <v>830</v>
      </c>
      <c r="D21" s="139">
        <f>'Daily Records'!D21</f>
        <v>40</v>
      </c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3"/>
      <c r="P21" s="141"/>
      <c r="Q21" s="141">
        <f>D21</f>
        <v>40</v>
      </c>
      <c r="R21" s="141">
        <v>35</v>
      </c>
      <c r="S21" s="141">
        <f t="shared" si="11"/>
        <v>35</v>
      </c>
      <c r="T21" s="141">
        <v>24</v>
      </c>
      <c r="U21" s="141">
        <v>1</v>
      </c>
      <c r="V21" s="141">
        <f t="shared" si="30"/>
        <v>1</v>
      </c>
      <c r="W21" s="141">
        <v>0</v>
      </c>
      <c r="X21" s="141">
        <f t="shared" si="36"/>
        <v>0</v>
      </c>
    </row>
    <row r="22" spans="1:24" s="130" customFormat="1">
      <c r="A22" s="139" t="str">
        <f>'Daily Records'!A22</f>
        <v>Phase10.T001</v>
      </c>
      <c r="B22" s="139" t="str">
        <f>'Daily Records'!B22</f>
        <v>Test for Oracle to sql migration</v>
      </c>
      <c r="C22" s="140">
        <f>'Daily Records'!C22</f>
        <v>830</v>
      </c>
      <c r="D22" s="139">
        <f>'Daily Records'!D22</f>
        <v>16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3"/>
      <c r="P22" s="141"/>
      <c r="Q22" s="141">
        <f t="shared" ref="Q22:Q41" si="40">D22</f>
        <v>16</v>
      </c>
      <c r="R22" s="141">
        <v>5</v>
      </c>
      <c r="S22" s="141">
        <f t="shared" si="11"/>
        <v>5</v>
      </c>
      <c r="T22" s="141">
        <f t="shared" si="34"/>
        <v>5</v>
      </c>
      <c r="U22" s="141">
        <f t="shared" si="29"/>
        <v>5</v>
      </c>
      <c r="V22" s="141">
        <f t="shared" si="30"/>
        <v>5</v>
      </c>
      <c r="W22" s="141">
        <f t="shared" si="35"/>
        <v>5</v>
      </c>
      <c r="X22" s="141">
        <f t="shared" si="36"/>
        <v>5</v>
      </c>
    </row>
    <row r="23" spans="1:24" s="130" customFormat="1">
      <c r="A23" s="139" t="str">
        <f>'Daily Records'!A23</f>
        <v>#200</v>
      </c>
      <c r="B23" s="139" t="str">
        <f>'Daily Records'!B23</f>
        <v>Modify namespace and dependence for all projects</v>
      </c>
      <c r="C23" s="140">
        <f>'Daily Records'!C23</f>
        <v>830</v>
      </c>
      <c r="D23" s="139">
        <f>'Daily Records'!D23</f>
        <v>16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3"/>
      <c r="P23" s="141"/>
      <c r="Q23" s="141"/>
      <c r="R23" s="141"/>
      <c r="S23" s="141"/>
      <c r="T23" s="141"/>
      <c r="U23" s="141">
        <f>D23</f>
        <v>16</v>
      </c>
      <c r="V23" s="141">
        <v>8</v>
      </c>
      <c r="W23" s="141">
        <v>6</v>
      </c>
      <c r="X23" s="141">
        <v>0</v>
      </c>
    </row>
    <row r="24" spans="1:24" s="130" customFormat="1">
      <c r="A24" s="139" t="str">
        <f>'Daily Records'!A24</f>
        <v>#201</v>
      </c>
      <c r="B24" s="139" t="str">
        <f>'Daily Records'!B24</f>
        <v>Test Dao and mofidy dao if necessary</v>
      </c>
      <c r="C24" s="140">
        <f>'Daily Records'!C24</f>
        <v>830</v>
      </c>
      <c r="D24" s="139">
        <f>'Daily Records'!D24</f>
        <v>16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3"/>
      <c r="P24" s="141"/>
      <c r="Q24" s="141"/>
      <c r="R24" s="141"/>
      <c r="S24" s="141"/>
      <c r="T24" s="141"/>
      <c r="U24" s="141">
        <f t="shared" ref="U24:U25" si="41">D24</f>
        <v>16</v>
      </c>
      <c r="V24" s="141">
        <f>U24</f>
        <v>16</v>
      </c>
      <c r="W24" s="141">
        <f t="shared" si="35"/>
        <v>16</v>
      </c>
      <c r="X24" s="141">
        <f t="shared" si="36"/>
        <v>16</v>
      </c>
    </row>
    <row r="25" spans="1:24" s="130" customFormat="1">
      <c r="A25" s="139" t="str">
        <f>'Daily Records'!A25</f>
        <v>#202</v>
      </c>
      <c r="B25" s="139" t="str">
        <f>'Daily Records'!B25</f>
        <v>System Testing for all projects</v>
      </c>
      <c r="C25" s="140">
        <f>'Daily Records'!C25</f>
        <v>830</v>
      </c>
      <c r="D25" s="139">
        <f>'Daily Records'!D25</f>
        <v>32</v>
      </c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3"/>
      <c r="P25" s="141"/>
      <c r="Q25" s="141"/>
      <c r="R25" s="141"/>
      <c r="S25" s="141"/>
      <c r="T25" s="141"/>
      <c r="U25" s="141">
        <f t="shared" si="41"/>
        <v>32</v>
      </c>
      <c r="V25" s="141">
        <f>U25</f>
        <v>32</v>
      </c>
      <c r="W25" s="141">
        <v>24</v>
      </c>
      <c r="X25" s="141">
        <f t="shared" si="36"/>
        <v>24</v>
      </c>
    </row>
    <row r="26" spans="1:24" s="130" customFormat="1">
      <c r="A26" s="139" t="str">
        <f>'Daily Records'!A26</f>
        <v>#189</v>
      </c>
      <c r="B26" s="139" t="str">
        <f>'Daily Records'!B26</f>
        <v>Design for Express front-end architecture</v>
      </c>
      <c r="C26" s="140">
        <f>'Daily Records'!C26</f>
        <v>830</v>
      </c>
      <c r="D26" s="139">
        <f>'Daily Records'!D26</f>
        <v>15</v>
      </c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3"/>
      <c r="P26" s="141"/>
      <c r="Q26" s="141"/>
      <c r="R26" s="141">
        <f>D26</f>
        <v>15</v>
      </c>
      <c r="S26" s="141">
        <v>8</v>
      </c>
      <c r="T26" s="141">
        <f t="shared" ref="T26" si="42">S26</f>
        <v>8</v>
      </c>
      <c r="U26" s="141">
        <f t="shared" si="29"/>
        <v>8</v>
      </c>
      <c r="V26" s="141">
        <v>0</v>
      </c>
      <c r="W26" s="141">
        <f t="shared" si="35"/>
        <v>0</v>
      </c>
      <c r="X26" s="141">
        <f t="shared" si="36"/>
        <v>0</v>
      </c>
    </row>
    <row r="27" spans="1:24" s="130" customFormat="1">
      <c r="A27" s="139" t="str">
        <f>'Daily Records'!A27</f>
        <v>#172</v>
      </c>
      <c r="B27" s="139" t="str">
        <f>'Daily Records'!B27</f>
        <v>Add Menu to eService Express</v>
      </c>
      <c r="C27" s="140">
        <f>'Daily Records'!C27</f>
        <v>800</v>
      </c>
      <c r="D27" s="139">
        <f>'Daily Records'!D27</f>
        <v>2</v>
      </c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3"/>
      <c r="P27" s="141"/>
      <c r="Q27" s="141">
        <f t="shared" si="40"/>
        <v>2</v>
      </c>
      <c r="R27" s="141">
        <f t="shared" ref="R27:R41" si="43">D27</f>
        <v>2</v>
      </c>
      <c r="S27" s="141">
        <f t="shared" si="11"/>
        <v>2</v>
      </c>
      <c r="T27" s="141">
        <f t="shared" si="34"/>
        <v>2</v>
      </c>
      <c r="U27" s="141">
        <f t="shared" si="29"/>
        <v>2</v>
      </c>
      <c r="V27" s="141">
        <f t="shared" si="30"/>
        <v>2</v>
      </c>
      <c r="W27" s="141">
        <f t="shared" si="35"/>
        <v>2</v>
      </c>
      <c r="X27" s="141">
        <f t="shared" si="36"/>
        <v>2</v>
      </c>
    </row>
    <row r="28" spans="1:24" s="130" customFormat="1">
      <c r="A28" s="139" t="str">
        <f>'Daily Records'!A28</f>
        <v>#173</v>
      </c>
      <c r="B28" s="139" t="str">
        <f>'Daily Records'!B28</f>
        <v>Add Local Jobs function to eService Express</v>
      </c>
      <c r="C28" s="140">
        <f>'Daily Records'!C28</f>
        <v>800</v>
      </c>
      <c r="D28" s="139">
        <f>'Daily Records'!D28</f>
        <v>6</v>
      </c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3"/>
      <c r="P28" s="141"/>
      <c r="Q28" s="141">
        <f t="shared" si="40"/>
        <v>6</v>
      </c>
      <c r="R28" s="141">
        <v>3</v>
      </c>
      <c r="S28" s="141">
        <f t="shared" si="11"/>
        <v>3</v>
      </c>
      <c r="T28" s="141">
        <f t="shared" si="34"/>
        <v>3</v>
      </c>
      <c r="U28" s="141">
        <f t="shared" si="29"/>
        <v>3</v>
      </c>
      <c r="V28" s="141">
        <f t="shared" si="30"/>
        <v>3</v>
      </c>
      <c r="W28" s="141">
        <f t="shared" si="35"/>
        <v>3</v>
      </c>
      <c r="X28" s="141">
        <v>0</v>
      </c>
    </row>
    <row r="29" spans="1:24" s="130" customFormat="1">
      <c r="A29" s="139" t="str">
        <f>'Daily Records'!A29</f>
        <v>#176</v>
      </c>
      <c r="B29" s="139" t="str">
        <f>'Daily Records'!B29</f>
        <v>Set current job _express front-end architecture Implementation</v>
      </c>
      <c r="C29" s="140">
        <f>'Daily Records'!C29</f>
        <v>800</v>
      </c>
      <c r="D29" s="139">
        <f>'Daily Records'!D29</f>
        <v>4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3"/>
      <c r="P29" s="141"/>
      <c r="Q29" s="141">
        <f t="shared" si="40"/>
        <v>4</v>
      </c>
      <c r="R29" s="141">
        <f t="shared" si="43"/>
        <v>4</v>
      </c>
      <c r="S29" s="141">
        <f t="shared" si="11"/>
        <v>4</v>
      </c>
      <c r="T29" s="141">
        <f t="shared" si="34"/>
        <v>4</v>
      </c>
      <c r="U29" s="141">
        <f t="shared" si="29"/>
        <v>4</v>
      </c>
      <c r="V29" s="141">
        <v>0</v>
      </c>
      <c r="W29" s="141">
        <f t="shared" si="35"/>
        <v>0</v>
      </c>
      <c r="X29" s="141">
        <f t="shared" si="36"/>
        <v>0</v>
      </c>
    </row>
    <row r="30" spans="1:24" s="130" customFormat="1">
      <c r="A30" s="139" t="str">
        <f>'Daily Records'!A30</f>
        <v>#177</v>
      </c>
      <c r="B30" s="139" t="str">
        <f>'Daily Records'!B30</f>
        <v>Set current job _FrontEnd</v>
      </c>
      <c r="C30" s="140">
        <f>'Daily Records'!C30</f>
        <v>800</v>
      </c>
      <c r="D30" s="139">
        <f>'Daily Records'!D30</f>
        <v>6</v>
      </c>
      <c r="E30" s="141"/>
      <c r="F30" s="141"/>
      <c r="G30" s="141"/>
      <c r="H30" s="141"/>
      <c r="I30" s="141"/>
      <c r="J30" s="141"/>
      <c r="K30" s="141"/>
      <c r="L30" s="141"/>
      <c r="M30" s="141"/>
      <c r="N30" s="142"/>
      <c r="O30" s="143"/>
      <c r="P30" s="141"/>
      <c r="Q30" s="141">
        <f t="shared" si="40"/>
        <v>6</v>
      </c>
      <c r="R30" s="141">
        <f t="shared" si="43"/>
        <v>6</v>
      </c>
      <c r="S30" s="141">
        <v>1</v>
      </c>
      <c r="T30" s="141">
        <v>1</v>
      </c>
      <c r="U30" s="141">
        <v>1</v>
      </c>
      <c r="V30" s="141">
        <f t="shared" si="30"/>
        <v>1</v>
      </c>
      <c r="W30" s="141">
        <v>2</v>
      </c>
      <c r="X30" s="141">
        <v>0</v>
      </c>
    </row>
    <row r="31" spans="1:24" s="145" customFormat="1">
      <c r="A31" s="139" t="str">
        <f>'Daily Records'!A31</f>
        <v>#182</v>
      </c>
      <c r="B31" s="139" t="str">
        <f>'Daily Records'!B31</f>
        <v>Upgrade .net framework for all projects</v>
      </c>
      <c r="C31" s="140">
        <f>'Daily Records'!C31</f>
        <v>800</v>
      </c>
      <c r="D31" s="139">
        <f>'Daily Records'!D31</f>
        <v>8</v>
      </c>
      <c r="E31" s="144"/>
      <c r="F31" s="144"/>
      <c r="G31" s="144"/>
      <c r="H31" s="144"/>
      <c r="I31" s="144"/>
      <c r="J31" s="144"/>
      <c r="K31" s="144"/>
      <c r="L31" s="144"/>
      <c r="M31" s="144"/>
      <c r="N31" s="142"/>
      <c r="O31" s="143"/>
      <c r="P31" s="144"/>
      <c r="Q31" s="141">
        <f t="shared" si="40"/>
        <v>8</v>
      </c>
      <c r="R31" s="141">
        <v>6</v>
      </c>
      <c r="S31" s="141">
        <v>0</v>
      </c>
      <c r="T31" s="141">
        <f>S31</f>
        <v>0</v>
      </c>
      <c r="U31" s="141">
        <f t="shared" ref="U31:U39" si="44">T31</f>
        <v>0</v>
      </c>
      <c r="V31" s="141">
        <f t="shared" ref="V31:V41" si="45">U31</f>
        <v>0</v>
      </c>
      <c r="W31" s="141">
        <f t="shared" ref="W31:W40" si="46">V31</f>
        <v>0</v>
      </c>
      <c r="X31" s="141">
        <f t="shared" ref="X31:X41" si="47">W31</f>
        <v>0</v>
      </c>
    </row>
    <row r="32" spans="1:24" s="130" customFormat="1">
      <c r="A32" s="139" t="str">
        <f>'Daily Records'!A32</f>
        <v>#192</v>
      </c>
      <c r="B32" s="139" t="str">
        <f>'Daily Records'!B32</f>
        <v>Design eService Express UI Layout</v>
      </c>
      <c r="C32" s="140">
        <f>'Daily Records'!C32</f>
        <v>760</v>
      </c>
      <c r="D32" s="139">
        <f>'Daily Records'!D32</f>
        <v>3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43"/>
      <c r="P32" s="141"/>
      <c r="Q32" s="141"/>
      <c r="R32" s="141"/>
      <c r="S32" s="141"/>
      <c r="T32" s="141">
        <f>D32</f>
        <v>3</v>
      </c>
      <c r="U32" s="141">
        <f t="shared" ref="U32:X32" si="48">E32</f>
        <v>0</v>
      </c>
      <c r="V32" s="141">
        <f t="shared" si="48"/>
        <v>0</v>
      </c>
      <c r="W32" s="141">
        <f t="shared" si="48"/>
        <v>0</v>
      </c>
      <c r="X32" s="141">
        <f t="shared" si="48"/>
        <v>0</v>
      </c>
    </row>
    <row r="33" spans="1:24" s="130" customFormat="1">
      <c r="A33" s="139" t="str">
        <f>'Daily Records'!A33</f>
        <v>#175</v>
      </c>
      <c r="B33" s="139" t="str">
        <f>'Daily Records'!B33</f>
        <v>Database access architecture</v>
      </c>
      <c r="C33" s="140">
        <f>'Daily Records'!C33</f>
        <v>790</v>
      </c>
      <c r="D33" s="139">
        <f>'Daily Records'!D33</f>
        <v>32</v>
      </c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3"/>
      <c r="P33" s="141"/>
      <c r="Q33" s="141">
        <f>D33</f>
        <v>32</v>
      </c>
      <c r="R33" s="141">
        <f>D33</f>
        <v>32</v>
      </c>
      <c r="S33" s="141">
        <f>R33</f>
        <v>32</v>
      </c>
      <c r="T33" s="141">
        <f>R33</f>
        <v>32</v>
      </c>
      <c r="U33" s="141">
        <f>T33</f>
        <v>32</v>
      </c>
      <c r="V33" s="141">
        <v>8</v>
      </c>
      <c r="W33" s="141">
        <v>12</v>
      </c>
      <c r="X33" s="141">
        <f>W33</f>
        <v>12</v>
      </c>
    </row>
    <row r="34" spans="1:24" s="130" customFormat="1">
      <c r="A34" s="139" t="str">
        <f>'Daily Records'!A34</f>
        <v>#193</v>
      </c>
      <c r="B34" s="139" t="str">
        <f>'Daily Records'!B34</f>
        <v>Implement eService Express New Layout</v>
      </c>
      <c r="C34" s="140">
        <f>'Daily Records'!C34</f>
        <v>790</v>
      </c>
      <c r="D34" s="139">
        <f>'Daily Records'!D34</f>
        <v>8</v>
      </c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3"/>
      <c r="P34" s="141"/>
      <c r="Q34" s="141"/>
      <c r="R34" s="141"/>
      <c r="S34" s="141"/>
      <c r="T34" s="141"/>
      <c r="U34" s="141"/>
      <c r="V34" s="141"/>
      <c r="W34" s="141">
        <f>D34</f>
        <v>8</v>
      </c>
      <c r="X34" s="141">
        <f>W34</f>
        <v>8</v>
      </c>
    </row>
    <row r="35" spans="1:24" s="130" customFormat="1">
      <c r="A35" s="139" t="str">
        <f>'Daily Records'!A35</f>
        <v>#183</v>
      </c>
      <c r="B35" s="139" t="str">
        <f>'Daily Records'!B35</f>
        <v>Display Job Monitor _Get Job Monitor Setting_backend</v>
      </c>
      <c r="C35" s="140">
        <f>'Daily Records'!C35</f>
        <v>780</v>
      </c>
      <c r="D35" s="139">
        <f>'Daily Records'!D35</f>
        <v>6</v>
      </c>
      <c r="E35" s="141"/>
      <c r="F35" s="141"/>
      <c r="G35" s="141"/>
      <c r="H35" s="141"/>
      <c r="I35" s="141"/>
      <c r="J35" s="141"/>
      <c r="K35" s="141"/>
      <c r="L35" s="141"/>
      <c r="M35" s="141"/>
      <c r="N35" s="142"/>
      <c r="O35" s="143"/>
      <c r="P35" s="141"/>
      <c r="Q35" s="141">
        <f t="shared" si="40"/>
        <v>6</v>
      </c>
      <c r="R35" s="141">
        <f t="shared" si="43"/>
        <v>6</v>
      </c>
      <c r="S35" s="141">
        <f t="shared" si="11"/>
        <v>6</v>
      </c>
      <c r="T35" s="141">
        <f t="shared" ref="T35:T41" si="49">R35</f>
        <v>6</v>
      </c>
      <c r="U35" s="141">
        <f t="shared" si="44"/>
        <v>6</v>
      </c>
      <c r="V35" s="141">
        <v>6</v>
      </c>
      <c r="W35" s="141">
        <f t="shared" si="46"/>
        <v>6</v>
      </c>
      <c r="X35" s="141">
        <f t="shared" si="47"/>
        <v>6</v>
      </c>
    </row>
    <row r="36" spans="1:24" s="145" customFormat="1" ht="14.25" customHeight="1">
      <c r="A36" s="139" t="str">
        <f>'Daily Records'!A36</f>
        <v>#184</v>
      </c>
      <c r="B36" s="139" t="str">
        <f>'Daily Records'!B36</f>
        <v>Display Chart _display X axis label as time format</v>
      </c>
      <c r="C36" s="140">
        <f>'Daily Records'!C36</f>
        <v>780</v>
      </c>
      <c r="D36" s="139">
        <f>'Daily Records'!D36</f>
        <v>8</v>
      </c>
      <c r="E36" s="139">
        <f>'Daily Records'!E36</f>
        <v>0</v>
      </c>
      <c r="F36" s="139">
        <f>'Daily Records'!F36</f>
        <v>0</v>
      </c>
      <c r="G36" s="140">
        <f>'Daily Records'!G36</f>
        <v>0</v>
      </c>
      <c r="H36" s="139">
        <f>'Daily Records'!H36</f>
        <v>0</v>
      </c>
      <c r="I36" s="139">
        <f>'Daily Records'!I36</f>
        <v>0</v>
      </c>
      <c r="J36" s="139">
        <f>'Daily Records'!J36</f>
        <v>0</v>
      </c>
      <c r="K36" s="140">
        <f>'Daily Records'!K36</f>
        <v>0</v>
      </c>
      <c r="L36" s="139">
        <f>'Daily Records'!L36</f>
        <v>0</v>
      </c>
      <c r="M36" s="139">
        <f>'Daily Records'!M36</f>
        <v>0</v>
      </c>
      <c r="N36" s="139">
        <f>'Daily Records'!N36</f>
        <v>0</v>
      </c>
      <c r="O36" s="143"/>
      <c r="P36" s="144"/>
      <c r="Q36" s="141">
        <f t="shared" si="40"/>
        <v>8</v>
      </c>
      <c r="R36" s="141">
        <f t="shared" si="43"/>
        <v>8</v>
      </c>
      <c r="S36" s="141">
        <f t="shared" si="11"/>
        <v>8</v>
      </c>
      <c r="T36" s="141">
        <f t="shared" si="49"/>
        <v>8</v>
      </c>
      <c r="U36" s="141">
        <f t="shared" si="44"/>
        <v>8</v>
      </c>
      <c r="V36" s="141">
        <v>0</v>
      </c>
      <c r="W36" s="141">
        <f t="shared" si="46"/>
        <v>0</v>
      </c>
      <c r="X36" s="141">
        <f t="shared" si="47"/>
        <v>0</v>
      </c>
    </row>
    <row r="37" spans="1:24" s="145" customFormat="1" ht="14.25" customHeight="1">
      <c r="A37" s="139" t="str">
        <f>'Daily Records'!A37</f>
        <v>#197</v>
      </c>
      <c r="B37" s="139" t="str">
        <f>'Daily Records'!B37</f>
        <v>Display Chart _display privious data</v>
      </c>
      <c r="C37" s="140">
        <f>'Daily Records'!C37</f>
        <v>780</v>
      </c>
      <c r="D37" s="139">
        <f>'Daily Records'!D37</f>
        <v>8</v>
      </c>
      <c r="E37" s="144"/>
      <c r="F37" s="144"/>
      <c r="G37" s="144"/>
      <c r="H37" s="144"/>
      <c r="I37" s="144"/>
      <c r="J37" s="144"/>
      <c r="K37" s="144"/>
      <c r="L37" s="144"/>
      <c r="M37" s="144"/>
      <c r="N37" s="142"/>
      <c r="O37" s="143"/>
      <c r="P37" s="144"/>
      <c r="Q37" s="141"/>
      <c r="R37" s="141"/>
      <c r="S37" s="141"/>
      <c r="T37" s="141">
        <f>D37</f>
        <v>8</v>
      </c>
      <c r="U37" s="141">
        <f t="shared" si="44"/>
        <v>8</v>
      </c>
      <c r="V37" s="141">
        <f t="shared" si="45"/>
        <v>8</v>
      </c>
      <c r="W37" s="141">
        <v>2</v>
      </c>
      <c r="X37" s="141">
        <f t="shared" si="47"/>
        <v>2</v>
      </c>
    </row>
    <row r="38" spans="1:24" s="145" customFormat="1" ht="14.25" customHeight="1">
      <c r="A38" s="139" t="str">
        <f>'Daily Records'!A38</f>
        <v>#198</v>
      </c>
      <c r="B38" s="139" t="str">
        <f>'Daily Records'!B38</f>
        <v>Display Chart _display real-time data</v>
      </c>
      <c r="C38" s="140">
        <f>'Daily Records'!C38</f>
        <v>780</v>
      </c>
      <c r="D38" s="139">
        <f>'Daily Records'!D38</f>
        <v>8</v>
      </c>
      <c r="E38" s="144"/>
      <c r="F38" s="144"/>
      <c r="G38" s="144"/>
      <c r="H38" s="144"/>
      <c r="I38" s="144"/>
      <c r="J38" s="144"/>
      <c r="K38" s="144"/>
      <c r="L38" s="144"/>
      <c r="M38" s="144"/>
      <c r="N38" s="142"/>
      <c r="O38" s="143"/>
      <c r="P38" s="144"/>
      <c r="Q38" s="141"/>
      <c r="R38" s="141"/>
      <c r="S38" s="141"/>
      <c r="T38" s="141">
        <f>D38</f>
        <v>8</v>
      </c>
      <c r="U38" s="141">
        <f>T38</f>
        <v>8</v>
      </c>
      <c r="V38" s="141">
        <f t="shared" si="45"/>
        <v>8</v>
      </c>
      <c r="W38" s="141">
        <f t="shared" si="46"/>
        <v>8</v>
      </c>
      <c r="X38" s="141">
        <f t="shared" si="47"/>
        <v>8</v>
      </c>
    </row>
    <row r="39" spans="1:24" s="130" customFormat="1">
      <c r="A39" s="139" t="str">
        <f>'Daily Records'!A39</f>
        <v>#187</v>
      </c>
      <c r="B39" s="139" t="str">
        <f>'Daily Records'!B39</f>
        <v>Print chart architecture</v>
      </c>
      <c r="C39" s="140">
        <f>'Daily Records'!C39</f>
        <v>750</v>
      </c>
      <c r="D39" s="139">
        <f>'Daily Records'!D39</f>
        <v>8</v>
      </c>
      <c r="E39" s="141"/>
      <c r="F39" s="141"/>
      <c r="G39" s="141"/>
      <c r="H39" s="141"/>
      <c r="I39" s="141"/>
      <c r="J39" s="141"/>
      <c r="K39" s="141"/>
      <c r="L39" s="141"/>
      <c r="M39" s="141"/>
      <c r="N39" s="142"/>
      <c r="O39" s="143"/>
      <c r="P39" s="141"/>
      <c r="Q39" s="141">
        <f t="shared" si="40"/>
        <v>8</v>
      </c>
      <c r="R39" s="141">
        <f t="shared" si="43"/>
        <v>8</v>
      </c>
      <c r="S39" s="141">
        <v>4</v>
      </c>
      <c r="T39" s="141">
        <f>S39</f>
        <v>4</v>
      </c>
      <c r="U39" s="141">
        <f t="shared" si="44"/>
        <v>4</v>
      </c>
      <c r="V39" s="141">
        <v>0</v>
      </c>
      <c r="W39" s="141">
        <f t="shared" si="46"/>
        <v>0</v>
      </c>
      <c r="X39" s="141">
        <f t="shared" si="47"/>
        <v>0</v>
      </c>
    </row>
    <row r="40" spans="1:24" s="130" customFormat="1">
      <c r="A40" s="139" t="str">
        <f>'Daily Records'!A40</f>
        <v>#194</v>
      </c>
      <c r="B40" s="139" t="str">
        <f>'Daily Records'!B40</f>
        <v>Print chart_Modify X axis label as time format</v>
      </c>
      <c r="C40" s="140">
        <f>'Daily Records'!C40</f>
        <v>750</v>
      </c>
      <c r="D40" s="139">
        <f>'Daily Records'!D40</f>
        <v>14</v>
      </c>
      <c r="E40" s="141"/>
      <c r="F40" s="141"/>
      <c r="G40" s="141"/>
      <c r="H40" s="141"/>
      <c r="I40" s="141"/>
      <c r="J40" s="141"/>
      <c r="K40" s="141"/>
      <c r="L40" s="141"/>
      <c r="M40" s="141"/>
      <c r="N40" s="142"/>
      <c r="O40" s="143"/>
      <c r="P40" s="141"/>
      <c r="Q40" s="141">
        <f t="shared" si="40"/>
        <v>14</v>
      </c>
      <c r="R40" s="141">
        <f t="shared" si="43"/>
        <v>14</v>
      </c>
      <c r="S40" s="141">
        <f t="shared" si="11"/>
        <v>14</v>
      </c>
      <c r="T40" s="141">
        <v>6</v>
      </c>
      <c r="U40" s="141">
        <v>0</v>
      </c>
      <c r="V40" s="141">
        <f t="shared" si="45"/>
        <v>0</v>
      </c>
      <c r="W40" s="141">
        <f t="shared" si="46"/>
        <v>0</v>
      </c>
      <c r="X40" s="141">
        <f t="shared" si="47"/>
        <v>0</v>
      </c>
    </row>
    <row r="41" spans="1:24" s="130" customFormat="1">
      <c r="A41" s="139" t="str">
        <f>'Daily Records'!A41</f>
        <v>#195</v>
      </c>
      <c r="B41" s="139" t="str">
        <f>'Daily Records'!B41</f>
        <v>Print coordinate point and grid</v>
      </c>
      <c r="C41" s="140">
        <f>'Daily Records'!C41</f>
        <v>750</v>
      </c>
      <c r="D41" s="139">
        <f>'Daily Records'!D41</f>
        <v>11</v>
      </c>
      <c r="E41" s="141"/>
      <c r="F41" s="141"/>
      <c r="G41" s="141"/>
      <c r="H41" s="141"/>
      <c r="I41" s="141"/>
      <c r="J41" s="141"/>
      <c r="K41" s="141"/>
      <c r="L41" s="141"/>
      <c r="M41" s="141"/>
      <c r="N41" s="142"/>
      <c r="O41" s="143"/>
      <c r="P41" s="141"/>
      <c r="Q41" s="141">
        <f t="shared" si="40"/>
        <v>11</v>
      </c>
      <c r="R41" s="141">
        <f t="shared" si="43"/>
        <v>11</v>
      </c>
      <c r="S41" s="141">
        <f t="shared" si="11"/>
        <v>11</v>
      </c>
      <c r="T41" s="141">
        <f t="shared" si="49"/>
        <v>11</v>
      </c>
      <c r="U41" s="141">
        <v>8</v>
      </c>
      <c r="V41" s="141">
        <f t="shared" si="45"/>
        <v>8</v>
      </c>
      <c r="W41" s="141">
        <v>4</v>
      </c>
      <c r="X41" s="141">
        <f t="shared" si="47"/>
        <v>4</v>
      </c>
    </row>
    <row r="42" spans="1:24" s="130" customFormat="1">
      <c r="A42" s="139" t="str">
        <f>'Daily Records'!A42</f>
        <v>#199</v>
      </c>
      <c r="B42" s="139" t="str">
        <f>'Daily Records'!B42</f>
        <v>Enrich printing interface</v>
      </c>
      <c r="C42" s="140">
        <f>'Daily Records'!C42</f>
        <v>750</v>
      </c>
      <c r="D42" s="139">
        <f>'Daily Records'!D42</f>
        <v>16</v>
      </c>
      <c r="E42" s="141"/>
      <c r="F42" s="141"/>
      <c r="G42" s="141"/>
      <c r="H42" s="141"/>
      <c r="I42" s="141"/>
      <c r="J42" s="141"/>
      <c r="K42" s="141"/>
      <c r="L42" s="141"/>
      <c r="M42" s="141"/>
      <c r="N42" s="142"/>
      <c r="O42" s="143"/>
      <c r="P42" s="141"/>
      <c r="Q42" s="141">
        <f>D42</f>
        <v>16</v>
      </c>
      <c r="R42" s="141">
        <f>D42</f>
        <v>16</v>
      </c>
      <c r="S42" s="141">
        <f>R42</f>
        <v>16</v>
      </c>
      <c r="T42" s="141">
        <f>R42</f>
        <v>16</v>
      </c>
      <c r="U42" s="141">
        <f>T42</f>
        <v>16</v>
      </c>
      <c r="V42" s="141">
        <v>12</v>
      </c>
      <c r="W42" s="141">
        <v>0</v>
      </c>
      <c r="X42" s="141">
        <f>W42</f>
        <v>0</v>
      </c>
    </row>
    <row r="44" spans="1:24" s="130" customFormat="1">
      <c r="A44" s="139"/>
      <c r="B44" s="139"/>
      <c r="C44" s="140"/>
      <c r="D44" s="139"/>
      <c r="E44" s="141"/>
      <c r="F44" s="141"/>
      <c r="G44" s="141"/>
      <c r="H44" s="141"/>
      <c r="I44" s="141"/>
      <c r="J44" s="141"/>
      <c r="K44" s="141"/>
      <c r="L44" s="141"/>
      <c r="M44" s="141"/>
      <c r="N44" s="142"/>
      <c r="O44" s="143"/>
      <c r="P44" s="141"/>
      <c r="Q44" s="141"/>
      <c r="R44" s="141"/>
      <c r="S44" s="141"/>
      <c r="T44" s="141"/>
      <c r="U44" s="141"/>
      <c r="V44" s="141"/>
      <c r="W44" s="141"/>
      <c r="X44" s="141"/>
    </row>
    <row r="45" spans="1:24" s="130" customFormat="1">
      <c r="A45" s="139"/>
      <c r="B45" s="139"/>
      <c r="C45" s="140"/>
      <c r="D45" s="139"/>
      <c r="E45" s="141"/>
      <c r="F45" s="141"/>
      <c r="G45" s="141"/>
      <c r="H45" s="141"/>
      <c r="I45" s="141"/>
      <c r="J45" s="141"/>
      <c r="K45" s="141"/>
      <c r="L45" s="141"/>
      <c r="M45" s="141"/>
      <c r="N45" s="142"/>
      <c r="O45" s="143"/>
      <c r="P45" s="141"/>
      <c r="Q45" s="141"/>
      <c r="R45" s="141"/>
      <c r="S45" s="141"/>
      <c r="T45" s="141"/>
      <c r="U45" s="141"/>
      <c r="V45" s="141"/>
      <c r="W45" s="141"/>
      <c r="X45" s="141"/>
    </row>
    <row r="46" spans="1:24" s="130" customFormat="1" ht="21" customHeight="1">
      <c r="A46" s="139"/>
      <c r="B46" s="139"/>
      <c r="C46" s="140"/>
      <c r="D46" s="139"/>
      <c r="E46" s="141"/>
      <c r="F46" s="141"/>
      <c r="G46" s="141"/>
      <c r="H46" s="141"/>
      <c r="I46" s="141"/>
      <c r="J46" s="141"/>
      <c r="K46" s="141"/>
      <c r="L46" s="141"/>
      <c r="M46" s="141"/>
      <c r="N46" s="142"/>
      <c r="O46" s="143"/>
      <c r="P46" s="141"/>
      <c r="Q46" s="141"/>
      <c r="R46" s="141"/>
      <c r="S46" s="141"/>
      <c r="T46" s="141"/>
      <c r="U46" s="141"/>
      <c r="V46" s="141"/>
      <c r="W46" s="141"/>
      <c r="X46" s="141"/>
    </row>
    <row r="47" spans="1:24" s="130" customFormat="1">
      <c r="A47" s="139"/>
      <c r="B47" s="139"/>
      <c r="C47" s="140"/>
      <c r="D47" s="139"/>
      <c r="E47" s="141"/>
      <c r="F47" s="141"/>
      <c r="G47" s="141"/>
      <c r="H47" s="141"/>
      <c r="I47" s="141"/>
      <c r="J47" s="141"/>
      <c r="K47" s="141"/>
      <c r="L47" s="141"/>
      <c r="M47" s="141"/>
      <c r="N47" s="142"/>
      <c r="O47" s="143"/>
      <c r="P47" s="141"/>
      <c r="Q47" s="141"/>
      <c r="R47" s="141"/>
      <c r="S47" s="141"/>
      <c r="T47" s="141"/>
      <c r="U47" s="141"/>
      <c r="V47" s="141"/>
      <c r="W47" s="141"/>
      <c r="X47" s="141"/>
    </row>
    <row r="48" spans="1:24" s="130" customFormat="1">
      <c r="A48" s="139"/>
      <c r="B48" s="139"/>
      <c r="C48" s="140"/>
      <c r="D48" s="139"/>
      <c r="E48" s="141"/>
      <c r="F48" s="141"/>
      <c r="G48" s="141"/>
      <c r="H48" s="141"/>
      <c r="I48" s="141"/>
      <c r="J48" s="141"/>
      <c r="K48" s="141"/>
      <c r="L48" s="141"/>
      <c r="M48" s="141"/>
      <c r="N48" s="142"/>
      <c r="O48" s="143"/>
      <c r="P48" s="141"/>
      <c r="Q48" s="141"/>
      <c r="R48" s="141"/>
      <c r="S48" s="141"/>
      <c r="T48" s="141"/>
      <c r="U48" s="141"/>
      <c r="V48" s="141"/>
      <c r="W48" s="141"/>
      <c r="X48" s="141"/>
    </row>
    <row r="49" spans="1:24">
      <c r="A49" s="54"/>
      <c r="B49" s="54"/>
      <c r="C49" s="94"/>
      <c r="D49" s="95"/>
      <c r="E49" s="96"/>
      <c r="F49" s="96"/>
      <c r="G49" s="96"/>
      <c r="H49" s="96"/>
      <c r="I49" s="96"/>
      <c r="J49" s="96"/>
      <c r="K49" s="96"/>
      <c r="L49" s="96"/>
      <c r="M49" s="96"/>
      <c r="N49" s="97"/>
      <c r="O49" s="104"/>
      <c r="P49" s="96"/>
      <c r="Q49" s="96"/>
      <c r="R49" s="96"/>
      <c r="S49" s="96"/>
      <c r="T49" s="96"/>
      <c r="U49" s="96"/>
      <c r="V49" s="96"/>
      <c r="W49" s="96"/>
      <c r="X49" s="96"/>
    </row>
    <row r="50" spans="1:24">
      <c r="A50" s="54"/>
      <c r="B50" s="54"/>
      <c r="C50" s="94"/>
      <c r="D50" s="95"/>
      <c r="E50" s="96"/>
      <c r="F50" s="96"/>
      <c r="G50" s="96"/>
      <c r="H50" s="96"/>
      <c r="I50" s="96"/>
      <c r="J50" s="96"/>
      <c r="K50" s="96"/>
      <c r="L50" s="96"/>
      <c r="M50" s="96"/>
      <c r="N50" s="97"/>
      <c r="O50" s="104"/>
      <c r="P50" s="96"/>
      <c r="Q50" s="96"/>
      <c r="R50" s="96"/>
      <c r="S50" s="96"/>
      <c r="T50" s="96"/>
      <c r="U50" s="96"/>
      <c r="V50" s="96"/>
      <c r="W50" s="96"/>
      <c r="X50" s="96"/>
    </row>
    <row r="51" spans="1:24">
      <c r="A51" s="54"/>
      <c r="B51" s="54"/>
      <c r="C51" s="94"/>
      <c r="D51" s="95"/>
      <c r="E51" s="96"/>
      <c r="F51" s="96"/>
      <c r="G51" s="96"/>
      <c r="H51" s="96"/>
      <c r="I51" s="96"/>
      <c r="J51" s="96"/>
      <c r="K51" s="96"/>
      <c r="L51" s="96"/>
      <c r="M51" s="96"/>
      <c r="N51" s="97"/>
      <c r="O51" s="104"/>
      <c r="P51" s="96"/>
      <c r="Q51" s="96"/>
      <c r="R51" s="96"/>
      <c r="S51" s="96"/>
      <c r="T51" s="96"/>
      <c r="U51" s="96"/>
      <c r="V51" s="96"/>
      <c r="W51" s="96"/>
      <c r="X51" s="96"/>
    </row>
    <row r="52" spans="1:24">
      <c r="A52" s="54"/>
      <c r="B52" s="54"/>
      <c r="C52" s="94"/>
      <c r="D52" s="95"/>
      <c r="E52" s="96"/>
      <c r="F52" s="96"/>
      <c r="G52" s="96"/>
      <c r="H52" s="96"/>
      <c r="I52" s="96"/>
      <c r="J52" s="96"/>
      <c r="K52" s="96"/>
      <c r="L52" s="96"/>
      <c r="M52" s="96"/>
      <c r="N52" s="97"/>
      <c r="O52" s="104"/>
      <c r="P52" s="96"/>
      <c r="Q52" s="96"/>
      <c r="R52" s="96"/>
      <c r="S52" s="96"/>
      <c r="T52" s="96"/>
      <c r="U52" s="96"/>
      <c r="V52" s="96"/>
      <c r="W52" s="96"/>
      <c r="X52" s="96"/>
    </row>
    <row r="53" spans="1:24">
      <c r="A53" s="54"/>
      <c r="B53" s="54"/>
      <c r="C53" s="94"/>
      <c r="D53" s="95"/>
      <c r="E53" s="96"/>
      <c r="F53" s="96"/>
      <c r="G53" s="96"/>
      <c r="H53" s="96"/>
      <c r="I53" s="96"/>
      <c r="J53" s="96"/>
      <c r="K53" s="96"/>
      <c r="L53" s="96"/>
      <c r="M53" s="96"/>
      <c r="N53" s="97"/>
      <c r="O53" s="104"/>
      <c r="P53" s="96"/>
      <c r="Q53" s="96"/>
      <c r="R53" s="96"/>
      <c r="S53" s="96"/>
      <c r="T53" s="96"/>
      <c r="U53" s="96"/>
      <c r="V53" s="96"/>
      <c r="W53" s="96"/>
      <c r="X53" s="96"/>
    </row>
    <row r="54" spans="1:24">
      <c r="A54" s="54"/>
      <c r="B54" s="54"/>
      <c r="C54" s="94"/>
      <c r="D54" s="95"/>
      <c r="E54" s="96"/>
      <c r="F54" s="96"/>
      <c r="G54" s="96"/>
      <c r="H54" s="96"/>
      <c r="I54" s="96"/>
      <c r="J54" s="96"/>
      <c r="K54" s="96"/>
      <c r="L54" s="96"/>
      <c r="M54" s="96"/>
      <c r="N54" s="97"/>
      <c r="O54" s="104"/>
      <c r="P54" s="96"/>
      <c r="Q54" s="96"/>
      <c r="R54" s="96"/>
      <c r="S54" s="96"/>
      <c r="T54" s="96"/>
      <c r="U54" s="96"/>
      <c r="V54" s="96"/>
      <c r="W54" s="96"/>
      <c r="X54" s="96"/>
    </row>
    <row r="55" spans="1:24">
      <c r="A55" s="54"/>
      <c r="B55" s="54"/>
      <c r="C55" s="94"/>
      <c r="D55" s="95"/>
      <c r="E55" s="96"/>
      <c r="F55" s="96"/>
      <c r="G55" s="96"/>
      <c r="H55" s="96"/>
      <c r="I55" s="96"/>
      <c r="J55" s="96"/>
      <c r="K55" s="96"/>
      <c r="L55" s="96"/>
      <c r="M55" s="96"/>
      <c r="N55" s="97"/>
      <c r="O55" s="104"/>
      <c r="P55" s="96"/>
      <c r="Q55" s="96"/>
      <c r="R55" s="96"/>
      <c r="S55" s="96"/>
      <c r="T55" s="96"/>
      <c r="U55" s="96"/>
      <c r="V55" s="96"/>
      <c r="W55" s="96"/>
      <c r="X55" s="96"/>
    </row>
    <row r="56" spans="1:24">
      <c r="A56" s="54"/>
      <c r="B56" s="54"/>
      <c r="C56" s="94"/>
      <c r="D56" s="95"/>
      <c r="E56" s="96"/>
      <c r="F56" s="96"/>
      <c r="G56" s="96"/>
      <c r="H56" s="96"/>
      <c r="I56" s="96"/>
      <c r="J56" s="96"/>
      <c r="K56" s="96"/>
      <c r="L56" s="96"/>
      <c r="M56" s="96"/>
      <c r="N56" s="97"/>
      <c r="O56" s="104"/>
      <c r="P56" s="96"/>
      <c r="Q56" s="96"/>
      <c r="R56" s="96"/>
      <c r="S56" s="96"/>
      <c r="T56" s="96"/>
      <c r="U56" s="96"/>
      <c r="V56" s="96"/>
      <c r="W56" s="96"/>
      <c r="X56" s="96"/>
    </row>
    <row r="57" spans="1:24" s="67" customFormat="1">
      <c r="A57" s="54"/>
      <c r="B57" s="54"/>
      <c r="C57" s="94"/>
      <c r="D57" s="95"/>
      <c r="E57" s="98"/>
      <c r="F57" s="98"/>
      <c r="G57" s="98"/>
      <c r="H57" s="98"/>
      <c r="I57" s="98"/>
      <c r="J57" s="98"/>
      <c r="K57" s="98"/>
      <c r="L57" s="98"/>
      <c r="M57" s="98"/>
      <c r="N57" s="97"/>
      <c r="O57" s="104"/>
      <c r="P57" s="98"/>
      <c r="Q57" s="98"/>
      <c r="R57" s="98"/>
      <c r="S57" s="98"/>
      <c r="T57" s="98"/>
      <c r="U57" s="98"/>
      <c r="V57" s="98"/>
      <c r="W57" s="98"/>
      <c r="X57" s="98"/>
    </row>
    <row r="58" spans="1:24">
      <c r="A58" s="54"/>
      <c r="B58" s="54"/>
      <c r="C58" s="94"/>
      <c r="D58" s="95"/>
      <c r="E58" s="96"/>
      <c r="F58" s="96"/>
      <c r="G58" s="96"/>
      <c r="H58" s="96"/>
      <c r="I58" s="96"/>
      <c r="J58" s="96"/>
      <c r="K58" s="96"/>
      <c r="L58" s="96"/>
      <c r="M58" s="96"/>
      <c r="N58" s="97"/>
      <c r="O58" s="104"/>
      <c r="P58" s="96"/>
      <c r="Q58" s="96"/>
      <c r="R58" s="96"/>
      <c r="S58" s="96"/>
      <c r="T58" s="96"/>
      <c r="U58" s="96"/>
      <c r="V58" s="96"/>
      <c r="W58" s="96"/>
      <c r="X58" s="96"/>
    </row>
    <row r="59" spans="1:24">
      <c r="C59" s="99"/>
      <c r="D59" s="99"/>
      <c r="E59" s="100"/>
      <c r="F59" s="100"/>
      <c r="G59" s="100"/>
      <c r="H59" s="100"/>
      <c r="I59" s="88"/>
      <c r="J59" s="88"/>
      <c r="K59" s="88"/>
      <c r="L59" s="88"/>
      <c r="M59" s="88"/>
      <c r="N59" s="101"/>
      <c r="O59" s="105"/>
      <c r="P59" s="88"/>
      <c r="Q59" s="88"/>
      <c r="R59" s="88"/>
      <c r="S59" s="88"/>
      <c r="T59" s="88"/>
      <c r="U59" s="88"/>
      <c r="V59" s="88"/>
      <c r="W59" s="88"/>
      <c r="X59" s="88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V30"/>
  <sheetViews>
    <sheetView zoomScale="110" zoomScaleNormal="110" workbookViewId="0">
      <pane xSplit="3" ySplit="5" topLeftCell="J18" activePane="bottomRight" state="frozen"/>
      <selection pane="topRight" activeCell="D1" sqref="D1"/>
      <selection pane="bottomLeft" activeCell="A6" sqref="A6"/>
      <selection pane="bottomRight" activeCell="C1" sqref="C1:G1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11.1796875" style="7" bestFit="1" customWidth="1"/>
    <col min="4" max="5" width="7.81640625" style="41" customWidth="1"/>
    <col min="6" max="7" width="5.7265625" style="41" bestFit="1" customWidth="1"/>
    <col min="8" max="11" width="5.26953125" style="7" bestFit="1" customWidth="1"/>
    <col min="12" max="16" width="6.26953125" style="7" bestFit="1" customWidth="1"/>
    <col min="17" max="17" width="6.26953125" style="7" customWidth="1"/>
    <col min="18" max="21" width="6.26953125" style="7" bestFit="1" customWidth="1"/>
    <col min="22" max="22" width="7.54296875" style="7" customWidth="1"/>
    <col min="23" max="16384" width="13" style="7"/>
  </cols>
  <sheetData>
    <row r="1" spans="1:16220">
      <c r="A1" s="9" t="s">
        <v>0</v>
      </c>
      <c r="B1" s="34"/>
      <c r="C1" s="172" t="s">
        <v>41</v>
      </c>
      <c r="D1" s="173"/>
      <c r="E1" s="173"/>
      <c r="F1" s="173"/>
      <c r="G1" s="173"/>
    </row>
    <row r="2" spans="1:16220">
      <c r="A2" s="10" t="s">
        <v>6</v>
      </c>
      <c r="B2" s="178">
        <v>43252</v>
      </c>
      <c r="C2" s="179"/>
      <c r="D2" s="179"/>
      <c r="E2" s="179"/>
      <c r="F2" s="179"/>
      <c r="G2" s="179"/>
    </row>
    <row r="3" spans="1:16220">
      <c r="A3" s="10" t="s">
        <v>7</v>
      </c>
      <c r="B3" s="178">
        <f>B2+29</f>
        <v>43281</v>
      </c>
      <c r="C3" s="179"/>
      <c r="D3" s="179"/>
      <c r="E3" s="179"/>
      <c r="F3" s="179"/>
      <c r="G3" s="179"/>
    </row>
    <row r="4" spans="1:16220">
      <c r="A4" s="11"/>
      <c r="B4" s="12"/>
      <c r="C4" s="174"/>
      <c r="D4" s="174"/>
      <c r="E4" s="174"/>
      <c r="F4" s="174"/>
      <c r="G4" s="174"/>
    </row>
    <row r="5" spans="1:16220" ht="15" thickBot="1">
      <c r="A5" s="13" t="s">
        <v>12</v>
      </c>
      <c r="B5" s="14"/>
      <c r="D5" s="175"/>
      <c r="E5" s="175"/>
      <c r="F5" s="175"/>
      <c r="G5" s="17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</row>
    <row r="6" spans="1:16220" s="16" customFormat="1">
      <c r="A6" s="24" t="s">
        <v>4</v>
      </c>
      <c r="B6" s="24" t="s">
        <v>5</v>
      </c>
      <c r="C6" s="40" t="s">
        <v>13</v>
      </c>
      <c r="D6" s="42">
        <f>B2</f>
        <v>43252</v>
      </c>
      <c r="E6" s="75">
        <f>D6+3</f>
        <v>43255</v>
      </c>
      <c r="F6" s="42">
        <f>E6+1</f>
        <v>43256</v>
      </c>
      <c r="G6" s="42">
        <f>F6+1</f>
        <v>43257</v>
      </c>
      <c r="H6" s="42">
        <f>G6+5</f>
        <v>43262</v>
      </c>
      <c r="I6" s="42">
        <f t="shared" ref="I6:J6" si="0">H6+1</f>
        <v>43263</v>
      </c>
      <c r="J6" s="42">
        <f t="shared" si="0"/>
        <v>43264</v>
      </c>
      <c r="K6" s="42">
        <f>J6+1</f>
        <v>43265</v>
      </c>
      <c r="L6" s="42">
        <f>K6+1</f>
        <v>43266</v>
      </c>
      <c r="M6" s="42">
        <f>L6+4</f>
        <v>43270</v>
      </c>
      <c r="N6" s="42">
        <f t="shared" ref="N6:T6" si="1">M6+1</f>
        <v>43271</v>
      </c>
      <c r="O6" s="42">
        <f t="shared" si="1"/>
        <v>43272</v>
      </c>
      <c r="P6" s="42">
        <f>O6+1</f>
        <v>43273</v>
      </c>
      <c r="Q6" s="42">
        <f>P6+1</f>
        <v>43274</v>
      </c>
      <c r="R6" s="42">
        <f>P6+3</f>
        <v>43276</v>
      </c>
      <c r="S6" s="42">
        <f>R6+1</f>
        <v>43277</v>
      </c>
      <c r="T6" s="42">
        <f t="shared" si="1"/>
        <v>43278</v>
      </c>
      <c r="U6" s="42">
        <f t="shared" ref="U6" si="2">T6+1</f>
        <v>43279</v>
      </c>
      <c r="V6" s="42">
        <f t="shared" ref="V6" si="3">U6+1</f>
        <v>43280</v>
      </c>
    </row>
    <row r="7" spans="1:16220" s="16" customFormat="1">
      <c r="A7" s="17"/>
      <c r="B7" s="17"/>
      <c r="C7" s="18"/>
      <c r="D7" s="43">
        <f t="shared" ref="D7:G7" si="4">D6</f>
        <v>43252</v>
      </c>
      <c r="E7" s="43">
        <f t="shared" si="4"/>
        <v>43255</v>
      </c>
      <c r="F7" s="44">
        <f t="shared" si="4"/>
        <v>43256</v>
      </c>
      <c r="G7" s="44">
        <f t="shared" si="4"/>
        <v>43257</v>
      </c>
      <c r="H7" s="44">
        <f t="shared" ref="H7:M7" si="5">H6</f>
        <v>43262</v>
      </c>
      <c r="I7" s="44">
        <f t="shared" si="5"/>
        <v>43263</v>
      </c>
      <c r="J7" s="44">
        <f t="shared" si="5"/>
        <v>43264</v>
      </c>
      <c r="K7" s="44">
        <f t="shared" si="5"/>
        <v>43265</v>
      </c>
      <c r="L7" s="44">
        <f t="shared" si="5"/>
        <v>43266</v>
      </c>
      <c r="M7" s="44">
        <f t="shared" si="5"/>
        <v>43270</v>
      </c>
      <c r="N7" s="44">
        <f t="shared" ref="N7:T7" si="6">N6</f>
        <v>43271</v>
      </c>
      <c r="O7" s="44">
        <f t="shared" si="6"/>
        <v>43272</v>
      </c>
      <c r="P7" s="44">
        <f t="shared" si="6"/>
        <v>43273</v>
      </c>
      <c r="Q7" s="44">
        <f t="shared" ref="Q7" si="7">Q6</f>
        <v>43274</v>
      </c>
      <c r="R7" s="44">
        <f t="shared" si="6"/>
        <v>43276</v>
      </c>
      <c r="S7" s="44">
        <f t="shared" si="6"/>
        <v>43277</v>
      </c>
      <c r="T7" s="44">
        <f t="shared" si="6"/>
        <v>43278</v>
      </c>
      <c r="U7" s="44">
        <f t="shared" ref="U7:V7" si="8">U6</f>
        <v>43279</v>
      </c>
      <c r="V7" s="44">
        <f t="shared" si="8"/>
        <v>43280</v>
      </c>
    </row>
    <row r="8" spans="1:16220" s="19" customFormat="1">
      <c r="A8" s="176" t="s">
        <v>27</v>
      </c>
      <c r="B8" s="177"/>
      <c r="C8" s="45">
        <f>SUM(C10:C16)</f>
        <v>644</v>
      </c>
      <c r="D8" s="48">
        <f>C8-D9</f>
        <v>629</v>
      </c>
      <c r="E8" s="48">
        <f>D8-E9</f>
        <v>603</v>
      </c>
      <c r="F8" s="48">
        <f t="shared" ref="F8:P8" si="9">E8-F9</f>
        <v>581</v>
      </c>
      <c r="G8" s="48">
        <f t="shared" si="9"/>
        <v>555</v>
      </c>
      <c r="H8" s="48">
        <f>G8-H9</f>
        <v>525</v>
      </c>
      <c r="I8" s="48">
        <f t="shared" si="9"/>
        <v>495</v>
      </c>
      <c r="J8" s="48">
        <f t="shared" si="9"/>
        <v>465</v>
      </c>
      <c r="K8" s="48">
        <f t="shared" si="9"/>
        <v>437</v>
      </c>
      <c r="L8" s="48">
        <f t="shared" si="9"/>
        <v>409</v>
      </c>
      <c r="M8" s="48">
        <f t="shared" si="9"/>
        <v>381</v>
      </c>
      <c r="N8" s="48">
        <f t="shared" si="9"/>
        <v>353</v>
      </c>
      <c r="O8" s="48">
        <f t="shared" si="9"/>
        <v>319</v>
      </c>
      <c r="P8" s="48">
        <f t="shared" si="9"/>
        <v>285</v>
      </c>
      <c r="Q8" s="48">
        <f t="shared" ref="Q8" si="10">P8-Q9</f>
        <v>233</v>
      </c>
      <c r="R8" s="48">
        <f t="shared" ref="R8" si="11">Q8-R9</f>
        <v>183</v>
      </c>
      <c r="S8" s="48">
        <f t="shared" ref="S8" si="12">R8-S9</f>
        <v>133</v>
      </c>
      <c r="T8" s="48">
        <f t="shared" ref="T8" si="13">S8-T9</f>
        <v>83</v>
      </c>
      <c r="U8" s="48">
        <f t="shared" ref="U8" si="14">T8-U9</f>
        <v>44</v>
      </c>
      <c r="V8" s="48">
        <f t="shared" ref="V8" si="15">U8-V9</f>
        <v>0</v>
      </c>
    </row>
    <row r="9" spans="1:16220" s="19" customFormat="1">
      <c r="A9" s="176" t="s">
        <v>26</v>
      </c>
      <c r="B9" s="177"/>
      <c r="C9" s="45">
        <f>SUM(D9:Z9)</f>
        <v>644</v>
      </c>
      <c r="D9" s="45">
        <f>SUM(D10:D16)</f>
        <v>15</v>
      </c>
      <c r="E9" s="45">
        <f>SUM(E10:E16)</f>
        <v>26</v>
      </c>
      <c r="F9" s="45">
        <f t="shared" ref="F9:P9" si="16">SUM(F10:F16)</f>
        <v>22</v>
      </c>
      <c r="G9" s="45">
        <f t="shared" si="16"/>
        <v>26</v>
      </c>
      <c r="H9" s="45">
        <f t="shared" si="16"/>
        <v>30</v>
      </c>
      <c r="I9" s="45">
        <f t="shared" si="16"/>
        <v>30</v>
      </c>
      <c r="J9" s="45">
        <f t="shared" si="16"/>
        <v>30</v>
      </c>
      <c r="K9" s="45">
        <f t="shared" si="16"/>
        <v>28</v>
      </c>
      <c r="L9" s="45">
        <f t="shared" si="16"/>
        <v>28</v>
      </c>
      <c r="M9" s="45">
        <f t="shared" si="16"/>
        <v>28</v>
      </c>
      <c r="N9" s="45">
        <f t="shared" si="16"/>
        <v>28</v>
      </c>
      <c r="O9" s="45">
        <f t="shared" si="16"/>
        <v>34</v>
      </c>
      <c r="P9" s="45">
        <f t="shared" si="16"/>
        <v>34</v>
      </c>
      <c r="Q9" s="45">
        <f t="shared" ref="Q9:V9" si="17">SUM(Q10:Q16)</f>
        <v>52</v>
      </c>
      <c r="R9" s="45">
        <f t="shared" si="17"/>
        <v>50</v>
      </c>
      <c r="S9" s="45">
        <f t="shared" si="17"/>
        <v>50</v>
      </c>
      <c r="T9" s="45">
        <f t="shared" si="17"/>
        <v>50</v>
      </c>
      <c r="U9" s="45">
        <f t="shared" si="17"/>
        <v>39</v>
      </c>
      <c r="V9" s="45">
        <f t="shared" si="17"/>
        <v>44</v>
      </c>
      <c r="X9" s="156"/>
    </row>
    <row r="10" spans="1:16220">
      <c r="A10" s="22" t="s">
        <v>20</v>
      </c>
      <c r="B10" s="22"/>
      <c r="C10" s="27">
        <f t="shared" ref="C10:C16" si="18">SUM(D10:X10)</f>
        <v>70</v>
      </c>
      <c r="D10" s="46">
        <v>1</v>
      </c>
      <c r="E10" s="46">
        <v>3</v>
      </c>
      <c r="F10" s="46">
        <v>3</v>
      </c>
      <c r="G10" s="46">
        <v>3</v>
      </c>
      <c r="H10" s="46">
        <v>4</v>
      </c>
      <c r="I10" s="46">
        <v>4</v>
      </c>
      <c r="J10" s="46">
        <v>4</v>
      </c>
      <c r="K10" s="46">
        <v>4</v>
      </c>
      <c r="L10" s="46">
        <v>4</v>
      </c>
      <c r="M10" s="46">
        <v>4</v>
      </c>
      <c r="N10" s="46">
        <v>4</v>
      </c>
      <c r="O10" s="46">
        <v>4</v>
      </c>
      <c r="P10" s="46">
        <v>4</v>
      </c>
      <c r="Q10" s="46">
        <v>4</v>
      </c>
      <c r="R10" s="46">
        <v>4</v>
      </c>
      <c r="S10" s="46">
        <v>4</v>
      </c>
      <c r="T10" s="46">
        <v>4</v>
      </c>
      <c r="U10" s="46">
        <v>4</v>
      </c>
      <c r="V10" s="46">
        <v>4</v>
      </c>
      <c r="X10" s="157"/>
    </row>
    <row r="11" spans="1:16220">
      <c r="A11" s="22" t="s">
        <v>22</v>
      </c>
      <c r="B11" s="22"/>
      <c r="C11" s="27">
        <f t="shared" si="18"/>
        <v>79</v>
      </c>
      <c r="D11" s="46">
        <v>1</v>
      </c>
      <c r="E11" s="46">
        <v>0</v>
      </c>
      <c r="F11" s="46">
        <v>0</v>
      </c>
      <c r="G11" s="46">
        <v>0</v>
      </c>
      <c r="H11" s="46">
        <v>2</v>
      </c>
      <c r="I11" s="46">
        <v>2</v>
      </c>
      <c r="J11" s="46">
        <v>2</v>
      </c>
      <c r="K11" s="46">
        <v>2</v>
      </c>
      <c r="L11" s="46">
        <v>2</v>
      </c>
      <c r="M11" s="46">
        <v>2</v>
      </c>
      <c r="N11" s="46">
        <v>2</v>
      </c>
      <c r="O11" s="46">
        <v>8</v>
      </c>
      <c r="P11" s="46">
        <v>8</v>
      </c>
      <c r="Q11" s="46">
        <v>8</v>
      </c>
      <c r="R11" s="46">
        <v>8</v>
      </c>
      <c r="S11" s="46">
        <v>8</v>
      </c>
      <c r="T11" s="46">
        <v>8</v>
      </c>
      <c r="U11" s="46">
        <v>8</v>
      </c>
      <c r="V11" s="46">
        <v>8</v>
      </c>
    </row>
    <row r="12" spans="1:16220">
      <c r="A12" s="26" t="s">
        <v>24</v>
      </c>
      <c r="B12" s="26"/>
      <c r="C12" s="27">
        <f t="shared" si="18"/>
        <v>66</v>
      </c>
      <c r="D12" s="46">
        <v>0</v>
      </c>
      <c r="E12" s="46">
        <v>0</v>
      </c>
      <c r="F12" s="46">
        <v>0</v>
      </c>
      <c r="G12" s="46">
        <v>0</v>
      </c>
      <c r="H12" s="46">
        <v>2</v>
      </c>
      <c r="I12" s="46">
        <v>2</v>
      </c>
      <c r="J12" s="46">
        <v>2</v>
      </c>
      <c r="K12" s="46">
        <v>2</v>
      </c>
      <c r="L12" s="46">
        <v>2</v>
      </c>
      <c r="M12" s="46">
        <v>2</v>
      </c>
      <c r="N12" s="46">
        <v>2</v>
      </c>
      <c r="O12" s="46">
        <v>2</v>
      </c>
      <c r="P12" s="46">
        <v>2</v>
      </c>
      <c r="Q12" s="46">
        <v>8</v>
      </c>
      <c r="R12" s="46">
        <v>8</v>
      </c>
      <c r="S12" s="46">
        <v>8</v>
      </c>
      <c r="T12" s="46">
        <v>8</v>
      </c>
      <c r="U12" s="46">
        <v>8</v>
      </c>
      <c r="V12" s="46">
        <v>8</v>
      </c>
    </row>
    <row r="13" spans="1:16220">
      <c r="A13" s="26" t="s">
        <v>25</v>
      </c>
      <c r="B13" s="26"/>
      <c r="C13" s="27">
        <f t="shared" si="18"/>
        <v>152</v>
      </c>
      <c r="D13" s="46">
        <v>8</v>
      </c>
      <c r="E13" s="46">
        <v>8</v>
      </c>
      <c r="F13" s="46">
        <v>8</v>
      </c>
      <c r="G13" s="46">
        <v>8</v>
      </c>
      <c r="H13" s="46">
        <v>8</v>
      </c>
      <c r="I13" s="46">
        <v>8</v>
      </c>
      <c r="J13" s="46">
        <v>8</v>
      </c>
      <c r="K13" s="46">
        <v>8</v>
      </c>
      <c r="L13" s="46">
        <v>8</v>
      </c>
      <c r="M13" s="46">
        <v>8</v>
      </c>
      <c r="N13" s="46">
        <v>8</v>
      </c>
      <c r="O13" s="46">
        <v>8</v>
      </c>
      <c r="P13" s="46">
        <v>8</v>
      </c>
      <c r="Q13" s="46">
        <v>8</v>
      </c>
      <c r="R13" s="46">
        <v>8</v>
      </c>
      <c r="S13" s="46">
        <v>8</v>
      </c>
      <c r="T13" s="46">
        <v>8</v>
      </c>
      <c r="U13" s="46">
        <v>8</v>
      </c>
      <c r="V13" s="46">
        <v>8</v>
      </c>
    </row>
    <row r="14" spans="1:16220">
      <c r="A14" s="26" t="s">
        <v>43</v>
      </c>
      <c r="B14" s="26"/>
      <c r="C14" s="27">
        <f t="shared" si="18"/>
        <v>50</v>
      </c>
      <c r="D14" s="69">
        <v>1</v>
      </c>
      <c r="E14" s="69">
        <v>3</v>
      </c>
      <c r="F14" s="69">
        <v>3</v>
      </c>
      <c r="G14" s="69">
        <v>3</v>
      </c>
      <c r="H14" s="69">
        <v>2</v>
      </c>
      <c r="I14" s="69">
        <v>2</v>
      </c>
      <c r="J14" s="69">
        <v>2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69">
        <v>8</v>
      </c>
      <c r="R14" s="69">
        <v>6</v>
      </c>
      <c r="S14" s="69">
        <v>6</v>
      </c>
      <c r="T14" s="69">
        <v>6</v>
      </c>
      <c r="U14" s="69">
        <v>2</v>
      </c>
      <c r="V14" s="69">
        <v>6</v>
      </c>
    </row>
    <row r="15" spans="1:16220">
      <c r="A15" s="26" t="s">
        <v>42</v>
      </c>
      <c r="B15" s="26"/>
      <c r="C15" s="27">
        <f t="shared" si="18"/>
        <v>148</v>
      </c>
      <c r="D15" s="69">
        <v>4</v>
      </c>
      <c r="E15" s="69">
        <v>8</v>
      </c>
      <c r="F15" s="69">
        <v>8</v>
      </c>
      <c r="G15" s="69">
        <v>8</v>
      </c>
      <c r="H15" s="69">
        <v>8</v>
      </c>
      <c r="I15" s="69">
        <v>8</v>
      </c>
      <c r="J15" s="69">
        <v>8</v>
      </c>
      <c r="K15" s="69">
        <v>8</v>
      </c>
      <c r="L15" s="69">
        <v>8</v>
      </c>
      <c r="M15" s="69">
        <v>8</v>
      </c>
      <c r="N15" s="69">
        <v>8</v>
      </c>
      <c r="O15" s="69">
        <v>8</v>
      </c>
      <c r="P15" s="69">
        <v>8</v>
      </c>
      <c r="Q15" s="69">
        <v>8</v>
      </c>
      <c r="R15" s="69">
        <v>8</v>
      </c>
      <c r="S15" s="69">
        <v>8</v>
      </c>
      <c r="T15" s="69">
        <v>8</v>
      </c>
      <c r="U15" s="69">
        <v>8</v>
      </c>
      <c r="V15" s="69">
        <v>8</v>
      </c>
    </row>
    <row r="16" spans="1:16220">
      <c r="A16" s="26" t="s">
        <v>49</v>
      </c>
      <c r="B16" s="26"/>
      <c r="C16" s="27">
        <f t="shared" si="18"/>
        <v>79</v>
      </c>
      <c r="D16" s="69">
        <v>0</v>
      </c>
      <c r="E16" s="69">
        <v>4</v>
      </c>
      <c r="F16" s="69">
        <v>0</v>
      </c>
      <c r="G16" s="69">
        <v>4</v>
      </c>
      <c r="H16" s="69">
        <v>4</v>
      </c>
      <c r="I16" s="69">
        <v>4</v>
      </c>
      <c r="J16" s="69">
        <v>4</v>
      </c>
      <c r="K16" s="69">
        <v>4</v>
      </c>
      <c r="L16" s="69">
        <v>4</v>
      </c>
      <c r="M16" s="69">
        <v>4</v>
      </c>
      <c r="N16" s="69">
        <v>4</v>
      </c>
      <c r="O16" s="69">
        <v>4</v>
      </c>
      <c r="P16" s="69">
        <v>4</v>
      </c>
      <c r="Q16" s="69">
        <v>8</v>
      </c>
      <c r="R16" s="69">
        <v>8</v>
      </c>
      <c r="S16" s="69">
        <v>8</v>
      </c>
      <c r="T16" s="69">
        <v>8</v>
      </c>
      <c r="U16" s="69">
        <v>1</v>
      </c>
      <c r="V16" s="69">
        <v>2</v>
      </c>
    </row>
    <row r="18" spans="1:22" ht="15" thickBot="1">
      <c r="A18" s="13" t="s">
        <v>14</v>
      </c>
      <c r="B18" s="14"/>
      <c r="D18" s="175"/>
      <c r="E18" s="175"/>
      <c r="F18" s="175"/>
      <c r="G18" s="175"/>
    </row>
    <row r="19" spans="1:22">
      <c r="A19" s="24" t="s">
        <v>4</v>
      </c>
      <c r="B19" s="24" t="s">
        <v>5</v>
      </c>
      <c r="C19" s="40" t="s">
        <v>13</v>
      </c>
      <c r="D19" s="42">
        <f t="shared" ref="D19:G19" si="19">D6</f>
        <v>43252</v>
      </c>
      <c r="E19" s="75"/>
      <c r="F19" s="42">
        <f t="shared" si="19"/>
        <v>43256</v>
      </c>
      <c r="G19" s="42">
        <f t="shared" si="19"/>
        <v>43257</v>
      </c>
      <c r="H19" s="42">
        <f t="shared" ref="H19:U19" si="20">H6</f>
        <v>43262</v>
      </c>
      <c r="I19" s="42">
        <f t="shared" si="20"/>
        <v>43263</v>
      </c>
      <c r="J19" s="42">
        <f t="shared" si="20"/>
        <v>43264</v>
      </c>
      <c r="K19" s="42">
        <f t="shared" si="20"/>
        <v>43265</v>
      </c>
      <c r="L19" s="42">
        <f t="shared" si="20"/>
        <v>43266</v>
      </c>
      <c r="M19" s="42">
        <f t="shared" si="20"/>
        <v>43270</v>
      </c>
      <c r="N19" s="42">
        <f t="shared" si="20"/>
        <v>43271</v>
      </c>
      <c r="O19" s="42">
        <f t="shared" si="20"/>
        <v>43272</v>
      </c>
      <c r="P19" s="42">
        <f t="shared" si="20"/>
        <v>43273</v>
      </c>
      <c r="Q19" s="75"/>
      <c r="R19" s="42">
        <f t="shared" si="20"/>
        <v>43276</v>
      </c>
      <c r="S19" s="42">
        <f t="shared" si="20"/>
        <v>43277</v>
      </c>
      <c r="T19" s="42">
        <f t="shared" si="20"/>
        <v>43278</v>
      </c>
      <c r="U19" s="42">
        <f t="shared" si="20"/>
        <v>43279</v>
      </c>
      <c r="V19" s="42">
        <f t="shared" ref="V19" si="21">V6</f>
        <v>43280</v>
      </c>
    </row>
    <row r="20" spans="1:22">
      <c r="A20" s="17"/>
      <c r="B20" s="17"/>
      <c r="C20" s="18"/>
      <c r="D20" s="43">
        <f t="shared" ref="D20:G20" si="22">D7</f>
        <v>43252</v>
      </c>
      <c r="E20" s="43"/>
      <c r="F20" s="43">
        <f t="shared" si="22"/>
        <v>43256</v>
      </c>
      <c r="G20" s="43">
        <f t="shared" si="22"/>
        <v>43257</v>
      </c>
      <c r="H20" s="43">
        <f t="shared" ref="H20:U20" si="23">H7</f>
        <v>43262</v>
      </c>
      <c r="I20" s="43">
        <f t="shared" si="23"/>
        <v>43263</v>
      </c>
      <c r="J20" s="43">
        <f t="shared" si="23"/>
        <v>43264</v>
      </c>
      <c r="K20" s="43">
        <f t="shared" si="23"/>
        <v>43265</v>
      </c>
      <c r="L20" s="43">
        <f t="shared" si="23"/>
        <v>43266</v>
      </c>
      <c r="M20" s="43">
        <f t="shared" si="23"/>
        <v>43270</v>
      </c>
      <c r="N20" s="43">
        <f t="shared" si="23"/>
        <v>43271</v>
      </c>
      <c r="O20" s="43">
        <f t="shared" si="23"/>
        <v>43272</v>
      </c>
      <c r="P20" s="43">
        <f t="shared" si="23"/>
        <v>43273</v>
      </c>
      <c r="Q20" s="43"/>
      <c r="R20" s="43">
        <f t="shared" si="23"/>
        <v>43276</v>
      </c>
      <c r="S20" s="43">
        <f t="shared" si="23"/>
        <v>43277</v>
      </c>
      <c r="T20" s="43">
        <f t="shared" si="23"/>
        <v>43278</v>
      </c>
      <c r="U20" s="43">
        <f t="shared" si="23"/>
        <v>43279</v>
      </c>
      <c r="V20" s="43">
        <f t="shared" ref="V20" si="24">V7</f>
        <v>43280</v>
      </c>
    </row>
    <row r="21" spans="1:22" s="49" customFormat="1">
      <c r="A21" s="170" t="str">
        <f>A8</f>
        <v>Ideal Burndown</v>
      </c>
      <c r="B21" s="171"/>
      <c r="C21" s="72">
        <f>SUM(C23:C29)</f>
        <v>0</v>
      </c>
      <c r="D21" s="72">
        <f>C21-D22</f>
        <v>0</v>
      </c>
      <c r="E21" s="72"/>
      <c r="F21" s="72">
        <f>D21-F22</f>
        <v>0</v>
      </c>
      <c r="G21" s="72">
        <f t="shared" ref="G21" si="25">F21-G22</f>
        <v>0</v>
      </c>
      <c r="H21" s="72" t="e">
        <f>#REF!-H22</f>
        <v>#REF!</v>
      </c>
      <c r="I21" s="72" t="e">
        <f t="shared" ref="I21" si="26">H21-I22</f>
        <v>#REF!</v>
      </c>
      <c r="J21" s="72" t="e">
        <f t="shared" ref="J21" si="27">I21-J22</f>
        <v>#REF!</v>
      </c>
      <c r="K21" s="72" t="e">
        <f t="shared" ref="K21" si="28">J21-K22</f>
        <v>#REF!</v>
      </c>
      <c r="L21" s="72" t="e">
        <f t="shared" ref="L21" si="29">K21-L22</f>
        <v>#REF!</v>
      </c>
      <c r="M21" s="72" t="e">
        <f t="shared" ref="M21" si="30">L21-M22</f>
        <v>#REF!</v>
      </c>
      <c r="N21" s="72" t="e">
        <f t="shared" ref="N21" si="31">M21-N22</f>
        <v>#REF!</v>
      </c>
      <c r="O21" s="72" t="e">
        <f t="shared" ref="O21" si="32">N21-O22</f>
        <v>#REF!</v>
      </c>
      <c r="P21" s="72" t="e">
        <f t="shared" ref="P21" si="33">O21-P22</f>
        <v>#REF!</v>
      </c>
      <c r="Q21" s="72"/>
      <c r="R21" s="72" t="e">
        <f t="shared" ref="R21" si="34">P21-R22</f>
        <v>#REF!</v>
      </c>
      <c r="S21" s="72" t="e">
        <f t="shared" ref="S21" si="35">R21-S22</f>
        <v>#REF!</v>
      </c>
      <c r="T21" s="72" t="e">
        <f t="shared" ref="T21" si="36">S21-T22</f>
        <v>#REF!</v>
      </c>
      <c r="U21" s="72" t="e">
        <f t="shared" ref="U21" si="37">T21-U22</f>
        <v>#REF!</v>
      </c>
      <c r="V21" s="72" t="e">
        <f t="shared" ref="V21" si="38">U21-V22</f>
        <v>#REF!</v>
      </c>
    </row>
    <row r="22" spans="1:22" s="49" customFormat="1">
      <c r="A22" s="170" t="str">
        <f>A9</f>
        <v>Hours consumed</v>
      </c>
      <c r="B22" s="171"/>
      <c r="C22" s="72">
        <f t="shared" ref="C22:C29" si="39">SUM(D22:G22)</f>
        <v>0</v>
      </c>
      <c r="D22" s="73">
        <f t="shared" ref="D22:G22" si="40">SUM(D23:D30)</f>
        <v>0</v>
      </c>
      <c r="E22" s="73"/>
      <c r="F22" s="73">
        <f t="shared" si="40"/>
        <v>0</v>
      </c>
      <c r="G22" s="73">
        <f t="shared" si="40"/>
        <v>0</v>
      </c>
      <c r="H22" s="73">
        <f t="shared" ref="H22:U22" si="41">SUM(H23:H30)</f>
        <v>0</v>
      </c>
      <c r="I22" s="73">
        <f t="shared" si="41"/>
        <v>0</v>
      </c>
      <c r="J22" s="73">
        <f t="shared" si="41"/>
        <v>0</v>
      </c>
      <c r="K22" s="73">
        <f t="shared" si="41"/>
        <v>0</v>
      </c>
      <c r="L22" s="73">
        <f t="shared" si="41"/>
        <v>0</v>
      </c>
      <c r="M22" s="73">
        <f t="shared" si="41"/>
        <v>0</v>
      </c>
      <c r="N22" s="73">
        <f t="shared" si="41"/>
        <v>0</v>
      </c>
      <c r="O22" s="73">
        <f t="shared" si="41"/>
        <v>0</v>
      </c>
      <c r="P22" s="73">
        <f t="shared" si="41"/>
        <v>0</v>
      </c>
      <c r="Q22" s="73"/>
      <c r="R22" s="73">
        <f t="shared" si="41"/>
        <v>0</v>
      </c>
      <c r="S22" s="73">
        <f t="shared" si="41"/>
        <v>0</v>
      </c>
      <c r="T22" s="73">
        <f t="shared" si="41"/>
        <v>0</v>
      </c>
      <c r="U22" s="73">
        <f t="shared" si="41"/>
        <v>0</v>
      </c>
      <c r="V22" s="73">
        <f t="shared" ref="V22" si="42">SUM(V23:V30)</f>
        <v>0</v>
      </c>
    </row>
    <row r="23" spans="1:22" s="49" customFormat="1">
      <c r="A23" s="51" t="str">
        <f>A10</f>
        <v>Bella.Bi</v>
      </c>
      <c r="B23" s="51"/>
      <c r="C23" s="72">
        <f t="shared" si="39"/>
        <v>0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spans="1:22" s="49" customFormat="1">
      <c r="A24" s="51" t="str">
        <f t="shared" ref="A24:A26" si="43">A11</f>
        <v>Linsee.Lin</v>
      </c>
      <c r="B24" s="51"/>
      <c r="C24" s="72">
        <f t="shared" si="39"/>
        <v>0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spans="1:22" s="49" customFormat="1">
      <c r="A25" s="51" t="str">
        <f t="shared" si="43"/>
        <v>Olivia.Ge</v>
      </c>
      <c r="B25" s="51"/>
      <c r="C25" s="72">
        <f t="shared" si="39"/>
        <v>0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spans="1:22" s="49" customFormat="1">
      <c r="A26" s="51" t="str">
        <f t="shared" si="43"/>
        <v>Bright.Liu</v>
      </c>
      <c r="B26" s="51"/>
      <c r="C26" s="72">
        <f t="shared" si="39"/>
        <v>0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</row>
    <row r="27" spans="1:22" s="49" customFormat="1">
      <c r="A27" s="51"/>
      <c r="B27" s="51"/>
      <c r="C27" s="72">
        <f t="shared" si="39"/>
        <v>0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</row>
    <row r="28" spans="1:22" s="49" customFormat="1">
      <c r="A28" s="51"/>
      <c r="B28" s="51"/>
      <c r="C28" s="72">
        <f t="shared" si="39"/>
        <v>0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</row>
    <row r="29" spans="1:22" s="49" customFormat="1">
      <c r="A29" s="51"/>
      <c r="B29" s="51"/>
      <c r="C29" s="72">
        <f t="shared" si="39"/>
        <v>0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  <row r="30" spans="1:22" s="49" customFormat="1">
      <c r="D30" s="50"/>
      <c r="E30" s="50"/>
      <c r="F30" s="50"/>
      <c r="G30" s="50"/>
      <c r="Q30" s="66"/>
    </row>
  </sheetData>
  <mergeCells count="10">
    <mergeCell ref="A22:B22"/>
    <mergeCell ref="A21:B21"/>
    <mergeCell ref="C1:G1"/>
    <mergeCell ref="C4:G4"/>
    <mergeCell ref="D18:G18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31" zoomScale="115" zoomScaleNormal="115" workbookViewId="0">
      <selection activeCell="A42" sqref="A42"/>
    </sheetView>
  </sheetViews>
  <sheetFormatPr defaultColWidth="9.453125" defaultRowHeight="14.5"/>
  <cols>
    <col min="1" max="1" width="24.453125" style="66" customWidth="1"/>
    <col min="2" max="2" width="32.7265625" style="66" bestFit="1" customWidth="1"/>
    <col min="3" max="4" width="8.453125" style="66" customWidth="1"/>
    <col min="5" max="5" width="12.453125" style="66" customWidth="1"/>
    <col min="6" max="6" width="12.453125" style="62" customWidth="1"/>
    <col min="7" max="7" width="13.453125" style="66" customWidth="1"/>
    <col min="8" max="20" width="5.453125" style="66" bestFit="1" customWidth="1"/>
    <col min="21" max="16384" width="9.453125" style="66"/>
  </cols>
  <sheetData>
    <row r="1" spans="1:7">
      <c r="A1" s="64" t="s">
        <v>18</v>
      </c>
      <c r="B1" s="64" t="s">
        <v>1</v>
      </c>
      <c r="C1" s="64" t="s">
        <v>15</v>
      </c>
      <c r="D1" s="64" t="s">
        <v>2</v>
      </c>
      <c r="E1" s="64" t="s">
        <v>10</v>
      </c>
      <c r="F1" s="65" t="s">
        <v>3</v>
      </c>
      <c r="G1" s="64" t="s">
        <v>8</v>
      </c>
    </row>
    <row r="2" spans="1:7">
      <c r="A2" s="146" t="str">
        <f>'Daily Records'!A6</f>
        <v>Phase10.P001</v>
      </c>
      <c r="B2" s="146" t="str">
        <f>'Daily Records'!B6</f>
        <v>Meeting-Phase 9</v>
      </c>
      <c r="C2" s="146">
        <f>'Daily Records'!C6</f>
        <v>900</v>
      </c>
      <c r="D2" s="146">
        <f>'Daily Records'!D6</f>
        <v>40</v>
      </c>
      <c r="E2" s="147">
        <f>'Daily Records'!AA6</f>
        <v>1</v>
      </c>
      <c r="F2" s="148" t="str">
        <f>'Daily Records'!Z6</f>
        <v>All</v>
      </c>
      <c r="G2" s="149">
        <f>'Daily Records'!Y6</f>
        <v>59.5</v>
      </c>
    </row>
    <row r="3" spans="1:7">
      <c r="A3" s="146" t="str">
        <f>'Daily Records'!A7</f>
        <v>Phase10.P002</v>
      </c>
      <c r="B3" s="146" t="str">
        <f>'Daily Records'!B7</f>
        <v>Project management</v>
      </c>
      <c r="C3" s="146">
        <f>'Daily Records'!C7</f>
        <v>900</v>
      </c>
      <c r="D3" s="146">
        <f>'Daily Records'!D7</f>
        <v>15</v>
      </c>
      <c r="E3" s="147">
        <f>'Daily Records'!AA7</f>
        <v>1</v>
      </c>
      <c r="F3" s="148" t="str">
        <f>'Daily Records'!Z7</f>
        <v>Bella.bi</v>
      </c>
      <c r="G3" s="149">
        <f>'Daily Records'!Y7</f>
        <v>16</v>
      </c>
    </row>
    <row r="4" spans="1:7">
      <c r="A4" s="146" t="str">
        <f>'Daily Records'!A8</f>
        <v>Phase10.S001</v>
      </c>
      <c r="B4" s="146" t="str">
        <f>'Daily Records'!B8</f>
        <v>Analysis requirements</v>
      </c>
      <c r="C4" s="146">
        <f>'Daily Records'!C8</f>
        <v>900</v>
      </c>
      <c r="D4" s="146">
        <f>'Daily Records'!D8</f>
        <v>45</v>
      </c>
      <c r="E4" s="147">
        <f>'Daily Records'!AA8</f>
        <v>1</v>
      </c>
      <c r="F4" s="148" t="str">
        <f>'Daily Records'!Z8</f>
        <v>Bella.bi</v>
      </c>
      <c r="G4" s="149">
        <f>'Daily Records'!Y8</f>
        <v>54</v>
      </c>
    </row>
    <row r="5" spans="1:7">
      <c r="A5" s="146" t="str">
        <f>'Daily Records'!A9</f>
        <v>Phase10.P003</v>
      </c>
      <c r="B5" s="146" t="str">
        <f>'Daily Records'!B9</f>
        <v>Task documentation</v>
      </c>
      <c r="C5" s="146">
        <f>'Daily Records'!C9</f>
        <v>900</v>
      </c>
      <c r="D5" s="146">
        <f>'Daily Records'!D9</f>
        <v>10</v>
      </c>
      <c r="E5" s="147">
        <f>'Daily Records'!AA9</f>
        <v>1</v>
      </c>
      <c r="F5" s="148" t="str">
        <f>'Daily Records'!Z9</f>
        <v>Bella.bi</v>
      </c>
      <c r="G5" s="149">
        <f>'Daily Records'!Y9</f>
        <v>7</v>
      </c>
    </row>
    <row r="6" spans="1:7">
      <c r="A6" s="146" t="str">
        <f>'Daily Records'!A10</f>
        <v>Prototype_2.7.1</v>
      </c>
      <c r="B6" s="146" t="str">
        <f>'Daily Records'!B10</f>
        <v>Implement ChartLibrary prototype_Bright</v>
      </c>
      <c r="C6" s="146">
        <f>'Daily Records'!C10</f>
        <v>850</v>
      </c>
      <c r="D6" s="146">
        <f>'Daily Records'!D10</f>
        <v>40</v>
      </c>
      <c r="E6" s="147">
        <f>'Daily Records'!AA10</f>
        <v>1</v>
      </c>
      <c r="F6" s="148" t="str">
        <f>'Daily Records'!Z10</f>
        <v>Bright.liu</v>
      </c>
      <c r="G6" s="149">
        <f>'Daily Records'!Y10</f>
        <v>64.5</v>
      </c>
    </row>
    <row r="7" spans="1:7">
      <c r="A7" s="146" t="str">
        <f>'Daily Records'!A11</f>
        <v>Prototype_2.7.2</v>
      </c>
      <c r="B7" s="146" t="str">
        <f>'Daily Records'!B11</f>
        <v>Implement ChartLibrary prototype_Stone</v>
      </c>
      <c r="C7" s="146">
        <f>'Daily Records'!C11</f>
        <v>850</v>
      </c>
      <c r="D7" s="146">
        <f>'Daily Records'!D11</f>
        <v>16</v>
      </c>
      <c r="E7" s="147">
        <f>'Daily Records'!AA11</f>
        <v>1</v>
      </c>
      <c r="F7" s="148" t="str">
        <f>'Daily Records'!Z11</f>
        <v>Bright.liu</v>
      </c>
      <c r="G7" s="149">
        <f>'Daily Records'!Y11</f>
        <v>8</v>
      </c>
    </row>
    <row r="8" spans="1:7">
      <c r="A8" s="146" t="str">
        <f>'Daily Records'!A12</f>
        <v>Prototype_2.7.3</v>
      </c>
      <c r="B8" s="146" t="str">
        <f>'Daily Records'!B12</f>
        <v>Implement ChartLibrary prototype_Kevin</v>
      </c>
      <c r="C8" s="146">
        <f>'Daily Records'!C12</f>
        <v>850</v>
      </c>
      <c r="D8" s="146">
        <f>'Daily Records'!D12</f>
        <v>12</v>
      </c>
      <c r="E8" s="147">
        <f>'Daily Records'!AA12</f>
        <v>1</v>
      </c>
      <c r="F8" s="148" t="str">
        <f>'Daily Records'!Z12</f>
        <v>Kevin.Wu</v>
      </c>
      <c r="G8" s="149">
        <f>'Daily Records'!Y12</f>
        <v>11</v>
      </c>
    </row>
    <row r="9" spans="1:7">
      <c r="A9" s="146" t="str">
        <f>'Daily Records'!A13</f>
        <v>Prototype_1.4</v>
      </c>
      <c r="B9" s="146" t="str">
        <f>'Daily Records'!B13</f>
        <v>Modify MetaShare CommonCore to support Sqlite</v>
      </c>
      <c r="C9" s="146">
        <f>'Daily Records'!C13</f>
        <v>850</v>
      </c>
      <c r="D9" s="146">
        <f>'Daily Records'!D13</f>
        <v>64</v>
      </c>
      <c r="E9" s="147">
        <f>'Daily Records'!AA13</f>
        <v>1</v>
      </c>
      <c r="F9" s="148" t="str">
        <f>'Daily Records'!Z13</f>
        <v>Bela.zhao</v>
      </c>
      <c r="G9" s="149">
        <f>'Daily Records'!Y13</f>
        <v>72.5</v>
      </c>
    </row>
    <row r="10" spans="1:7">
      <c r="A10" s="146" t="str">
        <f>'Daily Records'!A14</f>
        <v>Prototype_1.3</v>
      </c>
      <c r="B10" s="146" t="str">
        <f>'Daily Records'!B14</f>
        <v>Test CommonCore in Windows and Linux</v>
      </c>
      <c r="C10" s="146">
        <f>'Daily Records'!C14</f>
        <v>850</v>
      </c>
      <c r="D10" s="146">
        <f>'Daily Records'!D14</f>
        <v>16</v>
      </c>
      <c r="E10" s="147">
        <f>'Daily Records'!AA14</f>
        <v>1</v>
      </c>
      <c r="F10" s="148" t="str">
        <f>'Daily Records'!Z14</f>
        <v>Linsee.lin&amp;Bright.liu</v>
      </c>
      <c r="G10" s="149">
        <f>'Daily Records'!Y14</f>
        <v>24.5</v>
      </c>
    </row>
    <row r="11" spans="1:7">
      <c r="A11" s="146" t="str">
        <f>'Daily Records'!A15</f>
        <v>Prototype_3.2</v>
      </c>
      <c r="B11" s="146" t="str">
        <f>'Daily Records'!B15</f>
        <v>Implement Chart Printing in PDF format prototype</v>
      </c>
      <c r="C11" s="146">
        <f>'Daily Records'!C15</f>
        <v>830</v>
      </c>
      <c r="D11" s="146">
        <f>'Daily Records'!D15</f>
        <v>8</v>
      </c>
      <c r="E11" s="147">
        <f>'Daily Records'!AA15</f>
        <v>1</v>
      </c>
      <c r="F11" s="148" t="str">
        <f>'Daily Records'!Z15</f>
        <v>Olivia.ge</v>
      </c>
      <c r="G11" s="149">
        <f>'Daily Records'!Y15</f>
        <v>8</v>
      </c>
    </row>
    <row r="12" spans="1:7">
      <c r="A12" s="146" t="str">
        <f>'Daily Records'!A16</f>
        <v>Phase10.E001</v>
      </c>
      <c r="B12" s="146" t="str">
        <f>'Daily Records'!B16</f>
        <v>Publish Online</v>
      </c>
      <c r="C12" s="146">
        <f>'Daily Records'!C16</f>
        <v>830</v>
      </c>
      <c r="D12" s="146">
        <f>'Daily Records'!D16</f>
        <v>8</v>
      </c>
      <c r="E12" s="147">
        <f>'Daily Records'!AA16</f>
        <v>1</v>
      </c>
      <c r="F12" s="148" t="str">
        <f>'Daily Records'!Z16</f>
        <v>Stone.Zhao</v>
      </c>
      <c r="G12" s="149">
        <f>'Daily Records'!Y16</f>
        <v>19.5</v>
      </c>
    </row>
    <row r="13" spans="1:7">
      <c r="A13" s="146" t="str">
        <f>'Daily Records'!A17</f>
        <v>Phase10.S002</v>
      </c>
      <c r="B13" s="146" t="str">
        <f>'Daily Records'!B17</f>
        <v>Add TestCase_Linsee</v>
      </c>
      <c r="C13" s="146">
        <f>'Daily Records'!C17</f>
        <v>830</v>
      </c>
      <c r="D13" s="146">
        <f>'Daily Records'!D17</f>
        <v>8</v>
      </c>
      <c r="E13" s="147">
        <f>'Daily Records'!AA17</f>
        <v>1</v>
      </c>
      <c r="F13" s="148" t="str">
        <f>'Daily Records'!Z17</f>
        <v>Linsee.Lin</v>
      </c>
      <c r="G13" s="149">
        <f>'Daily Records'!Y17</f>
        <v>7</v>
      </c>
    </row>
    <row r="14" spans="1:7">
      <c r="A14" s="146" t="str">
        <f>'Daily Records'!A18</f>
        <v>Phase10.S003</v>
      </c>
      <c r="B14" s="146" t="str">
        <f>'Daily Records'!B18</f>
        <v>Analysis for TestCase_Bright</v>
      </c>
      <c r="C14" s="146">
        <f>'Daily Records'!C18</f>
        <v>830</v>
      </c>
      <c r="D14" s="146">
        <f>'Daily Records'!D18</f>
        <v>8</v>
      </c>
      <c r="E14" s="147">
        <f>'Daily Records'!AA18</f>
        <v>1</v>
      </c>
      <c r="F14" s="148" t="str">
        <f>'Daily Records'!Z18</f>
        <v>Bright.Liu</v>
      </c>
      <c r="G14" s="149">
        <f>'Daily Records'!Y18</f>
        <v>8</v>
      </c>
    </row>
    <row r="15" spans="1:7">
      <c r="A15" s="146" t="str">
        <f>'Daily Records'!A19</f>
        <v>Prototype_1.7</v>
      </c>
      <c r="B15" s="146" t="str">
        <f>'Daily Records'!B19</f>
        <v>Research for SQLite implementation mechanism</v>
      </c>
      <c r="C15" s="146">
        <f>'Daily Records'!C19</f>
        <v>830</v>
      </c>
      <c r="D15" s="146">
        <f>'Daily Records'!D19</f>
        <v>16</v>
      </c>
      <c r="E15" s="147">
        <f>'Daily Records'!AA19</f>
        <v>1</v>
      </c>
      <c r="F15" s="148" t="str">
        <f>'Daily Records'!Z19</f>
        <v>Stone.Zhao</v>
      </c>
      <c r="G15" s="149">
        <f>'Daily Records'!Y19</f>
        <v>12</v>
      </c>
    </row>
    <row r="16" spans="1:7">
      <c r="A16" s="146" t="str">
        <f>'Daily Records'!A20</f>
        <v>Phase10.D002</v>
      </c>
      <c r="B16" s="146" t="str">
        <f>'Daily Records'!B20</f>
        <v>Design for FDAS</v>
      </c>
      <c r="C16" s="146">
        <f>'Daily Records'!C20</f>
        <v>830</v>
      </c>
      <c r="D16" s="146">
        <f>'Daily Records'!D20</f>
        <v>16</v>
      </c>
      <c r="E16" s="147">
        <f>'Daily Records'!AA20</f>
        <v>1</v>
      </c>
      <c r="F16" s="148" t="str">
        <f>'Daily Records'!Z20</f>
        <v>Bright.Liu</v>
      </c>
      <c r="G16" s="149">
        <f>'Daily Records'!Y20</f>
        <v>7</v>
      </c>
    </row>
    <row r="17" spans="1:7">
      <c r="A17" s="146" t="str">
        <f>'Daily Records'!A21</f>
        <v>#178</v>
      </c>
      <c r="B17" s="146" t="str">
        <f>'Daily Records'!B21</f>
        <v>Merge Common Library to trunk</v>
      </c>
      <c r="C17" s="146">
        <f>'Daily Records'!C21</f>
        <v>830</v>
      </c>
      <c r="D17" s="146">
        <f>'Daily Records'!D21</f>
        <v>40</v>
      </c>
      <c r="E17" s="147">
        <f>'Daily Records'!AA21</f>
        <v>1</v>
      </c>
      <c r="F17" s="148" t="str">
        <f>'Daily Records'!Z21</f>
        <v>Bela.Zhao</v>
      </c>
      <c r="G17" s="149">
        <f>'Daily Records'!Y21</f>
        <v>34.5</v>
      </c>
    </row>
    <row r="18" spans="1:7">
      <c r="A18" s="146" t="str">
        <f>'Daily Records'!A22</f>
        <v>Phase10.T001</v>
      </c>
      <c r="B18" s="146" t="str">
        <f>'Daily Records'!B22</f>
        <v>Test for Oracle to sql migration</v>
      </c>
      <c r="C18" s="146">
        <f>'Daily Records'!C22</f>
        <v>830</v>
      </c>
      <c r="D18" s="146">
        <f>'Daily Records'!D22</f>
        <v>16</v>
      </c>
      <c r="E18" s="147">
        <f>'Daily Records'!AA22</f>
        <v>0</v>
      </c>
      <c r="F18" s="148" t="str">
        <f>'Daily Records'!Z22</f>
        <v>Stone.Zhao</v>
      </c>
      <c r="G18" s="149">
        <f>'Daily Records'!Y22</f>
        <v>11</v>
      </c>
    </row>
    <row r="19" spans="1:7">
      <c r="A19" s="146" t="str">
        <f>'Daily Records'!A23</f>
        <v>#200</v>
      </c>
      <c r="B19" s="146" t="str">
        <f>'Daily Records'!B23</f>
        <v>Modify namespace and dependence for all projects</v>
      </c>
      <c r="C19" s="146">
        <f>'Daily Records'!C23</f>
        <v>830</v>
      </c>
      <c r="D19" s="146">
        <f>'Daily Records'!D23</f>
        <v>16</v>
      </c>
      <c r="E19" s="147">
        <f>'Daily Records'!AA23</f>
        <v>1</v>
      </c>
      <c r="F19" s="148" t="str">
        <f>'Daily Records'!Z23</f>
        <v>Bela.Zhao</v>
      </c>
      <c r="G19" s="149">
        <f>'Daily Records'!Y23</f>
        <v>18.5</v>
      </c>
    </row>
    <row r="20" spans="1:7">
      <c r="A20" s="146" t="str">
        <f>'Daily Records'!A24</f>
        <v>#201</v>
      </c>
      <c r="B20" s="146" t="str">
        <f>'Daily Records'!B24</f>
        <v>Test Dao and mofidy dao if necessary</v>
      </c>
      <c r="C20" s="146">
        <f>'Daily Records'!C24</f>
        <v>830</v>
      </c>
      <c r="D20" s="146">
        <f>'Daily Records'!D24</f>
        <v>16</v>
      </c>
      <c r="E20" s="147">
        <f>'Daily Records'!AA24</f>
        <v>0</v>
      </c>
      <c r="F20" s="148" t="str">
        <f>'Daily Records'!Z24</f>
        <v>Bela.Zhao&amp;Bright.Liu</v>
      </c>
      <c r="G20" s="149">
        <f>'Daily Records'!Y24</f>
        <v>20</v>
      </c>
    </row>
    <row r="21" spans="1:7">
      <c r="A21" s="146" t="str">
        <f>'Daily Records'!A25</f>
        <v>#202</v>
      </c>
      <c r="B21" s="146" t="str">
        <f>'Daily Records'!B25</f>
        <v>System Testing for all projects</v>
      </c>
      <c r="C21" s="146">
        <f>'Daily Records'!C25</f>
        <v>830</v>
      </c>
      <c r="D21" s="146">
        <f>'Daily Records'!D25</f>
        <v>32</v>
      </c>
      <c r="E21" s="147">
        <f>'Daily Records'!AA25</f>
        <v>0</v>
      </c>
      <c r="F21" s="148" t="str">
        <f>'Daily Records'!Z25</f>
        <v>Bela.Zhao&amp;Bright.Liu</v>
      </c>
      <c r="G21" s="149">
        <f>'Daily Records'!Y25</f>
        <v>7</v>
      </c>
    </row>
    <row r="22" spans="1:7">
      <c r="A22" s="146" t="str">
        <f>'Daily Records'!A26</f>
        <v>#189</v>
      </c>
      <c r="B22" s="146" t="str">
        <f>'Daily Records'!B26</f>
        <v>Design for Express front-end architecture</v>
      </c>
      <c r="C22" s="146">
        <f>'Daily Records'!C26</f>
        <v>830</v>
      </c>
      <c r="D22" s="146">
        <f>'Daily Records'!D26</f>
        <v>15</v>
      </c>
      <c r="E22" s="147">
        <f>'Daily Records'!AA26</f>
        <v>1</v>
      </c>
      <c r="F22" s="148" t="str">
        <f>'Daily Records'!Z26</f>
        <v>Olivia.Ge&amp;Bright.Liu</v>
      </c>
      <c r="G22" s="149">
        <f>'Daily Records'!Y26</f>
        <v>18.5</v>
      </c>
    </row>
    <row r="23" spans="1:7">
      <c r="A23" s="146" t="str">
        <f>'Daily Records'!A27</f>
        <v>#172</v>
      </c>
      <c r="B23" s="146" t="str">
        <f>'Daily Records'!B27</f>
        <v>Add Menu to eService Express</v>
      </c>
      <c r="C23" s="146">
        <f>'Daily Records'!C27</f>
        <v>800</v>
      </c>
      <c r="D23" s="146">
        <f>'Daily Records'!D27</f>
        <v>2</v>
      </c>
      <c r="E23" s="147">
        <f>'Daily Records'!AA27</f>
        <v>0</v>
      </c>
      <c r="F23" s="148" t="str">
        <f>'Daily Records'!Z27</f>
        <v>Linsee.Lin</v>
      </c>
      <c r="G23" s="149">
        <f>'Daily Records'!Y27</f>
        <v>0</v>
      </c>
    </row>
    <row r="24" spans="1:7">
      <c r="A24" s="146" t="str">
        <f>'Daily Records'!A28</f>
        <v>#173</v>
      </c>
      <c r="B24" s="146" t="str">
        <f>'Daily Records'!B28</f>
        <v>Add Local Jobs function to eService Express</v>
      </c>
      <c r="C24" s="146">
        <f>'Daily Records'!C28</f>
        <v>800</v>
      </c>
      <c r="D24" s="146">
        <f>'Daily Records'!D28</f>
        <v>6</v>
      </c>
      <c r="E24" s="147">
        <f>'Daily Records'!AA28</f>
        <v>1</v>
      </c>
      <c r="F24" s="148" t="str">
        <f>'Daily Records'!Z28</f>
        <v>Linsee.Lin</v>
      </c>
      <c r="G24" s="149">
        <f>'Daily Records'!Y28</f>
        <v>4</v>
      </c>
    </row>
    <row r="25" spans="1:7">
      <c r="A25" s="146" t="str">
        <f>'Daily Records'!A29</f>
        <v>#176</v>
      </c>
      <c r="B25" s="146" t="str">
        <f>'Daily Records'!B29</f>
        <v>Set current job _express front-end architecture Implementation</v>
      </c>
      <c r="C25" s="146">
        <f>'Daily Records'!C29</f>
        <v>800</v>
      </c>
      <c r="D25" s="146">
        <f>'Daily Records'!D29</f>
        <v>4</v>
      </c>
      <c r="E25" s="147">
        <f>'Daily Records'!AA29</f>
        <v>1</v>
      </c>
      <c r="F25" s="148" t="str">
        <f>'Daily Records'!Z29</f>
        <v>Bright.Liu</v>
      </c>
      <c r="G25" s="149">
        <f>'Daily Records'!Y29</f>
        <v>8</v>
      </c>
    </row>
    <row r="26" spans="1:7">
      <c r="A26" s="146" t="str">
        <f>'Daily Records'!A30</f>
        <v>#177</v>
      </c>
      <c r="B26" s="146" t="str">
        <f>'Daily Records'!B30</f>
        <v>Set current job _FrontEnd</v>
      </c>
      <c r="C26" s="146">
        <f>'Daily Records'!C30</f>
        <v>800</v>
      </c>
      <c r="D26" s="146">
        <f>'Daily Records'!D30</f>
        <v>6</v>
      </c>
      <c r="E26" s="147">
        <f>'Daily Records'!AA30</f>
        <v>0</v>
      </c>
      <c r="F26" s="148" t="str">
        <f>'Daily Records'!Z30</f>
        <v>Linsee.Lin</v>
      </c>
      <c r="G26" s="149">
        <f>'Daily Records'!Y30</f>
        <v>13</v>
      </c>
    </row>
    <row r="27" spans="1:7">
      <c r="A27" s="146" t="str">
        <f>'Daily Records'!A31</f>
        <v>#182</v>
      </c>
      <c r="B27" s="146" t="str">
        <f>'Daily Records'!B31</f>
        <v>Upgrade .net framework for all projects</v>
      </c>
      <c r="C27" s="146">
        <f>'Daily Records'!C31</f>
        <v>800</v>
      </c>
      <c r="D27" s="146">
        <f>'Daily Records'!D31</f>
        <v>8</v>
      </c>
      <c r="E27" s="147">
        <f>'Daily Records'!AA31</f>
        <v>1</v>
      </c>
      <c r="F27" s="148" t="str">
        <f>'Daily Records'!Z31</f>
        <v>Bright.Liu</v>
      </c>
      <c r="G27" s="149">
        <f>'Daily Records'!Y31</f>
        <v>2.5</v>
      </c>
    </row>
    <row r="28" spans="1:7">
      <c r="A28" s="146" t="str">
        <f>'Daily Records'!A32</f>
        <v>#192</v>
      </c>
      <c r="B28" s="146" t="str">
        <f>'Daily Records'!B32</f>
        <v>Design eService Express UI Layout</v>
      </c>
      <c r="C28" s="146">
        <f>'Daily Records'!C32</f>
        <v>760</v>
      </c>
      <c r="D28" s="146">
        <f>'Daily Records'!D32</f>
        <v>3</v>
      </c>
      <c r="E28" s="147">
        <f>'Daily Records'!AA32</f>
        <v>1</v>
      </c>
      <c r="F28" s="148" t="str">
        <f>'Daily Records'!Z32</f>
        <v>Niki.Wang</v>
      </c>
      <c r="G28" s="149">
        <f>'Daily Records'!Y32</f>
        <v>6.5</v>
      </c>
    </row>
    <row r="29" spans="1:7">
      <c r="A29" s="146" t="str">
        <f>'Daily Records'!A33</f>
        <v>#175</v>
      </c>
      <c r="B29" s="146" t="str">
        <f>'Daily Records'!B33</f>
        <v>Database access architecture</v>
      </c>
      <c r="C29" s="146">
        <f>'Daily Records'!C33</f>
        <v>790</v>
      </c>
      <c r="D29" s="146">
        <f>'Daily Records'!D33</f>
        <v>32</v>
      </c>
      <c r="E29" s="147">
        <f>'Daily Records'!AA33</f>
        <v>0</v>
      </c>
      <c r="F29" s="148" t="str">
        <f>'Daily Records'!Z33</f>
        <v>Olivia.Ge</v>
      </c>
      <c r="G29" s="149">
        <f>'Daily Records'!Y33</f>
        <v>17</v>
      </c>
    </row>
    <row r="30" spans="1:7">
      <c r="A30" s="146" t="str">
        <f>'Daily Records'!A34</f>
        <v>#193</v>
      </c>
      <c r="B30" s="146" t="str">
        <f>'Daily Records'!B34</f>
        <v>Implement eService Express New Layout</v>
      </c>
      <c r="C30" s="146">
        <f>'Daily Records'!C34</f>
        <v>790</v>
      </c>
      <c r="D30" s="146">
        <f>'Daily Records'!D34</f>
        <v>8</v>
      </c>
      <c r="E30" s="147">
        <f>'Daily Records'!AA34</f>
        <v>0</v>
      </c>
      <c r="F30" s="148" t="str">
        <f>'Daily Records'!Z34</f>
        <v>Linsee.Lin</v>
      </c>
      <c r="G30" s="149">
        <f>'Daily Records'!Y34</f>
        <v>3</v>
      </c>
    </row>
    <row r="31" spans="1:7">
      <c r="A31" s="146" t="str">
        <f>'Daily Records'!A35</f>
        <v>#183</v>
      </c>
      <c r="B31" s="146" t="str">
        <f>'Daily Records'!B35</f>
        <v>Display Job Monitor _Get Job Monitor Setting_backend</v>
      </c>
      <c r="C31" s="146">
        <f>'Daily Records'!C35</f>
        <v>780</v>
      </c>
      <c r="D31" s="146">
        <f>'Daily Records'!D35</f>
        <v>6</v>
      </c>
      <c r="E31" s="147">
        <f>'Daily Records'!AA35</f>
        <v>0</v>
      </c>
      <c r="F31" s="148" t="str">
        <f>'Daily Records'!Z35</f>
        <v>Bright.Liu</v>
      </c>
      <c r="G31" s="149">
        <f>'Daily Records'!Y35</f>
        <v>0</v>
      </c>
    </row>
    <row r="32" spans="1:7">
      <c r="A32" s="146" t="str">
        <f>'Daily Records'!A36</f>
        <v>#184</v>
      </c>
      <c r="B32" s="146" t="str">
        <f>'Daily Records'!B36</f>
        <v>Display Chart _display X axis label as time format</v>
      </c>
      <c r="C32" s="146">
        <f>'Daily Records'!C36</f>
        <v>780</v>
      </c>
      <c r="D32" s="146">
        <f>'Daily Records'!D36</f>
        <v>8</v>
      </c>
      <c r="E32" s="147">
        <f>'Daily Records'!AA36</f>
        <v>0</v>
      </c>
      <c r="F32" s="148" t="str">
        <f>'Daily Records'!Z36</f>
        <v>Linsee.Lin</v>
      </c>
      <c r="G32" s="149">
        <f>'Daily Records'!Y36</f>
        <v>3</v>
      </c>
    </row>
    <row r="33" spans="1:7">
      <c r="A33" s="146" t="str">
        <f>'Daily Records'!A37</f>
        <v>#197</v>
      </c>
      <c r="B33" s="146" t="str">
        <f>'Daily Records'!B37</f>
        <v>Display Chart _display privious data</v>
      </c>
      <c r="C33" s="146">
        <f>'Daily Records'!C37</f>
        <v>780</v>
      </c>
      <c r="D33" s="146">
        <f>'Daily Records'!D37</f>
        <v>8</v>
      </c>
      <c r="E33" s="147">
        <f>'Daily Records'!AA37</f>
        <v>0</v>
      </c>
      <c r="F33" s="148" t="str">
        <f>'Daily Records'!Z37</f>
        <v>Linsee.Lin</v>
      </c>
      <c r="G33" s="149">
        <f>'Daily Records'!Y37</f>
        <v>6.5</v>
      </c>
    </row>
    <row r="34" spans="1:7">
      <c r="A34" s="146" t="str">
        <f>'Daily Records'!A38</f>
        <v>#198</v>
      </c>
      <c r="B34" s="146" t="str">
        <f>'Daily Records'!B38</f>
        <v>Display Chart _display real-time data</v>
      </c>
      <c r="C34" s="146">
        <f>'Daily Records'!C38</f>
        <v>780</v>
      </c>
      <c r="D34" s="146">
        <f>'Daily Records'!D38</f>
        <v>8</v>
      </c>
      <c r="E34" s="147">
        <f>'Daily Records'!AA38</f>
        <v>0</v>
      </c>
      <c r="F34" s="148">
        <f>'Daily Records'!Z38</f>
        <v>0</v>
      </c>
      <c r="G34" s="149">
        <f>'Daily Records'!Y38</f>
        <v>0</v>
      </c>
    </row>
    <row r="35" spans="1:7">
      <c r="A35" s="146" t="str">
        <f>'Daily Records'!A39</f>
        <v>#187</v>
      </c>
      <c r="B35" s="146" t="str">
        <f>'Daily Records'!B39</f>
        <v>Print chart architecture</v>
      </c>
      <c r="C35" s="146">
        <f>'Daily Records'!C39</f>
        <v>750</v>
      </c>
      <c r="D35" s="146">
        <f>'Daily Records'!D39</f>
        <v>8</v>
      </c>
      <c r="E35" s="147">
        <f>'Daily Records'!AA39</f>
        <v>1</v>
      </c>
      <c r="F35" s="148" t="str">
        <f>'Daily Records'!Z39</f>
        <v>Olivia.Ge&amp;Kevin.wu</v>
      </c>
      <c r="G35" s="149">
        <f>'Daily Records'!Y39</f>
        <v>6</v>
      </c>
    </row>
    <row r="36" spans="1:7">
      <c r="A36" s="146" t="str">
        <f>'Daily Records'!A40</f>
        <v>#194</v>
      </c>
      <c r="B36" s="146" t="str">
        <f>'Daily Records'!B40</f>
        <v>Print chart_Modify X axis label as time format</v>
      </c>
      <c r="C36" s="146">
        <f>'Daily Records'!C40</f>
        <v>750</v>
      </c>
      <c r="D36" s="146">
        <f>'Daily Records'!D40</f>
        <v>14</v>
      </c>
      <c r="E36" s="147">
        <f>'Daily Records'!AA40</f>
        <v>1</v>
      </c>
      <c r="F36" s="148" t="str">
        <f>'Daily Records'!Z40</f>
        <v>Kevin.Wu</v>
      </c>
      <c r="G36" s="149">
        <f>'Daily Records'!Y40</f>
        <v>14</v>
      </c>
    </row>
    <row r="37" spans="1:7">
      <c r="A37" s="146" t="str">
        <f>'Daily Records'!A41</f>
        <v>#195</v>
      </c>
      <c r="B37" s="146" t="str">
        <f>'Daily Records'!B41</f>
        <v>Print coordinate point and grid</v>
      </c>
      <c r="C37" s="146">
        <f>'Daily Records'!C41</f>
        <v>750</v>
      </c>
      <c r="D37" s="146">
        <f>'Daily Records'!D41</f>
        <v>11</v>
      </c>
      <c r="E37" s="147">
        <f>'Daily Records'!AA41</f>
        <v>0</v>
      </c>
      <c r="F37" s="148" t="str">
        <f>'Daily Records'!Z41</f>
        <v>Olivia.Ge&amp;Kevin.wu</v>
      </c>
      <c r="G37" s="149">
        <f>'Daily Records'!Y41</f>
        <v>14</v>
      </c>
    </row>
    <row r="38" spans="1:7">
      <c r="A38" s="146" t="str">
        <f>'Daily Records'!A42</f>
        <v>#199</v>
      </c>
      <c r="B38" s="146" t="str">
        <f>'Daily Records'!B42</f>
        <v>Enrich printing interface</v>
      </c>
      <c r="C38" s="146">
        <f>'Daily Records'!C42</f>
        <v>750</v>
      </c>
      <c r="D38" s="146">
        <f>'Daily Records'!D42</f>
        <v>16</v>
      </c>
      <c r="E38" s="147">
        <f>'Daily Records'!AA42</f>
        <v>0</v>
      </c>
      <c r="F38" s="148" t="str">
        <f>'Daily Records'!Z42</f>
        <v>Olivia.Ge</v>
      </c>
      <c r="G38" s="149">
        <f>'Daily Records'!Y42</f>
        <v>8</v>
      </c>
    </row>
    <row r="39" spans="1:7">
      <c r="A39" s="146">
        <f>'Daily Records'!A43</f>
        <v>0</v>
      </c>
      <c r="B39" s="146">
        <f>'Daily Records'!B43</f>
        <v>0</v>
      </c>
      <c r="C39" s="146">
        <f>'Daily Records'!C43</f>
        <v>0</v>
      </c>
      <c r="D39" s="146">
        <f>'Daily Records'!D43</f>
        <v>0</v>
      </c>
      <c r="E39" s="147">
        <f>'Daily Records'!AA43</f>
        <v>0</v>
      </c>
      <c r="F39" s="148">
        <f>'Daily Records'!Z43</f>
        <v>0</v>
      </c>
      <c r="G39" s="149">
        <f>'Daily Records'!Y43</f>
        <v>0</v>
      </c>
    </row>
    <row r="40" spans="1:7">
      <c r="A40" s="146">
        <f>'Daily Records'!A44</f>
        <v>0</v>
      </c>
      <c r="B40" s="146">
        <f>'Daily Records'!B44</f>
        <v>0</v>
      </c>
      <c r="C40" s="146">
        <f>'Daily Records'!C44</f>
        <v>0</v>
      </c>
      <c r="D40" s="146">
        <f>'Daily Records'!D44</f>
        <v>0</v>
      </c>
      <c r="E40" s="147">
        <f>'Daily Records'!AA44</f>
        <v>0</v>
      </c>
      <c r="F40" s="148">
        <f>'Daily Records'!Z44</f>
        <v>0</v>
      </c>
      <c r="G40" s="149">
        <f>'Daily Records'!Y44</f>
        <v>0</v>
      </c>
    </row>
    <row r="41" spans="1:7">
      <c r="A41" s="146">
        <f>'Daily Records'!A45</f>
        <v>0</v>
      </c>
      <c r="B41" s="146">
        <f>'Daily Records'!B45</f>
        <v>0</v>
      </c>
      <c r="C41" s="146">
        <f>'Daily Records'!C45</f>
        <v>0</v>
      </c>
      <c r="D41" s="146">
        <f>'Daily Records'!D45</f>
        <v>0</v>
      </c>
      <c r="E41" s="147">
        <f>'Daily Records'!AA45</f>
        <v>0</v>
      </c>
      <c r="F41" s="148">
        <f>'Daily Records'!Z45</f>
        <v>0</v>
      </c>
      <c r="G41" s="149">
        <f>'Daily Records'!Y45</f>
        <v>0</v>
      </c>
    </row>
    <row r="42" spans="1:7">
      <c r="A42" s="146">
        <f>'Daily Records'!A46</f>
        <v>0</v>
      </c>
      <c r="B42" s="146">
        <f>'Daily Records'!B46</f>
        <v>0</v>
      </c>
      <c r="C42" s="146">
        <f>'Daily Records'!C46</f>
        <v>0</v>
      </c>
      <c r="D42" s="146">
        <f>'Daily Records'!D46</f>
        <v>0</v>
      </c>
      <c r="E42" s="147">
        <f>'Daily Records'!AA46</f>
        <v>0</v>
      </c>
      <c r="F42" s="148">
        <f>'Daily Records'!Z46</f>
        <v>0</v>
      </c>
      <c r="G42" s="149">
        <f>'Daily Records'!Y46</f>
        <v>0</v>
      </c>
    </row>
    <row r="43" spans="1:7">
      <c r="A43" s="146" t="str">
        <f>'Daily Records'!A47</f>
        <v>#185</v>
      </c>
      <c r="B43" s="146" t="str">
        <f>'Daily Records'!B47</f>
        <v>Display Job Monitor _Calculate default start time</v>
      </c>
      <c r="C43" s="146">
        <f>'Daily Records'!C47</f>
        <v>760</v>
      </c>
      <c r="D43" s="146">
        <f>'Daily Records'!D47</f>
        <v>0</v>
      </c>
      <c r="E43" s="147">
        <f>'Daily Records'!AA47</f>
        <v>0</v>
      </c>
      <c r="F43" s="148">
        <f>'Daily Records'!Z47</f>
        <v>0</v>
      </c>
      <c r="G43" s="149">
        <f>'Daily Records'!Y47</f>
        <v>0</v>
      </c>
    </row>
    <row r="44" spans="1:7">
      <c r="A44" s="146" t="str">
        <f>'Daily Records'!A48</f>
        <v>Ticket #162</v>
      </c>
      <c r="B44" s="146" t="str">
        <f>'Daily Records'!B48</f>
        <v>Cancel a product load —only one load in a haul</v>
      </c>
      <c r="C44" s="146">
        <f>'Daily Records'!C48</f>
        <v>200</v>
      </c>
      <c r="D44" s="146">
        <f>'Daily Records'!D48</f>
        <v>4</v>
      </c>
      <c r="E44" s="147">
        <f>'Daily Records'!AA48</f>
        <v>0</v>
      </c>
      <c r="F44" s="148">
        <f>'Daily Records'!Z48</f>
        <v>0</v>
      </c>
      <c r="G44" s="149">
        <f>'Daily Records'!Y48</f>
        <v>0</v>
      </c>
    </row>
    <row r="45" spans="1:7">
      <c r="A45" s="146" t="str">
        <f>'Daily Records'!A49</f>
        <v>Ticket #133</v>
      </c>
      <c r="B45" s="146" t="str">
        <f>'Daily Records'!B49</f>
        <v>Product Haul On Location</v>
      </c>
      <c r="C45" s="146">
        <f>'Daily Records'!C49</f>
        <v>200</v>
      </c>
      <c r="D45" s="146">
        <f>'Daily Records'!D49</f>
        <v>4</v>
      </c>
      <c r="E45" s="147">
        <f>'Daily Records'!AA49</f>
        <v>0</v>
      </c>
      <c r="F45" s="148">
        <f>'Daily Records'!Z49</f>
        <v>0</v>
      </c>
      <c r="G45" s="149">
        <f>'Daily Records'!Y49</f>
        <v>0</v>
      </c>
    </row>
    <row r="46" spans="1:7">
      <c r="A46" s="146" t="str">
        <f>'Daily Records'!A50</f>
        <v>Ticket #163</v>
      </c>
      <c r="B46" s="146" t="str">
        <f>'Daily Records'!B50</f>
        <v>Schedule a load to an existing haul-Update Unit Section/Third Party</v>
      </c>
      <c r="C46" s="146">
        <f>'Daily Records'!C50</f>
        <v>200</v>
      </c>
      <c r="D46" s="146">
        <f>'Daily Records'!D50</f>
        <v>6</v>
      </c>
      <c r="E46" s="147">
        <f>'Daily Records'!AA50</f>
        <v>0</v>
      </c>
      <c r="F46" s="148">
        <f>'Daily Records'!Z50</f>
        <v>0</v>
      </c>
      <c r="G46" s="149">
        <f>'Daily Records'!Y50</f>
        <v>0</v>
      </c>
    </row>
    <row r="47" spans="1:7">
      <c r="A47" s="146" t="str">
        <f>'Daily Records'!A51</f>
        <v>Ticket #164</v>
      </c>
      <c r="B47" s="146" t="str">
        <f>'Daily Records'!B51</f>
        <v>Reschedule a Product Haul-Update unit section/Third party section</v>
      </c>
      <c r="C47" s="146">
        <f>'Daily Records'!C51</f>
        <v>200</v>
      </c>
      <c r="D47" s="146">
        <f>'Daily Records'!D51</f>
        <v>6</v>
      </c>
      <c r="E47" s="147">
        <f>'Daily Records'!AA51</f>
        <v>0</v>
      </c>
      <c r="F47" s="148">
        <f>'Daily Records'!Z51</f>
        <v>0</v>
      </c>
      <c r="G47" s="149">
        <f>'Daily Records'!Y51</f>
        <v>0</v>
      </c>
    </row>
    <row r="48" spans="1:7">
      <c r="A48" s="146" t="str">
        <f>'Daily Records'!A52</f>
        <v>Ticket #165</v>
      </c>
      <c r="B48" s="146" t="str">
        <f>'Daily Records'!B52</f>
        <v>Re-schedule product haul Load - Modify page</v>
      </c>
      <c r="C48" s="146">
        <f>'Daily Records'!C52</f>
        <v>200</v>
      </c>
      <c r="D48" s="146">
        <f>'Daily Records'!D52</f>
        <v>6</v>
      </c>
      <c r="E48" s="147">
        <f>'Daily Records'!AA52</f>
        <v>0</v>
      </c>
      <c r="F48" s="148">
        <f>'Daily Records'!Z52</f>
        <v>0</v>
      </c>
      <c r="G48" s="149">
        <f>'Daily Records'!Y52</f>
        <v>0</v>
      </c>
    </row>
    <row r="49" spans="1:7">
      <c r="A49" s="146" t="str">
        <f>'Daily Records'!A53</f>
        <v>Ticket #166</v>
      </c>
      <c r="B49" s="146" t="str">
        <f>'Daily Records'!B53</f>
        <v>Re-schedule product haul Load - Use original haul or not</v>
      </c>
      <c r="C49" s="146">
        <f>'Daily Records'!C53</f>
        <v>200</v>
      </c>
      <c r="D49" s="146">
        <f>'Daily Records'!D53</f>
        <v>10</v>
      </c>
      <c r="E49" s="147">
        <f>'Daily Records'!AA53</f>
        <v>0</v>
      </c>
      <c r="F49" s="148">
        <f>'Daily Records'!Z53</f>
        <v>0</v>
      </c>
      <c r="G49" s="149">
        <f>'Daily Records'!Y53</f>
        <v>0</v>
      </c>
    </row>
    <row r="50" spans="1:7">
      <c r="A50" s="146">
        <f>'Daily Records'!A54</f>
        <v>0</v>
      </c>
      <c r="B50" s="146">
        <f>'Daily Records'!B54</f>
        <v>0</v>
      </c>
      <c r="C50" s="146">
        <f>'Daily Records'!C54</f>
        <v>0</v>
      </c>
      <c r="D50" s="146">
        <f>'Daily Records'!D54</f>
        <v>0</v>
      </c>
      <c r="E50" s="147">
        <f>'Daily Records'!AA54</f>
        <v>0</v>
      </c>
      <c r="F50" s="148">
        <f>'Daily Records'!Z54</f>
        <v>0</v>
      </c>
      <c r="G50" s="149">
        <f>'Daily Records'!Y54</f>
        <v>0</v>
      </c>
    </row>
    <row r="51" spans="1:7">
      <c r="A51" s="146">
        <f>'Daily Records'!A55</f>
        <v>0</v>
      </c>
      <c r="B51" s="146">
        <f>'Daily Records'!B55</f>
        <v>0</v>
      </c>
      <c r="C51" s="146">
        <f>'Daily Records'!C55</f>
        <v>0</v>
      </c>
      <c r="D51" s="146">
        <f>'Daily Records'!D55</f>
        <v>0</v>
      </c>
      <c r="E51" s="147">
        <f>'Daily Records'!AA55</f>
        <v>0</v>
      </c>
      <c r="F51" s="148">
        <f>'Daily Records'!Z55</f>
        <v>0</v>
      </c>
      <c r="G51" s="149">
        <f>'Daily Records'!Y55</f>
        <v>0</v>
      </c>
    </row>
    <row r="52" spans="1:7">
      <c r="A52" s="146">
        <f>'Daily Records'!A56</f>
        <v>0</v>
      </c>
      <c r="B52" s="146">
        <f>'Daily Records'!B56</f>
        <v>0</v>
      </c>
      <c r="C52" s="146">
        <f>'Daily Records'!C56</f>
        <v>0</v>
      </c>
      <c r="D52" s="146">
        <f>'Daily Records'!D56</f>
        <v>0</v>
      </c>
      <c r="E52" s="147">
        <f>'Daily Records'!AA56</f>
        <v>0</v>
      </c>
      <c r="F52" s="148">
        <f>'Daily Records'!Z56</f>
        <v>0</v>
      </c>
      <c r="G52" s="149">
        <f>'Daily Records'!Y56</f>
        <v>0</v>
      </c>
    </row>
    <row r="53" spans="1:7">
      <c r="A53" s="146">
        <f>'Daily Records'!A57</f>
        <v>0</v>
      </c>
      <c r="B53" s="146">
        <f>'Daily Records'!B57</f>
        <v>0</v>
      </c>
      <c r="C53" s="146">
        <f>'Daily Records'!C57</f>
        <v>0</v>
      </c>
      <c r="D53" s="146">
        <f>'Daily Records'!D57</f>
        <v>0</v>
      </c>
      <c r="E53" s="147">
        <f>'Daily Records'!AA57</f>
        <v>0</v>
      </c>
      <c r="F53" s="148">
        <f>'Daily Records'!Z57</f>
        <v>0</v>
      </c>
      <c r="G53" s="149">
        <f>'Daily Records'!Y57</f>
        <v>0</v>
      </c>
    </row>
    <row r="54" spans="1:7">
      <c r="A54" s="146">
        <f>'Daily Records'!A58</f>
        <v>0</v>
      </c>
      <c r="B54" s="146">
        <f>'Daily Records'!B58</f>
        <v>0</v>
      </c>
      <c r="C54" s="146">
        <f>'Daily Records'!C58</f>
        <v>0</v>
      </c>
      <c r="D54" s="146">
        <f>'Daily Records'!D58</f>
        <v>0</v>
      </c>
      <c r="E54" s="147">
        <f>'Daily Records'!AA58</f>
        <v>0</v>
      </c>
      <c r="F54" s="148">
        <f>'Daily Records'!Z58</f>
        <v>0</v>
      </c>
      <c r="G54" s="149">
        <f>'Daily Records'!Y58</f>
        <v>0</v>
      </c>
    </row>
    <row r="55" spans="1:7">
      <c r="A55" s="146">
        <f>'Daily Records'!A59</f>
        <v>0</v>
      </c>
      <c r="B55" s="146">
        <f>'Daily Records'!B59</f>
        <v>0</v>
      </c>
      <c r="C55" s="146">
        <f>'Daily Records'!C59</f>
        <v>0</v>
      </c>
      <c r="D55" s="146">
        <f>'Daily Records'!D59</f>
        <v>0</v>
      </c>
      <c r="E55" s="147">
        <f>'Daily Records'!AA59</f>
        <v>0</v>
      </c>
      <c r="F55" s="148">
        <f>'Daily Records'!Z59</f>
        <v>0</v>
      </c>
      <c r="G55" s="149">
        <f>'Daily Records'!Y59</f>
        <v>0</v>
      </c>
    </row>
    <row r="56" spans="1:7">
      <c r="A56" s="146">
        <f>'Daily Records'!A60</f>
        <v>0</v>
      </c>
      <c r="B56" s="146">
        <f>'Daily Records'!B60</f>
        <v>0</v>
      </c>
      <c r="C56" s="146">
        <f>'Daily Records'!C60</f>
        <v>0</v>
      </c>
      <c r="D56" s="146">
        <f>'Daily Records'!D60</f>
        <v>0</v>
      </c>
      <c r="E56" s="147">
        <f>'Daily Records'!AA60</f>
        <v>0</v>
      </c>
      <c r="F56" s="148">
        <f>'Daily Records'!Z60</f>
        <v>0</v>
      </c>
      <c r="G56" s="149">
        <f>'Daily Records'!Y60</f>
        <v>0</v>
      </c>
    </row>
    <row r="57" spans="1:7">
      <c r="A57" s="146">
        <f>'Daily Records'!A61</f>
        <v>0</v>
      </c>
      <c r="B57" s="146">
        <f>'Daily Records'!B61</f>
        <v>0</v>
      </c>
      <c r="C57" s="146">
        <f>'Daily Records'!C61</f>
        <v>0</v>
      </c>
      <c r="D57" s="146">
        <f>'Daily Records'!D61</f>
        <v>0</v>
      </c>
      <c r="E57" s="147">
        <f>'Daily Records'!AA61</f>
        <v>0</v>
      </c>
      <c r="F57" s="148">
        <f>'Daily Records'!Z61</f>
        <v>0</v>
      </c>
      <c r="G57" s="149">
        <f>'Daily Records'!Y61</f>
        <v>0</v>
      </c>
    </row>
    <row r="58" spans="1:7">
      <c r="A58" s="146">
        <f>'Daily Records'!A62</f>
        <v>0</v>
      </c>
      <c r="B58" s="146">
        <f>'Daily Records'!B62</f>
        <v>0</v>
      </c>
      <c r="C58" s="146">
        <f>'Daily Records'!C62</f>
        <v>0</v>
      </c>
      <c r="D58" s="146">
        <f>'Daily Records'!D62</f>
        <v>0</v>
      </c>
      <c r="E58" s="147">
        <f>'Daily Records'!AA62</f>
        <v>0</v>
      </c>
      <c r="F58" s="148">
        <f>'Daily Records'!Z62</f>
        <v>0</v>
      </c>
      <c r="G58" s="149">
        <f>'Daily Records'!Y62</f>
        <v>0</v>
      </c>
    </row>
    <row r="59" spans="1:7">
      <c r="A59" s="146">
        <f>'Daily Records'!A63</f>
        <v>0</v>
      </c>
      <c r="B59" s="146">
        <f>'Daily Records'!B63</f>
        <v>0</v>
      </c>
      <c r="C59" s="146">
        <f>'Daily Records'!C63</f>
        <v>0</v>
      </c>
      <c r="D59" s="146">
        <f>'Daily Records'!D63</f>
        <v>0</v>
      </c>
      <c r="E59" s="147">
        <f>'Daily Records'!AA63</f>
        <v>0</v>
      </c>
      <c r="F59" s="148">
        <f>'Daily Records'!Z63</f>
        <v>0</v>
      </c>
      <c r="G59" s="149">
        <f>'Daily Records'!Y63</f>
        <v>0</v>
      </c>
    </row>
    <row r="60" spans="1:7">
      <c r="A60" s="146">
        <f>'Daily Records'!A64</f>
        <v>0</v>
      </c>
      <c r="B60" s="146">
        <f>'Daily Records'!B64</f>
        <v>0</v>
      </c>
      <c r="C60" s="146">
        <f>'Daily Records'!C64</f>
        <v>0</v>
      </c>
      <c r="D60" s="146">
        <f>'Daily Records'!D64</f>
        <v>0</v>
      </c>
      <c r="E60" s="147">
        <f>'Daily Records'!AA64</f>
        <v>0</v>
      </c>
      <c r="F60" s="148">
        <f>'Daily Records'!Z64</f>
        <v>0</v>
      </c>
      <c r="G60" s="149">
        <f>'Daily Records'!Y64</f>
        <v>0</v>
      </c>
    </row>
    <row r="61" spans="1:7">
      <c r="A61" s="146">
        <f>'Daily Records'!A65</f>
        <v>0</v>
      </c>
      <c r="B61" s="146">
        <f>'Daily Records'!B65</f>
        <v>0</v>
      </c>
      <c r="C61" s="146">
        <f>'Daily Records'!C65</f>
        <v>0</v>
      </c>
      <c r="D61" s="146">
        <f>'Daily Records'!D65</f>
        <v>0</v>
      </c>
      <c r="E61" s="147">
        <f>'Daily Records'!AA65</f>
        <v>0</v>
      </c>
      <c r="F61" s="148">
        <f>'Daily Records'!Z65</f>
        <v>0</v>
      </c>
      <c r="G61" s="149">
        <f>'Daily Records'!Y65</f>
        <v>0</v>
      </c>
    </row>
    <row r="62" spans="1:7">
      <c r="A62" s="146">
        <f>'Daily Records'!A66</f>
        <v>0</v>
      </c>
      <c r="B62" s="146">
        <f>'Daily Records'!B66</f>
        <v>0</v>
      </c>
      <c r="C62" s="146">
        <f>'Daily Records'!C66</f>
        <v>0</v>
      </c>
      <c r="D62" s="146">
        <f>'Daily Records'!D66</f>
        <v>0</v>
      </c>
      <c r="E62" s="147">
        <f>'Daily Records'!AA66</f>
        <v>0</v>
      </c>
      <c r="F62" s="148">
        <f>'Daily Records'!Z66</f>
        <v>0</v>
      </c>
      <c r="G62" s="149">
        <f>'Daily Records'!Y66</f>
        <v>0</v>
      </c>
    </row>
    <row r="63" spans="1:7">
      <c r="A63" s="146">
        <f>'Daily Records'!A67</f>
        <v>0</v>
      </c>
      <c r="B63" s="146">
        <f>'Daily Records'!B67</f>
        <v>0</v>
      </c>
      <c r="C63" s="146">
        <f>'Daily Records'!C67</f>
        <v>0</v>
      </c>
      <c r="D63" s="146">
        <f>'Daily Records'!D67</f>
        <v>0</v>
      </c>
      <c r="E63" s="147">
        <f>'Daily Records'!AA67</f>
        <v>0</v>
      </c>
      <c r="F63" s="148">
        <f>'Daily Records'!Z67</f>
        <v>0</v>
      </c>
      <c r="G63" s="149">
        <f>'Daily Records'!Y67</f>
        <v>0</v>
      </c>
    </row>
    <row r="64" spans="1:7">
      <c r="A64" s="146">
        <f>'Daily Records'!A68</f>
        <v>0</v>
      </c>
      <c r="B64" s="146">
        <f>'Daily Records'!B68</f>
        <v>0</v>
      </c>
      <c r="C64" s="146">
        <f>'Daily Records'!C68</f>
        <v>0</v>
      </c>
      <c r="D64" s="146">
        <f>'Daily Records'!D68</f>
        <v>0</v>
      </c>
      <c r="E64" s="147">
        <f>'Daily Records'!AA68</f>
        <v>0</v>
      </c>
      <c r="F64" s="148">
        <f>'Daily Records'!Z68</f>
        <v>0</v>
      </c>
      <c r="G64" s="149">
        <f>'Daily Records'!Y68</f>
        <v>0</v>
      </c>
    </row>
    <row r="65" spans="1:7">
      <c r="A65" s="146">
        <f>'Daily Records'!A69</f>
        <v>0</v>
      </c>
      <c r="B65" s="146">
        <f>'Daily Records'!B69</f>
        <v>0</v>
      </c>
      <c r="C65" s="146">
        <f>'Daily Records'!C69</f>
        <v>0</v>
      </c>
      <c r="D65" s="146">
        <f>'Daily Records'!D69</f>
        <v>0</v>
      </c>
      <c r="E65" s="147">
        <f>'Daily Records'!AA69</f>
        <v>0</v>
      </c>
      <c r="F65" s="148">
        <f>'Daily Records'!Z69</f>
        <v>0</v>
      </c>
      <c r="G65" s="149">
        <f>'Daily Records'!Y69</f>
        <v>0</v>
      </c>
    </row>
    <row r="66" spans="1:7">
      <c r="A66" s="146">
        <f>'Daily Records'!A70</f>
        <v>0</v>
      </c>
      <c r="B66" s="146">
        <f>'Daily Records'!B70</f>
        <v>0</v>
      </c>
      <c r="C66" s="146">
        <f>'Daily Records'!C70</f>
        <v>0</v>
      </c>
      <c r="D66" s="146">
        <f>'Daily Records'!D70</f>
        <v>0</v>
      </c>
      <c r="E66" s="147">
        <f>'Daily Records'!AA70</f>
        <v>0</v>
      </c>
      <c r="F66" s="148">
        <f>'Daily Records'!Z70</f>
        <v>0</v>
      </c>
      <c r="G66" s="149">
        <f>'Daily Records'!Y70</f>
        <v>0</v>
      </c>
    </row>
    <row r="67" spans="1:7">
      <c r="A67" s="146">
        <f>'Daily Records'!A71</f>
        <v>0</v>
      </c>
      <c r="B67" s="146">
        <f>'Daily Records'!B71</f>
        <v>0</v>
      </c>
      <c r="C67" s="146">
        <f>'Daily Records'!C71</f>
        <v>0</v>
      </c>
      <c r="D67" s="146">
        <f>'Daily Records'!D71</f>
        <v>0</v>
      </c>
      <c r="E67" s="147">
        <f>'Daily Records'!AA71</f>
        <v>0</v>
      </c>
      <c r="F67" s="148">
        <f>'Daily Records'!Z71</f>
        <v>0</v>
      </c>
      <c r="G67" s="149">
        <f>'Daily Records'!Y71</f>
        <v>0</v>
      </c>
    </row>
    <row r="68" spans="1:7">
      <c r="A68" s="146">
        <f>'Daily Records'!A72</f>
        <v>0</v>
      </c>
      <c r="B68" s="146">
        <f>'Daily Records'!B72</f>
        <v>0</v>
      </c>
      <c r="C68" s="146">
        <f>'Daily Records'!C72</f>
        <v>0</v>
      </c>
      <c r="D68" s="146">
        <f>'Daily Records'!D72</f>
        <v>0</v>
      </c>
      <c r="E68" s="147">
        <f>'Daily Records'!AA72</f>
        <v>0</v>
      </c>
      <c r="F68" s="148">
        <f>'Daily Records'!Z72</f>
        <v>0</v>
      </c>
      <c r="G68" s="149">
        <f>'Daily Records'!Y72</f>
        <v>0</v>
      </c>
    </row>
    <row r="69" spans="1:7">
      <c r="A69" s="146">
        <f>'Daily Records'!A73</f>
        <v>0</v>
      </c>
      <c r="B69" s="146">
        <f>'Daily Records'!B73</f>
        <v>0</v>
      </c>
      <c r="C69" s="146">
        <f>'Daily Records'!C73</f>
        <v>0</v>
      </c>
      <c r="D69" s="146">
        <f>'Daily Records'!D73</f>
        <v>0</v>
      </c>
      <c r="E69" s="147">
        <f>'Daily Records'!AA73</f>
        <v>0</v>
      </c>
      <c r="F69" s="148">
        <f>'Daily Records'!Z73</f>
        <v>0</v>
      </c>
      <c r="G69" s="149">
        <f>'Daily Records'!Y73</f>
        <v>0</v>
      </c>
    </row>
    <row r="70" spans="1:7">
      <c r="A70" s="146">
        <f>'Daily Records'!A74</f>
        <v>0</v>
      </c>
      <c r="B70" s="146">
        <f>'Daily Records'!B74</f>
        <v>0</v>
      </c>
      <c r="C70" s="146">
        <f>'Daily Records'!C74</f>
        <v>0</v>
      </c>
      <c r="D70" s="146">
        <f>'Daily Records'!D74</f>
        <v>0</v>
      </c>
      <c r="E70" s="147">
        <f>'Daily Records'!AA74</f>
        <v>0</v>
      </c>
      <c r="F70" s="148">
        <f>'Daily Records'!Z74</f>
        <v>0</v>
      </c>
      <c r="G70" s="149">
        <f>'Daily Records'!Y74</f>
        <v>0</v>
      </c>
    </row>
    <row r="71" spans="1:7">
      <c r="A71" s="146">
        <f>'Daily Records'!A75</f>
        <v>0</v>
      </c>
      <c r="B71" s="146">
        <f>'Daily Records'!B75</f>
        <v>0</v>
      </c>
      <c r="C71" s="146">
        <f>'Daily Records'!C75</f>
        <v>0</v>
      </c>
      <c r="D71" s="146">
        <f>'Daily Records'!D75</f>
        <v>0</v>
      </c>
      <c r="E71" s="147">
        <f>'Daily Records'!AA75</f>
        <v>0</v>
      </c>
      <c r="F71" s="148">
        <f>'Daily Records'!Z75</f>
        <v>0</v>
      </c>
      <c r="G71" s="149">
        <f>'Daily Records'!Y75</f>
        <v>0</v>
      </c>
    </row>
    <row r="72" spans="1:7">
      <c r="A72" s="146">
        <f>'Daily Records'!A76</f>
        <v>0</v>
      </c>
      <c r="B72" s="146">
        <f>'Daily Records'!B76</f>
        <v>0</v>
      </c>
      <c r="C72" s="146">
        <f>'Daily Records'!C76</f>
        <v>0</v>
      </c>
      <c r="D72" s="146">
        <f>'Daily Records'!D76</f>
        <v>0</v>
      </c>
      <c r="E72" s="147">
        <f>'Daily Records'!AA76</f>
        <v>0</v>
      </c>
      <c r="F72" s="148">
        <f>'Daily Records'!Z76</f>
        <v>0</v>
      </c>
      <c r="G72" s="149">
        <f>'Daily Records'!Y76</f>
        <v>0</v>
      </c>
    </row>
    <row r="73" spans="1:7">
      <c r="A73" s="146">
        <f>'Daily Records'!A77</f>
        <v>0</v>
      </c>
      <c r="B73" s="146">
        <f>'Daily Records'!B77</f>
        <v>0</v>
      </c>
      <c r="C73" s="146">
        <f>'Daily Records'!C77</f>
        <v>0</v>
      </c>
      <c r="D73" s="146">
        <f>'Daily Records'!D77</f>
        <v>0</v>
      </c>
      <c r="E73" s="147">
        <f>'Daily Records'!AA77</f>
        <v>0</v>
      </c>
      <c r="F73" s="148">
        <f>'Daily Records'!Z77</f>
        <v>0</v>
      </c>
      <c r="G73" s="149">
        <f>'Daily Records'!Y77</f>
        <v>0</v>
      </c>
    </row>
    <row r="74" spans="1:7">
      <c r="A74" s="146">
        <f>'Daily Records'!A78</f>
        <v>0</v>
      </c>
      <c r="B74" s="146">
        <f>'Daily Records'!B78</f>
        <v>0</v>
      </c>
      <c r="C74" s="146">
        <f>'Daily Records'!C78</f>
        <v>0</v>
      </c>
      <c r="D74" s="146">
        <f>'Daily Records'!D78</f>
        <v>0</v>
      </c>
      <c r="E74" s="147">
        <f>'Daily Records'!AA78</f>
        <v>0</v>
      </c>
      <c r="F74" s="148">
        <f>'Daily Records'!Z78</f>
        <v>0</v>
      </c>
      <c r="G74" s="149">
        <f>'Daily Records'!Y78</f>
        <v>0</v>
      </c>
    </row>
    <row r="75" spans="1:7">
      <c r="A75" s="146">
        <f>'Daily Records'!A79</f>
        <v>0</v>
      </c>
      <c r="B75" s="146">
        <f>'Daily Records'!B79</f>
        <v>0</v>
      </c>
      <c r="C75" s="146">
        <f>'Daily Records'!C79</f>
        <v>0</v>
      </c>
      <c r="D75" s="146">
        <f>'Daily Records'!D79</f>
        <v>0</v>
      </c>
      <c r="E75" s="147">
        <f>'Daily Records'!AA79</f>
        <v>0</v>
      </c>
      <c r="F75" s="148">
        <f>'Daily Records'!Z79</f>
        <v>0</v>
      </c>
      <c r="G75" s="149">
        <f>'Daily Records'!Y79</f>
        <v>0</v>
      </c>
    </row>
    <row r="76" spans="1:7">
      <c r="A76" s="146">
        <f>'Daily Records'!A80</f>
        <v>0</v>
      </c>
      <c r="B76" s="146">
        <f>'Daily Records'!B80</f>
        <v>0</v>
      </c>
      <c r="C76" s="146">
        <f>'Daily Records'!C80</f>
        <v>0</v>
      </c>
      <c r="D76" s="146">
        <f>'Daily Records'!D80</f>
        <v>0</v>
      </c>
      <c r="E76" s="147">
        <f>'Daily Records'!AA80</f>
        <v>0</v>
      </c>
      <c r="F76" s="148">
        <f>'Daily Records'!Z80</f>
        <v>0</v>
      </c>
      <c r="G76" s="149">
        <f>'Daily Records'!Y80</f>
        <v>0</v>
      </c>
    </row>
    <row r="77" spans="1:7">
      <c r="A77" s="146">
        <f>'Daily Records'!A81</f>
        <v>0</v>
      </c>
      <c r="B77" s="146">
        <f>'Daily Records'!B81</f>
        <v>0</v>
      </c>
      <c r="C77" s="146">
        <f>'Daily Records'!C81</f>
        <v>0</v>
      </c>
      <c r="D77" s="146">
        <f>'Daily Records'!D81</f>
        <v>0</v>
      </c>
      <c r="E77" s="147">
        <f>'Daily Records'!AA81</f>
        <v>0</v>
      </c>
      <c r="F77" s="148">
        <f>'Daily Records'!Z81</f>
        <v>0</v>
      </c>
      <c r="G77" s="149">
        <f>'Daily Records'!Y81</f>
        <v>0</v>
      </c>
    </row>
    <row r="78" spans="1:7">
      <c r="A78" s="146">
        <f>'Daily Records'!A82</f>
        <v>0</v>
      </c>
      <c r="B78" s="146">
        <f>'Daily Records'!B82</f>
        <v>0</v>
      </c>
      <c r="C78" s="146">
        <f>'Daily Records'!C82</f>
        <v>0</v>
      </c>
      <c r="D78" s="146">
        <f>'Daily Records'!D82</f>
        <v>0</v>
      </c>
      <c r="E78" s="147">
        <f>'Daily Records'!AA82</f>
        <v>0</v>
      </c>
      <c r="F78" s="148">
        <f>'Daily Records'!Z82</f>
        <v>0</v>
      </c>
      <c r="G78" s="149">
        <f>'Daily Records'!Y82</f>
        <v>0</v>
      </c>
    </row>
    <row r="79" spans="1:7">
      <c r="A79" s="146">
        <f>'Daily Records'!A83</f>
        <v>0</v>
      </c>
      <c r="B79" s="146">
        <f>'Daily Records'!B83</f>
        <v>0</v>
      </c>
      <c r="C79" s="146">
        <f>'Daily Records'!C83</f>
        <v>0</v>
      </c>
      <c r="D79" s="146">
        <f>'Daily Records'!D83</f>
        <v>0</v>
      </c>
      <c r="E79" s="147">
        <f>'Daily Records'!AA83</f>
        <v>0</v>
      </c>
      <c r="F79" s="148">
        <f>'Daily Records'!Z83</f>
        <v>0</v>
      </c>
      <c r="G79" s="149">
        <f>'Daily Records'!Y83</f>
        <v>0</v>
      </c>
    </row>
    <row r="80" spans="1:7">
      <c r="A80" s="146">
        <f>'Daily Records'!A84</f>
        <v>0</v>
      </c>
      <c r="B80" s="146">
        <f>'Daily Records'!B84</f>
        <v>0</v>
      </c>
      <c r="C80" s="146">
        <f>'Daily Records'!C84</f>
        <v>0</v>
      </c>
      <c r="D80" s="146">
        <f>'Daily Records'!D84</f>
        <v>0</v>
      </c>
      <c r="E80" s="147">
        <f>'Daily Records'!AA84</f>
        <v>0</v>
      </c>
      <c r="F80" s="148">
        <f>'Daily Records'!Z84</f>
        <v>0</v>
      </c>
      <c r="G80" s="149">
        <f>'Daily Records'!Y84</f>
        <v>0</v>
      </c>
    </row>
    <row r="81" spans="1:7">
      <c r="A81" s="146">
        <f>'Daily Records'!A85</f>
        <v>0</v>
      </c>
      <c r="B81" s="146">
        <f>'Daily Records'!B85</f>
        <v>0</v>
      </c>
      <c r="C81" s="146">
        <f>'Daily Records'!C85</f>
        <v>0</v>
      </c>
      <c r="D81" s="146">
        <f>'Daily Records'!D85</f>
        <v>0</v>
      </c>
      <c r="E81" s="147">
        <f>'Daily Records'!AA85</f>
        <v>0</v>
      </c>
      <c r="F81" s="148">
        <f>'Daily Records'!Z85</f>
        <v>0</v>
      </c>
      <c r="G81" s="149">
        <f>'Daily Records'!Y85</f>
        <v>0</v>
      </c>
    </row>
    <row r="82" spans="1:7">
      <c r="A82" s="146">
        <f>'Daily Records'!A86</f>
        <v>0</v>
      </c>
      <c r="B82" s="146">
        <f>'Daily Records'!B86</f>
        <v>0</v>
      </c>
      <c r="C82" s="146">
        <f>'Daily Records'!C86</f>
        <v>0</v>
      </c>
      <c r="D82" s="146">
        <f>'Daily Records'!D86</f>
        <v>0</v>
      </c>
      <c r="E82" s="147">
        <f>'Daily Records'!AA86</f>
        <v>0</v>
      </c>
      <c r="F82" s="148">
        <f>'Daily Records'!Z86</f>
        <v>0</v>
      </c>
      <c r="G82" s="149">
        <f>'Daily Records'!Y86</f>
        <v>0</v>
      </c>
    </row>
    <row r="83" spans="1:7">
      <c r="A83" s="146">
        <f>'Daily Records'!A87</f>
        <v>0</v>
      </c>
      <c r="B83" s="146">
        <f>'Daily Records'!B87</f>
        <v>0</v>
      </c>
      <c r="C83" s="146">
        <f>'Daily Records'!C87</f>
        <v>0</v>
      </c>
      <c r="D83" s="146">
        <f>'Daily Records'!D87</f>
        <v>0</v>
      </c>
      <c r="E83" s="147">
        <f>'Daily Records'!AA87</f>
        <v>0</v>
      </c>
      <c r="F83" s="148">
        <f>'Daily Records'!Z87</f>
        <v>0</v>
      </c>
      <c r="G83" s="149">
        <f>'Daily Records'!Y87</f>
        <v>0</v>
      </c>
    </row>
    <row r="84" spans="1:7">
      <c r="A84" s="146">
        <f>'Daily Records'!A88</f>
        <v>0</v>
      </c>
      <c r="B84" s="146">
        <f>'Daily Records'!B88</f>
        <v>0</v>
      </c>
      <c r="C84" s="146">
        <f>'Daily Records'!C88</f>
        <v>0</v>
      </c>
      <c r="D84" s="146">
        <f>'Daily Records'!D88</f>
        <v>0</v>
      </c>
      <c r="E84" s="147">
        <f>'Daily Records'!AA88</f>
        <v>0</v>
      </c>
      <c r="F84" s="148">
        <f>'Daily Records'!Z88</f>
        <v>0</v>
      </c>
      <c r="G84" s="149">
        <f>'Daily Records'!Y88</f>
        <v>0</v>
      </c>
    </row>
    <row r="85" spans="1:7">
      <c r="A85" s="146">
        <f>'Daily Records'!A89</f>
        <v>0</v>
      </c>
      <c r="B85" s="146">
        <f>'Daily Records'!B89</f>
        <v>0</v>
      </c>
      <c r="C85" s="146">
        <f>'Daily Records'!C89</f>
        <v>0</v>
      </c>
      <c r="D85" s="146">
        <f>'Daily Records'!D89</f>
        <v>0</v>
      </c>
      <c r="E85" s="147">
        <f>'Daily Records'!AA89</f>
        <v>0</v>
      </c>
      <c r="F85" s="148">
        <f>'Daily Records'!Z89</f>
        <v>0</v>
      </c>
      <c r="G85" s="149">
        <f>'Daily Records'!Y89</f>
        <v>0</v>
      </c>
    </row>
    <row r="86" spans="1:7">
      <c r="A86" s="146">
        <f>'Daily Records'!A90</f>
        <v>0</v>
      </c>
      <c r="B86" s="146">
        <f>'Daily Records'!B90</f>
        <v>0</v>
      </c>
      <c r="C86" s="146">
        <f>'Daily Records'!C90</f>
        <v>0</v>
      </c>
      <c r="D86" s="146">
        <f>'Daily Records'!D90</f>
        <v>0</v>
      </c>
      <c r="E86" s="147">
        <f>'Daily Records'!AA90</f>
        <v>0</v>
      </c>
      <c r="F86" s="148">
        <f>'Daily Records'!Z90</f>
        <v>0</v>
      </c>
      <c r="G86" s="149">
        <f>'Daily Records'!Y90</f>
        <v>0</v>
      </c>
    </row>
    <row r="87" spans="1:7">
      <c r="A87" s="146" t="e">
        <f>'Daily Records'!#REF!</f>
        <v>#REF!</v>
      </c>
      <c r="B87" s="146" t="e">
        <f>'Daily Records'!#REF!</f>
        <v>#REF!</v>
      </c>
      <c r="C87" s="146" t="e">
        <f>'Daily Records'!#REF!</f>
        <v>#REF!</v>
      </c>
      <c r="D87" s="146" t="e">
        <f>'Daily Records'!#REF!</f>
        <v>#REF!</v>
      </c>
      <c r="E87" s="150"/>
      <c r="F87" s="148" t="e">
        <f>'Daily Records'!#REF!</f>
        <v>#REF!</v>
      </c>
      <c r="G87" s="149">
        <f>'Daily Records'!Y73</f>
        <v>0</v>
      </c>
    </row>
    <row r="88" spans="1:7">
      <c r="A88" s="146" t="str">
        <f>'Daily Records'!A13</f>
        <v>Prototype_1.4</v>
      </c>
      <c r="B88" s="146" t="str">
        <f>'Daily Records'!B13</f>
        <v>Modify MetaShare CommonCore to support Sqlite</v>
      </c>
      <c r="C88" s="146">
        <f>'Daily Records'!C13</f>
        <v>850</v>
      </c>
      <c r="D88" s="146">
        <f>'Daily Records'!D13</f>
        <v>64</v>
      </c>
      <c r="E88" s="150"/>
      <c r="F88" s="148" t="str">
        <f>'Daily Records'!Z13</f>
        <v>Bela.zhao</v>
      </c>
      <c r="G88" s="149">
        <f>'Daily Records'!Y74</f>
        <v>0</v>
      </c>
    </row>
    <row r="89" spans="1:7">
      <c r="A89" s="146" t="str">
        <f>'Daily Records'!A14</f>
        <v>Prototype_1.3</v>
      </c>
      <c r="B89" s="146" t="str">
        <f>'Daily Records'!B14</f>
        <v>Test CommonCore in Windows and Linux</v>
      </c>
      <c r="C89" s="146">
        <f>'Daily Records'!C14</f>
        <v>850</v>
      </c>
      <c r="D89" s="146">
        <f>'Daily Records'!D14</f>
        <v>16</v>
      </c>
      <c r="E89" s="150"/>
      <c r="F89" s="148" t="str">
        <f>'Daily Records'!Z14</f>
        <v>Linsee.lin&amp;Bright.liu</v>
      </c>
      <c r="G89" s="149">
        <f>'Daily Records'!Y75</f>
        <v>0</v>
      </c>
    </row>
    <row r="90" spans="1:7">
      <c r="A90" s="146" t="str">
        <f>'Daily Records'!A15</f>
        <v>Prototype_3.2</v>
      </c>
      <c r="B90" s="146" t="str">
        <f>'Daily Records'!B15</f>
        <v>Implement Chart Printing in PDF format prototype</v>
      </c>
      <c r="C90" s="146">
        <f>'Daily Records'!C15</f>
        <v>830</v>
      </c>
      <c r="D90" s="146">
        <f>'Daily Records'!D15</f>
        <v>8</v>
      </c>
      <c r="E90" s="150"/>
      <c r="F90" s="148" t="str">
        <f>'Daily Records'!Z15</f>
        <v>Olivia.ge</v>
      </c>
      <c r="G90" s="149">
        <f>'Daily Records'!Y76</f>
        <v>0</v>
      </c>
    </row>
    <row r="91" spans="1:7">
      <c r="A91" s="146" t="str">
        <f>'Daily Records'!A16</f>
        <v>Phase10.E001</v>
      </c>
      <c r="B91" s="146" t="str">
        <f>'Daily Records'!B16</f>
        <v>Publish Online</v>
      </c>
      <c r="C91" s="146">
        <f>'Daily Records'!C16</f>
        <v>830</v>
      </c>
      <c r="D91" s="146">
        <f>'Daily Records'!D16</f>
        <v>8</v>
      </c>
      <c r="E91" s="150"/>
      <c r="F91" s="148" t="str">
        <f>'Daily Records'!Z16</f>
        <v>Stone.Zhao</v>
      </c>
      <c r="G91" s="149">
        <f>'Daily Records'!Y77</f>
        <v>0</v>
      </c>
    </row>
    <row r="92" spans="1:7">
      <c r="A92" s="146" t="str">
        <f>'Daily Records'!A17</f>
        <v>Phase10.S002</v>
      </c>
      <c r="B92" s="146" t="str">
        <f>'Daily Records'!B17</f>
        <v>Add TestCase_Linsee</v>
      </c>
      <c r="C92" s="146">
        <f>'Daily Records'!C17</f>
        <v>830</v>
      </c>
      <c r="D92" s="146">
        <f>'Daily Records'!D17</f>
        <v>8</v>
      </c>
      <c r="E92" s="150"/>
      <c r="F92" s="148" t="str">
        <f>'Daily Records'!Z17</f>
        <v>Linsee.Lin</v>
      </c>
      <c r="G92" s="149">
        <f>'Daily Records'!Y78</f>
        <v>0</v>
      </c>
    </row>
    <row r="93" spans="1:7">
      <c r="A93" s="146" t="str">
        <f>'Daily Records'!A19</f>
        <v>Prototype_1.7</v>
      </c>
      <c r="B93" s="146" t="str">
        <f>'Daily Records'!B19</f>
        <v>Research for SQLite implementation mechanism</v>
      </c>
      <c r="C93" s="146">
        <f>'Daily Records'!C19</f>
        <v>830</v>
      </c>
      <c r="D93" s="146">
        <f>'Daily Records'!D19</f>
        <v>16</v>
      </c>
      <c r="E93" s="150"/>
      <c r="F93" s="148" t="str">
        <f>'Daily Records'!Z19</f>
        <v>Stone.Zhao</v>
      </c>
      <c r="G93" s="149">
        <f>'Daily Records'!Y79</f>
        <v>0</v>
      </c>
    </row>
    <row r="94" spans="1:7">
      <c r="A94" s="146" t="str">
        <f>'Daily Records'!A48</f>
        <v>Ticket #162</v>
      </c>
      <c r="B94" s="146" t="str">
        <f>'Daily Records'!B48</f>
        <v>Cancel a product load —only one load in a haul</v>
      </c>
      <c r="C94" s="146">
        <f>'Daily Records'!C48</f>
        <v>200</v>
      </c>
      <c r="D94" s="146">
        <f>'Daily Records'!D48</f>
        <v>4</v>
      </c>
      <c r="E94" s="150"/>
      <c r="F94" s="148">
        <f>'Daily Records'!Z48</f>
        <v>0</v>
      </c>
      <c r="G94" s="149">
        <f>'Daily Records'!Y80</f>
        <v>0</v>
      </c>
    </row>
    <row r="95" spans="1:7">
      <c r="A95" s="146" t="str">
        <f>'Daily Records'!A49</f>
        <v>Ticket #133</v>
      </c>
      <c r="B95" s="146" t="str">
        <f>'Daily Records'!B49</f>
        <v>Product Haul On Location</v>
      </c>
      <c r="C95" s="146">
        <f>'Daily Records'!C49</f>
        <v>200</v>
      </c>
      <c r="D95" s="146">
        <f>'Daily Records'!D49</f>
        <v>4</v>
      </c>
      <c r="E95" s="150"/>
      <c r="F95" s="148">
        <f>'Daily Records'!Z49</f>
        <v>0</v>
      </c>
      <c r="G95" s="149">
        <f>'Daily Records'!Y81</f>
        <v>0</v>
      </c>
    </row>
  </sheetData>
  <phoneticPr fontId="1" type="noConversion"/>
  <conditionalFormatting sqref="G2:G95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4" zoomScale="115" zoomScaleNormal="115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2018-07-02T00:55:53Z</cp:lastPrinted>
  <dcterms:created xsi:type="dcterms:W3CDTF">2013-06-22T00:08:09Z</dcterms:created>
  <dcterms:modified xsi:type="dcterms:W3CDTF">2018-07-02T03:18:03Z</dcterms:modified>
</cp:coreProperties>
</file>