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5" yWindow="285" windowWidth="19185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Records'!$A$5:$AF$54</definedName>
    <definedName name="_xlnm._FilterDatabase" localSheetId="3" hidden="1">'Sprint Backlog'!$A$1:$F$22</definedName>
    <definedName name="OLE_LINK100" localSheetId="0">'Daily Records'!#REF!</definedName>
  </definedNames>
  <calcPr calcId="145621"/>
</workbook>
</file>

<file path=xl/calcChain.xml><?xml version="1.0" encoding="utf-8"?>
<calcChain xmlns="http://schemas.openxmlformats.org/spreadsheetml/2006/main">
  <c r="E3" i="1" l="1"/>
  <c r="D3" i="1" s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5" i="1"/>
  <c r="F4" i="1" s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A5" i="1"/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47" i="8"/>
  <c r="B47" i="8"/>
  <c r="C47" i="8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A48" i="8"/>
  <c r="B48" i="8"/>
  <c r="C48" i="8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A49" i="8"/>
  <c r="B49" i="8"/>
  <c r="C49" i="8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A50" i="8"/>
  <c r="B50" i="8"/>
  <c r="C50" i="8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A51" i="8"/>
  <c r="B51" i="8"/>
  <c r="C51" i="8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A52" i="8"/>
  <c r="B52" i="8"/>
  <c r="C52" i="8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A53" i="8"/>
  <c r="B53" i="8"/>
  <c r="C53" i="8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A41" i="8"/>
  <c r="B41" i="8"/>
  <c r="C41" i="8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A42" i="8"/>
  <c r="B42" i="8"/>
  <c r="C42" i="8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A43" i="8"/>
  <c r="B43" i="8"/>
  <c r="C43" i="8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A44" i="8"/>
  <c r="B44" i="8"/>
  <c r="C44" i="8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A45" i="8"/>
  <c r="B45" i="8"/>
  <c r="C45" i="8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A46" i="8"/>
  <c r="B46" i="8"/>
  <c r="C46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T4" i="1" l="1"/>
  <c r="U4" i="1" s="1"/>
  <c r="V4" i="1" s="1"/>
  <c r="W4" i="1" s="1"/>
  <c r="X4" i="1" s="1"/>
  <c r="Y4" i="1" s="1"/>
  <c r="Z4" i="1" s="1"/>
  <c r="AA4" i="1" s="1"/>
  <c r="AA49" i="8"/>
  <c r="Y49" i="8"/>
  <c r="Z49" i="8" s="1"/>
  <c r="AA53" i="8"/>
  <c r="Y53" i="8"/>
  <c r="Z53" i="8" s="1"/>
  <c r="AA48" i="8"/>
  <c r="Y48" i="8"/>
  <c r="Z48" i="8" s="1"/>
  <c r="AA52" i="8"/>
  <c r="Y52" i="8"/>
  <c r="Z52" i="8" s="1"/>
  <c r="Y50" i="8"/>
  <c r="Z50" i="8" s="1"/>
  <c r="AA50" i="8"/>
  <c r="Y51" i="8"/>
  <c r="Z51" i="8" s="1"/>
  <c r="AA51" i="8"/>
  <c r="Y47" i="8"/>
  <c r="Z47" i="8" s="1"/>
  <c r="AA47" i="8"/>
  <c r="AA46" i="8"/>
  <c r="Y46" i="8"/>
  <c r="Z46" i="8" s="1"/>
  <c r="AA45" i="8"/>
  <c r="Y45" i="8"/>
  <c r="Z45" i="8" s="1"/>
  <c r="Y44" i="8"/>
  <c r="Z44" i="8" s="1"/>
  <c r="AA44" i="8"/>
  <c r="Y43" i="8"/>
  <c r="Z43" i="8" s="1"/>
  <c r="AA43" i="8"/>
  <c r="AA42" i="8"/>
  <c r="Y42" i="8"/>
  <c r="Z42" i="8" s="1"/>
  <c r="AA41" i="8"/>
  <c r="Y41" i="8"/>
  <c r="Z41" i="8" s="1"/>
  <c r="AB41" i="1"/>
  <c r="AB42" i="1"/>
  <c r="AB43" i="1"/>
  <c r="AB44" i="1"/>
  <c r="AB45" i="1"/>
  <c r="AB46" i="1"/>
  <c r="AB47" i="1"/>
  <c r="AB48" i="1"/>
  <c r="AB49" i="1"/>
  <c r="AB50" i="1"/>
  <c r="AB52" i="1"/>
  <c r="Z3" i="8" l="1"/>
  <c r="Z6" i="8"/>
  <c r="Z8" i="8"/>
  <c r="Z9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1" i="8"/>
  <c r="Z35" i="8"/>
  <c r="Z36" i="8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X6" i="8"/>
  <c r="Y6" i="8" s="1"/>
  <c r="AA6" i="8" s="1"/>
  <c r="W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W24" i="8" s="1"/>
  <c r="X24" i="8" s="1"/>
  <c r="Y24" i="8" s="1"/>
  <c r="AA24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W25" i="8" s="1"/>
  <c r="X25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W26" i="8" s="1"/>
  <c r="X26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W27" i="8" s="1"/>
  <c r="X27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W28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W29" i="8" s="1"/>
  <c r="X29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X30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W31" i="8" s="1"/>
  <c r="X31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R32" i="8" s="1"/>
  <c r="S32" i="8" s="1"/>
  <c r="T32" i="8" s="1"/>
  <c r="U32" i="8" s="1"/>
  <c r="V32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T35" i="8" s="1"/>
  <c r="U35" i="8" s="1"/>
  <c r="V35" i="8" s="1"/>
  <c r="W35" i="8" s="1"/>
  <c r="X35" i="8" s="1"/>
  <c r="Y35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D6" i="8"/>
  <c r="A37" i="8"/>
  <c r="B37" i="8"/>
  <c r="C37" i="8"/>
  <c r="A38" i="8"/>
  <c r="B38" i="8"/>
  <c r="C38" i="8"/>
  <c r="A39" i="8"/>
  <c r="B39" i="8"/>
  <c r="C39" i="8"/>
  <c r="A40" i="8"/>
  <c r="B40" i="8"/>
  <c r="C40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B36" i="1"/>
  <c r="G32" i="7" s="1"/>
  <c r="AB37" i="1"/>
  <c r="G33" i="7" s="1"/>
  <c r="AB38" i="1"/>
  <c r="G34" i="7" s="1"/>
  <c r="AB33" i="1"/>
  <c r="G29" i="7" s="1"/>
  <c r="AB34" i="1"/>
  <c r="G30" i="7" s="1"/>
  <c r="AB39" i="1"/>
  <c r="G35" i="7" s="1"/>
  <c r="AB40" i="1"/>
  <c r="G36" i="7" s="1"/>
  <c r="AB53" i="1"/>
  <c r="G37" i="7" s="1"/>
  <c r="AB54" i="1"/>
  <c r="G38" i="7" s="1"/>
  <c r="Y37" i="8" l="1"/>
  <c r="Z37" i="8" s="1"/>
  <c r="AA37" i="8"/>
  <c r="Y26" i="8"/>
  <c r="AA26" i="8"/>
  <c r="Y39" i="8"/>
  <c r="Z39" i="8" s="1"/>
  <c r="AA39" i="8"/>
  <c r="Y30" i="8"/>
  <c r="Z30" i="8" s="1"/>
  <c r="AA30" i="8"/>
  <c r="Y27" i="8"/>
  <c r="AA27" i="8"/>
  <c r="Z32" i="8"/>
  <c r="Y40" i="8"/>
  <c r="Z40" i="8" s="1"/>
  <c r="AA40" i="8"/>
  <c r="Z38" i="8"/>
  <c r="Y34" i="8"/>
  <c r="Z34" i="8" s="1"/>
  <c r="AA34" i="8"/>
  <c r="Y31" i="8"/>
  <c r="AA31" i="8"/>
  <c r="Y29" i="8"/>
  <c r="AA29" i="8"/>
  <c r="Y25" i="8"/>
  <c r="AA25" i="8"/>
  <c r="Y28" i="8"/>
  <c r="AA28" i="8"/>
  <c r="Y33" i="8"/>
  <c r="Z33" i="8" s="1"/>
  <c r="AA33" i="8"/>
  <c r="AA35" i="8"/>
  <c r="W12" i="2"/>
  <c r="X12" i="2"/>
  <c r="W10" i="2"/>
  <c r="X10" i="2"/>
  <c r="W9" i="2"/>
  <c r="X9" i="2"/>
  <c r="Z4" i="8" l="1"/>
  <c r="AB28" i="1"/>
  <c r="G24" i="7" s="1"/>
  <c r="AB29" i="1"/>
  <c r="G25" i="7" s="1"/>
  <c r="AB30" i="1"/>
  <c r="G26" i="7" s="1"/>
  <c r="AB31" i="1"/>
  <c r="G27" i="7" s="1"/>
  <c r="E21" i="8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U21" i="8" s="1"/>
  <c r="V21" i="8" s="1"/>
  <c r="W21" i="8" s="1"/>
  <c r="X21" i="8" s="1"/>
  <c r="Y21" i="8" s="1"/>
  <c r="AA21" i="8" s="1"/>
  <c r="E22" i="8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U22" i="8" s="1"/>
  <c r="V22" i="8" s="1"/>
  <c r="W22" i="8" s="1"/>
  <c r="X22" i="8" s="1"/>
  <c r="Y22" i="8" s="1"/>
  <c r="AA22" i="8" s="1"/>
  <c r="E23" i="8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V23" i="8" s="1"/>
  <c r="W23" i="8" s="1"/>
  <c r="X23" i="8" s="1"/>
  <c r="Y23" i="8" s="1"/>
  <c r="AA23" i="8" s="1"/>
  <c r="AB23" i="1"/>
  <c r="G19" i="7" s="1"/>
  <c r="AB24" i="1"/>
  <c r="G20" i="7" s="1"/>
  <c r="AB25" i="1"/>
  <c r="G21" i="7" s="1"/>
  <c r="AB26" i="1"/>
  <c r="G22" i="7" s="1"/>
  <c r="AB27" i="1"/>
  <c r="G23" i="7" s="1"/>
  <c r="AB35" i="1"/>
  <c r="G31" i="7" s="1"/>
  <c r="AB32" i="1"/>
  <c r="G28" i="7" s="1"/>
  <c r="AB21" i="1"/>
  <c r="G17" i="7" s="1"/>
  <c r="AB22" i="1"/>
  <c r="G18" i="7" s="1"/>
  <c r="F2" i="7" l="1"/>
  <c r="E2" i="7"/>
  <c r="G68" i="7"/>
  <c r="G69" i="7"/>
  <c r="G70" i="7"/>
  <c r="G71" i="7"/>
  <c r="AA3" i="8"/>
  <c r="Y3" i="8"/>
  <c r="AB9" i="1"/>
  <c r="G5" i="7" s="1"/>
  <c r="AB10" i="1"/>
  <c r="G6" i="7" s="1"/>
  <c r="AB11" i="1"/>
  <c r="G7" i="7" s="1"/>
  <c r="AB12" i="1"/>
  <c r="G8" i="7" s="1"/>
  <c r="AB13" i="1"/>
  <c r="G9" i="7" s="1"/>
  <c r="AB14" i="1"/>
  <c r="G10" i="7" s="1"/>
  <c r="AB15" i="1"/>
  <c r="G11" i="7" s="1"/>
  <c r="AB16" i="1"/>
  <c r="G12" i="7" s="1"/>
  <c r="AB17" i="1"/>
  <c r="G13" i="7" s="1"/>
  <c r="AB18" i="1"/>
  <c r="G14" i="7" s="1"/>
  <c r="AB19" i="1"/>
  <c r="G15" i="7" s="1"/>
  <c r="AB20" i="1"/>
  <c r="G16" i="7" s="1"/>
  <c r="B3" i="2" l="1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B2" i="7" l="1"/>
  <c r="C2" i="7"/>
  <c r="D2" i="7"/>
  <c r="C11" i="2"/>
  <c r="Y12" i="2"/>
  <c r="V12" i="2" s="1"/>
  <c r="U12" i="2" s="1"/>
  <c r="C13" i="2"/>
  <c r="C14" i="2"/>
  <c r="C15" i="2"/>
  <c r="T12" i="2" l="1"/>
  <c r="S12" i="2"/>
  <c r="D6" i="2"/>
  <c r="E6" i="2" s="1"/>
  <c r="G1" i="1" s="1"/>
  <c r="E7" i="8"/>
  <c r="E8" i="8"/>
  <c r="E9" i="8"/>
  <c r="E10" i="8"/>
  <c r="E11" i="8"/>
  <c r="E12" i="8"/>
  <c r="J12" i="8"/>
  <c r="L12" i="8" s="1"/>
  <c r="M12" i="8" s="1"/>
  <c r="O12" i="8" s="1"/>
  <c r="P12" i="8" s="1"/>
  <c r="T12" i="8"/>
  <c r="U12" i="8"/>
  <c r="V12" i="8" s="1"/>
  <c r="F13" i="8"/>
  <c r="G13" i="8" s="1"/>
  <c r="H13" i="8" s="1"/>
  <c r="J13" i="8"/>
  <c r="L13" i="8" s="1"/>
  <c r="M13" i="8" s="1"/>
  <c r="O13" i="8" s="1"/>
  <c r="P13" i="8" s="1"/>
  <c r="E14" i="8"/>
  <c r="J14" i="8"/>
  <c r="L14" i="8" s="1"/>
  <c r="M14" i="8" s="1"/>
  <c r="O14" i="8" s="1"/>
  <c r="P14" i="8" s="1"/>
  <c r="E15" i="8"/>
  <c r="J15" i="8"/>
  <c r="K15" i="8" s="1"/>
  <c r="E16" i="8"/>
  <c r="J16" i="8"/>
  <c r="L16" i="8" s="1"/>
  <c r="M16" i="8" s="1"/>
  <c r="O16" i="8" s="1"/>
  <c r="P16" i="8" s="1"/>
  <c r="E17" i="8"/>
  <c r="J17" i="8"/>
  <c r="K17" i="8" s="1"/>
  <c r="E18" i="8"/>
  <c r="J18" i="8"/>
  <c r="L18" i="8" s="1"/>
  <c r="M18" i="8" s="1"/>
  <c r="O18" i="8" s="1"/>
  <c r="P18" i="8" s="1"/>
  <c r="E19" i="8"/>
  <c r="J19" i="8"/>
  <c r="L19" i="8" s="1"/>
  <c r="M19" i="8" s="1"/>
  <c r="O19" i="8" s="1"/>
  <c r="P19" i="8" s="1"/>
  <c r="E20" i="8"/>
  <c r="J20" i="8"/>
  <c r="L20" i="8" s="1"/>
  <c r="M20" i="8" s="1"/>
  <c r="O20" i="8" s="1"/>
  <c r="P20" i="8" s="1"/>
  <c r="R12" i="2" l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Y10" i="2"/>
  <c r="V10" i="2" s="1"/>
  <c r="U10" i="2" s="1"/>
  <c r="F1" i="1"/>
  <c r="E1" i="1" s="1"/>
  <c r="E2" i="1" s="1"/>
  <c r="L17" i="8"/>
  <c r="M17" i="8" s="1"/>
  <c r="O17" i="8" s="1"/>
  <c r="P17" i="8" s="1"/>
  <c r="R17" i="8" s="1"/>
  <c r="T17" i="8" s="1"/>
  <c r="V17" i="8" s="1"/>
  <c r="X17" i="8" s="1"/>
  <c r="AA17" i="8" s="1"/>
  <c r="K14" i="8"/>
  <c r="K13" i="8"/>
  <c r="F9" i="8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U9" i="8" s="1"/>
  <c r="V9" i="8" s="1"/>
  <c r="W9" i="8" s="1"/>
  <c r="X9" i="8" s="1"/>
  <c r="Y9" i="8" s="1"/>
  <c r="AA9" i="8" s="1"/>
  <c r="K16" i="8"/>
  <c r="K12" i="8"/>
  <c r="L15" i="8"/>
  <c r="M15" i="8" s="1"/>
  <c r="O15" i="8" s="1"/>
  <c r="P15" i="8" s="1"/>
  <c r="R15" i="8" s="1"/>
  <c r="T15" i="8" s="1"/>
  <c r="V15" i="8" s="1"/>
  <c r="X15" i="8" s="1"/>
  <c r="AA15" i="8" s="1"/>
  <c r="G2" i="1"/>
  <c r="F16" i="8"/>
  <c r="G16" i="8" s="1"/>
  <c r="H16" i="8" s="1"/>
  <c r="E13" i="8"/>
  <c r="F14" i="8"/>
  <c r="G14" i="8" s="1"/>
  <c r="H14" i="8" s="1"/>
  <c r="F15" i="8"/>
  <c r="G15" i="8" s="1"/>
  <c r="H15" i="8" s="1"/>
  <c r="F7" i="8"/>
  <c r="G7" i="8" s="1"/>
  <c r="H7" i="8" s="1"/>
  <c r="F17" i="8"/>
  <c r="G17" i="8" s="1"/>
  <c r="H17" i="8" s="1"/>
  <c r="F12" i="8"/>
  <c r="G12" i="8" s="1"/>
  <c r="H12" i="8" s="1"/>
  <c r="F10" i="8"/>
  <c r="G10" i="8" s="1"/>
  <c r="H10" i="8" s="1"/>
  <c r="F8" i="8"/>
  <c r="G8" i="8" s="1"/>
  <c r="H8" i="8" s="1"/>
  <c r="I8" i="8" s="1"/>
  <c r="J8" i="8" s="1"/>
  <c r="K8" i="8" s="1"/>
  <c r="L8" i="8" s="1"/>
  <c r="M8" i="8" s="1"/>
  <c r="N8" i="8" s="1"/>
  <c r="O8" i="8" s="1"/>
  <c r="Q8" i="8" s="1"/>
  <c r="R8" i="8" s="1"/>
  <c r="S8" i="8" s="1"/>
  <c r="U8" i="8" s="1"/>
  <c r="V8" i="8" s="1"/>
  <c r="W8" i="8" s="1"/>
  <c r="X8" i="8" s="1"/>
  <c r="Y8" i="8" s="1"/>
  <c r="AA8" i="8" s="1"/>
  <c r="Q20" i="8"/>
  <c r="S20" i="8" s="1"/>
  <c r="U20" i="8" s="1"/>
  <c r="W20" i="8" s="1"/>
  <c r="Y20" i="8" s="1"/>
  <c r="R20" i="8"/>
  <c r="T20" i="8" s="1"/>
  <c r="V20" i="8" s="1"/>
  <c r="X20" i="8" s="1"/>
  <c r="AA20" i="8" s="1"/>
  <c r="Q17" i="8"/>
  <c r="S17" i="8" s="1"/>
  <c r="U17" i="8" s="1"/>
  <c r="W17" i="8" s="1"/>
  <c r="Y17" i="8" s="1"/>
  <c r="Q18" i="8"/>
  <c r="S18" i="8" s="1"/>
  <c r="U18" i="8" s="1"/>
  <c r="W18" i="8" s="1"/>
  <c r="Y18" i="8" s="1"/>
  <c r="R18" i="8"/>
  <c r="T18" i="8" s="1"/>
  <c r="V18" i="8" s="1"/>
  <c r="X18" i="8" s="1"/>
  <c r="AA18" i="8" s="1"/>
  <c r="Q19" i="8"/>
  <c r="S19" i="8" s="1"/>
  <c r="U19" i="8" s="1"/>
  <c r="W19" i="8" s="1"/>
  <c r="Y19" i="8" s="1"/>
  <c r="R19" i="8"/>
  <c r="T19" i="8" s="1"/>
  <c r="V19" i="8" s="1"/>
  <c r="X19" i="8" s="1"/>
  <c r="AA19" i="8" s="1"/>
  <c r="K20" i="8"/>
  <c r="F20" i="8"/>
  <c r="G20" i="8" s="1"/>
  <c r="H20" i="8" s="1"/>
  <c r="K19" i="8"/>
  <c r="F19" i="8"/>
  <c r="G19" i="8" s="1"/>
  <c r="H19" i="8" s="1"/>
  <c r="K18" i="8"/>
  <c r="F18" i="8"/>
  <c r="G18" i="8" s="1"/>
  <c r="H18" i="8" s="1"/>
  <c r="X12" i="8"/>
  <c r="Y12" i="8" s="1"/>
  <c r="W12" i="8"/>
  <c r="Q16" i="8"/>
  <c r="S16" i="8" s="1"/>
  <c r="U16" i="8" s="1"/>
  <c r="W16" i="8" s="1"/>
  <c r="Y16" i="8" s="1"/>
  <c r="R16" i="8"/>
  <c r="T16" i="8" s="1"/>
  <c r="V16" i="8" s="1"/>
  <c r="X16" i="8" s="1"/>
  <c r="AA16" i="8" s="1"/>
  <c r="Q12" i="8"/>
  <c r="R12" i="8"/>
  <c r="Q14" i="8"/>
  <c r="S14" i="8" s="1"/>
  <c r="U14" i="8" s="1"/>
  <c r="W14" i="8" s="1"/>
  <c r="Y14" i="8" s="1"/>
  <c r="R14" i="8"/>
  <c r="T14" i="8" s="1"/>
  <c r="V14" i="8" s="1"/>
  <c r="X14" i="8" s="1"/>
  <c r="AA14" i="8" s="1"/>
  <c r="Q13" i="8"/>
  <c r="S13" i="8" s="1"/>
  <c r="U13" i="8" s="1"/>
  <c r="W13" i="8" s="1"/>
  <c r="Y13" i="8" s="1"/>
  <c r="R13" i="8"/>
  <c r="T13" i="8" s="1"/>
  <c r="V13" i="8" s="1"/>
  <c r="X13" i="8" s="1"/>
  <c r="AA13" i="8" s="1"/>
  <c r="AB7" i="1"/>
  <c r="G3" i="7" s="1"/>
  <c r="AB8" i="1"/>
  <c r="G4" i="7" s="1"/>
  <c r="T10" i="2" l="1"/>
  <c r="R10" i="2" s="1"/>
  <c r="S10" i="2"/>
  <c r="S9" i="2" s="1"/>
  <c r="AA12" i="8"/>
  <c r="F2" i="1"/>
  <c r="E2" i="8"/>
  <c r="E1" i="8"/>
  <c r="Q15" i="8"/>
  <c r="S15" i="8" s="1"/>
  <c r="U15" i="8" s="1"/>
  <c r="W15" i="8" s="1"/>
  <c r="Y15" i="8" s="1"/>
  <c r="Q10" i="2" l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F6" i="8" l="1"/>
  <c r="G6" i="8" s="1"/>
  <c r="D4" i="8"/>
  <c r="H6" i="8" l="1"/>
  <c r="Y4" i="8" l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T9" i="2"/>
  <c r="U9" i="2"/>
  <c r="V9" i="2"/>
  <c r="Y9" i="2"/>
  <c r="D9" i="2"/>
  <c r="AA4" i="8" l="1"/>
  <c r="AB6" i="1"/>
  <c r="G2" i="7" l="1"/>
  <c r="AB3" i="1"/>
  <c r="C10" i="2"/>
  <c r="C8" i="2" l="1"/>
  <c r="H4" i="8" l="1"/>
  <c r="I4" i="8" l="1"/>
  <c r="F4" i="8"/>
  <c r="J4" i="8" l="1"/>
  <c r="K4" i="8"/>
  <c r="G4" i="8"/>
  <c r="L4" i="8" l="1"/>
  <c r="M4" i="8" l="1"/>
  <c r="C9" i="2"/>
  <c r="N4" i="8" l="1"/>
  <c r="O4" i="8" l="1"/>
  <c r="E6" i="8"/>
  <c r="E4" i="8" s="1"/>
  <c r="P4" i="8" l="1"/>
  <c r="Q4" i="8" l="1"/>
  <c r="R4" i="8" l="1"/>
  <c r="C6" i="8"/>
  <c r="B6" i="8"/>
  <c r="A6" i="8"/>
  <c r="A2" i="7"/>
  <c r="S4" i="8" l="1"/>
  <c r="E3" i="8"/>
  <c r="D3" i="8" s="1"/>
  <c r="F2" i="8"/>
  <c r="D7" i="2"/>
  <c r="T4" i="8" l="1"/>
  <c r="F6" i="2"/>
  <c r="E7" i="2"/>
  <c r="D8" i="2"/>
  <c r="F1" i="8"/>
  <c r="G6" i="2" l="1"/>
  <c r="H1" i="1"/>
  <c r="H2" i="1" s="1"/>
  <c r="F3" i="8"/>
  <c r="F7" i="2"/>
  <c r="U4" i="8"/>
  <c r="E8" i="2"/>
  <c r="G1" i="8"/>
  <c r="G2" i="8"/>
  <c r="H6" i="2" l="1"/>
  <c r="I1" i="1"/>
  <c r="I2" i="1" s="1"/>
  <c r="G3" i="8"/>
  <c r="V4" i="8"/>
  <c r="G7" i="2"/>
  <c r="F8" i="2"/>
  <c r="H3" i="8" s="1"/>
  <c r="H2" i="8"/>
  <c r="H1" i="8"/>
  <c r="I6" i="2" l="1"/>
  <c r="J1" i="1"/>
  <c r="J2" i="1" s="1"/>
  <c r="I2" i="8"/>
  <c r="I1" i="8"/>
  <c r="W4" i="8"/>
  <c r="G8" i="2"/>
  <c r="H7" i="2"/>
  <c r="K1" i="1" l="1"/>
  <c r="K2" i="1" s="1"/>
  <c r="J6" i="2"/>
  <c r="J7" i="2" s="1"/>
  <c r="I7" i="2"/>
  <c r="X4" i="8"/>
  <c r="H8" i="2"/>
  <c r="J3" i="8" s="1"/>
  <c r="I3" i="8"/>
  <c r="L1" i="1" l="1"/>
  <c r="L2" i="1" s="1"/>
  <c r="K6" i="2"/>
  <c r="K7" i="2" s="1"/>
  <c r="I8" i="2"/>
  <c r="J2" i="8"/>
  <c r="J1" i="8"/>
  <c r="M1" i="1" l="1"/>
  <c r="M2" i="1" s="1"/>
  <c r="L6" i="2"/>
  <c r="L7" i="2" s="1"/>
  <c r="K3" i="8"/>
  <c r="J8" i="2"/>
  <c r="K1" i="8"/>
  <c r="K2" i="8"/>
  <c r="M6" i="2" l="1"/>
  <c r="M7" i="2" s="1"/>
  <c r="N1" i="1"/>
  <c r="N2" i="1" s="1"/>
  <c r="L3" i="8"/>
  <c r="K8" i="2"/>
  <c r="M3" i="8" s="1"/>
  <c r="L1" i="8"/>
  <c r="L2" i="8"/>
  <c r="O1" i="1" l="1"/>
  <c r="O2" i="1" s="1"/>
  <c r="N6" i="2"/>
  <c r="L8" i="2"/>
  <c r="N3" i="8" s="1"/>
  <c r="M2" i="8"/>
  <c r="M1" i="8"/>
  <c r="N7" i="2" l="1"/>
  <c r="P1" i="1"/>
  <c r="P2" i="1" s="1"/>
  <c r="O6" i="2"/>
  <c r="O7" i="2" s="1"/>
  <c r="M8" i="2"/>
  <c r="O3" i="8" s="1"/>
  <c r="N2" i="8"/>
  <c r="N1" i="8"/>
  <c r="P6" i="2" l="1"/>
  <c r="Q1" i="1"/>
  <c r="Q2" i="1" s="1"/>
  <c r="N8" i="2"/>
  <c r="P3" i="8" s="1"/>
  <c r="O2" i="8"/>
  <c r="O1" i="8"/>
  <c r="Q6" i="2" l="1"/>
  <c r="Q7" i="2" s="1"/>
  <c r="R1" i="1"/>
  <c r="R2" i="1" s="1"/>
  <c r="P7" i="2"/>
  <c r="O8" i="2"/>
  <c r="Q3" i="8" s="1"/>
  <c r="P2" i="8"/>
  <c r="P1" i="8"/>
  <c r="R6" i="2" l="1"/>
  <c r="S6" i="2" s="1"/>
  <c r="S1" i="1"/>
  <c r="P8" i="2"/>
  <c r="Q2" i="8"/>
  <c r="Q1" i="8"/>
  <c r="S7" i="2" l="1"/>
  <c r="U1" i="1"/>
  <c r="R7" i="2"/>
  <c r="T6" i="2"/>
  <c r="V1" i="1" s="1"/>
  <c r="T1" i="1"/>
  <c r="T2" i="1" s="1"/>
  <c r="S2" i="1"/>
  <c r="S2" i="8"/>
  <c r="S1" i="8"/>
  <c r="R3" i="8"/>
  <c r="Q8" i="2"/>
  <c r="R1" i="8"/>
  <c r="R2" i="8"/>
  <c r="U2" i="1" l="1"/>
  <c r="U6" i="2"/>
  <c r="W1" i="1" s="1"/>
  <c r="T7" i="2"/>
  <c r="R8" i="2"/>
  <c r="S3" i="8"/>
  <c r="T1" i="8"/>
  <c r="T2" i="8"/>
  <c r="U7" i="2" l="1"/>
  <c r="S8" i="2"/>
  <c r="V6" i="2"/>
  <c r="V2" i="1"/>
  <c r="T8" i="2"/>
  <c r="T3" i="8"/>
  <c r="U2" i="8"/>
  <c r="U1" i="8"/>
  <c r="X1" i="1" l="1"/>
  <c r="W6" i="2"/>
  <c r="W2" i="1"/>
  <c r="V7" i="2"/>
  <c r="U8" i="2"/>
  <c r="U3" i="8"/>
  <c r="V2" i="8"/>
  <c r="V1" i="8"/>
  <c r="W7" i="2" l="1"/>
  <c r="X6" i="2"/>
  <c r="Y1" i="1"/>
  <c r="X2" i="1"/>
  <c r="V8" i="2"/>
  <c r="V3" i="8"/>
  <c r="W1" i="8"/>
  <c r="W2" i="8"/>
  <c r="Y6" i="2" l="1"/>
  <c r="Z1" i="1"/>
  <c r="X7" i="2"/>
  <c r="W8" i="2"/>
  <c r="X8" i="2" s="1"/>
  <c r="Y8" i="2" s="1"/>
  <c r="W3" i="8"/>
  <c r="X2" i="8"/>
  <c r="X1" i="8"/>
  <c r="Z2" i="1" l="1"/>
  <c r="Z1" i="8"/>
  <c r="Z2" i="8"/>
  <c r="Y7" i="2"/>
  <c r="AA1" i="1"/>
  <c r="AA2" i="1" s="1"/>
  <c r="Y2" i="8"/>
  <c r="Y1" i="8"/>
  <c r="Y2" i="1"/>
  <c r="X3" i="8"/>
  <c r="AA1" i="8" l="1"/>
  <c r="AA2" i="8"/>
</calcChain>
</file>

<file path=xl/comments1.xml><?xml version="1.0" encoding="utf-8"?>
<comments xmlns="http://schemas.openxmlformats.org/spreadsheetml/2006/main">
  <authors>
    <author>Serena Li</author>
    <author>Colin Ji</author>
    <author>Bella Bi</author>
  </authors>
  <commentList>
    <comment ref="X6" authorId="0">
      <text>
        <r>
          <rPr>
            <b/>
            <sz val="9"/>
            <color indexed="81"/>
            <rFont val="Tahoma"/>
            <charset val="1"/>
          </rPr>
          <t>Serena Li:</t>
        </r>
        <r>
          <rPr>
            <sz val="9"/>
            <color indexed="81"/>
            <rFont val="Tahoma"/>
            <charset val="1"/>
          </rPr>
          <t xml:space="preserve">
讨论扩展方案</t>
        </r>
      </text>
    </comment>
    <comment ref="F11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</t>
        </r>
        <r>
          <rPr>
            <sz val="12"/>
            <color indexed="81"/>
            <rFont val="宋体"/>
            <charset val="134"/>
          </rPr>
          <t>B:7H
C:7H</t>
        </r>
        <r>
          <rPr>
            <sz val="9"/>
            <color indexed="81"/>
            <rFont val="宋体"/>
            <charset val="1"/>
          </rPr>
          <t xml:space="preserve">
</t>
        </r>
      </text>
    </comment>
    <comment ref="G11" authorId="1">
      <text>
        <r>
          <rPr>
            <b/>
            <sz val="14"/>
            <color indexed="81"/>
            <rFont val="宋体"/>
            <charset val="134"/>
          </rPr>
          <t>Colin Ji:</t>
        </r>
        <r>
          <rPr>
            <sz val="14"/>
            <color indexed="81"/>
            <rFont val="宋体"/>
            <charset val="134"/>
          </rPr>
          <t xml:space="preserve">
B:8h
C:8h</t>
        </r>
      </text>
    </comment>
    <comment ref="M15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Kevin:4h
Olivia:3h</t>
        </r>
      </text>
    </comment>
    <comment ref="N15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olivia:3h
kevin:3h</t>
        </r>
      </text>
    </comment>
    <comment ref="N17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olivia:3h
kevin:5h
</t>
        </r>
      </text>
    </comment>
    <comment ref="O17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Olivia:1.5h
Kevin:8h</t>
        </r>
      </text>
    </comment>
    <comment ref="O18" authorId="1">
      <text>
        <r>
          <rPr>
            <b/>
            <sz val="9"/>
            <color indexed="81"/>
            <rFont val="宋体"/>
            <charset val="1"/>
          </rPr>
          <t>Colin Ji:</t>
        </r>
        <r>
          <rPr>
            <sz val="9"/>
            <color indexed="81"/>
            <rFont val="宋体"/>
            <charset val="1"/>
          </rPr>
          <t xml:space="preserve">
Bright:2h
colin:10h
</t>
        </r>
      </text>
    </comment>
    <comment ref="A54" authorId="2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<sst xmlns="http://schemas.openxmlformats.org/spreadsheetml/2006/main" count="271" uniqueCount="127">
  <si>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</si>
  <si>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</si>
  <si>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</si>
  <si>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</si>
  <si>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</si>
  <si>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</si>
  <si>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</si>
  <si>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</si>
  <si>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</si>
  <si>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</si>
  <si>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</si>
  <si>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</si>
  <si>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</si>
  <si>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</si>
  <si>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</si>
  <si>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</si>
  <si>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</si>
  <si>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</si>
  <si>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</si>
  <si>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</si>
  <si>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</si>
  <si>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</si>
  <si>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</si>
  <si>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</si>
  <si>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</si>
  <si>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ID</t>
  </si>
  <si>
    <t>Project management</t>
  </si>
  <si>
    <t>Analysis requirements</t>
  </si>
  <si>
    <t>Prioritize</t>
  </si>
  <si>
    <t>Assign to</t>
  </si>
  <si>
    <t>Kevin.Wu</t>
  </si>
  <si>
    <t>Pay by</t>
  </si>
  <si>
    <t>Sanjel</t>
  </si>
  <si>
    <t>MetaShare</t>
  </si>
  <si>
    <t>Serena.Li</t>
  </si>
  <si>
    <t>Colin.Ji</t>
  </si>
  <si>
    <t>Unit Test</t>
  </si>
  <si>
    <t>本次迭代主要完成第11期FDAS的反馈需求</t>
  </si>
  <si>
    <t>Linsee.Lin</t>
  </si>
  <si>
    <t>Planning</t>
  </si>
  <si>
    <t>Retrospective</t>
  </si>
  <si>
    <t>Ticket #286</t>
  </si>
  <si>
    <t>JobMonitorSetting扩展-一条线是多个数据项计算后的结果</t>
  </si>
  <si>
    <t>Total Hours</t>
  </si>
  <si>
    <t>Colin.ji&amp;Bright.liu</t>
  </si>
  <si>
    <t>Phase11.P001</t>
  </si>
  <si>
    <t>Phase11.P002</t>
  </si>
  <si>
    <t>Phase11.P003</t>
  </si>
  <si>
    <t>Phase11.R001</t>
  </si>
  <si>
    <t>Phase11.T001</t>
  </si>
  <si>
    <t>迭代目标</t>
  </si>
  <si>
    <t>JobMonitorSetting扩展-WITSSetting生成</t>
  </si>
  <si>
    <t>JobMonitorSetting扩展-打印功能</t>
  </si>
  <si>
    <r>
      <t>Total Rate</t>
    </r>
    <r>
      <rPr>
        <sz val="11"/>
        <color theme="1"/>
        <rFont val="Microsoft YaHei UI"/>
        <family val="2"/>
        <charset val="134"/>
      </rPr>
      <t>曲线问题</t>
    </r>
  </si>
  <si>
    <t>JobMonitorSetting扩展-打印功能Y轴对齐</t>
  </si>
  <si>
    <t>按照web页面上显示的chart图表的显示状态来打印</t>
  </si>
  <si>
    <t>性能问题分析（前后台）</t>
  </si>
  <si>
    <t>Ticket #300</t>
  </si>
  <si>
    <t>隐藏“Job Information”,“Event Log”和”wrap up”这三个菜单</t>
  </si>
  <si>
    <t>Ticket #304</t>
  </si>
  <si>
    <t>Ticket #309</t>
  </si>
  <si>
    <t>Ticket #310</t>
  </si>
  <si>
    <t>Ticket #311</t>
  </si>
  <si>
    <t>Ticket #312</t>
  </si>
  <si>
    <t>JobMonitorSetting扩展——重构缺陷</t>
  </si>
  <si>
    <t>Ticket #315</t>
  </si>
  <si>
    <t>Ticket #298</t>
  </si>
  <si>
    <t>Ticket #302</t>
  </si>
  <si>
    <t>打印功能-分页和右下角页码</t>
  </si>
  <si>
    <t>MDM-类图</t>
  </si>
  <si>
    <t>Ticket333</t>
  </si>
  <si>
    <t xml:space="preserve">Job Set Up页面在工程机上WITS部分的操作按钮被遮挡 </t>
  </si>
  <si>
    <t>Ticket334</t>
  </si>
  <si>
    <t>Job Monitor页面右侧滚动条不需要显示</t>
  </si>
  <si>
    <t>Ticket329</t>
  </si>
  <si>
    <t>Ticket328</t>
  </si>
  <si>
    <t>Ticket327</t>
  </si>
  <si>
    <t>Ticket326</t>
  </si>
  <si>
    <t>Ticket325</t>
  </si>
  <si>
    <t>Job Type和Job Number的设置保存到Job Tag中</t>
  </si>
  <si>
    <t>Print打印——打印保存的文件名格式化</t>
  </si>
  <si>
    <t>Print打印——改成每个图表上只打印一条曲线</t>
  </si>
  <si>
    <t>Monitor页面添加【Print】按钮</t>
  </si>
  <si>
    <t>Monitor页面添加【End Job】按钮</t>
  </si>
  <si>
    <t xml:space="preserve"> Eservice -&gt;Job Package-&gt; AttachFile 添加FADS数据的导入功能</t>
  </si>
  <si>
    <t>Ticket330</t>
  </si>
  <si>
    <t>获取SCM_PLC数据序列化保存并重命名</t>
  </si>
  <si>
    <t>Ticket331</t>
  </si>
  <si>
    <t>AttachFile 添加FADS数据的WebApi接口定义和实现</t>
  </si>
  <si>
    <t>Ticket322</t>
  </si>
  <si>
    <t>Ticket337</t>
  </si>
  <si>
    <t>根据Express曲线定义的修改调整打印代码</t>
  </si>
  <si>
    <t>MDM CIM模型录入</t>
  </si>
  <si>
    <t>MDM系统生成功能完善</t>
  </si>
  <si>
    <t>EserviceOnline扩展使用MDMAPI访问的架构方案实现</t>
  </si>
  <si>
    <t>EserviceOnline扩展使用MDMAPI功能集成</t>
  </si>
  <si>
    <t>MDM 测试数据同步</t>
  </si>
  <si>
    <t>EserviceOnline扩展使用MDMAPI访问的架构方案确认-组件图</t>
  </si>
  <si>
    <t>MDM 测试数据整理排查所有测试数据并找出对应数控表确定数据正确性</t>
  </si>
  <si>
    <t>MeasureUnit实体扩展</t>
  </si>
  <si>
    <t>Ticket340</t>
  </si>
  <si>
    <t>Ticket346</t>
  </si>
  <si>
    <t>Ticket348</t>
  </si>
  <si>
    <t>Ticket350</t>
  </si>
  <si>
    <t>Ticket352</t>
  </si>
  <si>
    <t>Ticket354</t>
  </si>
  <si>
    <t>Ticket360</t>
  </si>
  <si>
    <t>Ticket342</t>
  </si>
  <si>
    <t>Ticket344</t>
  </si>
  <si>
    <t>Ticket356</t>
  </si>
  <si>
    <t>Ticket358</t>
  </si>
  <si>
    <t>Ticket362</t>
  </si>
  <si>
    <t>340  设置Current Job 的五角星图片改成按钮</t>
  </si>
  <si>
    <t>346 Job Tag在第一次初始化时，增加默认设置</t>
  </si>
  <si>
    <t>348 Density-Temp图表中，第二个Y轴不显示刻度线</t>
  </si>
  <si>
    <t>350 Current Job页面中头部Job Information数据项调整</t>
  </si>
  <si>
    <t>354 Monitor页面中的Interval自动计算，不允许修改</t>
  </si>
  <si>
    <t>360 Monitor界面，增加Chart Selection 收起展开的快捷键</t>
  </si>
  <si>
    <t>352 顶部菜单布局优化</t>
  </si>
  <si>
    <t>342 ”Job Set Up”按钮点击响应不正确</t>
  </si>
  <si>
    <t>344 “Job Set Up”页面重复加载，区块高度固定内容溢出</t>
  </si>
  <si>
    <t>356 打印图表时，如果已经打过了，而且文件被打开浏览，这时会发生写错误</t>
  </si>
  <si>
    <t>358 打印图表，表格线最右侧要封口，不能开口。</t>
  </si>
  <si>
    <t>362 当实时画线中，超过边界，自动调整Duration增加1小时</t>
  </si>
  <si>
    <t>Model</t>
  </si>
  <si>
    <t>Express</t>
  </si>
  <si>
    <t>MDM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</si>
</sst>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3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2"/>
      <color indexed="81"/>
      <name val="宋体"/>
      <charset val="134"/>
    </font>
    <font>
      <sz val="14"/>
      <color indexed="81"/>
      <name val="宋体"/>
      <charset val="134"/>
    </font>
    <font>
      <b/>
      <sz val="14"/>
      <color indexed="81"/>
      <name val="宋体"/>
      <charset val="134"/>
    </font>
    <font>
      <sz val="11"/>
      <color theme="1"/>
      <name val="Arial"/>
      <family val="2"/>
    </font>
    <font>
      <sz val="11"/>
      <color theme="1"/>
      <name val="Microsoft YaHei U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26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2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8" fillId="0" borderId="17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18" fillId="0" borderId="0" xfId="0" applyFont="1"/>
    <xf numFmtId="165" fontId="19" fillId="2" borderId="7" xfId="0" applyNumberFormat="1" applyFont="1" applyFill="1" applyBorder="1" applyAlignment="1">
      <alignment horizontal="center"/>
    </xf>
    <xf numFmtId="167" fontId="19" fillId="2" borderId="13" xfId="0" applyNumberFormat="1" applyFont="1" applyFill="1" applyBorder="1" applyAlignment="1">
      <alignment horizontal="center"/>
    </xf>
    <xf numFmtId="167" fontId="19" fillId="2" borderId="14" xfId="0" applyNumberFormat="1" applyFont="1" applyFill="1" applyBorder="1" applyAlignment="1">
      <alignment horizontal="center"/>
    </xf>
    <xf numFmtId="166" fontId="18" fillId="3" borderId="7" xfId="0" applyNumberFormat="1" applyFont="1" applyFill="1" applyBorder="1"/>
    <xf numFmtId="167" fontId="6" fillId="0" borderId="0" xfId="0" applyFont="1" applyAlignment="1">
      <alignment horizontal="center"/>
    </xf>
    <xf numFmtId="166" fontId="8" fillId="3" borderId="17" xfId="0" applyNumberFormat="1" applyFont="1" applyFill="1" applyBorder="1"/>
    <xf numFmtId="167" fontId="8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5" fontId="19" fillId="2" borderId="17" xfId="0" applyNumberFormat="1" applyFont="1" applyFill="1" applyBorder="1" applyAlignment="1">
      <alignment horizontal="center"/>
    </xf>
    <xf numFmtId="167" fontId="6" fillId="0" borderId="0" xfId="0" applyNumberFormat="1" applyFont="1"/>
    <xf numFmtId="167" fontId="0" fillId="0" borderId="17" xfId="0" applyNumberFormat="1" applyFill="1" applyBorder="1" applyAlignment="1">
      <alignment horizontal="right" vertical="top"/>
    </xf>
    <xf numFmtId="167" fontId="0" fillId="0" borderId="17" xfId="0" applyNumberFormat="1" applyFill="1" applyBorder="1" applyAlignment="1">
      <alignment vertical="top"/>
    </xf>
    <xf numFmtId="167" fontId="6" fillId="0" borderId="17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6" fillId="0" borderId="17" xfId="0" applyNumberFormat="1" applyFont="1" applyBorder="1" applyAlignment="1">
      <alignment horizontal="center" vertical="center"/>
    </xf>
    <xf numFmtId="0" fontId="8" fillId="0" borderId="7" xfId="0" applyNumberFormat="1" applyFont="1" applyFill="1" applyBorder="1"/>
    <xf numFmtId="167" fontId="8" fillId="0" borderId="0" xfId="0" applyFont="1" applyAlignment="1">
      <alignment horizontal="left"/>
    </xf>
    <xf numFmtId="167" fontId="20" fillId="2" borderId="2" xfId="0" applyNumberFormat="1" applyFont="1" applyFill="1" applyBorder="1" applyAlignment="1">
      <alignment horizontal="center"/>
    </xf>
    <xf numFmtId="167" fontId="20" fillId="2" borderId="1" xfId="0" applyNumberFormat="1" applyFont="1" applyFill="1" applyBorder="1" applyAlignment="1">
      <alignment horizontal="center" vertical="top" wrapText="1"/>
    </xf>
    <xf numFmtId="167" fontId="20" fillId="2" borderId="1" xfId="0" applyNumberFormat="1" applyFont="1" applyFill="1" applyBorder="1" applyAlignment="1">
      <alignment horizontal="left"/>
    </xf>
    <xf numFmtId="165" fontId="21" fillId="2" borderId="7" xfId="0" applyNumberFormat="1" applyFont="1" applyFill="1" applyBorder="1" applyAlignment="1">
      <alignment horizontal="center"/>
    </xf>
    <xf numFmtId="167" fontId="22" fillId="0" borderId="0" xfId="0" applyNumberFormat="1" applyFont="1" applyFill="1" applyBorder="1"/>
    <xf numFmtId="167" fontId="23" fillId="2" borderId="4" xfId="0" applyNumberFormat="1" applyFont="1" applyFill="1" applyBorder="1" applyAlignment="1">
      <alignment horizontal="left"/>
    </xf>
    <xf numFmtId="167" fontId="23" fillId="2" borderId="5" xfId="0" applyNumberFormat="1" applyFont="1" applyFill="1" applyBorder="1" applyAlignment="1">
      <alignment vertical="top" wrapText="1"/>
    </xf>
    <xf numFmtId="167" fontId="23" fillId="2" borderId="5" xfId="0" applyNumberFormat="1" applyFont="1" applyFill="1" applyBorder="1" applyAlignment="1">
      <alignment horizontal="left"/>
    </xf>
    <xf numFmtId="167" fontId="21" fillId="2" borderId="9" xfId="0" applyNumberFormat="1" applyFont="1" applyFill="1" applyBorder="1" applyAlignment="1">
      <alignment horizontal="center"/>
    </xf>
    <xf numFmtId="167" fontId="23" fillId="3" borderId="0" xfId="0" applyNumberFormat="1" applyFont="1" applyFill="1" applyBorder="1" applyAlignment="1">
      <alignment horizontal="left"/>
    </xf>
    <xf numFmtId="167" fontId="23" fillId="3" borderId="0" xfId="0" applyNumberFormat="1" applyFont="1" applyFill="1" applyBorder="1" applyAlignment="1">
      <alignment horizontal="center" vertical="top" wrapText="1"/>
    </xf>
    <xf numFmtId="0" fontId="23" fillId="3" borderId="0" xfId="0" applyNumberFormat="1" applyFont="1" applyFill="1" applyBorder="1" applyAlignment="1">
      <alignment horizontal="left"/>
    </xf>
    <xf numFmtId="0" fontId="23" fillId="3" borderId="1" xfId="0" applyNumberFormat="1" applyFont="1" applyFill="1" applyBorder="1" applyAlignment="1">
      <alignment horizontal="left"/>
    </xf>
    <xf numFmtId="0" fontId="22" fillId="3" borderId="1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right"/>
    </xf>
    <xf numFmtId="167" fontId="22" fillId="0" borderId="0" xfId="0" applyNumberFormat="1" applyFont="1" applyFill="1" applyBorder="1" applyAlignment="1">
      <alignment horizontal="right"/>
    </xf>
    <xf numFmtId="0" fontId="20" fillId="4" borderId="1" xfId="0" applyNumberFormat="1" applyFont="1" applyFill="1" applyBorder="1" applyAlignment="1">
      <alignment horizontal="left"/>
    </xf>
    <xf numFmtId="167" fontId="23" fillId="3" borderId="0" xfId="0" applyNumberFormat="1" applyFont="1" applyFill="1" applyAlignment="1">
      <alignment horizontal="left"/>
    </xf>
    <xf numFmtId="167" fontId="23" fillId="3" borderId="0" xfId="0" applyNumberFormat="1" applyFont="1" applyFill="1" applyAlignment="1">
      <alignment horizontal="center" vertical="top" wrapText="1"/>
    </xf>
    <xf numFmtId="0" fontId="23" fillId="3" borderId="0" xfId="0" applyNumberFormat="1" applyFont="1" applyFill="1" applyAlignment="1">
      <alignment horizontal="left"/>
    </xf>
    <xf numFmtId="0" fontId="22" fillId="0" borderId="0" xfId="0" applyNumberFormat="1" applyFont="1" applyFill="1" applyBorder="1"/>
    <xf numFmtId="167" fontId="23" fillId="0" borderId="17" xfId="0" applyNumberFormat="1" applyFont="1" applyFill="1" applyBorder="1" applyAlignment="1">
      <alignment vertical="top"/>
    </xf>
    <xf numFmtId="167" fontId="23" fillId="0" borderId="17" xfId="0" applyNumberFormat="1" applyFont="1" applyFill="1" applyBorder="1" applyAlignment="1">
      <alignment horizontal="left" vertical="top" wrapText="1"/>
    </xf>
    <xf numFmtId="0" fontId="23" fillId="0" borderId="17" xfId="0" applyNumberFormat="1" applyFont="1" applyFill="1" applyBorder="1" applyAlignment="1">
      <alignment horizontal="left"/>
    </xf>
    <xf numFmtId="0" fontId="22" fillId="0" borderId="17" xfId="0" applyNumberFormat="1" applyFont="1" applyFill="1" applyBorder="1" applyAlignment="1">
      <alignment horizontal="center"/>
    </xf>
    <xf numFmtId="0" fontId="22" fillId="0" borderId="17" xfId="0" applyNumberFormat="1" applyFont="1" applyBorder="1"/>
    <xf numFmtId="167" fontId="22" fillId="4" borderId="17" xfId="0" applyNumberFormat="1" applyFont="1" applyFill="1" applyBorder="1"/>
    <xf numFmtId="167" fontId="22" fillId="0" borderId="0" xfId="0" applyNumberFormat="1" applyFont="1"/>
    <xf numFmtId="167" fontId="23" fillId="0" borderId="17" xfId="0" applyNumberFormat="1" applyFont="1" applyFill="1" applyBorder="1" applyAlignment="1">
      <alignment vertical="top" wrapText="1"/>
    </xf>
    <xf numFmtId="167" fontId="22" fillId="0" borderId="17" xfId="0" applyNumberFormat="1" applyFont="1" applyBorder="1"/>
    <xf numFmtId="0" fontId="22" fillId="0" borderId="17" xfId="0" applyNumberFormat="1" applyFont="1" applyBorder="1" applyAlignment="1">
      <alignment horizontal="center"/>
    </xf>
    <xf numFmtId="167" fontId="23" fillId="0" borderId="17" xfId="0" applyNumberFormat="1" applyFont="1" applyBorder="1" applyAlignment="1">
      <alignment vertical="top" wrapText="1"/>
    </xf>
    <xf numFmtId="0" fontId="21" fillId="0" borderId="17" xfId="0" applyNumberFormat="1" applyFont="1" applyBorder="1" applyAlignment="1">
      <alignment horizontal="center"/>
    </xf>
    <xf numFmtId="0" fontId="23" fillId="0" borderId="17" xfId="0" applyNumberFormat="1" applyFont="1" applyBorder="1"/>
    <xf numFmtId="167" fontId="22" fillId="0" borderId="17" xfId="0" applyNumberFormat="1" applyFont="1" applyBorder="1" applyAlignment="1">
      <alignment horizontal="center"/>
    </xf>
    <xf numFmtId="0" fontId="23" fillId="0" borderId="17" xfId="0" applyNumberFormat="1" applyFont="1" applyBorder="1" applyAlignment="1">
      <alignment horizontal="left"/>
    </xf>
    <xf numFmtId="167" fontId="24" fillId="0" borderId="17" xfId="0" applyNumberFormat="1" applyFont="1" applyBorder="1" applyAlignment="1">
      <alignment horizontal="left"/>
    </xf>
    <xf numFmtId="167" fontId="24" fillId="0" borderId="17" xfId="0" applyNumberFormat="1" applyFont="1" applyBorder="1" applyAlignment="1">
      <alignment vertical="top" wrapText="1"/>
    </xf>
    <xf numFmtId="0" fontId="24" fillId="0" borderId="17" xfId="0" applyNumberFormat="1" applyFont="1" applyBorder="1" applyAlignment="1">
      <alignment horizontal="left"/>
    </xf>
    <xf numFmtId="167" fontId="23" fillId="0" borderId="0" xfId="0" applyNumberFormat="1" applyFont="1" applyAlignment="1">
      <alignment horizontal="left"/>
    </xf>
    <xf numFmtId="167" fontId="23" fillId="0" borderId="0" xfId="0" applyNumberFormat="1" applyFont="1" applyAlignment="1">
      <alignment vertical="top" wrapText="1"/>
    </xf>
    <xf numFmtId="167" fontId="22" fillId="0" borderId="0" xfId="0" applyNumberFormat="1" applyFont="1" applyAlignment="1">
      <alignment horizontal="center"/>
    </xf>
    <xf numFmtId="166" fontId="22" fillId="0" borderId="0" xfId="0" applyNumberFormat="1" applyFont="1"/>
    <xf numFmtId="167" fontId="22" fillId="4" borderId="21" xfId="0" applyNumberFormat="1" applyFont="1" applyFill="1" applyBorder="1"/>
    <xf numFmtId="167" fontId="22" fillId="4" borderId="22" xfId="0" applyNumberFormat="1" applyFont="1" applyFill="1" applyBorder="1"/>
    <xf numFmtId="0" fontId="6" fillId="0" borderId="17" xfId="0" applyNumberFormat="1" applyFont="1" applyBorder="1" applyAlignment="1"/>
    <xf numFmtId="0" fontId="6" fillId="0" borderId="0" xfId="0" applyNumberFormat="1" applyFont="1" applyBorder="1" applyAlignment="1"/>
    <xf numFmtId="0" fontId="8" fillId="0" borderId="17" xfId="0" applyNumberFormat="1" applyFont="1" applyBorder="1"/>
    <xf numFmtId="167" fontId="17" fillId="0" borderId="17" xfId="0" applyFont="1" applyBorder="1" applyAlignment="1"/>
    <xf numFmtId="14" fontId="12" fillId="0" borderId="17" xfId="0" applyNumberFormat="1" applyFont="1" applyBorder="1" applyAlignment="1"/>
    <xf numFmtId="167" fontId="31" fillId="0" borderId="0" xfId="0" applyFont="1"/>
    <xf numFmtId="0" fontId="25" fillId="3" borderId="1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0" fontId="25" fillId="3" borderId="20" xfId="0" applyNumberFormat="1" applyFont="1" applyFill="1" applyBorder="1" applyAlignment="1">
      <alignment horizontal="center" vertical="center"/>
    </xf>
    <xf numFmtId="167" fontId="20" fillId="2" borderId="10" xfId="0" applyNumberFormat="1" applyFont="1" applyFill="1" applyBorder="1" applyAlignment="1">
      <alignment horizontal="left" wrapText="1"/>
    </xf>
    <xf numFmtId="167" fontId="20" fillId="2" borderId="11" xfId="0" applyNumberFormat="1" applyFont="1" applyFill="1" applyBorder="1" applyAlignment="1">
      <alignment horizontal="left" wrapText="1"/>
    </xf>
    <xf numFmtId="166" fontId="20" fillId="2" borderId="15" xfId="0" applyNumberFormat="1" applyFont="1" applyFill="1" applyBorder="1" applyAlignment="1">
      <alignment horizontal="center" vertical="top" wrapText="1"/>
    </xf>
    <xf numFmtId="166" fontId="20" fillId="2" borderId="16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0" xfId="0" applyFont="1" applyAlignment="1">
      <alignment horizontal="center"/>
    </xf>
    <xf numFmtId="167" fontId="8" fillId="0" borderId="18" xfId="0" applyFont="1" applyBorder="1" applyAlignment="1">
      <alignment horizontal="right"/>
    </xf>
    <xf numFmtId="167" fontId="8" fillId="0" borderId="19" xfId="0" applyFont="1" applyBorder="1" applyAlignment="1">
      <alignment horizontal="right"/>
    </xf>
    <xf numFmtId="167" fontId="12" fillId="0" borderId="5" xfId="0" applyFont="1" applyBorder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Remaining'!$E$1:$AA$1</c:f>
              <c:numCache>
                <c:formatCode>m/d;@</c:formatCode>
                <c:ptCount val="23"/>
                <c:pt idx="0">
                  <c:v>43345</c:v>
                </c:pt>
                <c:pt idx="1">
                  <c:v>43346</c:v>
                </c:pt>
                <c:pt idx="2">
                  <c:v>43347</c:v>
                </c:pt>
                <c:pt idx="3">
                  <c:v>43348</c:v>
                </c:pt>
                <c:pt idx="4">
                  <c:v>43349</c:v>
                </c:pt>
                <c:pt idx="5">
                  <c:v>43350</c:v>
                </c:pt>
                <c:pt idx="6">
                  <c:v>43353</c:v>
                </c:pt>
                <c:pt idx="7">
                  <c:v>43354</c:v>
                </c:pt>
                <c:pt idx="8">
                  <c:v>43355</c:v>
                </c:pt>
                <c:pt idx="9">
                  <c:v>43356</c:v>
                </c:pt>
                <c:pt idx="10">
                  <c:v>43357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43368</c:v>
                </c:pt>
                <c:pt idx="18">
                  <c:v>43369</c:v>
                </c:pt>
                <c:pt idx="19">
                  <c:v>43370</c:v>
                </c:pt>
                <c:pt idx="20">
                  <c:v>43371</c:v>
                </c:pt>
                <c:pt idx="21">
                  <c:v>43372</c:v>
                </c:pt>
                <c:pt idx="22">
                  <c:v>43373</c:v>
                </c:pt>
              </c:numCache>
            </c:numRef>
          </c:cat>
          <c:val>
            <c:numRef>
              <c:f>'Task Remaining'!$E$3:$AA$3</c:f>
              <c:numCache>
                <c:formatCode>General</c:formatCode>
                <c:ptCount val="23"/>
                <c:pt idx="0">
                  <c:v>286</c:v>
                </c:pt>
                <c:pt idx="1">
                  <c:v>273</c:v>
                </c:pt>
                <c:pt idx="2">
                  <c:v>260</c:v>
                </c:pt>
                <c:pt idx="3">
                  <c:v>247</c:v>
                </c:pt>
                <c:pt idx="4">
                  <c:v>234</c:v>
                </c:pt>
                <c:pt idx="5">
                  <c:v>221</c:v>
                </c:pt>
                <c:pt idx="6">
                  <c:v>208</c:v>
                </c:pt>
                <c:pt idx="7">
                  <c:v>195</c:v>
                </c:pt>
                <c:pt idx="8">
                  <c:v>182</c:v>
                </c:pt>
                <c:pt idx="9">
                  <c:v>169</c:v>
                </c:pt>
                <c:pt idx="10">
                  <c:v>156</c:v>
                </c:pt>
                <c:pt idx="11">
                  <c:v>143</c:v>
                </c:pt>
                <c:pt idx="12">
                  <c:v>130</c:v>
                </c:pt>
                <c:pt idx="13">
                  <c:v>117</c:v>
                </c:pt>
                <c:pt idx="14">
                  <c:v>104</c:v>
                </c:pt>
                <c:pt idx="15">
                  <c:v>91</c:v>
                </c:pt>
                <c:pt idx="16">
                  <c:v>78</c:v>
                </c:pt>
                <c:pt idx="17">
                  <c:v>65</c:v>
                </c:pt>
                <c:pt idx="18">
                  <c:v>52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Remaining'!$E$1:$AA$1</c:f>
              <c:numCache>
                <c:formatCode>m/d;@</c:formatCode>
                <c:ptCount val="23"/>
                <c:pt idx="0">
                  <c:v>43345</c:v>
                </c:pt>
                <c:pt idx="1">
                  <c:v>43346</c:v>
                </c:pt>
                <c:pt idx="2">
                  <c:v>43347</c:v>
                </c:pt>
                <c:pt idx="3">
                  <c:v>43348</c:v>
                </c:pt>
                <c:pt idx="4">
                  <c:v>43349</c:v>
                </c:pt>
                <c:pt idx="5">
                  <c:v>43350</c:v>
                </c:pt>
                <c:pt idx="6">
                  <c:v>43353</c:v>
                </c:pt>
                <c:pt idx="7">
                  <c:v>43354</c:v>
                </c:pt>
                <c:pt idx="8">
                  <c:v>43355</c:v>
                </c:pt>
                <c:pt idx="9">
                  <c:v>43356</c:v>
                </c:pt>
                <c:pt idx="10">
                  <c:v>43357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43368</c:v>
                </c:pt>
                <c:pt idx="18">
                  <c:v>43369</c:v>
                </c:pt>
                <c:pt idx="19">
                  <c:v>43370</c:v>
                </c:pt>
                <c:pt idx="20">
                  <c:v>43371</c:v>
                </c:pt>
                <c:pt idx="21">
                  <c:v>43372</c:v>
                </c:pt>
                <c:pt idx="22">
                  <c:v>43373</c:v>
                </c:pt>
              </c:numCache>
            </c:numRef>
          </c:cat>
          <c:val>
            <c:numRef>
              <c:f>'Task Remaining'!$E$4:$AA$4</c:f>
              <c:numCache>
                <c:formatCode>General</c:formatCode>
                <c:ptCount val="23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153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151.5</c:v>
                </c:pt>
                <c:pt idx="12">
                  <c:v>146</c:v>
                </c:pt>
                <c:pt idx="13">
                  <c:v>142</c:v>
                </c:pt>
                <c:pt idx="14">
                  <c:v>125</c:v>
                </c:pt>
                <c:pt idx="15">
                  <c:v>114</c:v>
                </c:pt>
                <c:pt idx="16">
                  <c:v>105</c:v>
                </c:pt>
                <c:pt idx="17">
                  <c:v>92</c:v>
                </c:pt>
                <c:pt idx="18">
                  <c:v>83</c:v>
                </c:pt>
                <c:pt idx="19">
                  <c:v>68</c:v>
                </c:pt>
                <c:pt idx="20">
                  <c:v>52</c:v>
                </c:pt>
                <c:pt idx="21">
                  <c:v>53</c:v>
                </c:pt>
                <c:pt idx="22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1104"/>
        <c:axId val="120112640"/>
      </c:lineChart>
      <c:catAx>
        <c:axId val="1201111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2640"/>
        <c:crosses val="autoZero"/>
        <c:auto val="0"/>
        <c:lblAlgn val="ctr"/>
        <c:lblOffset val="100"/>
        <c:noMultiLvlLbl val="1"/>
      </c:catAx>
      <c:valAx>
        <c:axId val="120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6"/>
  <sheetViews>
    <sheetView tabSelected="1" zoomScale="85" zoomScaleNormal="85" workbookViewId="0">
      <pane xSplit="4" ySplit="5" topLeftCell="N6" activePane="bottomRight" state="frozen"/>
      <selection pane="topRight" activeCell="E1" sqref="E1"/>
      <selection pane="bottomLeft" activeCell="A6" sqref="A6"/>
      <selection pane="bottomRight" activeCell="AB67" sqref="AB67"/>
    </sheetView>
  </sheetViews>
  <sheetFormatPr defaultColWidth="8.42578125" defaultRowHeight="15" customHeight="1"/>
  <cols>
    <col min="1" max="1" width="15.85546875" style="101" bestFit="1" customWidth="1"/>
    <col min="2" max="2" width="76.5703125" style="102" bestFit="1" customWidth="1"/>
    <col min="3" max="3" width="10.85546875" style="101" customWidth="1"/>
    <col min="4" max="4" width="11.5703125" style="101" bestFit="1" customWidth="1"/>
    <col min="5" max="5" width="7.7109375" style="103" bestFit="1" customWidth="1"/>
    <col min="6" max="7" width="8.85546875" style="103" bestFit="1" customWidth="1"/>
    <col min="8" max="10" width="7.7109375" style="103" bestFit="1" customWidth="1"/>
    <col min="11" max="15" width="8.85546875" style="103" bestFit="1" customWidth="1"/>
    <col min="16" max="16" width="10" style="103" bestFit="1" customWidth="1"/>
    <col min="17" max="19" width="7.7109375" style="103" bestFit="1" customWidth="1"/>
    <col min="20" max="25" width="8.85546875" style="103" bestFit="1" customWidth="1"/>
    <col min="26" max="26" width="6.42578125" style="103" bestFit="1" customWidth="1"/>
    <col min="27" max="27" width="8.85546875" style="103" bestFit="1" customWidth="1"/>
    <col min="28" max="28" width="13.85546875" style="104" bestFit="1" customWidth="1"/>
    <col min="29" max="29" width="19.7109375" style="89" bestFit="1" customWidth="1"/>
    <col min="30" max="30" width="23.7109375" style="89" bestFit="1" customWidth="1"/>
    <col min="31" max="31" width="12.5703125" style="89" bestFit="1" customWidth="1"/>
    <col min="32" max="32" width="9.140625" style="89" bestFit="1" customWidth="1"/>
    <col min="33" max="16384" width="8.42578125" style="89"/>
  </cols>
  <sheetData>
    <row r="1" spans="1:32" s="66" customFormat="1" ht="15" customHeight="1">
      <c r="A1" s="62" t="s">
        <v>15</v>
      </c>
      <c r="B1" s="63" t="s">
        <v>9</v>
      </c>
      <c r="C1" s="64" t="s">
        <v>28</v>
      </c>
      <c r="D1" s="116" t="s">
        <v>17</v>
      </c>
      <c r="E1" s="65">
        <f>F1-1</f>
        <v>43345</v>
      </c>
      <c r="F1" s="65">
        <f>Resources!D6</f>
        <v>43346</v>
      </c>
      <c r="G1" s="65">
        <f>Resources!E6</f>
        <v>43347</v>
      </c>
      <c r="H1" s="65">
        <f>Resources!F6</f>
        <v>43348</v>
      </c>
      <c r="I1" s="65">
        <f>Resources!G6</f>
        <v>43349</v>
      </c>
      <c r="J1" s="65">
        <f>Resources!H6</f>
        <v>43350</v>
      </c>
      <c r="K1" s="65">
        <f>Resources!I6</f>
        <v>43353</v>
      </c>
      <c r="L1" s="65">
        <f>Resources!J6</f>
        <v>43354</v>
      </c>
      <c r="M1" s="65">
        <f>Resources!K6</f>
        <v>43355</v>
      </c>
      <c r="N1" s="65">
        <f>Resources!L6</f>
        <v>43356</v>
      </c>
      <c r="O1" s="65">
        <f>Resources!M6</f>
        <v>43357</v>
      </c>
      <c r="P1" s="65">
        <f>Resources!N6</f>
        <v>43360</v>
      </c>
      <c r="Q1" s="65">
        <f>Resources!O6</f>
        <v>43361</v>
      </c>
      <c r="R1" s="65">
        <f>Resources!P6</f>
        <v>43362</v>
      </c>
      <c r="S1" s="65">
        <f>Resources!Q6</f>
        <v>43363</v>
      </c>
      <c r="T1" s="65">
        <f>Resources!R6</f>
        <v>43364</v>
      </c>
      <c r="U1" s="65">
        <f>Resources!S6</f>
        <v>43365</v>
      </c>
      <c r="V1" s="65">
        <f>Resources!T6</f>
        <v>43368</v>
      </c>
      <c r="W1" s="65">
        <f>Resources!U6</f>
        <v>43369</v>
      </c>
      <c r="X1" s="65">
        <f>Resources!V6</f>
        <v>43370</v>
      </c>
      <c r="Y1" s="65">
        <f>Resources!W6</f>
        <v>43371</v>
      </c>
      <c r="Z1" s="65">
        <f>Resources!X6</f>
        <v>43372</v>
      </c>
      <c r="AA1" s="65">
        <f>Resources!Y6</f>
        <v>43373</v>
      </c>
      <c r="AB1" s="118" t="s">
        <v>43</v>
      </c>
    </row>
    <row r="2" spans="1:32" s="66" customFormat="1" ht="15" customHeight="1" thickBot="1">
      <c r="A2" s="67"/>
      <c r="B2" s="68"/>
      <c r="C2" s="69"/>
      <c r="D2" s="117"/>
      <c r="E2" s="70">
        <f>E1</f>
        <v>43345</v>
      </c>
      <c r="F2" s="70">
        <f>F1</f>
        <v>43346</v>
      </c>
      <c r="G2" s="70">
        <f t="shared" ref="G2:X2" si="0">G1</f>
        <v>43347</v>
      </c>
      <c r="H2" s="70">
        <f t="shared" si="0"/>
        <v>43348</v>
      </c>
      <c r="I2" s="70">
        <f t="shared" si="0"/>
        <v>43349</v>
      </c>
      <c r="J2" s="70">
        <f t="shared" si="0"/>
        <v>43350</v>
      </c>
      <c r="K2" s="70">
        <f t="shared" si="0"/>
        <v>43353</v>
      </c>
      <c r="L2" s="70">
        <f t="shared" si="0"/>
        <v>43354</v>
      </c>
      <c r="M2" s="70">
        <f t="shared" si="0"/>
        <v>43355</v>
      </c>
      <c r="N2" s="70">
        <f t="shared" si="0"/>
        <v>43356</v>
      </c>
      <c r="O2" s="70">
        <f t="shared" si="0"/>
        <v>43357</v>
      </c>
      <c r="P2" s="70">
        <f t="shared" si="0"/>
        <v>43360</v>
      </c>
      <c r="Q2" s="70">
        <f t="shared" si="0"/>
        <v>43361</v>
      </c>
      <c r="R2" s="70">
        <f t="shared" si="0"/>
        <v>43362</v>
      </c>
      <c r="S2" s="70">
        <f t="shared" ref="S2" si="1">S1</f>
        <v>43363</v>
      </c>
      <c r="T2" s="70">
        <f t="shared" si="0"/>
        <v>43364</v>
      </c>
      <c r="U2" s="70">
        <f t="shared" si="0"/>
        <v>43365</v>
      </c>
      <c r="V2" s="70">
        <f t="shared" si="0"/>
        <v>43368</v>
      </c>
      <c r="W2" s="70">
        <f t="shared" si="0"/>
        <v>43369</v>
      </c>
      <c r="X2" s="70">
        <f t="shared" si="0"/>
        <v>43370</v>
      </c>
      <c r="Y2" s="70">
        <f t="shared" ref="Y2:AA2" si="2">Y1</f>
        <v>43371</v>
      </c>
      <c r="Z2" s="70">
        <f t="shared" si="2"/>
        <v>43372</v>
      </c>
      <c r="AA2" s="70">
        <f t="shared" si="2"/>
        <v>43373</v>
      </c>
      <c r="AB2" s="119"/>
    </row>
    <row r="3" spans="1:32" s="77" customFormat="1" ht="15" customHeight="1" thickBot="1">
      <c r="A3" s="71"/>
      <c r="B3" s="72" t="s">
        <v>23</v>
      </c>
      <c r="C3" s="73"/>
      <c r="D3" s="74">
        <f>E3</f>
        <v>286</v>
      </c>
      <c r="E3" s="75">
        <f>Resources!C8</f>
        <v>286</v>
      </c>
      <c r="F3" s="75">
        <f>Resources!D8</f>
        <v>273</v>
      </c>
      <c r="G3" s="75">
        <f>Resources!E8</f>
        <v>260</v>
      </c>
      <c r="H3" s="75">
        <f>Resources!F8</f>
        <v>247</v>
      </c>
      <c r="I3" s="75">
        <f>Resources!G8</f>
        <v>234</v>
      </c>
      <c r="J3" s="75">
        <f>Resources!H8</f>
        <v>221</v>
      </c>
      <c r="K3" s="75">
        <f>Resources!I8</f>
        <v>208</v>
      </c>
      <c r="L3" s="75">
        <f>Resources!J8</f>
        <v>195</v>
      </c>
      <c r="M3" s="75">
        <f>Resources!K8</f>
        <v>182</v>
      </c>
      <c r="N3" s="75">
        <f>Resources!L8</f>
        <v>169</v>
      </c>
      <c r="O3" s="75">
        <f>Resources!M8</f>
        <v>156</v>
      </c>
      <c r="P3" s="75">
        <f>Resources!N8</f>
        <v>143</v>
      </c>
      <c r="Q3" s="75">
        <f>Resources!O8</f>
        <v>130</v>
      </c>
      <c r="R3" s="75">
        <f>Resources!P8</f>
        <v>117</v>
      </c>
      <c r="S3" s="75">
        <f>Resources!Q8</f>
        <v>104</v>
      </c>
      <c r="T3" s="75">
        <f>Resources!R8</f>
        <v>91</v>
      </c>
      <c r="U3" s="75">
        <f>Resources!T8</f>
        <v>78</v>
      </c>
      <c r="V3" s="75">
        <f>Resources!U8</f>
        <v>65</v>
      </c>
      <c r="W3" s="75">
        <f>Resources!V8</f>
        <v>52</v>
      </c>
      <c r="X3" s="75">
        <f>Resources!Y8</f>
        <v>13</v>
      </c>
      <c r="Y3" s="75">
        <f>Resources!Z8</f>
        <v>0</v>
      </c>
      <c r="Z3" s="75">
        <f>Resources!AA8</f>
        <v>0</v>
      </c>
      <c r="AA3" s="75">
        <f>Resources!AB8</f>
        <v>0</v>
      </c>
      <c r="AB3" s="113">
        <f>SUM(AB6:AB105)</f>
        <v>258.5</v>
      </c>
      <c r="AC3" s="76"/>
      <c r="AD3" s="76"/>
    </row>
    <row r="4" spans="1:32" s="77" customFormat="1" ht="15" customHeight="1" thickBot="1">
      <c r="A4" s="71"/>
      <c r="B4" s="72" t="s">
        <v>18</v>
      </c>
      <c r="C4" s="73"/>
      <c r="D4" s="78">
        <f>SUM(D6:D105)</f>
        <v>189</v>
      </c>
      <c r="E4" s="75">
        <f>Resources!C9</f>
        <v>286</v>
      </c>
      <c r="F4" s="75">
        <f>E4-F5</f>
        <v>272</v>
      </c>
      <c r="G4" s="75">
        <f t="shared" ref="G4:J4" si="3">F4-G5</f>
        <v>256</v>
      </c>
      <c r="H4" s="75">
        <f>G4-H5</f>
        <v>256</v>
      </c>
      <c r="I4" s="75">
        <f t="shared" si="3"/>
        <v>256</v>
      </c>
      <c r="J4" s="75">
        <f t="shared" si="3"/>
        <v>256</v>
      </c>
      <c r="K4" s="75">
        <f t="shared" ref="K4" si="4">J4-K5</f>
        <v>240</v>
      </c>
      <c r="L4" s="75">
        <f t="shared" ref="L4" si="5">K4-L5</f>
        <v>224</v>
      </c>
      <c r="M4" s="75">
        <f>L4-M5</f>
        <v>207</v>
      </c>
      <c r="N4" s="75">
        <f t="shared" ref="N4" si="6">M4-N5</f>
        <v>187</v>
      </c>
      <c r="O4" s="75">
        <f t="shared" ref="O4" si="7">N4-O5</f>
        <v>167</v>
      </c>
      <c r="P4" s="75">
        <f>O4-P5</f>
        <v>157.5</v>
      </c>
      <c r="Q4" s="75">
        <f t="shared" ref="Q4" si="8">P4-Q5</f>
        <v>152.5</v>
      </c>
      <c r="R4" s="75">
        <f t="shared" ref="R4:S4" si="9">Q4-R5</f>
        <v>145.5</v>
      </c>
      <c r="S4" s="75">
        <f t="shared" si="9"/>
        <v>139.5</v>
      </c>
      <c r="T4" s="75">
        <f t="shared" ref="T4" si="10">R4-T5</f>
        <v>132.5</v>
      </c>
      <c r="U4" s="75">
        <f t="shared" ref="U4" si="11">T4-U5</f>
        <v>116.5</v>
      </c>
      <c r="V4" s="75">
        <f t="shared" ref="V4" si="12">U4-V5</f>
        <v>105.5</v>
      </c>
      <c r="W4" s="75">
        <f t="shared" ref="W4" si="13">V4-W5</f>
        <v>95.5</v>
      </c>
      <c r="X4" s="75">
        <f t="shared" ref="X4" si="14">W4-X5</f>
        <v>77.5</v>
      </c>
      <c r="Y4" s="75">
        <f t="shared" ref="Y4" si="15">X4-Y5</f>
        <v>65.5</v>
      </c>
      <c r="Z4" s="75">
        <f t="shared" ref="Z4" si="16">Y4-Z5</f>
        <v>65.5</v>
      </c>
      <c r="AA4" s="75">
        <f t="shared" ref="AA4" si="17">Z4-AA5</f>
        <v>54.5</v>
      </c>
      <c r="AB4" s="114"/>
      <c r="AC4" s="76"/>
      <c r="AD4" s="76"/>
    </row>
    <row r="5" spans="1:32" s="66" customFormat="1" ht="15" customHeight="1">
      <c r="A5" s="79"/>
      <c r="B5" s="80"/>
      <c r="C5" s="81"/>
      <c r="D5" s="74"/>
      <c r="E5" s="75">
        <v>0</v>
      </c>
      <c r="F5" s="75">
        <f t="shared" ref="F5:Y5" si="18">SUM(F6:F105)</f>
        <v>14</v>
      </c>
      <c r="G5" s="75">
        <f t="shared" si="18"/>
        <v>16</v>
      </c>
      <c r="H5" s="75">
        <f t="shared" si="18"/>
        <v>0</v>
      </c>
      <c r="I5" s="75">
        <f t="shared" si="18"/>
        <v>0</v>
      </c>
      <c r="J5" s="75">
        <f t="shared" si="18"/>
        <v>0</v>
      </c>
      <c r="K5" s="75">
        <f t="shared" si="18"/>
        <v>16</v>
      </c>
      <c r="L5" s="75">
        <f t="shared" si="18"/>
        <v>16</v>
      </c>
      <c r="M5" s="75">
        <f t="shared" si="18"/>
        <v>17</v>
      </c>
      <c r="N5" s="75">
        <f t="shared" si="18"/>
        <v>20</v>
      </c>
      <c r="O5" s="75">
        <f t="shared" si="18"/>
        <v>20</v>
      </c>
      <c r="P5" s="75">
        <f t="shared" si="18"/>
        <v>9.5</v>
      </c>
      <c r="Q5" s="75">
        <f t="shared" si="18"/>
        <v>5</v>
      </c>
      <c r="R5" s="75">
        <f t="shared" si="18"/>
        <v>7</v>
      </c>
      <c r="S5" s="75">
        <f t="shared" si="18"/>
        <v>6</v>
      </c>
      <c r="T5" s="75">
        <f t="shared" si="18"/>
        <v>13</v>
      </c>
      <c r="U5" s="75">
        <f t="shared" si="18"/>
        <v>16</v>
      </c>
      <c r="V5" s="75">
        <f t="shared" si="18"/>
        <v>11</v>
      </c>
      <c r="W5" s="75">
        <f t="shared" si="18"/>
        <v>10</v>
      </c>
      <c r="X5" s="75">
        <f t="shared" si="18"/>
        <v>18</v>
      </c>
      <c r="Y5" s="75">
        <f t="shared" si="18"/>
        <v>12</v>
      </c>
      <c r="Z5" s="75"/>
      <c r="AA5" s="75">
        <f>SUM(AA6:AA105)</f>
        <v>11</v>
      </c>
      <c r="AB5" s="115"/>
      <c r="AC5" s="82" t="s">
        <v>29</v>
      </c>
      <c r="AD5" s="82" t="s">
        <v>10</v>
      </c>
      <c r="AE5" s="66" t="s">
        <v>31</v>
      </c>
      <c r="AF5" s="66" t="s">
        <v>124</v>
      </c>
    </row>
    <row r="6" spans="1:32" ht="14.45" customHeight="1">
      <c r="A6" s="83" t="s">
        <v>45</v>
      </c>
      <c r="B6" s="84" t="s">
        <v>39</v>
      </c>
      <c r="C6" s="85">
        <v>900</v>
      </c>
      <c r="D6" s="85">
        <v>15</v>
      </c>
      <c r="E6" s="86"/>
      <c r="F6" s="86"/>
      <c r="G6" s="86"/>
      <c r="H6" s="86"/>
      <c r="I6" s="86"/>
      <c r="J6" s="86"/>
      <c r="K6" s="86"/>
      <c r="L6" s="86">
        <v>3</v>
      </c>
      <c r="M6" s="86"/>
      <c r="N6" s="86"/>
      <c r="O6" s="86">
        <v>0.5</v>
      </c>
      <c r="P6" s="86">
        <v>0.5</v>
      </c>
      <c r="Q6" s="86"/>
      <c r="R6" s="86">
        <v>3</v>
      </c>
      <c r="S6" s="86"/>
      <c r="T6" s="86"/>
      <c r="U6" s="86"/>
      <c r="V6" s="86">
        <v>3</v>
      </c>
      <c r="W6" s="86"/>
      <c r="X6" s="86">
        <v>4</v>
      </c>
      <c r="Y6" s="86"/>
      <c r="Z6" s="86"/>
      <c r="AA6" s="86"/>
      <c r="AB6" s="86">
        <f t="shared" ref="AB6:AB54" si="19">SUM(F6:AA6)</f>
        <v>14</v>
      </c>
      <c r="AC6" s="87" t="s">
        <v>19</v>
      </c>
      <c r="AD6" s="87">
        <v>0</v>
      </c>
      <c r="AE6" s="88" t="s">
        <v>32</v>
      </c>
      <c r="AF6" s="89" t="s">
        <v>125</v>
      </c>
    </row>
    <row r="7" spans="1:32" ht="14.45" customHeight="1">
      <c r="A7" s="83" t="s">
        <v>46</v>
      </c>
      <c r="B7" s="84" t="s">
        <v>40</v>
      </c>
      <c r="C7" s="85">
        <v>890</v>
      </c>
      <c r="D7" s="85">
        <v>0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>
        <f t="shared" si="19"/>
        <v>0</v>
      </c>
      <c r="AC7" s="87" t="s">
        <v>19</v>
      </c>
      <c r="AD7" s="87">
        <v>1</v>
      </c>
      <c r="AE7" s="88" t="s">
        <v>32</v>
      </c>
      <c r="AF7" s="89" t="s">
        <v>125</v>
      </c>
    </row>
    <row r="8" spans="1:32" ht="15" customHeight="1">
      <c r="A8" s="83" t="s">
        <v>47</v>
      </c>
      <c r="B8" s="90" t="s">
        <v>26</v>
      </c>
      <c r="C8" s="85">
        <v>880</v>
      </c>
      <c r="D8" s="85">
        <v>10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>
        <v>1</v>
      </c>
      <c r="Q8" s="86"/>
      <c r="R8" s="86"/>
      <c r="S8" s="86"/>
      <c r="T8" s="86"/>
      <c r="U8" s="86"/>
      <c r="V8" s="86">
        <v>3</v>
      </c>
      <c r="W8" s="86"/>
      <c r="X8" s="86"/>
      <c r="Y8" s="86"/>
      <c r="Z8" s="86"/>
      <c r="AA8" s="86"/>
      <c r="AB8" s="86">
        <f t="shared" si="19"/>
        <v>4</v>
      </c>
      <c r="AC8" s="87" t="s">
        <v>34</v>
      </c>
      <c r="AD8" s="87">
        <v>0</v>
      </c>
      <c r="AE8" s="88" t="s">
        <v>32</v>
      </c>
      <c r="AF8" s="89" t="s">
        <v>125</v>
      </c>
    </row>
    <row r="9" spans="1:32" ht="15" customHeight="1">
      <c r="A9" s="83" t="s">
        <v>48</v>
      </c>
      <c r="B9" s="90" t="s">
        <v>27</v>
      </c>
      <c r="C9" s="85">
        <v>870</v>
      </c>
      <c r="D9" s="85">
        <v>8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>
        <v>1</v>
      </c>
      <c r="S9" s="86">
        <v>2</v>
      </c>
      <c r="T9" s="86">
        <v>4</v>
      </c>
      <c r="U9" s="86"/>
      <c r="V9" s="86"/>
      <c r="W9" s="86"/>
      <c r="X9" s="86"/>
      <c r="Y9" s="86"/>
      <c r="Z9" s="86"/>
      <c r="AA9" s="86"/>
      <c r="AB9" s="86">
        <f t="shared" si="19"/>
        <v>7</v>
      </c>
      <c r="AC9" s="87" t="s">
        <v>34</v>
      </c>
      <c r="AD9" s="87">
        <v>1</v>
      </c>
      <c r="AE9" s="88" t="s">
        <v>32</v>
      </c>
      <c r="AF9" s="89" t="s">
        <v>125</v>
      </c>
    </row>
    <row r="10" spans="1:32" ht="15" customHeight="1">
      <c r="A10" s="83" t="s">
        <v>49</v>
      </c>
      <c r="B10" s="91" t="s">
        <v>36</v>
      </c>
      <c r="C10" s="85">
        <v>860</v>
      </c>
      <c r="D10" s="85">
        <v>0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86">
        <f t="shared" si="19"/>
        <v>0</v>
      </c>
      <c r="AC10" s="87" t="s">
        <v>35</v>
      </c>
      <c r="AD10" s="87">
        <v>1</v>
      </c>
      <c r="AE10" s="88" t="s">
        <v>33</v>
      </c>
      <c r="AF10" s="89" t="s">
        <v>125</v>
      </c>
    </row>
    <row r="11" spans="1:32" ht="15" customHeight="1">
      <c r="A11" s="90" t="s">
        <v>41</v>
      </c>
      <c r="B11" s="93" t="s">
        <v>42</v>
      </c>
      <c r="C11" s="85">
        <v>850</v>
      </c>
      <c r="D11" s="85">
        <v>20</v>
      </c>
      <c r="E11" s="92"/>
      <c r="F11" s="92">
        <v>14</v>
      </c>
      <c r="G11" s="92">
        <v>16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86">
        <f t="shared" si="19"/>
        <v>30</v>
      </c>
      <c r="AC11" s="87" t="s">
        <v>44</v>
      </c>
      <c r="AD11" s="87">
        <v>1</v>
      </c>
      <c r="AE11" s="88" t="s">
        <v>32</v>
      </c>
      <c r="AF11" s="89" t="s">
        <v>125</v>
      </c>
    </row>
    <row r="12" spans="1:32" ht="15" customHeight="1">
      <c r="A12" s="90" t="s">
        <v>60</v>
      </c>
      <c r="B12" s="93" t="s">
        <v>51</v>
      </c>
      <c r="C12" s="85">
        <v>840</v>
      </c>
      <c r="D12" s="85">
        <v>0</v>
      </c>
      <c r="E12" s="92"/>
      <c r="F12" s="92"/>
      <c r="G12" s="92"/>
      <c r="H12" s="92"/>
      <c r="I12" s="92"/>
      <c r="J12" s="92"/>
      <c r="K12" s="92">
        <v>3</v>
      </c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86">
        <f t="shared" si="19"/>
        <v>3</v>
      </c>
      <c r="AC12" s="87" t="s">
        <v>35</v>
      </c>
      <c r="AD12" s="87">
        <v>1</v>
      </c>
      <c r="AE12" s="88" t="s">
        <v>32</v>
      </c>
      <c r="AF12" s="89" t="s">
        <v>125</v>
      </c>
    </row>
    <row r="13" spans="1:32" ht="15" customHeight="1">
      <c r="A13" s="90" t="s">
        <v>61</v>
      </c>
      <c r="B13" s="93" t="s">
        <v>52</v>
      </c>
      <c r="C13" s="85">
        <v>830</v>
      </c>
      <c r="D13" s="85">
        <v>0</v>
      </c>
      <c r="E13" s="92"/>
      <c r="F13" s="92"/>
      <c r="G13" s="92"/>
      <c r="H13" s="92"/>
      <c r="I13" s="92"/>
      <c r="J13" s="92"/>
      <c r="K13" s="92">
        <v>5</v>
      </c>
      <c r="L13" s="92">
        <v>2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86">
        <f t="shared" si="19"/>
        <v>7</v>
      </c>
      <c r="AC13" s="87" t="s">
        <v>30</v>
      </c>
      <c r="AD13" s="87">
        <v>1</v>
      </c>
      <c r="AE13" s="88" t="s">
        <v>32</v>
      </c>
      <c r="AF13" s="89" t="s">
        <v>125</v>
      </c>
    </row>
    <row r="14" spans="1:32" ht="15" customHeight="1">
      <c r="A14" s="90" t="s">
        <v>62</v>
      </c>
      <c r="B14" s="112" t="s">
        <v>53</v>
      </c>
      <c r="C14" s="85">
        <v>820</v>
      </c>
      <c r="D14" s="85">
        <v>0</v>
      </c>
      <c r="E14" s="92"/>
      <c r="F14" s="92"/>
      <c r="G14" s="92"/>
      <c r="H14" s="92"/>
      <c r="I14" s="92"/>
      <c r="J14" s="92"/>
      <c r="K14" s="92">
        <v>8</v>
      </c>
      <c r="L14" s="92">
        <v>4</v>
      </c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86">
        <f t="shared" si="19"/>
        <v>12</v>
      </c>
      <c r="AC14" s="87" t="s">
        <v>21</v>
      </c>
      <c r="AD14" s="87">
        <v>1</v>
      </c>
      <c r="AE14" s="88" t="s">
        <v>32</v>
      </c>
      <c r="AF14" s="89" t="s">
        <v>125</v>
      </c>
    </row>
    <row r="15" spans="1:32" ht="15" customHeight="1">
      <c r="A15" s="90" t="s">
        <v>63</v>
      </c>
      <c r="B15" s="93" t="s">
        <v>54</v>
      </c>
      <c r="C15" s="85">
        <v>810</v>
      </c>
      <c r="D15" s="85">
        <v>0</v>
      </c>
      <c r="E15" s="92"/>
      <c r="F15" s="92"/>
      <c r="G15" s="92"/>
      <c r="H15" s="92"/>
      <c r="I15" s="92"/>
      <c r="J15" s="92"/>
      <c r="K15" s="92"/>
      <c r="L15" s="92"/>
      <c r="M15" s="92">
        <v>7</v>
      </c>
      <c r="N15" s="92">
        <v>6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86">
        <f t="shared" si="19"/>
        <v>13</v>
      </c>
      <c r="AC15" s="87" t="s">
        <v>30</v>
      </c>
      <c r="AD15" s="87">
        <v>0</v>
      </c>
      <c r="AE15" s="105" t="s">
        <v>32</v>
      </c>
      <c r="AF15" s="89" t="s">
        <v>125</v>
      </c>
    </row>
    <row r="16" spans="1:32" ht="15" customHeight="1">
      <c r="A16" s="90" t="s">
        <v>66</v>
      </c>
      <c r="B16" s="93" t="s">
        <v>55</v>
      </c>
      <c r="C16" s="85">
        <v>800</v>
      </c>
      <c r="D16" s="85">
        <v>0</v>
      </c>
      <c r="E16" s="92"/>
      <c r="F16" s="92"/>
      <c r="G16" s="92"/>
      <c r="H16" s="92"/>
      <c r="I16" s="92"/>
      <c r="J16" s="92"/>
      <c r="K16" s="92"/>
      <c r="L16" s="92"/>
      <c r="M16" s="92">
        <v>4</v>
      </c>
      <c r="N16" s="94"/>
      <c r="O16" s="94"/>
      <c r="P16" s="92"/>
      <c r="Q16" s="94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86">
        <f t="shared" si="19"/>
        <v>4</v>
      </c>
      <c r="AC16" s="87" t="s">
        <v>30</v>
      </c>
      <c r="AD16" s="87">
        <v>1</v>
      </c>
      <c r="AE16" s="106" t="s">
        <v>32</v>
      </c>
      <c r="AF16" s="89" t="s">
        <v>125</v>
      </c>
    </row>
    <row r="17" spans="1:32" ht="14.25" customHeight="1">
      <c r="A17" s="90" t="s">
        <v>67</v>
      </c>
      <c r="B17" s="93" t="s">
        <v>68</v>
      </c>
      <c r="C17" s="85">
        <v>790</v>
      </c>
      <c r="D17" s="85">
        <v>0</v>
      </c>
      <c r="E17" s="92"/>
      <c r="F17" s="92"/>
      <c r="G17" s="92"/>
      <c r="H17" s="92"/>
      <c r="I17" s="92"/>
      <c r="J17" s="92"/>
      <c r="K17" s="92"/>
      <c r="L17" s="92"/>
      <c r="M17" s="94"/>
      <c r="N17" s="92">
        <v>8</v>
      </c>
      <c r="O17" s="92">
        <v>9.5</v>
      </c>
      <c r="P17" s="94"/>
      <c r="Q17" s="94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86">
        <f t="shared" si="19"/>
        <v>17.5</v>
      </c>
      <c r="AC17" s="87" t="s">
        <v>30</v>
      </c>
      <c r="AD17" s="87">
        <v>1</v>
      </c>
      <c r="AE17" s="88" t="s">
        <v>32</v>
      </c>
      <c r="AF17" s="89" t="s">
        <v>125</v>
      </c>
    </row>
    <row r="18" spans="1:32" ht="15.75" customHeight="1">
      <c r="A18" s="90" t="s">
        <v>59</v>
      </c>
      <c r="B18" s="93" t="s">
        <v>56</v>
      </c>
      <c r="C18" s="85">
        <v>780</v>
      </c>
      <c r="D18" s="85">
        <v>0</v>
      </c>
      <c r="E18" s="92"/>
      <c r="F18" s="92"/>
      <c r="G18" s="92"/>
      <c r="H18" s="92"/>
      <c r="I18" s="92"/>
      <c r="J18" s="92"/>
      <c r="K18" s="92"/>
      <c r="L18" s="92"/>
      <c r="M18" s="94"/>
      <c r="N18" s="92">
        <v>6</v>
      </c>
      <c r="O18" s="92">
        <v>10</v>
      </c>
      <c r="P18" s="92">
        <v>8</v>
      </c>
      <c r="Q18" s="94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86">
        <f t="shared" si="19"/>
        <v>24</v>
      </c>
      <c r="AC18" s="95" t="s">
        <v>35</v>
      </c>
      <c r="AD18" s="87">
        <v>1</v>
      </c>
      <c r="AE18" s="88" t="s">
        <v>32</v>
      </c>
      <c r="AF18" s="89" t="s">
        <v>125</v>
      </c>
    </row>
    <row r="19" spans="1:32" ht="15" customHeight="1">
      <c r="A19" s="90" t="s">
        <v>65</v>
      </c>
      <c r="B19" s="93" t="s">
        <v>64</v>
      </c>
      <c r="C19" s="85">
        <v>770</v>
      </c>
      <c r="D19" s="85">
        <v>0</v>
      </c>
      <c r="E19" s="92"/>
      <c r="F19" s="92"/>
      <c r="G19" s="92"/>
      <c r="H19" s="92"/>
      <c r="I19" s="92"/>
      <c r="J19" s="92"/>
      <c r="K19" s="92"/>
      <c r="L19" s="92">
        <v>6</v>
      </c>
      <c r="M19" s="92">
        <v>6</v>
      </c>
      <c r="N19" s="92"/>
      <c r="O19" s="94"/>
      <c r="P19" s="94"/>
      <c r="Q19" s="94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86">
        <f t="shared" si="19"/>
        <v>12</v>
      </c>
      <c r="AC19" s="87" t="s">
        <v>35</v>
      </c>
      <c r="AD19" s="87">
        <v>1</v>
      </c>
      <c r="AE19" s="88" t="s">
        <v>32</v>
      </c>
      <c r="AF19" s="89" t="s">
        <v>125</v>
      </c>
    </row>
    <row r="20" spans="1:32" ht="14.25" customHeight="1">
      <c r="A20" s="90" t="s">
        <v>57</v>
      </c>
      <c r="B20" s="93" t="s">
        <v>58</v>
      </c>
      <c r="C20" s="85">
        <v>760</v>
      </c>
      <c r="D20" s="85">
        <v>0</v>
      </c>
      <c r="E20" s="92"/>
      <c r="F20" s="92"/>
      <c r="G20" s="92"/>
      <c r="H20" s="92"/>
      <c r="I20" s="92"/>
      <c r="J20" s="92"/>
      <c r="K20" s="92"/>
      <c r="L20" s="92">
        <v>1</v>
      </c>
      <c r="M20" s="94"/>
      <c r="N20" s="94"/>
      <c r="O20" s="94"/>
      <c r="P20" s="94"/>
      <c r="Q20" s="94"/>
      <c r="R20" s="96"/>
      <c r="S20" s="96"/>
      <c r="T20" s="96"/>
      <c r="U20" s="96"/>
      <c r="V20" s="92"/>
      <c r="W20" s="92"/>
      <c r="X20" s="92"/>
      <c r="Y20" s="92"/>
      <c r="Z20" s="92"/>
      <c r="AA20" s="92"/>
      <c r="AB20" s="86">
        <f t="shared" si="19"/>
        <v>1</v>
      </c>
      <c r="AC20" s="87" t="s">
        <v>35</v>
      </c>
      <c r="AD20" s="87">
        <v>1</v>
      </c>
      <c r="AE20" s="88" t="s">
        <v>32</v>
      </c>
      <c r="AF20" s="89" t="s">
        <v>125</v>
      </c>
    </row>
    <row r="21" spans="1:32" ht="15" customHeight="1">
      <c r="A21" s="90" t="s">
        <v>70</v>
      </c>
      <c r="B21" s="93" t="s">
        <v>71</v>
      </c>
      <c r="C21" s="85"/>
      <c r="D21" s="85">
        <v>2</v>
      </c>
      <c r="E21" s="92"/>
      <c r="F21" s="92"/>
      <c r="G21" s="92"/>
      <c r="H21" s="92"/>
      <c r="I21" s="92"/>
      <c r="J21" s="92"/>
      <c r="K21" s="92"/>
      <c r="L21" s="92"/>
      <c r="M21" s="94"/>
      <c r="N21" s="94"/>
      <c r="O21" s="94"/>
      <c r="P21" s="94"/>
      <c r="Q21" s="94"/>
      <c r="R21" s="92"/>
      <c r="S21" s="92">
        <v>2</v>
      </c>
      <c r="T21" s="92"/>
      <c r="U21" s="92"/>
      <c r="V21" s="92"/>
      <c r="W21" s="92"/>
      <c r="X21" s="92"/>
      <c r="Y21" s="92"/>
      <c r="Z21" s="92"/>
      <c r="AA21" s="92"/>
      <c r="AB21" s="86">
        <f t="shared" si="19"/>
        <v>2</v>
      </c>
      <c r="AC21" s="87" t="s">
        <v>30</v>
      </c>
      <c r="AD21" s="87">
        <v>1</v>
      </c>
      <c r="AE21" s="88" t="s">
        <v>32</v>
      </c>
      <c r="AF21" s="89" t="s">
        <v>125</v>
      </c>
    </row>
    <row r="22" spans="1:32" ht="15" customHeight="1">
      <c r="A22" s="90" t="s">
        <v>72</v>
      </c>
      <c r="B22" s="93" t="s">
        <v>73</v>
      </c>
      <c r="C22" s="85"/>
      <c r="D22" s="85">
        <v>2</v>
      </c>
      <c r="E22" s="92"/>
      <c r="F22" s="92"/>
      <c r="G22" s="92"/>
      <c r="H22" s="92"/>
      <c r="I22" s="92"/>
      <c r="J22" s="92"/>
      <c r="K22" s="92"/>
      <c r="L22" s="92"/>
      <c r="M22" s="94"/>
      <c r="N22" s="94"/>
      <c r="O22" s="94"/>
      <c r="P22" s="94"/>
      <c r="Q22" s="94"/>
      <c r="R22" s="92"/>
      <c r="S22" s="92">
        <v>2</v>
      </c>
      <c r="T22" s="92"/>
      <c r="U22" s="92"/>
      <c r="V22" s="92"/>
      <c r="W22" s="92"/>
      <c r="X22" s="92"/>
      <c r="Y22" s="92"/>
      <c r="Z22" s="92"/>
      <c r="AA22" s="92"/>
      <c r="AB22" s="86">
        <f t="shared" si="19"/>
        <v>2</v>
      </c>
      <c r="AC22" s="87" t="s">
        <v>30</v>
      </c>
      <c r="AD22" s="87">
        <v>1</v>
      </c>
      <c r="AE22" s="88" t="s">
        <v>32</v>
      </c>
      <c r="AF22" s="89" t="s">
        <v>125</v>
      </c>
    </row>
    <row r="23" spans="1:32" ht="15" customHeight="1">
      <c r="A23" s="90" t="s">
        <v>74</v>
      </c>
      <c r="B23" s="93" t="s">
        <v>81</v>
      </c>
      <c r="C23" s="85"/>
      <c r="D23" s="85">
        <v>8</v>
      </c>
      <c r="E23" s="92"/>
      <c r="F23" s="92"/>
      <c r="G23" s="92"/>
      <c r="H23" s="92"/>
      <c r="I23" s="92"/>
      <c r="J23" s="92"/>
      <c r="K23" s="92"/>
      <c r="L23" s="92"/>
      <c r="M23" s="94"/>
      <c r="N23" s="94"/>
      <c r="O23" s="94"/>
      <c r="P23" s="94"/>
      <c r="Q23" s="94"/>
      <c r="R23" s="92"/>
      <c r="S23" s="92"/>
      <c r="T23" s="92">
        <v>8</v>
      </c>
      <c r="U23" s="92"/>
      <c r="V23" s="92"/>
      <c r="W23" s="92"/>
      <c r="X23" s="92"/>
      <c r="Y23" s="92"/>
      <c r="Z23" s="92"/>
      <c r="AA23" s="92"/>
      <c r="AB23" s="86">
        <f t="shared" si="19"/>
        <v>8</v>
      </c>
      <c r="AC23" s="87" t="s">
        <v>30</v>
      </c>
      <c r="AD23" s="87">
        <v>1</v>
      </c>
      <c r="AE23" s="88" t="s">
        <v>32</v>
      </c>
      <c r="AF23" s="89" t="s">
        <v>125</v>
      </c>
    </row>
    <row r="24" spans="1:32" ht="15" customHeight="1">
      <c r="A24" s="90" t="s">
        <v>75</v>
      </c>
      <c r="B24" s="93" t="s">
        <v>80</v>
      </c>
      <c r="C24" s="85"/>
      <c r="D24" s="85">
        <v>4</v>
      </c>
      <c r="E24" s="92"/>
      <c r="F24" s="92"/>
      <c r="G24" s="92"/>
      <c r="H24" s="92"/>
      <c r="I24" s="92"/>
      <c r="J24" s="92"/>
      <c r="K24" s="92"/>
      <c r="L24" s="92"/>
      <c r="M24" s="94"/>
      <c r="N24" s="94"/>
      <c r="O24" s="94"/>
      <c r="P24" s="94"/>
      <c r="Q24" s="94"/>
      <c r="R24" s="92"/>
      <c r="S24" s="92"/>
      <c r="U24" s="92">
        <v>2</v>
      </c>
      <c r="V24" s="92"/>
      <c r="W24" s="92"/>
      <c r="X24" s="92"/>
      <c r="Y24" s="92"/>
      <c r="Z24" s="92"/>
      <c r="AA24" s="92"/>
      <c r="AB24" s="86">
        <f t="shared" si="19"/>
        <v>2</v>
      </c>
      <c r="AC24" s="87" t="s">
        <v>35</v>
      </c>
      <c r="AD24" s="87">
        <v>1</v>
      </c>
      <c r="AE24" s="88" t="s">
        <v>32</v>
      </c>
      <c r="AF24" s="89" t="s">
        <v>125</v>
      </c>
    </row>
    <row r="25" spans="1:32" ht="15" customHeight="1">
      <c r="A25" s="90" t="s">
        <v>76</v>
      </c>
      <c r="B25" s="93" t="s">
        <v>79</v>
      </c>
      <c r="C25" s="85"/>
      <c r="D25" s="85">
        <v>2</v>
      </c>
      <c r="E25" s="92"/>
      <c r="F25" s="92"/>
      <c r="G25" s="92"/>
      <c r="H25" s="92"/>
      <c r="I25" s="92"/>
      <c r="J25" s="92"/>
      <c r="K25" s="92"/>
      <c r="L25" s="92"/>
      <c r="M25" s="94"/>
      <c r="N25" s="94"/>
      <c r="O25" s="94"/>
      <c r="P25" s="94"/>
      <c r="Q25" s="94"/>
      <c r="R25" s="92"/>
      <c r="S25" s="92"/>
      <c r="T25" s="92"/>
      <c r="U25" s="92">
        <v>2</v>
      </c>
      <c r="V25" s="92"/>
      <c r="W25" s="92"/>
      <c r="X25" s="92"/>
      <c r="Y25" s="92"/>
      <c r="Z25" s="92"/>
      <c r="AA25" s="92"/>
      <c r="AB25" s="86">
        <f t="shared" si="19"/>
        <v>2</v>
      </c>
      <c r="AC25" s="87" t="s">
        <v>30</v>
      </c>
      <c r="AD25" s="87">
        <v>1</v>
      </c>
      <c r="AE25" s="88" t="s">
        <v>32</v>
      </c>
      <c r="AF25" s="89" t="s">
        <v>125</v>
      </c>
    </row>
    <row r="26" spans="1:32" ht="15" customHeight="1">
      <c r="A26" s="90" t="s">
        <v>77</v>
      </c>
      <c r="B26" s="93" t="s">
        <v>82</v>
      </c>
      <c r="C26" s="85"/>
      <c r="D26" s="85">
        <v>2</v>
      </c>
      <c r="E26" s="92"/>
      <c r="F26" s="92"/>
      <c r="G26" s="92"/>
      <c r="H26" s="92"/>
      <c r="I26" s="92"/>
      <c r="J26" s="92"/>
      <c r="K26" s="92"/>
      <c r="L26" s="92"/>
      <c r="M26" s="94"/>
      <c r="N26" s="94"/>
      <c r="O26" s="94"/>
      <c r="P26" s="94"/>
      <c r="Q26" s="94"/>
      <c r="R26" s="92"/>
      <c r="S26" s="92"/>
      <c r="T26" s="92"/>
      <c r="U26" s="92">
        <v>2</v>
      </c>
      <c r="V26" s="92"/>
      <c r="W26" s="92"/>
      <c r="X26" s="92"/>
      <c r="Y26" s="92"/>
      <c r="Z26" s="92"/>
      <c r="AA26" s="92"/>
      <c r="AB26" s="86">
        <f t="shared" si="19"/>
        <v>2</v>
      </c>
      <c r="AC26" s="87" t="s">
        <v>30</v>
      </c>
      <c r="AD26" s="87">
        <v>1</v>
      </c>
      <c r="AE26" s="88" t="s">
        <v>32</v>
      </c>
      <c r="AF26" s="89" t="s">
        <v>125</v>
      </c>
    </row>
    <row r="27" spans="1:32" ht="15" customHeight="1">
      <c r="A27" s="90" t="s">
        <v>78</v>
      </c>
      <c r="B27" s="93" t="s">
        <v>83</v>
      </c>
      <c r="C27" s="85"/>
      <c r="D27" s="97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>
        <v>1</v>
      </c>
      <c r="U27" s="92"/>
      <c r="V27" s="92"/>
      <c r="W27" s="92"/>
      <c r="X27" s="92"/>
      <c r="Y27" s="92"/>
      <c r="Z27" s="92"/>
      <c r="AA27" s="92"/>
      <c r="AB27" s="86">
        <f t="shared" si="19"/>
        <v>1</v>
      </c>
      <c r="AC27" s="87" t="s">
        <v>35</v>
      </c>
      <c r="AD27" s="87">
        <v>1</v>
      </c>
      <c r="AE27" s="88" t="s">
        <v>32</v>
      </c>
      <c r="AF27" s="89" t="s">
        <v>125</v>
      </c>
    </row>
    <row r="28" spans="1:32" ht="15" customHeight="1">
      <c r="A28" s="90" t="s">
        <v>85</v>
      </c>
      <c r="B28" s="90" t="s">
        <v>84</v>
      </c>
      <c r="C28" s="85"/>
      <c r="D28" s="97">
        <v>10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>
        <v>5</v>
      </c>
      <c r="W28" s="92">
        <v>7</v>
      </c>
      <c r="X28" s="92"/>
      <c r="Y28" s="92"/>
      <c r="Z28" s="92"/>
      <c r="AA28" s="92"/>
      <c r="AB28" s="86">
        <f t="shared" si="19"/>
        <v>12</v>
      </c>
      <c r="AC28" s="87" t="s">
        <v>30</v>
      </c>
      <c r="AD28" s="87">
        <v>1</v>
      </c>
      <c r="AE28" s="88" t="s">
        <v>32</v>
      </c>
      <c r="AF28" s="89" t="s">
        <v>125</v>
      </c>
    </row>
    <row r="29" spans="1:32" ht="15" customHeight="1">
      <c r="A29" s="90" t="s">
        <v>87</v>
      </c>
      <c r="B29" s="91" t="s">
        <v>86</v>
      </c>
      <c r="C29" s="85"/>
      <c r="D29" s="97">
        <v>8</v>
      </c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>
        <v>8</v>
      </c>
      <c r="V29" s="92"/>
      <c r="W29" s="92">
        <v>2</v>
      </c>
      <c r="X29" s="92"/>
      <c r="Y29" s="92"/>
      <c r="Z29" s="92"/>
      <c r="AA29" s="92"/>
      <c r="AB29" s="86">
        <f t="shared" si="19"/>
        <v>10</v>
      </c>
      <c r="AC29" s="87" t="s">
        <v>35</v>
      </c>
      <c r="AD29" s="87">
        <v>1</v>
      </c>
      <c r="AE29" s="88" t="s">
        <v>32</v>
      </c>
      <c r="AF29" s="89" t="s">
        <v>125</v>
      </c>
    </row>
    <row r="30" spans="1:32" ht="15" customHeight="1">
      <c r="A30" s="90" t="s">
        <v>89</v>
      </c>
      <c r="B30" s="91" t="s">
        <v>88</v>
      </c>
      <c r="C30" s="85"/>
      <c r="D30" s="97">
        <v>6</v>
      </c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86">
        <f t="shared" si="19"/>
        <v>0</v>
      </c>
      <c r="AC30" s="87" t="s">
        <v>35</v>
      </c>
      <c r="AD30" s="87">
        <v>1</v>
      </c>
      <c r="AE30" s="88" t="s">
        <v>32</v>
      </c>
      <c r="AF30" s="89" t="s">
        <v>125</v>
      </c>
    </row>
    <row r="31" spans="1:32" ht="15" customHeight="1">
      <c r="A31" s="90" t="s">
        <v>90</v>
      </c>
      <c r="B31" s="91" t="s">
        <v>91</v>
      </c>
      <c r="C31" s="85"/>
      <c r="D31" s="97">
        <v>2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>
        <v>2</v>
      </c>
      <c r="V31" s="92"/>
      <c r="W31" s="92"/>
      <c r="X31" s="92"/>
      <c r="Y31" s="92"/>
      <c r="Z31" s="92"/>
      <c r="AA31" s="92"/>
      <c r="AB31" s="86">
        <f t="shared" si="19"/>
        <v>2</v>
      </c>
      <c r="AC31" s="87" t="s">
        <v>30</v>
      </c>
      <c r="AD31" s="87">
        <v>1</v>
      </c>
      <c r="AE31" s="88" t="s">
        <v>32</v>
      </c>
      <c r="AF31" s="89" t="s">
        <v>125</v>
      </c>
    </row>
    <row r="32" spans="1:32" ht="15" customHeight="1">
      <c r="B32" s="91" t="s">
        <v>97</v>
      </c>
      <c r="C32" s="85"/>
      <c r="D32" s="85">
        <v>20</v>
      </c>
      <c r="E32" s="92"/>
      <c r="F32" s="92"/>
      <c r="G32" s="92"/>
      <c r="H32" s="92"/>
      <c r="I32" s="92"/>
      <c r="J32" s="92"/>
      <c r="K32" s="92"/>
      <c r="L32" s="92"/>
      <c r="M32" s="94"/>
      <c r="N32" s="94"/>
      <c r="O32" s="94"/>
      <c r="P32" s="94"/>
      <c r="Q32" s="92">
        <v>5</v>
      </c>
      <c r="R32" s="92"/>
      <c r="S32" s="92"/>
      <c r="T32" s="92"/>
      <c r="U32" s="92"/>
      <c r="V32" s="92"/>
      <c r="W32" s="92"/>
      <c r="X32" s="92">
        <v>7</v>
      </c>
      <c r="Y32" s="92"/>
      <c r="Z32" s="92"/>
      <c r="AA32" s="92"/>
      <c r="AB32" s="86">
        <f>SUM(F32:AA32)</f>
        <v>12</v>
      </c>
      <c r="AC32" s="87" t="s">
        <v>35</v>
      </c>
      <c r="AD32" s="87">
        <v>1</v>
      </c>
      <c r="AE32" s="88" t="s">
        <v>32</v>
      </c>
      <c r="AF32" s="89" t="s">
        <v>126</v>
      </c>
    </row>
    <row r="33" spans="1:32" ht="15" customHeight="1">
      <c r="A33" s="91"/>
      <c r="B33" s="91" t="s">
        <v>94</v>
      </c>
      <c r="C33" s="85"/>
      <c r="D33" s="97">
        <v>8</v>
      </c>
      <c r="E33" s="91"/>
      <c r="F33" s="91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>
        <v>8</v>
      </c>
      <c r="Z33" s="92">
        <v>5</v>
      </c>
      <c r="AA33" s="92"/>
      <c r="AB33" s="86">
        <f>SUM(F33:AA33)</f>
        <v>13</v>
      </c>
      <c r="AC33" s="87" t="s">
        <v>35</v>
      </c>
      <c r="AD33" s="87">
        <v>0</v>
      </c>
      <c r="AE33" s="88" t="s">
        <v>32</v>
      </c>
      <c r="AF33" s="89" t="s">
        <v>126</v>
      </c>
    </row>
    <row r="34" spans="1:32" ht="15" customHeight="1">
      <c r="A34" s="91"/>
      <c r="B34" s="91" t="s">
        <v>95</v>
      </c>
      <c r="C34" s="85"/>
      <c r="D34" s="97">
        <v>8</v>
      </c>
      <c r="E34" s="91"/>
      <c r="F34" s="91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86">
        <f>SUM(F34:AA34)</f>
        <v>0</v>
      </c>
      <c r="AC34" s="87" t="s">
        <v>35</v>
      </c>
      <c r="AD34" s="87">
        <v>0</v>
      </c>
      <c r="AE34" s="88" t="s">
        <v>32</v>
      </c>
      <c r="AF34" s="89" t="s">
        <v>126</v>
      </c>
    </row>
    <row r="35" spans="1:32" ht="15" customHeight="1">
      <c r="A35" s="90"/>
      <c r="B35" s="93" t="s">
        <v>69</v>
      </c>
      <c r="C35" s="85">
        <v>750</v>
      </c>
      <c r="D35" s="85">
        <v>4</v>
      </c>
      <c r="E35" s="92"/>
      <c r="F35" s="92"/>
      <c r="G35" s="92"/>
      <c r="H35" s="92"/>
      <c r="I35" s="92"/>
      <c r="J35" s="92"/>
      <c r="K35" s="92"/>
      <c r="L35" s="92"/>
      <c r="M35" s="94"/>
      <c r="N35" s="94"/>
      <c r="O35" s="94"/>
      <c r="P35" s="94"/>
      <c r="Q35" s="94"/>
      <c r="R35" s="92">
        <v>3</v>
      </c>
      <c r="S35" s="92"/>
      <c r="T35" s="92"/>
      <c r="U35" s="92"/>
      <c r="V35" s="92"/>
      <c r="W35" s="92"/>
      <c r="X35" s="92"/>
      <c r="Y35" s="92"/>
      <c r="Z35" s="92"/>
      <c r="AA35" s="92"/>
      <c r="AB35" s="86">
        <f>SUM(F35:AA35)</f>
        <v>3</v>
      </c>
      <c r="AC35" s="87" t="s">
        <v>35</v>
      </c>
      <c r="AD35" s="87">
        <v>1</v>
      </c>
      <c r="AE35" s="88" t="s">
        <v>32</v>
      </c>
      <c r="AF35" s="89" t="s">
        <v>126</v>
      </c>
    </row>
    <row r="36" spans="1:32" ht="15" customHeight="1">
      <c r="A36" s="91"/>
      <c r="B36" s="91" t="s">
        <v>92</v>
      </c>
      <c r="C36" s="85"/>
      <c r="D36" s="97">
        <v>4</v>
      </c>
      <c r="E36" s="91"/>
      <c r="F36" s="91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>
        <v>4</v>
      </c>
      <c r="Y36" s="92"/>
      <c r="Z36" s="92"/>
      <c r="AA36" s="92"/>
      <c r="AB36" s="86">
        <f t="shared" si="19"/>
        <v>4</v>
      </c>
      <c r="AC36" s="87" t="s">
        <v>30</v>
      </c>
      <c r="AD36" s="87">
        <v>1</v>
      </c>
      <c r="AE36" s="88" t="s">
        <v>32</v>
      </c>
      <c r="AF36" s="89" t="s">
        <v>126</v>
      </c>
    </row>
    <row r="37" spans="1:32" ht="15" customHeight="1">
      <c r="A37" s="91"/>
      <c r="B37" s="91" t="s">
        <v>93</v>
      </c>
      <c r="C37" s="85"/>
      <c r="D37" s="97">
        <v>8</v>
      </c>
      <c r="E37" s="91"/>
      <c r="F37" s="91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86">
        <f t="shared" si="19"/>
        <v>0</v>
      </c>
      <c r="AC37" s="87" t="s">
        <v>30</v>
      </c>
      <c r="AD37" s="87">
        <v>0</v>
      </c>
      <c r="AE37" s="88" t="s">
        <v>32</v>
      </c>
      <c r="AF37" s="89" t="s">
        <v>126</v>
      </c>
    </row>
    <row r="38" spans="1:32" ht="15" customHeight="1">
      <c r="A38" s="91"/>
      <c r="B38" s="91" t="s">
        <v>98</v>
      </c>
      <c r="C38" s="85"/>
      <c r="D38" s="97">
        <v>8</v>
      </c>
      <c r="E38" s="91"/>
      <c r="F38" s="91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>
        <v>1</v>
      </c>
      <c r="X38" s="92">
        <v>3</v>
      </c>
      <c r="Y38" s="92"/>
      <c r="Z38" s="92"/>
      <c r="AA38" s="92"/>
      <c r="AB38" s="86">
        <f t="shared" si="19"/>
        <v>4</v>
      </c>
      <c r="AC38" s="87" t="s">
        <v>30</v>
      </c>
      <c r="AD38" s="87">
        <v>1</v>
      </c>
      <c r="AE38" s="88" t="s">
        <v>32</v>
      </c>
      <c r="AF38" s="89" t="s">
        <v>126</v>
      </c>
    </row>
    <row r="39" spans="1:32" ht="15" customHeight="1">
      <c r="A39" s="91"/>
      <c r="B39" s="91" t="s">
        <v>96</v>
      </c>
      <c r="C39" s="85"/>
      <c r="D39" s="97">
        <v>0</v>
      </c>
      <c r="E39" s="91"/>
      <c r="F39" s="91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86">
        <f t="shared" si="19"/>
        <v>0</v>
      </c>
      <c r="AC39" s="87" t="s">
        <v>30</v>
      </c>
      <c r="AD39" s="87">
        <v>0</v>
      </c>
      <c r="AE39" s="88" t="s">
        <v>32</v>
      </c>
      <c r="AF39" s="89" t="s">
        <v>126</v>
      </c>
    </row>
    <row r="40" spans="1:32" ht="15" customHeight="1">
      <c r="A40" s="91"/>
      <c r="B40" s="91" t="s">
        <v>99</v>
      </c>
      <c r="C40" s="85"/>
      <c r="D40" s="97">
        <v>4</v>
      </c>
      <c r="E40" s="91"/>
      <c r="F40" s="91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>
        <v>4</v>
      </c>
      <c r="Z40" s="92">
        <v>2</v>
      </c>
      <c r="AA40" s="92"/>
      <c r="AB40" s="86">
        <f t="shared" si="19"/>
        <v>6</v>
      </c>
      <c r="AC40" s="87" t="s">
        <v>30</v>
      </c>
      <c r="AD40" s="87">
        <v>0</v>
      </c>
      <c r="AE40" s="88" t="s">
        <v>32</v>
      </c>
      <c r="AF40" s="89" t="s">
        <v>126</v>
      </c>
    </row>
    <row r="41" spans="1:32" ht="15" customHeight="1">
      <c r="A41" s="90" t="s">
        <v>100</v>
      </c>
      <c r="B41" s="91" t="s">
        <v>112</v>
      </c>
      <c r="C41" s="85"/>
      <c r="D41" s="97">
        <v>1</v>
      </c>
      <c r="E41" s="91"/>
      <c r="F41" s="91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>
        <v>0.5</v>
      </c>
      <c r="AA41" s="92"/>
      <c r="AB41" s="86">
        <f t="shared" si="19"/>
        <v>0.5</v>
      </c>
      <c r="AC41" s="87" t="s">
        <v>30</v>
      </c>
      <c r="AD41" s="87">
        <v>1</v>
      </c>
      <c r="AE41" s="88" t="s">
        <v>32</v>
      </c>
      <c r="AF41" s="89" t="s">
        <v>125</v>
      </c>
    </row>
    <row r="42" spans="1:32" ht="15" customHeight="1">
      <c r="A42" s="90" t="s">
        <v>101</v>
      </c>
      <c r="B42" s="91" t="s">
        <v>113</v>
      </c>
      <c r="C42" s="85"/>
      <c r="D42" s="97">
        <v>3</v>
      </c>
      <c r="E42" s="91"/>
      <c r="F42" s="91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>
        <v>4</v>
      </c>
      <c r="AB42" s="86">
        <f t="shared" si="19"/>
        <v>4</v>
      </c>
      <c r="AC42" s="87" t="s">
        <v>35</v>
      </c>
      <c r="AD42" s="87">
        <v>0</v>
      </c>
      <c r="AE42" s="88" t="s">
        <v>32</v>
      </c>
      <c r="AF42" s="89" t="s">
        <v>125</v>
      </c>
    </row>
    <row r="43" spans="1:32" ht="15" customHeight="1">
      <c r="A43" s="90" t="s">
        <v>102</v>
      </c>
      <c r="B43" s="91" t="s">
        <v>114</v>
      </c>
      <c r="C43" s="85"/>
      <c r="D43" s="97">
        <v>1</v>
      </c>
      <c r="E43" s="91"/>
      <c r="F43" s="91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>
        <v>1</v>
      </c>
      <c r="AA43" s="92"/>
      <c r="AB43" s="86">
        <f t="shared" si="19"/>
        <v>1</v>
      </c>
      <c r="AC43" s="87" t="s">
        <v>38</v>
      </c>
      <c r="AD43" s="87">
        <v>1</v>
      </c>
      <c r="AE43" s="88" t="s">
        <v>32</v>
      </c>
      <c r="AF43" s="89" t="s">
        <v>125</v>
      </c>
    </row>
    <row r="44" spans="1:32" ht="15" customHeight="1">
      <c r="A44" s="90" t="s">
        <v>103</v>
      </c>
      <c r="B44" s="91" t="s">
        <v>115</v>
      </c>
      <c r="C44" s="85"/>
      <c r="D44" s="97">
        <v>2</v>
      </c>
      <c r="E44" s="91"/>
      <c r="F44" s="91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>
        <v>2.5</v>
      </c>
      <c r="AA44" s="92"/>
      <c r="AB44" s="86">
        <f t="shared" si="19"/>
        <v>2.5</v>
      </c>
      <c r="AC44" s="87" t="s">
        <v>30</v>
      </c>
      <c r="AD44" s="87">
        <v>1</v>
      </c>
      <c r="AE44" s="88" t="s">
        <v>32</v>
      </c>
      <c r="AF44" s="89" t="s">
        <v>125</v>
      </c>
    </row>
    <row r="45" spans="1:32" ht="15" customHeight="1">
      <c r="A45" s="90" t="s">
        <v>104</v>
      </c>
      <c r="B45" s="91" t="s">
        <v>118</v>
      </c>
      <c r="C45" s="85"/>
      <c r="D45" s="97">
        <v>2</v>
      </c>
      <c r="E45" s="91"/>
      <c r="F45" s="9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>
        <v>2</v>
      </c>
      <c r="AB45" s="86">
        <f t="shared" si="19"/>
        <v>2</v>
      </c>
      <c r="AC45" s="87" t="s">
        <v>30</v>
      </c>
      <c r="AD45" s="87">
        <v>1</v>
      </c>
      <c r="AE45" s="88" t="s">
        <v>32</v>
      </c>
      <c r="AF45" s="89" t="s">
        <v>125</v>
      </c>
    </row>
    <row r="46" spans="1:32" ht="15" customHeight="1">
      <c r="A46" s="90" t="s">
        <v>105</v>
      </c>
      <c r="B46" s="91" t="s">
        <v>116</v>
      </c>
      <c r="C46" s="85"/>
      <c r="D46" s="97">
        <v>2</v>
      </c>
      <c r="E46" s="91"/>
      <c r="F46" s="91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>
        <v>2</v>
      </c>
      <c r="AA46" s="92"/>
      <c r="AB46" s="86">
        <f t="shared" si="19"/>
        <v>2</v>
      </c>
      <c r="AC46" s="87" t="s">
        <v>35</v>
      </c>
      <c r="AD46" s="87">
        <v>1</v>
      </c>
      <c r="AE46" s="88" t="s">
        <v>32</v>
      </c>
      <c r="AF46" s="89" t="s">
        <v>125</v>
      </c>
    </row>
    <row r="47" spans="1:32" ht="15" customHeight="1">
      <c r="A47" s="90" t="s">
        <v>106</v>
      </c>
      <c r="B47" s="91" t="s">
        <v>117</v>
      </c>
      <c r="C47" s="85"/>
      <c r="D47" s="97">
        <v>1</v>
      </c>
      <c r="E47" s="91"/>
      <c r="F47" s="91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>
        <v>1</v>
      </c>
      <c r="AA47" s="92"/>
      <c r="AB47" s="86">
        <f t="shared" si="19"/>
        <v>1</v>
      </c>
      <c r="AC47" s="87" t="s">
        <v>35</v>
      </c>
      <c r="AD47" s="87">
        <v>1</v>
      </c>
      <c r="AE47" s="88" t="s">
        <v>32</v>
      </c>
      <c r="AF47" s="89" t="s">
        <v>125</v>
      </c>
    </row>
    <row r="48" spans="1:32" ht="15" customHeight="1">
      <c r="A48" s="90" t="s">
        <v>107</v>
      </c>
      <c r="B48" s="91" t="s">
        <v>119</v>
      </c>
      <c r="C48" s="85"/>
      <c r="D48" s="97">
        <v>1</v>
      </c>
      <c r="E48" s="91"/>
      <c r="F48" s="91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>
        <v>1</v>
      </c>
      <c r="AA48" s="92"/>
      <c r="AB48" s="86">
        <f t="shared" si="19"/>
        <v>1</v>
      </c>
      <c r="AC48" s="87" t="s">
        <v>30</v>
      </c>
      <c r="AD48" s="87">
        <v>1</v>
      </c>
      <c r="AE48" s="88" t="s">
        <v>32</v>
      </c>
      <c r="AF48" s="89" t="s">
        <v>125</v>
      </c>
    </row>
    <row r="49" spans="1:32" ht="15" customHeight="1">
      <c r="A49" s="90" t="s">
        <v>108</v>
      </c>
      <c r="B49" s="91" t="s">
        <v>120</v>
      </c>
      <c r="C49" s="85"/>
      <c r="D49" s="97">
        <v>5</v>
      </c>
      <c r="E49" s="91"/>
      <c r="F49" s="91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>
        <v>4</v>
      </c>
      <c r="AB49" s="86">
        <f t="shared" si="19"/>
        <v>4</v>
      </c>
      <c r="AC49" s="87" t="s">
        <v>35</v>
      </c>
      <c r="AD49" s="87">
        <v>1</v>
      </c>
      <c r="AE49" s="88" t="s">
        <v>32</v>
      </c>
      <c r="AF49" s="89" t="s">
        <v>125</v>
      </c>
    </row>
    <row r="50" spans="1:32" ht="15" customHeight="1">
      <c r="A50" s="90" t="s">
        <v>109</v>
      </c>
      <c r="B50" s="91" t="s">
        <v>121</v>
      </c>
      <c r="C50" s="85"/>
      <c r="D50" s="97">
        <v>2</v>
      </c>
      <c r="E50" s="91"/>
      <c r="F50" s="91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>
        <v>1</v>
      </c>
      <c r="AB50" s="86">
        <f t="shared" si="19"/>
        <v>1</v>
      </c>
      <c r="AC50" s="87" t="s">
        <v>30</v>
      </c>
      <c r="AD50" s="87">
        <v>1</v>
      </c>
      <c r="AE50" s="88" t="s">
        <v>32</v>
      </c>
      <c r="AF50" s="89" t="s">
        <v>125</v>
      </c>
    </row>
    <row r="51" spans="1:32" ht="15" customHeight="1">
      <c r="A51" s="90" t="s">
        <v>110</v>
      </c>
      <c r="B51" s="91" t="s">
        <v>122</v>
      </c>
      <c r="C51" s="85"/>
      <c r="D51" s="97">
        <v>4</v>
      </c>
      <c r="E51" s="91"/>
      <c r="F51" s="91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86">
        <v>5</v>
      </c>
      <c r="AC51" s="87" t="s">
        <v>30</v>
      </c>
      <c r="AD51" s="87">
        <v>1</v>
      </c>
      <c r="AE51" s="88" t="s">
        <v>32</v>
      </c>
      <c r="AF51" s="89" t="s">
        <v>125</v>
      </c>
    </row>
    <row r="52" spans="1:32" ht="15" customHeight="1">
      <c r="A52" s="90" t="s">
        <v>111</v>
      </c>
      <c r="B52" s="91" t="s">
        <v>123</v>
      </c>
      <c r="C52" s="85"/>
      <c r="D52" s="97">
        <v>1</v>
      </c>
      <c r="E52" s="91"/>
      <c r="F52" s="91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>
        <v>1</v>
      </c>
      <c r="AA52" s="92"/>
      <c r="AB52" s="86">
        <f t="shared" si="19"/>
        <v>1</v>
      </c>
      <c r="AC52" s="87" t="s">
        <v>38</v>
      </c>
      <c r="AD52" s="87">
        <v>1</v>
      </c>
      <c r="AE52" s="88" t="s">
        <v>32</v>
      </c>
      <c r="AF52" s="89" t="s">
        <v>125</v>
      </c>
    </row>
    <row r="53" spans="1:32" ht="15" customHeight="1">
      <c r="A53" s="91"/>
      <c r="B53" s="91"/>
      <c r="C53" s="85"/>
      <c r="D53" s="91"/>
      <c r="E53" s="91"/>
      <c r="F53" s="91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86">
        <f t="shared" si="19"/>
        <v>0</v>
      </c>
      <c r="AC53" s="87" t="s">
        <v>30</v>
      </c>
      <c r="AD53" s="87">
        <v>0</v>
      </c>
      <c r="AE53" s="88" t="s">
        <v>32</v>
      </c>
    </row>
    <row r="54" spans="1:32" ht="15" customHeight="1">
      <c r="A54" s="98"/>
      <c r="B54" s="99"/>
      <c r="C54" s="85"/>
      <c r="D54" s="100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86">
        <f t="shared" si="19"/>
        <v>0</v>
      </c>
      <c r="AC54" s="87" t="s">
        <v>30</v>
      </c>
      <c r="AD54" s="87">
        <v>0</v>
      </c>
      <c r="AE54" s="88" t="s">
        <v>32</v>
      </c>
    </row>
    <row r="55" spans="1:32" ht="15" customHeight="1">
      <c r="AB55" s="89"/>
    </row>
    <row r="56" spans="1:32" ht="15" customHeight="1">
      <c r="AB56" s="89"/>
    </row>
    <row r="57" spans="1:32" ht="15" customHeight="1">
      <c r="AB57" s="89"/>
    </row>
    <row r="58" spans="1:32" ht="15" customHeight="1">
      <c r="AB58" s="89"/>
    </row>
    <row r="59" spans="1:32" ht="15" customHeight="1">
      <c r="AB59" s="89"/>
    </row>
    <row r="60" spans="1:32" ht="15" customHeight="1">
      <c r="AB60" s="89"/>
    </row>
    <row r="61" spans="1:32" ht="15" customHeight="1">
      <c r="AB61" s="89"/>
    </row>
    <row r="62" spans="1:32" ht="15" customHeight="1">
      <c r="AB62" s="89"/>
    </row>
    <row r="63" spans="1:32" ht="15" customHeight="1">
      <c r="AB63" s="89"/>
    </row>
    <row r="64" spans="1:32" ht="15" customHeight="1">
      <c r="AB64" s="89"/>
    </row>
    <row r="65" spans="28:28" ht="15" customHeight="1">
      <c r="AB65" s="89"/>
    </row>
    <row r="66" spans="28:28" ht="15" customHeight="1">
      <c r="AB66" s="89"/>
    </row>
    <row r="67" spans="28:28" ht="15" customHeight="1">
      <c r="AB67" s="89"/>
    </row>
    <row r="68" spans="28:28" ht="15" customHeight="1">
      <c r="AB68" s="89"/>
    </row>
    <row r="69" spans="28:28" ht="15" customHeight="1">
      <c r="AB69" s="89"/>
    </row>
    <row r="70" spans="28:28" ht="15" customHeight="1">
      <c r="AB70" s="89"/>
    </row>
    <row r="71" spans="28:28" ht="15" customHeight="1">
      <c r="AB71" s="89"/>
    </row>
    <row r="72" spans="28:28" ht="15" customHeight="1">
      <c r="AB72" s="89"/>
    </row>
    <row r="73" spans="28:28" ht="15" customHeight="1">
      <c r="AB73" s="89"/>
    </row>
    <row r="74" spans="28:28" ht="15" customHeight="1">
      <c r="AB74" s="89"/>
    </row>
    <row r="75" spans="28:28" ht="15" customHeight="1">
      <c r="AB75" s="89"/>
    </row>
    <row r="76" spans="28:28" ht="15" customHeight="1">
      <c r="AB76" s="89"/>
    </row>
    <row r="77" spans="28:28" ht="15" customHeight="1">
      <c r="AB77" s="89"/>
    </row>
    <row r="78" spans="28:28" ht="15" customHeight="1">
      <c r="AB78" s="89"/>
    </row>
    <row r="79" spans="28:28" ht="15" customHeight="1">
      <c r="AB79" s="89"/>
    </row>
    <row r="80" spans="28:28" ht="15" customHeight="1">
      <c r="AB80" s="89"/>
    </row>
    <row r="81" spans="28:28" ht="15" customHeight="1">
      <c r="AB81" s="89"/>
    </row>
    <row r="82" spans="28:28" ht="15" customHeight="1">
      <c r="AB82" s="89"/>
    </row>
    <row r="83" spans="28:28" ht="15" customHeight="1">
      <c r="AB83" s="89"/>
    </row>
    <row r="84" spans="28:28" ht="15" customHeight="1">
      <c r="AB84" s="89"/>
    </row>
    <row r="85" spans="28:28" ht="15" customHeight="1">
      <c r="AB85" s="89"/>
    </row>
    <row r="86" spans="28:28" ht="15" customHeight="1">
      <c r="AB86" s="89"/>
    </row>
    <row r="87" spans="28:28" ht="15" customHeight="1">
      <c r="AB87" s="89"/>
    </row>
    <row r="88" spans="28:28" ht="15" customHeight="1">
      <c r="AB88" s="89"/>
    </row>
    <row r="89" spans="28:28" ht="15" customHeight="1">
      <c r="AB89" s="89"/>
    </row>
    <row r="90" spans="28:28" ht="15" customHeight="1">
      <c r="AB90" s="89"/>
    </row>
    <row r="91" spans="28:28" ht="15" customHeight="1">
      <c r="AB91" s="89"/>
    </row>
    <row r="92" spans="28:28" ht="15" customHeight="1">
      <c r="AB92" s="89"/>
    </row>
    <row r="93" spans="28:28" ht="15" customHeight="1">
      <c r="AB93" s="89"/>
    </row>
    <row r="94" spans="28:28" ht="15" customHeight="1">
      <c r="AB94" s="89"/>
    </row>
    <row r="95" spans="28:28" ht="15" customHeight="1">
      <c r="AB95" s="89"/>
    </row>
    <row r="96" spans="28:28" ht="15" customHeight="1">
      <c r="AB96" s="89"/>
    </row>
  </sheetData>
  <autoFilter ref="A5:AF54"/>
  <mergeCells count="2">
    <mergeCell ref="D1:D2"/>
    <mergeCell ref="AB1:AB2"/>
  </mergeCells>
  <phoneticPr fontId="2" type="noConversion"/>
  <dataValidations count="2">
    <dataValidation type="list" allowBlank="1" showInputMessage="1" showErrorMessage="1" sqref="AD6:AD30 AD32 AD35">
      <formula1>"0,1"</formula1>
    </dataValidation>
    <dataValidation type="list" allowBlank="1" showInputMessage="1" showErrorMessage="1" sqref="AE6:AE54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AC1:AC10 AC12:AC1048576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5"/>
  <sheetViews>
    <sheetView zoomScale="85" zoomScaleNormal="85" workbookViewId="0">
      <pane xSplit="4" ySplit="6" topLeftCell="E16" activePane="bottomRight" state="frozen"/>
      <selection pane="topRight" activeCell="E1" sqref="E1"/>
      <selection pane="bottomLeft" activeCell="A10" sqref="A10"/>
      <selection pane="bottomRight" activeCell="A40" sqref="A40:AA53"/>
    </sheetView>
  </sheetViews>
  <sheetFormatPr defaultColWidth="8.42578125" defaultRowHeight="15"/>
  <cols>
    <col min="1" max="1" width="12.5703125" style="6" customWidth="1"/>
    <col min="2" max="2" width="58.7109375" style="22" bestFit="1" customWidth="1"/>
    <col min="3" max="3" width="16.28515625" style="29" customWidth="1"/>
    <col min="4" max="4" width="14.5703125" style="29" customWidth="1"/>
    <col min="5" max="5" width="8.42578125" style="8" customWidth="1"/>
    <col min="6" max="6" width="8.42578125" style="36" customWidth="1"/>
    <col min="7" max="8" width="7.42578125" style="8" customWidth="1"/>
    <col min="9" max="13" width="8.42578125" style="22" customWidth="1"/>
    <col min="14" max="15" width="8.42578125" style="42" customWidth="1"/>
    <col min="16" max="23" width="8.42578125" style="22" customWidth="1"/>
    <col min="24" max="16384" width="8.42578125" style="22"/>
  </cols>
  <sheetData>
    <row r="1" spans="1:27" s="2" customFormat="1" ht="15.75" customHeight="1">
      <c r="A1" s="20" t="s">
        <v>25</v>
      </c>
      <c r="B1" s="21" t="s">
        <v>9</v>
      </c>
      <c r="C1" s="27" t="s">
        <v>14</v>
      </c>
      <c r="D1" s="120" t="s">
        <v>17</v>
      </c>
      <c r="E1" s="1">
        <f>'Daily Records'!E1</f>
        <v>43345</v>
      </c>
      <c r="F1" s="1">
        <f>'Daily Records'!F1</f>
        <v>43346</v>
      </c>
      <c r="G1" s="1">
        <f>'Daily Records'!G1</f>
        <v>43347</v>
      </c>
      <c r="H1" s="1">
        <f>'Daily Records'!H1</f>
        <v>43348</v>
      </c>
      <c r="I1" s="1">
        <f>'Daily Records'!I1</f>
        <v>43349</v>
      </c>
      <c r="J1" s="1">
        <f>'Daily Records'!J1</f>
        <v>43350</v>
      </c>
      <c r="K1" s="1">
        <f>'Daily Records'!K1</f>
        <v>43353</v>
      </c>
      <c r="L1" s="1">
        <f>'Daily Records'!L1</f>
        <v>43354</v>
      </c>
      <c r="M1" s="1">
        <f>'Daily Records'!M1</f>
        <v>43355</v>
      </c>
      <c r="N1" s="1">
        <f>'Daily Records'!N1</f>
        <v>43356</v>
      </c>
      <c r="O1" s="1">
        <f>'Daily Records'!O1</f>
        <v>43357</v>
      </c>
      <c r="P1" s="1">
        <f>'Daily Records'!P1</f>
        <v>43360</v>
      </c>
      <c r="Q1" s="1">
        <f>'Daily Records'!Q1</f>
        <v>43361</v>
      </c>
      <c r="R1" s="1">
        <f>'Daily Records'!R1</f>
        <v>43362</v>
      </c>
      <c r="S1" s="1">
        <f>'Daily Records'!S1</f>
        <v>43363</v>
      </c>
      <c r="T1" s="1">
        <f>'Daily Records'!T1</f>
        <v>43364</v>
      </c>
      <c r="U1" s="1">
        <f>'Daily Records'!U1</f>
        <v>43365</v>
      </c>
      <c r="V1" s="1">
        <f>'Daily Records'!V1</f>
        <v>43368</v>
      </c>
      <c r="W1" s="1">
        <f>'Daily Records'!W1</f>
        <v>43369</v>
      </c>
      <c r="X1" s="1">
        <f>'Daily Records'!X1</f>
        <v>43370</v>
      </c>
      <c r="Y1" s="1">
        <f>'Daily Records'!Y1</f>
        <v>43371</v>
      </c>
      <c r="Z1" s="1">
        <f>'Daily Records'!Z1</f>
        <v>43372</v>
      </c>
      <c r="AA1" s="1">
        <f>'Daily Records'!AA1</f>
        <v>43373</v>
      </c>
    </row>
    <row r="2" spans="1:27" s="2" customFormat="1" ht="15.75" thickBot="1">
      <c r="A2" s="3"/>
      <c r="B2" s="4"/>
      <c r="C2" s="28"/>
      <c r="D2" s="121"/>
      <c r="E2" s="26">
        <f>'Daily Records'!E1</f>
        <v>43345</v>
      </c>
      <c r="F2" s="26">
        <f>'Daily Records'!F1</f>
        <v>43346</v>
      </c>
      <c r="G2" s="26">
        <f>'Daily Records'!G1</f>
        <v>43347</v>
      </c>
      <c r="H2" s="26">
        <f>'Daily Records'!H1</f>
        <v>43348</v>
      </c>
      <c r="I2" s="26">
        <f>'Daily Records'!I1</f>
        <v>43349</v>
      </c>
      <c r="J2" s="26">
        <f>'Daily Records'!J1</f>
        <v>43350</v>
      </c>
      <c r="K2" s="26">
        <f>'Daily Records'!K1</f>
        <v>43353</v>
      </c>
      <c r="L2" s="26">
        <f>'Daily Records'!L1</f>
        <v>43354</v>
      </c>
      <c r="M2" s="26">
        <f>'Daily Records'!M1</f>
        <v>43355</v>
      </c>
      <c r="N2" s="26">
        <f>'Daily Records'!N1</f>
        <v>43356</v>
      </c>
      <c r="O2" s="26">
        <f>'Daily Records'!O1</f>
        <v>43357</v>
      </c>
      <c r="P2" s="26">
        <f>'Daily Records'!P1</f>
        <v>43360</v>
      </c>
      <c r="Q2" s="26">
        <f>'Daily Records'!Q1</f>
        <v>43361</v>
      </c>
      <c r="R2" s="26">
        <f>'Daily Records'!R1</f>
        <v>43362</v>
      </c>
      <c r="S2" s="26">
        <f>'Daily Records'!S1</f>
        <v>43363</v>
      </c>
      <c r="T2" s="26">
        <f>'Daily Records'!T1</f>
        <v>43364</v>
      </c>
      <c r="U2" s="26">
        <f>'Daily Records'!U1</f>
        <v>43365</v>
      </c>
      <c r="V2" s="26">
        <f>'Daily Records'!V1</f>
        <v>43368</v>
      </c>
      <c r="W2" s="26">
        <f>'Daily Records'!W1</f>
        <v>43369</v>
      </c>
      <c r="X2" s="26">
        <f>'Daily Records'!X1</f>
        <v>43370</v>
      </c>
      <c r="Y2" s="26">
        <f>'Daily Records'!Y1</f>
        <v>43371</v>
      </c>
      <c r="Z2" s="26">
        <f>'Daily Records'!Z1</f>
        <v>43372</v>
      </c>
      <c r="AA2" s="26">
        <f>'Daily Records'!AA1</f>
        <v>43373</v>
      </c>
    </row>
    <row r="3" spans="1:27" s="53" customFormat="1" ht="15.75" thickBot="1">
      <c r="A3" s="55"/>
      <c r="B3" s="56" t="s">
        <v>23</v>
      </c>
      <c r="C3" s="55"/>
      <c r="D3" s="51">
        <f>E3</f>
        <v>286</v>
      </c>
      <c r="E3" s="52">
        <f>Resources!C8</f>
        <v>286</v>
      </c>
      <c r="F3" s="52">
        <f>Resources!D8</f>
        <v>273</v>
      </c>
      <c r="G3" s="52">
        <f>Resources!E8</f>
        <v>260</v>
      </c>
      <c r="H3" s="52">
        <f>Resources!F8</f>
        <v>247</v>
      </c>
      <c r="I3" s="52">
        <f>Resources!G8</f>
        <v>234</v>
      </c>
      <c r="J3" s="52">
        <f>Resources!H8</f>
        <v>221</v>
      </c>
      <c r="K3" s="52">
        <f>Resources!I8</f>
        <v>208</v>
      </c>
      <c r="L3" s="52">
        <f>Resources!J8</f>
        <v>195</v>
      </c>
      <c r="M3" s="52">
        <f>Resources!K8</f>
        <v>182</v>
      </c>
      <c r="N3" s="52">
        <f>Resources!L8</f>
        <v>169</v>
      </c>
      <c r="O3" s="52">
        <f>Resources!M8</f>
        <v>156</v>
      </c>
      <c r="P3" s="52">
        <f>Resources!N8</f>
        <v>143</v>
      </c>
      <c r="Q3" s="52">
        <f>Resources!O8</f>
        <v>130</v>
      </c>
      <c r="R3" s="52">
        <f>Resources!P8</f>
        <v>117</v>
      </c>
      <c r="S3" s="52">
        <f>Resources!Q8</f>
        <v>104</v>
      </c>
      <c r="T3" s="52">
        <f>Resources!R8</f>
        <v>91</v>
      </c>
      <c r="U3" s="52">
        <f>Resources!T8</f>
        <v>78</v>
      </c>
      <c r="V3" s="52">
        <f>Resources!U8</f>
        <v>65</v>
      </c>
      <c r="W3" s="52">
        <f>Resources!V8</f>
        <v>52</v>
      </c>
      <c r="X3" s="52">
        <f>Resources!Y8</f>
        <v>13</v>
      </c>
      <c r="Y3" s="52">
        <f>Resources!Z8</f>
        <v>0</v>
      </c>
      <c r="Z3" s="52">
        <f>Resources!AA8</f>
        <v>0</v>
      </c>
      <c r="AA3" s="52">
        <f>Resources!AA8</f>
        <v>0</v>
      </c>
    </row>
    <row r="4" spans="1:27" s="53" customFormat="1" ht="15.75" thickBot="1">
      <c r="A4" s="55"/>
      <c r="B4" s="56" t="s">
        <v>24</v>
      </c>
      <c r="C4" s="55"/>
      <c r="D4" s="51">
        <f>SUM(D6:D130)</f>
        <v>189</v>
      </c>
      <c r="E4" s="52">
        <f t="shared" ref="E4:AA4" si="0">SUM(E6:E45)</f>
        <v>173</v>
      </c>
      <c r="F4" s="52">
        <f t="shared" si="0"/>
        <v>173</v>
      </c>
      <c r="G4" s="52">
        <f t="shared" si="0"/>
        <v>173</v>
      </c>
      <c r="H4" s="52">
        <f t="shared" si="0"/>
        <v>153</v>
      </c>
      <c r="I4" s="52">
        <f t="shared" si="0"/>
        <v>138</v>
      </c>
      <c r="J4" s="52">
        <f t="shared" si="0"/>
        <v>138</v>
      </c>
      <c r="K4" s="52">
        <f t="shared" si="0"/>
        <v>138</v>
      </c>
      <c r="L4" s="52">
        <f t="shared" si="0"/>
        <v>138</v>
      </c>
      <c r="M4" s="52">
        <f t="shared" si="0"/>
        <v>138</v>
      </c>
      <c r="N4" s="52">
        <f t="shared" si="0"/>
        <v>138</v>
      </c>
      <c r="O4" s="52">
        <f t="shared" si="0"/>
        <v>138</v>
      </c>
      <c r="P4" s="52">
        <f t="shared" si="0"/>
        <v>151.5</v>
      </c>
      <c r="Q4" s="52">
        <f t="shared" si="0"/>
        <v>146</v>
      </c>
      <c r="R4" s="52">
        <f t="shared" si="0"/>
        <v>142</v>
      </c>
      <c r="S4" s="52">
        <f t="shared" si="0"/>
        <v>125</v>
      </c>
      <c r="T4" s="52">
        <f t="shared" si="0"/>
        <v>114</v>
      </c>
      <c r="U4" s="52">
        <f t="shared" si="0"/>
        <v>105</v>
      </c>
      <c r="V4" s="52">
        <f t="shared" si="0"/>
        <v>92</v>
      </c>
      <c r="W4" s="52">
        <f t="shared" si="0"/>
        <v>83</v>
      </c>
      <c r="X4" s="52">
        <f t="shared" si="0"/>
        <v>68</v>
      </c>
      <c r="Y4" s="52">
        <f t="shared" si="0"/>
        <v>52</v>
      </c>
      <c r="Z4" s="52">
        <f t="shared" ref="Z4" si="1">SUM(Z6:Z45)</f>
        <v>53</v>
      </c>
      <c r="AA4" s="52">
        <f t="shared" si="0"/>
        <v>52</v>
      </c>
    </row>
    <row r="5" spans="1:27" s="53" customFormat="1">
      <c r="A5" s="55"/>
      <c r="B5" s="56"/>
      <c r="C5" s="55"/>
      <c r="D5" s="51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s="54" customFormat="1">
      <c r="A6" s="57" t="str">
        <f>'Daily Records'!A6</f>
        <v>Phase11.P001</v>
      </c>
      <c r="B6" s="57" t="str">
        <f>'Daily Records'!B6</f>
        <v>Planning</v>
      </c>
      <c r="C6" s="58">
        <f>'Daily Records'!C6</f>
        <v>900</v>
      </c>
      <c r="D6" s="57">
        <f>'Daily Records'!D6</f>
        <v>15</v>
      </c>
      <c r="E6" s="59">
        <f>D6</f>
        <v>15</v>
      </c>
      <c r="F6" s="59">
        <f>D6</f>
        <v>15</v>
      </c>
      <c r="G6" s="59">
        <f>F6</f>
        <v>15</v>
      </c>
      <c r="H6" s="59">
        <f>G6</f>
        <v>15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14.5</v>
      </c>
      <c r="Q6" s="59">
        <v>14</v>
      </c>
      <c r="R6" s="59">
        <v>11</v>
      </c>
      <c r="S6" s="59">
        <v>0</v>
      </c>
      <c r="T6" s="59">
        <v>0</v>
      </c>
      <c r="U6" s="59">
        <v>0</v>
      </c>
      <c r="V6" s="59">
        <v>8</v>
      </c>
      <c r="W6" s="59">
        <f>V6</f>
        <v>8</v>
      </c>
      <c r="X6" s="59">
        <f t="shared" ref="X6:Y6" si="2">W6</f>
        <v>8</v>
      </c>
      <c r="Y6" s="59">
        <f t="shared" si="2"/>
        <v>8</v>
      </c>
      <c r="Z6" s="59">
        <f t="shared" ref="Z6" si="3">Y6</f>
        <v>8</v>
      </c>
      <c r="AA6" s="59">
        <f>Y6</f>
        <v>8</v>
      </c>
    </row>
    <row r="7" spans="1:27" s="54" customFormat="1">
      <c r="A7" s="57" t="str">
        <f>'Daily Records'!A7</f>
        <v>Phase11.P002</v>
      </c>
      <c r="B7" s="57" t="str">
        <f>'Daily Records'!B7</f>
        <v>Retrospective</v>
      </c>
      <c r="C7" s="58">
        <f>'Daily Records'!C7</f>
        <v>890</v>
      </c>
      <c r="D7" s="57">
        <f>'Daily Records'!D7</f>
        <v>0</v>
      </c>
      <c r="E7" s="59">
        <f t="shared" ref="E7:E20" si="4">D7</f>
        <v>0</v>
      </c>
      <c r="F7" s="59">
        <f t="shared" ref="F7:F20" si="5">D7</f>
        <v>0</v>
      </c>
      <c r="G7" s="59">
        <f t="shared" ref="G7:H7" si="6">F7</f>
        <v>0</v>
      </c>
      <c r="H7" s="59">
        <f t="shared" si="6"/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1</v>
      </c>
      <c r="AA7" s="59">
        <v>0</v>
      </c>
    </row>
    <row r="8" spans="1:27" s="54" customFormat="1">
      <c r="A8" s="57" t="str">
        <f>'Daily Records'!A8</f>
        <v>Phase11.P003</v>
      </c>
      <c r="B8" s="57" t="str">
        <f>'Daily Records'!B8</f>
        <v>Project management</v>
      </c>
      <c r="C8" s="58">
        <f>'Daily Records'!C8</f>
        <v>880</v>
      </c>
      <c r="D8" s="57">
        <f>'Daily Records'!D8</f>
        <v>10</v>
      </c>
      <c r="E8" s="59">
        <f t="shared" si="4"/>
        <v>10</v>
      </c>
      <c r="F8" s="59">
        <f t="shared" si="5"/>
        <v>10</v>
      </c>
      <c r="G8" s="59">
        <f t="shared" ref="G8:H8" si="7">F8</f>
        <v>10</v>
      </c>
      <c r="H8" s="59">
        <f t="shared" si="7"/>
        <v>10</v>
      </c>
      <c r="I8" s="59">
        <f t="shared" ref="I8:I9" si="8">H8</f>
        <v>10</v>
      </c>
      <c r="J8" s="59">
        <f t="shared" ref="J8:J9" si="9">I8</f>
        <v>10</v>
      </c>
      <c r="K8" s="59">
        <f t="shared" ref="K8:K9" si="10">J8</f>
        <v>10</v>
      </c>
      <c r="L8" s="59">
        <f t="shared" ref="L8:L9" si="11">K8</f>
        <v>10</v>
      </c>
      <c r="M8" s="59">
        <f t="shared" ref="M8:M9" si="12">L8</f>
        <v>10</v>
      </c>
      <c r="N8" s="59">
        <f t="shared" ref="N8:N9" si="13">M8</f>
        <v>10</v>
      </c>
      <c r="O8" s="59">
        <f t="shared" ref="O8:O9" si="14">N8</f>
        <v>10</v>
      </c>
      <c r="P8" s="59">
        <v>9</v>
      </c>
      <c r="Q8" s="59">
        <f t="shared" ref="Q8:Q9" si="15">P8</f>
        <v>9</v>
      </c>
      <c r="R8" s="59">
        <f t="shared" ref="R8" si="16">Q8</f>
        <v>9</v>
      </c>
      <c r="S8" s="59">
        <f t="shared" ref="S8" si="17">R8</f>
        <v>9</v>
      </c>
      <c r="T8" s="59">
        <v>6</v>
      </c>
      <c r="U8" s="59">
        <f t="shared" ref="U8:U9" si="18">T8</f>
        <v>6</v>
      </c>
      <c r="V8" s="59">
        <f t="shared" ref="V8:V9" si="19">U8</f>
        <v>6</v>
      </c>
      <c r="W8" s="59">
        <f t="shared" ref="W8:W9" si="20">V8</f>
        <v>6</v>
      </c>
      <c r="X8" s="59">
        <f t="shared" ref="X8:X9" si="21">W8</f>
        <v>6</v>
      </c>
      <c r="Y8" s="59">
        <f t="shared" ref="Y8:Z9" si="22">X8</f>
        <v>6</v>
      </c>
      <c r="Z8" s="59">
        <f t="shared" si="22"/>
        <v>6</v>
      </c>
      <c r="AA8" s="59">
        <f t="shared" ref="AA8:AA9" si="23">Y8</f>
        <v>6</v>
      </c>
    </row>
    <row r="9" spans="1:27" s="54" customFormat="1">
      <c r="A9" s="57" t="str">
        <f>'Daily Records'!A9</f>
        <v>Phase11.R001</v>
      </c>
      <c r="B9" s="57" t="str">
        <f>'Daily Records'!B9</f>
        <v>Analysis requirements</v>
      </c>
      <c r="C9" s="58">
        <f>'Daily Records'!C9</f>
        <v>870</v>
      </c>
      <c r="D9" s="57">
        <f>'Daily Records'!D9</f>
        <v>8</v>
      </c>
      <c r="E9" s="59">
        <f t="shared" si="4"/>
        <v>8</v>
      </c>
      <c r="F9" s="59">
        <f t="shared" si="5"/>
        <v>8</v>
      </c>
      <c r="G9" s="59">
        <f t="shared" ref="G9:H9" si="24">F9</f>
        <v>8</v>
      </c>
      <c r="H9" s="59">
        <f t="shared" si="24"/>
        <v>8</v>
      </c>
      <c r="I9" s="59">
        <f t="shared" si="8"/>
        <v>8</v>
      </c>
      <c r="J9" s="59">
        <f t="shared" si="9"/>
        <v>8</v>
      </c>
      <c r="K9" s="59">
        <f t="shared" si="10"/>
        <v>8</v>
      </c>
      <c r="L9" s="59">
        <f t="shared" si="11"/>
        <v>8</v>
      </c>
      <c r="M9" s="59">
        <f t="shared" si="12"/>
        <v>8</v>
      </c>
      <c r="N9" s="59">
        <f t="shared" si="13"/>
        <v>8</v>
      </c>
      <c r="O9" s="59">
        <f t="shared" si="14"/>
        <v>8</v>
      </c>
      <c r="P9" s="59">
        <f t="shared" ref="P9" si="25">O9</f>
        <v>8</v>
      </c>
      <c r="Q9" s="59">
        <f t="shared" si="15"/>
        <v>8</v>
      </c>
      <c r="R9" s="59">
        <v>7</v>
      </c>
      <c r="S9" s="59">
        <v>5</v>
      </c>
      <c r="T9" s="59">
        <v>1</v>
      </c>
      <c r="U9" s="59">
        <f t="shared" si="18"/>
        <v>1</v>
      </c>
      <c r="V9" s="59">
        <f t="shared" si="19"/>
        <v>1</v>
      </c>
      <c r="W9" s="59">
        <f t="shared" si="20"/>
        <v>1</v>
      </c>
      <c r="X9" s="59">
        <f t="shared" si="21"/>
        <v>1</v>
      </c>
      <c r="Y9" s="59">
        <f t="shared" si="22"/>
        <v>1</v>
      </c>
      <c r="Z9" s="59">
        <f t="shared" si="22"/>
        <v>1</v>
      </c>
      <c r="AA9" s="59">
        <f t="shared" si="23"/>
        <v>1</v>
      </c>
    </row>
    <row r="10" spans="1:27" s="54" customFormat="1">
      <c r="A10" s="57" t="str">
        <f>'Daily Records'!A10</f>
        <v>Phase11.T001</v>
      </c>
      <c r="B10" s="57" t="str">
        <f>'Daily Records'!B10</f>
        <v>Unit Test</v>
      </c>
      <c r="C10" s="58">
        <f>'Daily Records'!C10</f>
        <v>860</v>
      </c>
      <c r="D10" s="57">
        <f>'Daily Records'!D10</f>
        <v>0</v>
      </c>
      <c r="E10" s="59">
        <f t="shared" si="4"/>
        <v>0</v>
      </c>
      <c r="F10" s="59">
        <f t="shared" si="5"/>
        <v>0</v>
      </c>
      <c r="G10" s="59">
        <f t="shared" ref="G10:H10" si="26">F10</f>
        <v>0</v>
      </c>
      <c r="H10" s="59">
        <f t="shared" si="26"/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</row>
    <row r="11" spans="1:27" s="54" customFormat="1">
      <c r="A11" s="57" t="str">
        <f>'Daily Records'!A11</f>
        <v>Ticket #286</v>
      </c>
      <c r="B11" s="57" t="str">
        <f>'Daily Records'!B11</f>
        <v>JobMonitorSetting扩展-一条线是多个数据项计算后的结果</v>
      </c>
      <c r="C11" s="58">
        <f>'Daily Records'!C11</f>
        <v>850</v>
      </c>
      <c r="D11" s="57">
        <f>'Daily Records'!D11</f>
        <v>20</v>
      </c>
      <c r="E11" s="59">
        <f t="shared" si="4"/>
        <v>20</v>
      </c>
      <c r="F11" s="59">
        <v>20</v>
      </c>
      <c r="G11" s="59">
        <v>20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</row>
    <row r="12" spans="1:27" s="54" customFormat="1">
      <c r="A12" s="57" t="str">
        <f>'Daily Records'!A12</f>
        <v>Ticket #309</v>
      </c>
      <c r="B12" s="57" t="str">
        <f>'Daily Records'!B12</f>
        <v>JobMonitorSetting扩展-WITSSetting生成</v>
      </c>
      <c r="C12" s="58">
        <f>'Daily Records'!C12</f>
        <v>840</v>
      </c>
      <c r="D12" s="57">
        <f>'Daily Records'!D12</f>
        <v>0</v>
      </c>
      <c r="E12" s="59">
        <f t="shared" si="4"/>
        <v>0</v>
      </c>
      <c r="F12" s="59">
        <f t="shared" si="5"/>
        <v>0</v>
      </c>
      <c r="G12" s="59">
        <f t="shared" ref="G12:H12" si="27">F12</f>
        <v>0</v>
      </c>
      <c r="H12" s="59">
        <f t="shared" si="27"/>
        <v>0</v>
      </c>
      <c r="I12" s="59">
        <v>0</v>
      </c>
      <c r="J12" s="59">
        <f t="shared" ref="J12:J40" si="28">I12</f>
        <v>0</v>
      </c>
      <c r="K12" s="59">
        <f t="shared" ref="K12:K40" si="29">J12</f>
        <v>0</v>
      </c>
      <c r="L12" s="59">
        <f t="shared" ref="L12:L20" si="30">J12</f>
        <v>0</v>
      </c>
      <c r="M12" s="59">
        <f t="shared" ref="M12:M40" si="31">L12</f>
        <v>0</v>
      </c>
      <c r="N12" s="59">
        <v>0</v>
      </c>
      <c r="O12" s="59">
        <f t="shared" ref="O12:O20" si="32">M12</f>
        <v>0</v>
      </c>
      <c r="P12" s="59">
        <f t="shared" ref="P12:P40" si="33">O12</f>
        <v>0</v>
      </c>
      <c r="Q12" s="59">
        <f t="shared" ref="Q12:Q40" si="34">P12</f>
        <v>0</v>
      </c>
      <c r="R12" s="59">
        <f t="shared" ref="R12:R20" si="35">P12</f>
        <v>0</v>
      </c>
      <c r="S12" s="59">
        <v>0</v>
      </c>
      <c r="T12" s="59">
        <f t="shared" ref="T12" si="36">S12</f>
        <v>0</v>
      </c>
      <c r="U12" s="59">
        <f t="shared" ref="U12:U13" si="37">S12</f>
        <v>0</v>
      </c>
      <c r="V12" s="59">
        <f t="shared" ref="V12" si="38">U12</f>
        <v>0</v>
      </c>
      <c r="W12" s="59">
        <f t="shared" ref="W12" si="39">V12</f>
        <v>0</v>
      </c>
      <c r="X12" s="59">
        <f t="shared" ref="X12:X13" si="40">V12</f>
        <v>0</v>
      </c>
      <c r="Y12" s="59">
        <f t="shared" ref="Y12:Z12" si="41">X12</f>
        <v>0</v>
      </c>
      <c r="Z12" s="59">
        <f t="shared" si="41"/>
        <v>0</v>
      </c>
      <c r="AA12" s="59">
        <f t="shared" ref="AA12" si="42">Y12</f>
        <v>0</v>
      </c>
    </row>
    <row r="13" spans="1:27" s="54" customFormat="1">
      <c r="A13" s="57" t="str">
        <f>'Daily Records'!A13</f>
        <v>Ticket #310</v>
      </c>
      <c r="B13" s="57" t="str">
        <f>'Daily Records'!B13</f>
        <v>JobMonitorSetting扩展-打印功能</v>
      </c>
      <c r="C13" s="58">
        <f>'Daily Records'!C13</f>
        <v>830</v>
      </c>
      <c r="D13" s="57">
        <f>'Daily Records'!D13</f>
        <v>0</v>
      </c>
      <c r="E13" s="59">
        <f t="shared" si="4"/>
        <v>0</v>
      </c>
      <c r="F13" s="59">
        <f t="shared" si="5"/>
        <v>0</v>
      </c>
      <c r="G13" s="59">
        <f t="shared" ref="G13:H13" si="43">F13</f>
        <v>0</v>
      </c>
      <c r="H13" s="59">
        <f t="shared" si="43"/>
        <v>0</v>
      </c>
      <c r="I13" s="59">
        <v>0</v>
      </c>
      <c r="J13" s="59">
        <f t="shared" si="28"/>
        <v>0</v>
      </c>
      <c r="K13" s="59">
        <f t="shared" si="29"/>
        <v>0</v>
      </c>
      <c r="L13" s="59">
        <f t="shared" si="30"/>
        <v>0</v>
      </c>
      <c r="M13" s="59">
        <f t="shared" si="31"/>
        <v>0</v>
      </c>
      <c r="N13" s="59">
        <v>0</v>
      </c>
      <c r="O13" s="59">
        <f t="shared" si="32"/>
        <v>0</v>
      </c>
      <c r="P13" s="59">
        <f t="shared" si="33"/>
        <v>0</v>
      </c>
      <c r="Q13" s="59">
        <f t="shared" si="34"/>
        <v>0</v>
      </c>
      <c r="R13" s="59">
        <f t="shared" si="35"/>
        <v>0</v>
      </c>
      <c r="S13" s="59">
        <f t="shared" ref="S13" si="44">Q13</f>
        <v>0</v>
      </c>
      <c r="T13" s="59">
        <f t="shared" ref="T13" si="45">R13</f>
        <v>0</v>
      </c>
      <c r="U13" s="59">
        <f t="shared" si="37"/>
        <v>0</v>
      </c>
      <c r="V13" s="59">
        <f t="shared" ref="V13" si="46">T13</f>
        <v>0</v>
      </c>
      <c r="W13" s="59">
        <f t="shared" ref="W13" si="47">U13</f>
        <v>0</v>
      </c>
      <c r="X13" s="59">
        <f t="shared" si="40"/>
        <v>0</v>
      </c>
      <c r="Y13" s="59">
        <f t="shared" ref="Y13:Z13" si="48">W13</f>
        <v>0</v>
      </c>
      <c r="Z13" s="59">
        <f t="shared" si="48"/>
        <v>0</v>
      </c>
      <c r="AA13" s="59">
        <f t="shared" ref="AA13" si="49">X13</f>
        <v>0</v>
      </c>
    </row>
    <row r="14" spans="1:27" s="54" customFormat="1" ht="16.5" customHeight="1">
      <c r="A14" s="57" t="str">
        <f>'Daily Records'!A14</f>
        <v>Ticket #311</v>
      </c>
      <c r="B14" s="57" t="str">
        <f>'Daily Records'!B14</f>
        <v>Total Rate曲线问题</v>
      </c>
      <c r="C14" s="58">
        <f>'Daily Records'!C14</f>
        <v>820</v>
      </c>
      <c r="D14" s="57">
        <f>'Daily Records'!D14</f>
        <v>0</v>
      </c>
      <c r="E14" s="59">
        <f t="shared" si="4"/>
        <v>0</v>
      </c>
      <c r="F14" s="59">
        <f t="shared" si="5"/>
        <v>0</v>
      </c>
      <c r="G14" s="59">
        <f t="shared" ref="G14:H14" si="50">F14</f>
        <v>0</v>
      </c>
      <c r="H14" s="59">
        <f t="shared" si="50"/>
        <v>0</v>
      </c>
      <c r="I14" s="59">
        <v>0</v>
      </c>
      <c r="J14" s="59">
        <f t="shared" si="28"/>
        <v>0</v>
      </c>
      <c r="K14" s="59">
        <f t="shared" si="29"/>
        <v>0</v>
      </c>
      <c r="L14" s="59">
        <f t="shared" si="30"/>
        <v>0</v>
      </c>
      <c r="M14" s="59">
        <f t="shared" si="31"/>
        <v>0</v>
      </c>
      <c r="N14" s="59">
        <v>0</v>
      </c>
      <c r="O14" s="59">
        <f t="shared" si="32"/>
        <v>0</v>
      </c>
      <c r="P14" s="59">
        <f t="shared" si="33"/>
        <v>0</v>
      </c>
      <c r="Q14" s="59">
        <f t="shared" si="34"/>
        <v>0</v>
      </c>
      <c r="R14" s="59">
        <f t="shared" si="35"/>
        <v>0</v>
      </c>
      <c r="S14" s="59">
        <f t="shared" ref="S14:S20" si="51">Q14</f>
        <v>0</v>
      </c>
      <c r="T14" s="59">
        <f t="shared" ref="T14:T20" si="52">R14</f>
        <v>0</v>
      </c>
      <c r="U14" s="59">
        <f t="shared" ref="U14:U20" si="53">S14</f>
        <v>0</v>
      </c>
      <c r="V14" s="59">
        <f t="shared" ref="V14:V20" si="54">T14</f>
        <v>0</v>
      </c>
      <c r="W14" s="59">
        <f t="shared" ref="W14:W20" si="55">U14</f>
        <v>0</v>
      </c>
      <c r="X14" s="59">
        <f t="shared" ref="X14:X20" si="56">V14</f>
        <v>0</v>
      </c>
      <c r="Y14" s="59">
        <f t="shared" ref="Y14:Z20" si="57">W14</f>
        <v>0</v>
      </c>
      <c r="Z14" s="59">
        <f t="shared" si="57"/>
        <v>0</v>
      </c>
      <c r="AA14" s="59">
        <f t="shared" ref="AA14:AA20" si="58">X14</f>
        <v>0</v>
      </c>
    </row>
    <row r="15" spans="1:27" s="54" customFormat="1">
      <c r="A15" s="57" t="str">
        <f>'Daily Records'!A15</f>
        <v>Ticket #312</v>
      </c>
      <c r="B15" s="57" t="str">
        <f>'Daily Records'!B15</f>
        <v>JobMonitorSetting扩展-打印功能Y轴对齐</v>
      </c>
      <c r="C15" s="58">
        <f>'Daily Records'!C15</f>
        <v>810</v>
      </c>
      <c r="D15" s="57">
        <f>'Daily Records'!D15</f>
        <v>0</v>
      </c>
      <c r="E15" s="59">
        <f t="shared" si="4"/>
        <v>0</v>
      </c>
      <c r="F15" s="59">
        <f t="shared" si="5"/>
        <v>0</v>
      </c>
      <c r="G15" s="59">
        <f t="shared" ref="G15:H15" si="59">F15</f>
        <v>0</v>
      </c>
      <c r="H15" s="59">
        <f t="shared" si="59"/>
        <v>0</v>
      </c>
      <c r="I15" s="59">
        <v>0</v>
      </c>
      <c r="J15" s="59">
        <f t="shared" si="28"/>
        <v>0</v>
      </c>
      <c r="K15" s="59">
        <f t="shared" si="29"/>
        <v>0</v>
      </c>
      <c r="L15" s="59">
        <f t="shared" si="30"/>
        <v>0</v>
      </c>
      <c r="M15" s="59">
        <f t="shared" si="31"/>
        <v>0</v>
      </c>
      <c r="N15" s="59">
        <v>0</v>
      </c>
      <c r="O15" s="59">
        <f t="shared" si="32"/>
        <v>0</v>
      </c>
      <c r="P15" s="59">
        <f t="shared" si="33"/>
        <v>0</v>
      </c>
      <c r="Q15" s="59">
        <f t="shared" si="34"/>
        <v>0</v>
      </c>
      <c r="R15" s="59">
        <f t="shared" si="35"/>
        <v>0</v>
      </c>
      <c r="S15" s="59">
        <f t="shared" si="51"/>
        <v>0</v>
      </c>
      <c r="T15" s="59">
        <f t="shared" si="52"/>
        <v>0</v>
      </c>
      <c r="U15" s="59">
        <f t="shared" si="53"/>
        <v>0</v>
      </c>
      <c r="V15" s="59">
        <f t="shared" si="54"/>
        <v>0</v>
      </c>
      <c r="W15" s="59">
        <f t="shared" si="55"/>
        <v>0</v>
      </c>
      <c r="X15" s="59">
        <f t="shared" si="56"/>
        <v>0</v>
      </c>
      <c r="Y15" s="59">
        <f t="shared" si="57"/>
        <v>0</v>
      </c>
      <c r="Z15" s="59">
        <f t="shared" si="57"/>
        <v>0</v>
      </c>
      <c r="AA15" s="59">
        <f t="shared" si="58"/>
        <v>0</v>
      </c>
    </row>
    <row r="16" spans="1:27" s="54" customFormat="1">
      <c r="A16" s="57" t="str">
        <f>'Daily Records'!A16</f>
        <v>Ticket #298</v>
      </c>
      <c r="B16" s="57" t="str">
        <f>'Daily Records'!B16</f>
        <v>按照web页面上显示的chart图表的显示状态来打印</v>
      </c>
      <c r="C16" s="58">
        <f>'Daily Records'!C16</f>
        <v>800</v>
      </c>
      <c r="D16" s="57">
        <f>'Daily Records'!D16</f>
        <v>0</v>
      </c>
      <c r="E16" s="59">
        <f t="shared" si="4"/>
        <v>0</v>
      </c>
      <c r="F16" s="59">
        <f t="shared" si="5"/>
        <v>0</v>
      </c>
      <c r="G16" s="59">
        <f t="shared" ref="G16:H16" si="60">F16</f>
        <v>0</v>
      </c>
      <c r="H16" s="59">
        <f t="shared" si="60"/>
        <v>0</v>
      </c>
      <c r="I16" s="59">
        <v>0</v>
      </c>
      <c r="J16" s="59">
        <f t="shared" si="28"/>
        <v>0</v>
      </c>
      <c r="K16" s="59">
        <f t="shared" si="29"/>
        <v>0</v>
      </c>
      <c r="L16" s="59">
        <f t="shared" si="30"/>
        <v>0</v>
      </c>
      <c r="M16" s="59">
        <f t="shared" si="31"/>
        <v>0</v>
      </c>
      <c r="N16" s="59">
        <v>0</v>
      </c>
      <c r="O16" s="59">
        <f t="shared" si="32"/>
        <v>0</v>
      </c>
      <c r="P16" s="59">
        <f t="shared" si="33"/>
        <v>0</v>
      </c>
      <c r="Q16" s="59">
        <f t="shared" si="34"/>
        <v>0</v>
      </c>
      <c r="R16" s="59">
        <f t="shared" si="35"/>
        <v>0</v>
      </c>
      <c r="S16" s="59">
        <f t="shared" si="51"/>
        <v>0</v>
      </c>
      <c r="T16" s="59">
        <f t="shared" si="52"/>
        <v>0</v>
      </c>
      <c r="U16" s="59">
        <f t="shared" si="53"/>
        <v>0</v>
      </c>
      <c r="V16" s="59">
        <f t="shared" si="54"/>
        <v>0</v>
      </c>
      <c r="W16" s="59">
        <f t="shared" si="55"/>
        <v>0</v>
      </c>
      <c r="X16" s="59">
        <f t="shared" si="56"/>
        <v>0</v>
      </c>
      <c r="Y16" s="59">
        <f t="shared" si="57"/>
        <v>0</v>
      </c>
      <c r="Z16" s="59">
        <f t="shared" si="57"/>
        <v>0</v>
      </c>
      <c r="AA16" s="59">
        <f t="shared" si="58"/>
        <v>0</v>
      </c>
    </row>
    <row r="17" spans="1:32" s="107" customFormat="1">
      <c r="A17" s="57" t="str">
        <f>'Daily Records'!A17</f>
        <v>Ticket #302</v>
      </c>
      <c r="B17" s="57" t="str">
        <f>'Daily Records'!B17</f>
        <v>打印功能-分页和右下角页码</v>
      </c>
      <c r="C17" s="58">
        <f>'Daily Records'!C17</f>
        <v>790</v>
      </c>
      <c r="D17" s="57">
        <f>'Daily Records'!D17</f>
        <v>0</v>
      </c>
      <c r="E17" s="59">
        <f t="shared" si="4"/>
        <v>0</v>
      </c>
      <c r="F17" s="59">
        <f t="shared" si="5"/>
        <v>0</v>
      </c>
      <c r="G17" s="59">
        <f t="shared" ref="G17:H17" si="61">F17</f>
        <v>0</v>
      </c>
      <c r="H17" s="59">
        <f t="shared" si="61"/>
        <v>0</v>
      </c>
      <c r="I17" s="59">
        <v>0</v>
      </c>
      <c r="J17" s="59">
        <f t="shared" si="28"/>
        <v>0</v>
      </c>
      <c r="K17" s="59">
        <f t="shared" si="29"/>
        <v>0</v>
      </c>
      <c r="L17" s="59">
        <f t="shared" si="30"/>
        <v>0</v>
      </c>
      <c r="M17" s="59">
        <f t="shared" si="31"/>
        <v>0</v>
      </c>
      <c r="N17" s="59">
        <v>0</v>
      </c>
      <c r="O17" s="59">
        <f t="shared" si="32"/>
        <v>0</v>
      </c>
      <c r="P17" s="59">
        <f t="shared" si="33"/>
        <v>0</v>
      </c>
      <c r="Q17" s="59">
        <f t="shared" si="34"/>
        <v>0</v>
      </c>
      <c r="R17" s="59">
        <f t="shared" si="35"/>
        <v>0</v>
      </c>
      <c r="S17" s="59">
        <f t="shared" si="51"/>
        <v>0</v>
      </c>
      <c r="T17" s="59">
        <f t="shared" si="52"/>
        <v>0</v>
      </c>
      <c r="U17" s="59">
        <f t="shared" si="53"/>
        <v>0</v>
      </c>
      <c r="V17" s="59">
        <f t="shared" si="54"/>
        <v>0</v>
      </c>
      <c r="W17" s="59">
        <f t="shared" si="55"/>
        <v>0</v>
      </c>
      <c r="X17" s="59">
        <f t="shared" si="56"/>
        <v>0</v>
      </c>
      <c r="Y17" s="59">
        <f t="shared" si="57"/>
        <v>0</v>
      </c>
      <c r="Z17" s="59">
        <f t="shared" si="57"/>
        <v>0</v>
      </c>
      <c r="AA17" s="59">
        <f t="shared" si="58"/>
        <v>0</v>
      </c>
      <c r="AB17" s="108"/>
      <c r="AC17" s="108"/>
      <c r="AD17" s="108"/>
      <c r="AE17" s="108"/>
      <c r="AF17" s="108"/>
    </row>
    <row r="18" spans="1:32" s="107" customFormat="1">
      <c r="A18" s="57" t="str">
        <f>'Daily Records'!A18</f>
        <v>Ticket #304</v>
      </c>
      <c r="B18" s="57" t="str">
        <f>'Daily Records'!B18</f>
        <v>性能问题分析（前后台）</v>
      </c>
      <c r="C18" s="58">
        <f>'Daily Records'!C18</f>
        <v>780</v>
      </c>
      <c r="D18" s="57">
        <f>'Daily Records'!D18</f>
        <v>0</v>
      </c>
      <c r="E18" s="59">
        <f t="shared" si="4"/>
        <v>0</v>
      </c>
      <c r="F18" s="59">
        <f t="shared" si="5"/>
        <v>0</v>
      </c>
      <c r="G18" s="59">
        <f t="shared" ref="G18:H18" si="62">F18</f>
        <v>0</v>
      </c>
      <c r="H18" s="59">
        <f t="shared" si="62"/>
        <v>0</v>
      </c>
      <c r="I18" s="59">
        <v>0</v>
      </c>
      <c r="J18" s="59">
        <f t="shared" si="28"/>
        <v>0</v>
      </c>
      <c r="K18" s="59">
        <f t="shared" si="29"/>
        <v>0</v>
      </c>
      <c r="L18" s="59">
        <f t="shared" si="30"/>
        <v>0</v>
      </c>
      <c r="M18" s="59">
        <f t="shared" si="31"/>
        <v>0</v>
      </c>
      <c r="N18" s="59">
        <v>0</v>
      </c>
      <c r="O18" s="59">
        <f t="shared" si="32"/>
        <v>0</v>
      </c>
      <c r="P18" s="59">
        <f t="shared" si="33"/>
        <v>0</v>
      </c>
      <c r="Q18" s="59">
        <f t="shared" si="34"/>
        <v>0</v>
      </c>
      <c r="R18" s="59">
        <f t="shared" si="35"/>
        <v>0</v>
      </c>
      <c r="S18" s="59">
        <f t="shared" si="51"/>
        <v>0</v>
      </c>
      <c r="T18" s="59">
        <f t="shared" si="52"/>
        <v>0</v>
      </c>
      <c r="U18" s="59">
        <f t="shared" si="53"/>
        <v>0</v>
      </c>
      <c r="V18" s="59">
        <f t="shared" si="54"/>
        <v>0</v>
      </c>
      <c r="W18" s="59">
        <f t="shared" si="55"/>
        <v>0</v>
      </c>
      <c r="X18" s="59">
        <f t="shared" si="56"/>
        <v>0</v>
      </c>
      <c r="Y18" s="59">
        <f t="shared" si="57"/>
        <v>0</v>
      </c>
      <c r="Z18" s="59">
        <f t="shared" si="57"/>
        <v>0</v>
      </c>
      <c r="AA18" s="59">
        <f t="shared" si="58"/>
        <v>0</v>
      </c>
      <c r="AB18" s="108"/>
      <c r="AC18" s="108"/>
      <c r="AD18" s="108"/>
      <c r="AE18" s="108"/>
      <c r="AF18" s="108"/>
    </row>
    <row r="19" spans="1:32" s="107" customFormat="1">
      <c r="A19" s="57" t="str">
        <f>'Daily Records'!A19</f>
        <v>Ticket #315</v>
      </c>
      <c r="B19" s="57" t="str">
        <f>'Daily Records'!B19</f>
        <v>JobMonitorSetting扩展——重构缺陷</v>
      </c>
      <c r="C19" s="58">
        <f>'Daily Records'!C19</f>
        <v>770</v>
      </c>
      <c r="D19" s="57">
        <f>'Daily Records'!D19</f>
        <v>0</v>
      </c>
      <c r="E19" s="59">
        <f t="shared" si="4"/>
        <v>0</v>
      </c>
      <c r="F19" s="59">
        <f t="shared" si="5"/>
        <v>0</v>
      </c>
      <c r="G19" s="59">
        <f t="shared" ref="G19:H19" si="63">F19</f>
        <v>0</v>
      </c>
      <c r="H19" s="59">
        <f t="shared" si="63"/>
        <v>0</v>
      </c>
      <c r="I19" s="59">
        <v>0</v>
      </c>
      <c r="J19" s="59">
        <f t="shared" si="28"/>
        <v>0</v>
      </c>
      <c r="K19" s="59">
        <f t="shared" si="29"/>
        <v>0</v>
      </c>
      <c r="L19" s="59">
        <f t="shared" si="30"/>
        <v>0</v>
      </c>
      <c r="M19" s="59">
        <f t="shared" si="31"/>
        <v>0</v>
      </c>
      <c r="N19" s="59">
        <v>0</v>
      </c>
      <c r="O19" s="59">
        <f t="shared" si="32"/>
        <v>0</v>
      </c>
      <c r="P19" s="59">
        <f t="shared" si="33"/>
        <v>0</v>
      </c>
      <c r="Q19" s="59">
        <f t="shared" si="34"/>
        <v>0</v>
      </c>
      <c r="R19" s="59">
        <f t="shared" si="35"/>
        <v>0</v>
      </c>
      <c r="S19" s="59">
        <f t="shared" si="51"/>
        <v>0</v>
      </c>
      <c r="T19" s="59">
        <f t="shared" si="52"/>
        <v>0</v>
      </c>
      <c r="U19" s="59">
        <f t="shared" si="53"/>
        <v>0</v>
      </c>
      <c r="V19" s="59">
        <f t="shared" si="54"/>
        <v>0</v>
      </c>
      <c r="W19" s="59">
        <f t="shared" si="55"/>
        <v>0</v>
      </c>
      <c r="X19" s="59">
        <f t="shared" si="56"/>
        <v>0</v>
      </c>
      <c r="Y19" s="59">
        <f t="shared" si="57"/>
        <v>0</v>
      </c>
      <c r="Z19" s="59">
        <f t="shared" si="57"/>
        <v>0</v>
      </c>
      <c r="AA19" s="59">
        <f t="shared" si="58"/>
        <v>0</v>
      </c>
      <c r="AB19" s="108"/>
      <c r="AC19" s="108"/>
      <c r="AD19" s="108"/>
      <c r="AE19" s="108"/>
      <c r="AF19" s="108"/>
    </row>
    <row r="20" spans="1:32" s="107" customFormat="1">
      <c r="A20" s="57" t="str">
        <f>'Daily Records'!A20</f>
        <v>Ticket #300</v>
      </c>
      <c r="B20" s="57" t="str">
        <f>'Daily Records'!B20</f>
        <v>隐藏“Job Information”,“Event Log”和”wrap up”这三个菜单</v>
      </c>
      <c r="C20" s="58">
        <f>'Daily Records'!C20</f>
        <v>760</v>
      </c>
      <c r="D20" s="57">
        <f>'Daily Records'!D20</f>
        <v>0</v>
      </c>
      <c r="E20" s="59">
        <f t="shared" si="4"/>
        <v>0</v>
      </c>
      <c r="F20" s="59">
        <f t="shared" si="5"/>
        <v>0</v>
      </c>
      <c r="G20" s="59">
        <f t="shared" ref="G20:H35" si="64">F20</f>
        <v>0</v>
      </c>
      <c r="H20" s="59">
        <f t="shared" si="64"/>
        <v>0</v>
      </c>
      <c r="I20" s="59">
        <v>0</v>
      </c>
      <c r="J20" s="59">
        <f t="shared" si="28"/>
        <v>0</v>
      </c>
      <c r="K20" s="59">
        <f t="shared" si="29"/>
        <v>0</v>
      </c>
      <c r="L20" s="59">
        <f t="shared" si="30"/>
        <v>0</v>
      </c>
      <c r="M20" s="59">
        <f t="shared" si="31"/>
        <v>0</v>
      </c>
      <c r="N20" s="59">
        <v>0</v>
      </c>
      <c r="O20" s="59">
        <f t="shared" si="32"/>
        <v>0</v>
      </c>
      <c r="P20" s="59">
        <f t="shared" si="33"/>
        <v>0</v>
      </c>
      <c r="Q20" s="59">
        <f t="shared" si="34"/>
        <v>0</v>
      </c>
      <c r="R20" s="59">
        <f t="shared" si="35"/>
        <v>0</v>
      </c>
      <c r="S20" s="59">
        <f t="shared" si="51"/>
        <v>0</v>
      </c>
      <c r="T20" s="59">
        <f t="shared" si="52"/>
        <v>0</v>
      </c>
      <c r="U20" s="59">
        <f t="shared" si="53"/>
        <v>0</v>
      </c>
      <c r="V20" s="59">
        <f t="shared" si="54"/>
        <v>0</v>
      </c>
      <c r="W20" s="59">
        <f t="shared" si="55"/>
        <v>0</v>
      </c>
      <c r="X20" s="59">
        <f t="shared" si="56"/>
        <v>0</v>
      </c>
      <c r="Y20" s="59">
        <f t="shared" si="57"/>
        <v>0</v>
      </c>
      <c r="Z20" s="59">
        <f t="shared" si="57"/>
        <v>0</v>
      </c>
      <c r="AA20" s="59">
        <f t="shared" si="58"/>
        <v>0</v>
      </c>
      <c r="AB20" s="108"/>
      <c r="AC20" s="108"/>
      <c r="AD20" s="108"/>
      <c r="AE20" s="108"/>
      <c r="AF20" s="108"/>
    </row>
    <row r="21" spans="1:32" s="107" customFormat="1">
      <c r="A21" s="57" t="str">
        <f>'Daily Records'!A21</f>
        <v>Ticket333</v>
      </c>
      <c r="B21" s="57" t="str">
        <f>'Daily Records'!B21</f>
        <v xml:space="preserve">Job Set Up页面在工程机上WITS部分的操作按钮被遮挡 </v>
      </c>
      <c r="C21" s="58">
        <f>'Daily Records'!C21</f>
        <v>0</v>
      </c>
      <c r="D21" s="57">
        <f>'Daily Records'!D21</f>
        <v>2</v>
      </c>
      <c r="E21" s="59">
        <f t="shared" ref="E21:E40" si="65">D21</f>
        <v>2</v>
      </c>
      <c r="F21" s="59">
        <f t="shared" ref="F21:F40" si="66">E21</f>
        <v>2</v>
      </c>
      <c r="G21" s="59">
        <f t="shared" si="64"/>
        <v>2</v>
      </c>
      <c r="H21" s="59">
        <f t="shared" si="64"/>
        <v>2</v>
      </c>
      <c r="I21" s="59">
        <f t="shared" ref="I21:I40" si="67">H21</f>
        <v>2</v>
      </c>
      <c r="J21" s="59">
        <f t="shared" si="28"/>
        <v>2</v>
      </c>
      <c r="K21" s="59">
        <f t="shared" si="29"/>
        <v>2</v>
      </c>
      <c r="L21" s="59">
        <f t="shared" ref="L21:L40" si="68">K21</f>
        <v>2</v>
      </c>
      <c r="M21" s="59">
        <f t="shared" si="31"/>
        <v>2</v>
      </c>
      <c r="N21" s="59">
        <f t="shared" ref="N21:N40" si="69">M21</f>
        <v>2</v>
      </c>
      <c r="O21" s="59">
        <f t="shared" ref="O21:O40" si="70">N21</f>
        <v>2</v>
      </c>
      <c r="P21" s="59">
        <f t="shared" si="33"/>
        <v>2</v>
      </c>
      <c r="Q21" s="59">
        <f t="shared" si="34"/>
        <v>2</v>
      </c>
      <c r="R21" s="59">
        <f t="shared" ref="R21:R40" si="71">Q21</f>
        <v>2</v>
      </c>
      <c r="S21" s="59">
        <v>2</v>
      </c>
      <c r="T21" s="59">
        <v>0</v>
      </c>
      <c r="U21" s="59">
        <f t="shared" ref="U21:U22" si="72">T21</f>
        <v>0</v>
      </c>
      <c r="V21" s="59">
        <f t="shared" ref="V21:V40" si="73">U21</f>
        <v>0</v>
      </c>
      <c r="W21" s="59">
        <f t="shared" ref="W21:W40" si="74">V21</f>
        <v>0</v>
      </c>
      <c r="X21" s="59">
        <f t="shared" ref="X21:X40" si="75">W21</f>
        <v>0</v>
      </c>
      <c r="Y21" s="59">
        <f t="shared" ref="Y21:Z40" si="76">X21</f>
        <v>0</v>
      </c>
      <c r="Z21" s="59">
        <f t="shared" si="76"/>
        <v>0</v>
      </c>
      <c r="AA21" s="59">
        <f t="shared" ref="AA21:AA24" si="77">Y21</f>
        <v>0</v>
      </c>
      <c r="AB21" s="108"/>
      <c r="AC21" s="108"/>
      <c r="AD21" s="108"/>
      <c r="AE21" s="108"/>
      <c r="AF21" s="108"/>
    </row>
    <row r="22" spans="1:32" s="107" customFormat="1">
      <c r="A22" s="57" t="str">
        <f>'Daily Records'!A22</f>
        <v>Ticket334</v>
      </c>
      <c r="B22" s="57" t="str">
        <f>'Daily Records'!B22</f>
        <v>Job Monitor页面右侧滚动条不需要显示</v>
      </c>
      <c r="C22" s="58">
        <f>'Daily Records'!C22</f>
        <v>0</v>
      </c>
      <c r="D22" s="57">
        <f>'Daily Records'!D22</f>
        <v>2</v>
      </c>
      <c r="E22" s="59">
        <f t="shared" si="65"/>
        <v>2</v>
      </c>
      <c r="F22" s="59">
        <f t="shared" si="66"/>
        <v>2</v>
      </c>
      <c r="G22" s="59">
        <f t="shared" si="64"/>
        <v>2</v>
      </c>
      <c r="H22" s="59">
        <f t="shared" si="64"/>
        <v>2</v>
      </c>
      <c r="I22" s="59">
        <f t="shared" si="67"/>
        <v>2</v>
      </c>
      <c r="J22" s="59">
        <f t="shared" si="28"/>
        <v>2</v>
      </c>
      <c r="K22" s="59">
        <f t="shared" si="29"/>
        <v>2</v>
      </c>
      <c r="L22" s="59">
        <f t="shared" si="68"/>
        <v>2</v>
      </c>
      <c r="M22" s="59">
        <f t="shared" si="31"/>
        <v>2</v>
      </c>
      <c r="N22" s="59">
        <f t="shared" si="69"/>
        <v>2</v>
      </c>
      <c r="O22" s="59">
        <f t="shared" si="70"/>
        <v>2</v>
      </c>
      <c r="P22" s="59">
        <f t="shared" si="33"/>
        <v>2</v>
      </c>
      <c r="Q22" s="59">
        <f t="shared" si="34"/>
        <v>2</v>
      </c>
      <c r="R22" s="59">
        <f t="shared" si="71"/>
        <v>2</v>
      </c>
      <c r="S22" s="59">
        <f t="shared" ref="S22:S40" si="78">R22</f>
        <v>2</v>
      </c>
      <c r="T22" s="59">
        <v>0</v>
      </c>
      <c r="U22" s="59">
        <f t="shared" si="72"/>
        <v>0</v>
      </c>
      <c r="V22" s="59">
        <f t="shared" si="73"/>
        <v>0</v>
      </c>
      <c r="W22" s="59">
        <f t="shared" si="74"/>
        <v>0</v>
      </c>
      <c r="X22" s="59">
        <f t="shared" si="75"/>
        <v>0</v>
      </c>
      <c r="Y22" s="59">
        <f t="shared" si="76"/>
        <v>0</v>
      </c>
      <c r="Z22" s="59">
        <f t="shared" si="76"/>
        <v>0</v>
      </c>
      <c r="AA22" s="59">
        <f t="shared" si="77"/>
        <v>0</v>
      </c>
      <c r="AB22" s="108"/>
      <c r="AC22" s="108"/>
      <c r="AD22" s="108"/>
      <c r="AE22" s="108"/>
      <c r="AF22" s="108"/>
    </row>
    <row r="23" spans="1:32" s="107" customFormat="1">
      <c r="A23" s="57" t="str">
        <f>'Daily Records'!A23</f>
        <v>Ticket329</v>
      </c>
      <c r="B23" s="57" t="str">
        <f>'Daily Records'!B23</f>
        <v>Print打印——改成每个图表上只打印一条曲线</v>
      </c>
      <c r="C23" s="58">
        <f>'Daily Records'!C23</f>
        <v>0</v>
      </c>
      <c r="D23" s="57">
        <f>'Daily Records'!D23</f>
        <v>8</v>
      </c>
      <c r="E23" s="59">
        <f t="shared" si="65"/>
        <v>8</v>
      </c>
      <c r="F23" s="59">
        <f t="shared" si="66"/>
        <v>8</v>
      </c>
      <c r="G23" s="59">
        <f t="shared" si="64"/>
        <v>8</v>
      </c>
      <c r="H23" s="59">
        <f t="shared" si="64"/>
        <v>8</v>
      </c>
      <c r="I23" s="59">
        <f t="shared" si="67"/>
        <v>8</v>
      </c>
      <c r="J23" s="59">
        <f t="shared" si="28"/>
        <v>8</v>
      </c>
      <c r="K23" s="59">
        <f t="shared" si="29"/>
        <v>8</v>
      </c>
      <c r="L23" s="59">
        <f t="shared" si="68"/>
        <v>8</v>
      </c>
      <c r="M23" s="59">
        <f t="shared" si="31"/>
        <v>8</v>
      </c>
      <c r="N23" s="59">
        <f t="shared" si="69"/>
        <v>8</v>
      </c>
      <c r="O23" s="59">
        <f t="shared" si="70"/>
        <v>8</v>
      </c>
      <c r="P23" s="59">
        <f t="shared" si="33"/>
        <v>8</v>
      </c>
      <c r="Q23" s="59">
        <f t="shared" si="34"/>
        <v>8</v>
      </c>
      <c r="R23" s="59">
        <f t="shared" si="71"/>
        <v>8</v>
      </c>
      <c r="S23" s="59">
        <f t="shared" si="78"/>
        <v>8</v>
      </c>
      <c r="T23" s="59">
        <f t="shared" ref="T23:T40" si="79">S23</f>
        <v>8</v>
      </c>
      <c r="U23" s="59">
        <v>0</v>
      </c>
      <c r="V23" s="59">
        <f t="shared" si="73"/>
        <v>0</v>
      </c>
      <c r="W23" s="59">
        <f t="shared" si="74"/>
        <v>0</v>
      </c>
      <c r="X23" s="59">
        <f t="shared" si="75"/>
        <v>0</v>
      </c>
      <c r="Y23" s="59">
        <f t="shared" si="76"/>
        <v>0</v>
      </c>
      <c r="Z23" s="59">
        <f t="shared" si="76"/>
        <v>0</v>
      </c>
      <c r="AA23" s="59">
        <f t="shared" si="77"/>
        <v>0</v>
      </c>
      <c r="AB23" s="108"/>
      <c r="AC23" s="108"/>
      <c r="AD23" s="108"/>
      <c r="AE23" s="108"/>
      <c r="AF23" s="108"/>
    </row>
    <row r="24" spans="1:32" s="54" customFormat="1">
      <c r="A24" s="57" t="str">
        <f>'Daily Records'!A24</f>
        <v>Ticket328</v>
      </c>
      <c r="B24" s="57" t="str">
        <f>'Daily Records'!B24</f>
        <v>Print打印——打印保存的文件名格式化</v>
      </c>
      <c r="C24" s="58">
        <f>'Daily Records'!C24</f>
        <v>0</v>
      </c>
      <c r="D24" s="57">
        <f>'Daily Records'!D24</f>
        <v>4</v>
      </c>
      <c r="E24" s="59">
        <f t="shared" si="65"/>
        <v>4</v>
      </c>
      <c r="F24" s="59">
        <f t="shared" si="66"/>
        <v>4</v>
      </c>
      <c r="G24" s="59">
        <f t="shared" si="64"/>
        <v>4</v>
      </c>
      <c r="H24" s="59">
        <f t="shared" si="64"/>
        <v>4</v>
      </c>
      <c r="I24" s="59">
        <f t="shared" si="67"/>
        <v>4</v>
      </c>
      <c r="J24" s="59">
        <f t="shared" si="28"/>
        <v>4</v>
      </c>
      <c r="K24" s="59">
        <f t="shared" si="29"/>
        <v>4</v>
      </c>
      <c r="L24" s="59">
        <f t="shared" si="68"/>
        <v>4</v>
      </c>
      <c r="M24" s="59">
        <f t="shared" si="31"/>
        <v>4</v>
      </c>
      <c r="N24" s="59">
        <f t="shared" si="69"/>
        <v>4</v>
      </c>
      <c r="O24" s="59">
        <f t="shared" si="70"/>
        <v>4</v>
      </c>
      <c r="P24" s="59">
        <f t="shared" si="33"/>
        <v>4</v>
      </c>
      <c r="Q24" s="59">
        <f t="shared" si="34"/>
        <v>4</v>
      </c>
      <c r="R24" s="59">
        <f t="shared" si="71"/>
        <v>4</v>
      </c>
      <c r="S24" s="59">
        <f t="shared" si="78"/>
        <v>4</v>
      </c>
      <c r="T24" s="59">
        <f t="shared" si="79"/>
        <v>4</v>
      </c>
      <c r="U24" s="59">
        <f t="shared" ref="U24:U40" si="80">T24</f>
        <v>4</v>
      </c>
      <c r="V24" s="59">
        <v>0</v>
      </c>
      <c r="W24" s="59">
        <f t="shared" si="74"/>
        <v>0</v>
      </c>
      <c r="X24" s="59">
        <f t="shared" si="75"/>
        <v>0</v>
      </c>
      <c r="Y24" s="59">
        <f t="shared" si="76"/>
        <v>0</v>
      </c>
      <c r="Z24" s="59">
        <f t="shared" si="76"/>
        <v>0</v>
      </c>
      <c r="AA24" s="59">
        <f t="shared" si="77"/>
        <v>0</v>
      </c>
    </row>
    <row r="25" spans="1:32" s="54" customFormat="1">
      <c r="A25" s="57" t="str">
        <f>'Daily Records'!A25</f>
        <v>Ticket327</v>
      </c>
      <c r="B25" s="57" t="str">
        <f>'Daily Records'!B25</f>
        <v>Job Type和Job Number的设置保存到Job Tag中</v>
      </c>
      <c r="C25" s="58">
        <f>'Daily Records'!C25</f>
        <v>0</v>
      </c>
      <c r="D25" s="57">
        <f>'Daily Records'!D25</f>
        <v>2</v>
      </c>
      <c r="E25" s="59">
        <f t="shared" si="65"/>
        <v>2</v>
      </c>
      <c r="F25" s="59">
        <f t="shared" si="66"/>
        <v>2</v>
      </c>
      <c r="G25" s="59">
        <f t="shared" si="64"/>
        <v>2</v>
      </c>
      <c r="H25" s="59">
        <f t="shared" si="64"/>
        <v>2</v>
      </c>
      <c r="I25" s="59">
        <f t="shared" si="67"/>
        <v>2</v>
      </c>
      <c r="J25" s="59">
        <f t="shared" si="28"/>
        <v>2</v>
      </c>
      <c r="K25" s="59">
        <f t="shared" si="29"/>
        <v>2</v>
      </c>
      <c r="L25" s="59">
        <f t="shared" si="68"/>
        <v>2</v>
      </c>
      <c r="M25" s="59">
        <f t="shared" si="31"/>
        <v>2</v>
      </c>
      <c r="N25" s="59">
        <f t="shared" si="69"/>
        <v>2</v>
      </c>
      <c r="O25" s="59">
        <f t="shared" si="70"/>
        <v>2</v>
      </c>
      <c r="P25" s="59">
        <f t="shared" si="33"/>
        <v>2</v>
      </c>
      <c r="Q25" s="59">
        <f t="shared" si="34"/>
        <v>2</v>
      </c>
      <c r="R25" s="59">
        <f t="shared" si="71"/>
        <v>2</v>
      </c>
      <c r="S25" s="59">
        <f t="shared" si="78"/>
        <v>2</v>
      </c>
      <c r="T25" s="59">
        <f t="shared" si="79"/>
        <v>2</v>
      </c>
      <c r="U25" s="59">
        <f t="shared" si="80"/>
        <v>2</v>
      </c>
      <c r="V25" s="59">
        <v>0</v>
      </c>
      <c r="W25" s="59">
        <f t="shared" si="74"/>
        <v>0</v>
      </c>
      <c r="X25" s="59">
        <f t="shared" si="75"/>
        <v>0</v>
      </c>
      <c r="Y25" s="59">
        <f t="shared" si="76"/>
        <v>0</v>
      </c>
      <c r="Z25" s="59">
        <f t="shared" si="76"/>
        <v>0</v>
      </c>
      <c r="AA25" s="59">
        <f t="shared" ref="AA25:AA40" si="81">X25</f>
        <v>0</v>
      </c>
    </row>
    <row r="26" spans="1:32" s="54" customFormat="1">
      <c r="A26" s="57" t="str">
        <f>'Daily Records'!A26</f>
        <v>Ticket326</v>
      </c>
      <c r="B26" s="57" t="str">
        <f>'Daily Records'!B26</f>
        <v>Monitor页面添加【Print】按钮</v>
      </c>
      <c r="C26" s="58">
        <f>'Daily Records'!C26</f>
        <v>0</v>
      </c>
      <c r="D26" s="57">
        <f>'Daily Records'!D26</f>
        <v>2</v>
      </c>
      <c r="E26" s="59">
        <f t="shared" si="65"/>
        <v>2</v>
      </c>
      <c r="F26" s="59">
        <f t="shared" si="66"/>
        <v>2</v>
      </c>
      <c r="G26" s="59">
        <f t="shared" si="64"/>
        <v>2</v>
      </c>
      <c r="H26" s="59">
        <f t="shared" si="64"/>
        <v>2</v>
      </c>
      <c r="I26" s="59">
        <f t="shared" si="67"/>
        <v>2</v>
      </c>
      <c r="J26" s="59">
        <f t="shared" si="28"/>
        <v>2</v>
      </c>
      <c r="K26" s="59">
        <f t="shared" si="29"/>
        <v>2</v>
      </c>
      <c r="L26" s="59">
        <f t="shared" si="68"/>
        <v>2</v>
      </c>
      <c r="M26" s="59">
        <f t="shared" si="31"/>
        <v>2</v>
      </c>
      <c r="N26" s="59">
        <f t="shared" si="69"/>
        <v>2</v>
      </c>
      <c r="O26" s="59">
        <f t="shared" si="70"/>
        <v>2</v>
      </c>
      <c r="P26" s="59">
        <f t="shared" si="33"/>
        <v>2</v>
      </c>
      <c r="Q26" s="59">
        <f t="shared" si="34"/>
        <v>2</v>
      </c>
      <c r="R26" s="59">
        <f t="shared" si="71"/>
        <v>2</v>
      </c>
      <c r="S26" s="59">
        <f t="shared" si="78"/>
        <v>2</v>
      </c>
      <c r="T26" s="59">
        <f t="shared" si="79"/>
        <v>2</v>
      </c>
      <c r="U26" s="59">
        <f t="shared" si="80"/>
        <v>2</v>
      </c>
      <c r="V26" s="59">
        <v>0</v>
      </c>
      <c r="W26" s="59">
        <f t="shared" si="74"/>
        <v>0</v>
      </c>
      <c r="X26" s="59">
        <f t="shared" si="75"/>
        <v>0</v>
      </c>
      <c r="Y26" s="59">
        <f t="shared" si="76"/>
        <v>0</v>
      </c>
      <c r="Z26" s="59">
        <f t="shared" si="76"/>
        <v>0</v>
      </c>
      <c r="AA26" s="59">
        <f t="shared" si="81"/>
        <v>0</v>
      </c>
    </row>
    <row r="27" spans="1:32" s="54" customFormat="1">
      <c r="A27" s="57" t="str">
        <f>'Daily Records'!A27</f>
        <v>Ticket325</v>
      </c>
      <c r="B27" s="57" t="str">
        <f>'Daily Records'!B27</f>
        <v>Monitor页面添加【End Job】按钮</v>
      </c>
      <c r="C27" s="58">
        <f>'Daily Records'!C27</f>
        <v>0</v>
      </c>
      <c r="D27" s="57">
        <f>'Daily Records'!D27</f>
        <v>1</v>
      </c>
      <c r="E27" s="59">
        <f t="shared" si="65"/>
        <v>1</v>
      </c>
      <c r="F27" s="59">
        <f t="shared" si="66"/>
        <v>1</v>
      </c>
      <c r="G27" s="59">
        <f t="shared" si="64"/>
        <v>1</v>
      </c>
      <c r="H27" s="59">
        <f t="shared" si="64"/>
        <v>1</v>
      </c>
      <c r="I27" s="59">
        <f t="shared" si="67"/>
        <v>1</v>
      </c>
      <c r="J27" s="59">
        <f t="shared" si="28"/>
        <v>1</v>
      </c>
      <c r="K27" s="59">
        <f t="shared" si="29"/>
        <v>1</v>
      </c>
      <c r="L27" s="59">
        <f t="shared" si="68"/>
        <v>1</v>
      </c>
      <c r="M27" s="59">
        <f t="shared" si="31"/>
        <v>1</v>
      </c>
      <c r="N27" s="59">
        <f t="shared" si="69"/>
        <v>1</v>
      </c>
      <c r="O27" s="59">
        <f t="shared" si="70"/>
        <v>1</v>
      </c>
      <c r="P27" s="59">
        <f t="shared" si="33"/>
        <v>1</v>
      </c>
      <c r="Q27" s="59">
        <f t="shared" si="34"/>
        <v>1</v>
      </c>
      <c r="R27" s="59">
        <f t="shared" si="71"/>
        <v>1</v>
      </c>
      <c r="S27" s="59">
        <f t="shared" si="78"/>
        <v>1</v>
      </c>
      <c r="T27" s="59">
        <f t="shared" si="79"/>
        <v>1</v>
      </c>
      <c r="U27" s="59">
        <v>0</v>
      </c>
      <c r="V27" s="59">
        <v>0</v>
      </c>
      <c r="W27" s="59">
        <f t="shared" si="74"/>
        <v>0</v>
      </c>
      <c r="X27" s="59">
        <f t="shared" si="75"/>
        <v>0</v>
      </c>
      <c r="Y27" s="59">
        <f t="shared" si="76"/>
        <v>0</v>
      </c>
      <c r="Z27" s="59">
        <f t="shared" si="76"/>
        <v>0</v>
      </c>
      <c r="AA27" s="59">
        <f t="shared" si="81"/>
        <v>0</v>
      </c>
    </row>
    <row r="28" spans="1:32" s="54" customFormat="1">
      <c r="A28" s="57" t="str">
        <f>'Daily Records'!A28</f>
        <v>Ticket330</v>
      </c>
      <c r="B28" s="57" t="str">
        <f>'Daily Records'!B28</f>
        <v xml:space="preserve"> Eservice -&gt;Job Package-&gt; AttachFile 添加FADS数据的导入功能</v>
      </c>
      <c r="C28" s="58">
        <f>'Daily Records'!C28</f>
        <v>0</v>
      </c>
      <c r="D28" s="57">
        <f>'Daily Records'!D28</f>
        <v>10</v>
      </c>
      <c r="E28" s="59">
        <f t="shared" si="65"/>
        <v>10</v>
      </c>
      <c r="F28" s="59">
        <f t="shared" si="66"/>
        <v>10</v>
      </c>
      <c r="G28" s="59">
        <f t="shared" si="64"/>
        <v>10</v>
      </c>
      <c r="H28" s="59">
        <f t="shared" si="64"/>
        <v>10</v>
      </c>
      <c r="I28" s="59">
        <f t="shared" si="67"/>
        <v>10</v>
      </c>
      <c r="J28" s="59">
        <f t="shared" si="28"/>
        <v>10</v>
      </c>
      <c r="K28" s="59">
        <f t="shared" si="29"/>
        <v>10</v>
      </c>
      <c r="L28" s="59">
        <f t="shared" si="68"/>
        <v>10</v>
      </c>
      <c r="M28" s="59">
        <f t="shared" si="31"/>
        <v>10</v>
      </c>
      <c r="N28" s="59">
        <f t="shared" si="69"/>
        <v>10</v>
      </c>
      <c r="O28" s="59">
        <f t="shared" si="70"/>
        <v>10</v>
      </c>
      <c r="P28" s="59">
        <f t="shared" si="33"/>
        <v>10</v>
      </c>
      <c r="Q28" s="59">
        <f t="shared" si="34"/>
        <v>10</v>
      </c>
      <c r="R28" s="59">
        <f t="shared" si="71"/>
        <v>10</v>
      </c>
      <c r="S28" s="59">
        <f t="shared" si="78"/>
        <v>10</v>
      </c>
      <c r="T28" s="59">
        <f t="shared" si="79"/>
        <v>10</v>
      </c>
      <c r="U28" s="59">
        <f t="shared" si="80"/>
        <v>10</v>
      </c>
      <c r="V28" s="59">
        <v>7</v>
      </c>
      <c r="W28" s="59">
        <f t="shared" si="74"/>
        <v>7</v>
      </c>
      <c r="X28" s="59">
        <v>0</v>
      </c>
      <c r="Y28" s="59">
        <f t="shared" si="76"/>
        <v>0</v>
      </c>
      <c r="Z28" s="59">
        <f t="shared" si="76"/>
        <v>0</v>
      </c>
      <c r="AA28" s="59">
        <f t="shared" si="81"/>
        <v>0</v>
      </c>
    </row>
    <row r="29" spans="1:32" s="54" customFormat="1">
      <c r="A29" s="57" t="str">
        <f>'Daily Records'!A29</f>
        <v>Ticket331</v>
      </c>
      <c r="B29" s="57" t="str">
        <f>'Daily Records'!B29</f>
        <v>获取SCM_PLC数据序列化保存并重命名</v>
      </c>
      <c r="C29" s="58">
        <f>'Daily Records'!C29</f>
        <v>0</v>
      </c>
      <c r="D29" s="57">
        <f>'Daily Records'!D29</f>
        <v>8</v>
      </c>
      <c r="E29" s="59">
        <f t="shared" si="65"/>
        <v>8</v>
      </c>
      <c r="F29" s="59">
        <f t="shared" si="66"/>
        <v>8</v>
      </c>
      <c r="G29" s="59">
        <f t="shared" si="64"/>
        <v>8</v>
      </c>
      <c r="H29" s="59">
        <f t="shared" si="64"/>
        <v>8</v>
      </c>
      <c r="I29" s="59">
        <f t="shared" si="67"/>
        <v>8</v>
      </c>
      <c r="J29" s="59">
        <f t="shared" si="28"/>
        <v>8</v>
      </c>
      <c r="K29" s="59">
        <f t="shared" si="29"/>
        <v>8</v>
      </c>
      <c r="L29" s="59">
        <f t="shared" si="68"/>
        <v>8</v>
      </c>
      <c r="M29" s="59">
        <f t="shared" si="31"/>
        <v>8</v>
      </c>
      <c r="N29" s="59">
        <f t="shared" si="69"/>
        <v>8</v>
      </c>
      <c r="O29" s="59">
        <f t="shared" si="70"/>
        <v>8</v>
      </c>
      <c r="P29" s="59">
        <f t="shared" si="33"/>
        <v>8</v>
      </c>
      <c r="Q29" s="59">
        <f t="shared" si="34"/>
        <v>8</v>
      </c>
      <c r="R29" s="59">
        <f t="shared" si="71"/>
        <v>8</v>
      </c>
      <c r="S29" s="59">
        <f t="shared" si="78"/>
        <v>8</v>
      </c>
      <c r="T29" s="59">
        <f t="shared" si="79"/>
        <v>8</v>
      </c>
      <c r="U29" s="59">
        <f t="shared" si="80"/>
        <v>8</v>
      </c>
      <c r="V29" s="59">
        <v>0</v>
      </c>
      <c r="W29" s="59">
        <f t="shared" si="74"/>
        <v>0</v>
      </c>
      <c r="X29" s="59">
        <f t="shared" si="75"/>
        <v>0</v>
      </c>
      <c r="Y29" s="59">
        <f t="shared" si="76"/>
        <v>0</v>
      </c>
      <c r="Z29" s="59">
        <f t="shared" si="76"/>
        <v>0</v>
      </c>
      <c r="AA29" s="59">
        <f t="shared" si="81"/>
        <v>0</v>
      </c>
    </row>
    <row r="30" spans="1:32" s="54" customFormat="1">
      <c r="A30" s="57" t="str">
        <f>'Daily Records'!A30</f>
        <v>Ticket322</v>
      </c>
      <c r="B30" s="57" t="str">
        <f>'Daily Records'!B30</f>
        <v>AttachFile 添加FADS数据的WebApi接口定义和实现</v>
      </c>
      <c r="C30" s="58">
        <f>'Daily Records'!C30</f>
        <v>0</v>
      </c>
      <c r="D30" s="57">
        <f>'Daily Records'!D30</f>
        <v>6</v>
      </c>
      <c r="E30" s="59">
        <f t="shared" si="65"/>
        <v>6</v>
      </c>
      <c r="F30" s="59">
        <f t="shared" si="66"/>
        <v>6</v>
      </c>
      <c r="G30" s="59">
        <f t="shared" si="64"/>
        <v>6</v>
      </c>
      <c r="H30" s="59">
        <f t="shared" si="64"/>
        <v>6</v>
      </c>
      <c r="I30" s="59">
        <f t="shared" si="67"/>
        <v>6</v>
      </c>
      <c r="J30" s="59">
        <f t="shared" si="28"/>
        <v>6</v>
      </c>
      <c r="K30" s="59">
        <f t="shared" si="29"/>
        <v>6</v>
      </c>
      <c r="L30" s="59">
        <f t="shared" si="68"/>
        <v>6</v>
      </c>
      <c r="M30" s="59">
        <f t="shared" si="31"/>
        <v>6</v>
      </c>
      <c r="N30" s="59">
        <f t="shared" si="69"/>
        <v>6</v>
      </c>
      <c r="O30" s="59">
        <f t="shared" si="70"/>
        <v>6</v>
      </c>
      <c r="P30" s="59">
        <f t="shared" si="33"/>
        <v>6</v>
      </c>
      <c r="Q30" s="59">
        <f t="shared" si="34"/>
        <v>6</v>
      </c>
      <c r="R30" s="59">
        <f t="shared" si="71"/>
        <v>6</v>
      </c>
      <c r="S30" s="59">
        <f t="shared" si="78"/>
        <v>6</v>
      </c>
      <c r="T30" s="59">
        <f t="shared" si="79"/>
        <v>6</v>
      </c>
      <c r="U30" s="59">
        <f t="shared" si="80"/>
        <v>6</v>
      </c>
      <c r="V30" s="59">
        <f t="shared" si="73"/>
        <v>6</v>
      </c>
      <c r="W30" s="59">
        <v>0</v>
      </c>
      <c r="X30" s="59">
        <f t="shared" si="75"/>
        <v>0</v>
      </c>
      <c r="Y30" s="59">
        <f t="shared" si="76"/>
        <v>0</v>
      </c>
      <c r="Z30" s="59">
        <f t="shared" si="76"/>
        <v>0</v>
      </c>
      <c r="AA30" s="59">
        <f t="shared" si="81"/>
        <v>0</v>
      </c>
    </row>
    <row r="31" spans="1:32" s="54" customFormat="1">
      <c r="A31" s="57" t="str">
        <f>'Daily Records'!A31</f>
        <v>Ticket337</v>
      </c>
      <c r="B31" s="57" t="str">
        <f>'Daily Records'!B31</f>
        <v>根据Express曲线定义的修改调整打印代码</v>
      </c>
      <c r="C31" s="58">
        <f>'Daily Records'!C31</f>
        <v>0</v>
      </c>
      <c r="D31" s="57">
        <f>'Daily Records'!D31</f>
        <v>2</v>
      </c>
      <c r="E31" s="59">
        <f t="shared" si="65"/>
        <v>2</v>
      </c>
      <c r="F31" s="59">
        <f t="shared" si="66"/>
        <v>2</v>
      </c>
      <c r="G31" s="59">
        <f t="shared" si="64"/>
        <v>2</v>
      </c>
      <c r="H31" s="59">
        <f t="shared" si="64"/>
        <v>2</v>
      </c>
      <c r="I31" s="59">
        <f t="shared" si="67"/>
        <v>2</v>
      </c>
      <c r="J31" s="59">
        <f t="shared" si="28"/>
        <v>2</v>
      </c>
      <c r="K31" s="59">
        <f t="shared" si="29"/>
        <v>2</v>
      </c>
      <c r="L31" s="59">
        <f t="shared" si="68"/>
        <v>2</v>
      </c>
      <c r="M31" s="59">
        <f t="shared" si="31"/>
        <v>2</v>
      </c>
      <c r="N31" s="59">
        <f t="shared" si="69"/>
        <v>2</v>
      </c>
      <c r="O31" s="59">
        <f t="shared" si="70"/>
        <v>2</v>
      </c>
      <c r="P31" s="59">
        <f t="shared" si="33"/>
        <v>2</v>
      </c>
      <c r="Q31" s="59">
        <f t="shared" si="34"/>
        <v>2</v>
      </c>
      <c r="R31" s="59">
        <f t="shared" si="71"/>
        <v>2</v>
      </c>
      <c r="S31" s="59">
        <f t="shared" si="78"/>
        <v>2</v>
      </c>
      <c r="T31" s="59">
        <f t="shared" si="79"/>
        <v>2</v>
      </c>
      <c r="U31" s="59">
        <f t="shared" si="80"/>
        <v>2</v>
      </c>
      <c r="V31" s="59">
        <v>0</v>
      </c>
      <c r="W31" s="59">
        <f t="shared" si="74"/>
        <v>0</v>
      </c>
      <c r="X31" s="59">
        <f t="shared" si="75"/>
        <v>0</v>
      </c>
      <c r="Y31" s="59">
        <f t="shared" si="76"/>
        <v>0</v>
      </c>
      <c r="Z31" s="59">
        <f t="shared" si="76"/>
        <v>0</v>
      </c>
      <c r="AA31" s="59">
        <f t="shared" si="81"/>
        <v>0</v>
      </c>
    </row>
    <row r="32" spans="1:32" s="54" customFormat="1">
      <c r="A32" s="57">
        <f>'Daily Records'!A32</f>
        <v>0</v>
      </c>
      <c r="B32" s="57" t="str">
        <f>'Daily Records'!B32</f>
        <v>EserviceOnline扩展使用MDMAPI访问的架构方案确认-组件图</v>
      </c>
      <c r="C32" s="58">
        <f>'Daily Records'!C32</f>
        <v>0</v>
      </c>
      <c r="D32" s="57">
        <f>'Daily Records'!D32</f>
        <v>20</v>
      </c>
      <c r="E32" s="59">
        <f t="shared" si="65"/>
        <v>20</v>
      </c>
      <c r="F32" s="59">
        <f t="shared" si="66"/>
        <v>20</v>
      </c>
      <c r="G32" s="59">
        <f t="shared" si="64"/>
        <v>20</v>
      </c>
      <c r="H32" s="59">
        <f t="shared" si="64"/>
        <v>20</v>
      </c>
      <c r="I32" s="59">
        <f t="shared" si="67"/>
        <v>20</v>
      </c>
      <c r="J32" s="59">
        <f t="shared" si="28"/>
        <v>20</v>
      </c>
      <c r="K32" s="59">
        <f t="shared" si="29"/>
        <v>20</v>
      </c>
      <c r="L32" s="59">
        <f t="shared" si="68"/>
        <v>20</v>
      </c>
      <c r="M32" s="59">
        <f t="shared" si="31"/>
        <v>20</v>
      </c>
      <c r="N32" s="59">
        <f t="shared" si="69"/>
        <v>20</v>
      </c>
      <c r="O32" s="59">
        <f t="shared" si="70"/>
        <v>20</v>
      </c>
      <c r="P32" s="59">
        <f t="shared" si="33"/>
        <v>20</v>
      </c>
      <c r="Q32" s="59">
        <v>15</v>
      </c>
      <c r="R32" s="59">
        <f t="shared" si="71"/>
        <v>15</v>
      </c>
      <c r="S32" s="59">
        <f t="shared" si="78"/>
        <v>15</v>
      </c>
      <c r="T32" s="59">
        <f t="shared" si="79"/>
        <v>15</v>
      </c>
      <c r="U32" s="59">
        <f t="shared" si="80"/>
        <v>15</v>
      </c>
      <c r="V32" s="59">
        <f t="shared" si="73"/>
        <v>15</v>
      </c>
      <c r="W32" s="59">
        <v>15</v>
      </c>
      <c r="X32" s="59">
        <v>8</v>
      </c>
      <c r="Y32" s="59">
        <v>0</v>
      </c>
      <c r="Z32" s="59">
        <f t="shared" si="76"/>
        <v>0</v>
      </c>
      <c r="AA32" s="59">
        <v>0</v>
      </c>
    </row>
    <row r="33" spans="1:27" s="54" customFormat="1">
      <c r="A33" s="57">
        <f>'Daily Records'!A33</f>
        <v>0</v>
      </c>
      <c r="B33" s="57" t="str">
        <f>'Daily Records'!B33</f>
        <v>EserviceOnline扩展使用MDMAPI访问的架构方案实现</v>
      </c>
      <c r="C33" s="58">
        <f>'Daily Records'!C33</f>
        <v>0</v>
      </c>
      <c r="D33" s="57">
        <f>'Daily Records'!D33</f>
        <v>8</v>
      </c>
      <c r="E33" s="59">
        <f t="shared" si="65"/>
        <v>8</v>
      </c>
      <c r="F33" s="59">
        <f t="shared" si="66"/>
        <v>8</v>
      </c>
      <c r="G33" s="59">
        <f t="shared" si="64"/>
        <v>8</v>
      </c>
      <c r="H33" s="59">
        <f t="shared" si="64"/>
        <v>8</v>
      </c>
      <c r="I33" s="59">
        <f t="shared" si="67"/>
        <v>8</v>
      </c>
      <c r="J33" s="59">
        <f t="shared" si="28"/>
        <v>8</v>
      </c>
      <c r="K33" s="59">
        <f t="shared" si="29"/>
        <v>8</v>
      </c>
      <c r="L33" s="59">
        <f t="shared" si="68"/>
        <v>8</v>
      </c>
      <c r="M33" s="59">
        <f t="shared" si="31"/>
        <v>8</v>
      </c>
      <c r="N33" s="59">
        <f t="shared" si="69"/>
        <v>8</v>
      </c>
      <c r="O33" s="59">
        <f t="shared" si="70"/>
        <v>8</v>
      </c>
      <c r="P33" s="59">
        <f t="shared" si="33"/>
        <v>8</v>
      </c>
      <c r="Q33" s="59">
        <f t="shared" si="34"/>
        <v>8</v>
      </c>
      <c r="R33" s="59">
        <f t="shared" si="71"/>
        <v>8</v>
      </c>
      <c r="S33" s="59">
        <f t="shared" si="78"/>
        <v>8</v>
      </c>
      <c r="T33" s="59">
        <f t="shared" si="79"/>
        <v>8</v>
      </c>
      <c r="U33" s="59">
        <f t="shared" si="80"/>
        <v>8</v>
      </c>
      <c r="V33" s="59">
        <f t="shared" si="73"/>
        <v>8</v>
      </c>
      <c r="W33" s="59">
        <f t="shared" si="74"/>
        <v>8</v>
      </c>
      <c r="X33" s="59">
        <f t="shared" si="75"/>
        <v>8</v>
      </c>
      <c r="Y33" s="59">
        <f t="shared" si="76"/>
        <v>8</v>
      </c>
      <c r="Z33" s="59">
        <f t="shared" si="76"/>
        <v>8</v>
      </c>
      <c r="AA33" s="59">
        <f t="shared" si="81"/>
        <v>8</v>
      </c>
    </row>
    <row r="34" spans="1:27" s="54" customFormat="1">
      <c r="A34" s="57">
        <f>'Daily Records'!A34</f>
        <v>0</v>
      </c>
      <c r="B34" s="57" t="str">
        <f>'Daily Records'!B34</f>
        <v>EserviceOnline扩展使用MDMAPI功能集成</v>
      </c>
      <c r="C34" s="58">
        <f>'Daily Records'!C34</f>
        <v>0</v>
      </c>
      <c r="D34" s="57">
        <f>'Daily Records'!D34</f>
        <v>8</v>
      </c>
      <c r="E34" s="59">
        <f t="shared" si="65"/>
        <v>8</v>
      </c>
      <c r="F34" s="59">
        <f t="shared" si="66"/>
        <v>8</v>
      </c>
      <c r="G34" s="59">
        <f t="shared" si="64"/>
        <v>8</v>
      </c>
      <c r="H34" s="59">
        <f t="shared" si="64"/>
        <v>8</v>
      </c>
      <c r="I34" s="59">
        <f t="shared" si="67"/>
        <v>8</v>
      </c>
      <c r="J34" s="59">
        <f t="shared" si="28"/>
        <v>8</v>
      </c>
      <c r="K34" s="59">
        <f t="shared" si="29"/>
        <v>8</v>
      </c>
      <c r="L34" s="59">
        <f t="shared" si="68"/>
        <v>8</v>
      </c>
      <c r="M34" s="59">
        <f t="shared" si="31"/>
        <v>8</v>
      </c>
      <c r="N34" s="59">
        <f t="shared" si="69"/>
        <v>8</v>
      </c>
      <c r="O34" s="59">
        <f t="shared" si="70"/>
        <v>8</v>
      </c>
      <c r="P34" s="59">
        <f t="shared" si="33"/>
        <v>8</v>
      </c>
      <c r="Q34" s="59">
        <f t="shared" si="34"/>
        <v>8</v>
      </c>
      <c r="R34" s="59">
        <f t="shared" si="71"/>
        <v>8</v>
      </c>
      <c r="S34" s="59">
        <f t="shared" si="78"/>
        <v>8</v>
      </c>
      <c r="T34" s="59">
        <f t="shared" si="79"/>
        <v>8</v>
      </c>
      <c r="U34" s="59">
        <f t="shared" si="80"/>
        <v>8</v>
      </c>
      <c r="V34" s="59">
        <f t="shared" si="73"/>
        <v>8</v>
      </c>
      <c r="W34" s="59">
        <f t="shared" si="74"/>
        <v>8</v>
      </c>
      <c r="X34" s="59">
        <f t="shared" si="75"/>
        <v>8</v>
      </c>
      <c r="Y34" s="59">
        <f t="shared" si="76"/>
        <v>8</v>
      </c>
      <c r="Z34" s="59">
        <f t="shared" si="76"/>
        <v>8</v>
      </c>
      <c r="AA34" s="59">
        <f t="shared" si="81"/>
        <v>8</v>
      </c>
    </row>
    <row r="35" spans="1:27" s="54" customFormat="1">
      <c r="A35" s="57">
        <f>'Daily Records'!A35</f>
        <v>0</v>
      </c>
      <c r="B35" s="57" t="str">
        <f>'Daily Records'!B35</f>
        <v>MDM-类图</v>
      </c>
      <c r="C35" s="58">
        <f>'Daily Records'!C35</f>
        <v>750</v>
      </c>
      <c r="D35" s="57">
        <f>'Daily Records'!D35</f>
        <v>4</v>
      </c>
      <c r="E35" s="59">
        <f t="shared" si="65"/>
        <v>4</v>
      </c>
      <c r="F35" s="59">
        <f t="shared" si="66"/>
        <v>4</v>
      </c>
      <c r="G35" s="59">
        <f t="shared" si="64"/>
        <v>4</v>
      </c>
      <c r="H35" s="59">
        <f t="shared" si="64"/>
        <v>4</v>
      </c>
      <c r="I35" s="59">
        <f t="shared" si="67"/>
        <v>4</v>
      </c>
      <c r="J35" s="59">
        <f t="shared" si="28"/>
        <v>4</v>
      </c>
      <c r="K35" s="59">
        <f t="shared" si="29"/>
        <v>4</v>
      </c>
      <c r="L35" s="59">
        <f t="shared" si="68"/>
        <v>4</v>
      </c>
      <c r="M35" s="59">
        <f t="shared" si="31"/>
        <v>4</v>
      </c>
      <c r="N35" s="59">
        <f t="shared" si="69"/>
        <v>4</v>
      </c>
      <c r="O35" s="59">
        <f t="shared" si="70"/>
        <v>4</v>
      </c>
      <c r="P35" s="59">
        <f t="shared" si="33"/>
        <v>4</v>
      </c>
      <c r="Q35" s="59">
        <f t="shared" si="34"/>
        <v>4</v>
      </c>
      <c r="R35" s="59">
        <f t="shared" si="71"/>
        <v>4</v>
      </c>
      <c r="S35" s="59">
        <v>0</v>
      </c>
      <c r="T35" s="59">
        <f t="shared" si="79"/>
        <v>0</v>
      </c>
      <c r="U35" s="59">
        <f t="shared" si="80"/>
        <v>0</v>
      </c>
      <c r="V35" s="59">
        <f t="shared" si="73"/>
        <v>0</v>
      </c>
      <c r="W35" s="59">
        <f t="shared" si="74"/>
        <v>0</v>
      </c>
      <c r="X35" s="59">
        <f t="shared" si="75"/>
        <v>0</v>
      </c>
      <c r="Y35" s="59">
        <f t="shared" si="76"/>
        <v>0</v>
      </c>
      <c r="Z35" s="59">
        <f t="shared" si="76"/>
        <v>0</v>
      </c>
      <c r="AA35" s="59">
        <f t="shared" si="81"/>
        <v>0</v>
      </c>
    </row>
    <row r="36" spans="1:27" s="54" customFormat="1">
      <c r="A36" s="57">
        <f>'Daily Records'!A36</f>
        <v>0</v>
      </c>
      <c r="B36" s="57" t="str">
        <f>'Daily Records'!B36</f>
        <v>MDM CIM模型录入</v>
      </c>
      <c r="C36" s="58">
        <f>'Daily Records'!C36</f>
        <v>0</v>
      </c>
      <c r="D36" s="57">
        <f>'Daily Records'!D36</f>
        <v>4</v>
      </c>
      <c r="E36" s="59">
        <f t="shared" si="65"/>
        <v>4</v>
      </c>
      <c r="F36" s="59">
        <f t="shared" si="66"/>
        <v>4</v>
      </c>
      <c r="G36" s="59">
        <f t="shared" ref="G36:G40" si="82">F36</f>
        <v>4</v>
      </c>
      <c r="H36" s="59">
        <f t="shared" ref="H36:H40" si="83">G36</f>
        <v>4</v>
      </c>
      <c r="I36" s="59">
        <f t="shared" si="67"/>
        <v>4</v>
      </c>
      <c r="J36" s="59">
        <f t="shared" si="28"/>
        <v>4</v>
      </c>
      <c r="K36" s="59">
        <f t="shared" si="29"/>
        <v>4</v>
      </c>
      <c r="L36" s="59">
        <f t="shared" si="68"/>
        <v>4</v>
      </c>
      <c r="M36" s="59">
        <f t="shared" si="31"/>
        <v>4</v>
      </c>
      <c r="N36" s="59">
        <f t="shared" si="69"/>
        <v>4</v>
      </c>
      <c r="O36" s="59">
        <f t="shared" si="70"/>
        <v>4</v>
      </c>
      <c r="P36" s="59">
        <f t="shared" si="33"/>
        <v>4</v>
      </c>
      <c r="Q36" s="59">
        <f t="shared" si="34"/>
        <v>4</v>
      </c>
      <c r="R36" s="59">
        <f t="shared" si="71"/>
        <v>4</v>
      </c>
      <c r="S36" s="59">
        <f t="shared" si="78"/>
        <v>4</v>
      </c>
      <c r="T36" s="59">
        <f t="shared" si="79"/>
        <v>4</v>
      </c>
      <c r="U36" s="59">
        <f t="shared" si="80"/>
        <v>4</v>
      </c>
      <c r="V36" s="59">
        <f t="shared" si="73"/>
        <v>4</v>
      </c>
      <c r="W36" s="59">
        <f t="shared" si="74"/>
        <v>4</v>
      </c>
      <c r="X36" s="59">
        <f t="shared" si="75"/>
        <v>4</v>
      </c>
      <c r="Y36" s="59">
        <v>0</v>
      </c>
      <c r="Z36" s="59">
        <f t="shared" si="76"/>
        <v>0</v>
      </c>
      <c r="AA36" s="59">
        <v>0</v>
      </c>
    </row>
    <row r="37" spans="1:27" s="54" customFormat="1">
      <c r="A37" s="57">
        <f>'Daily Records'!A37</f>
        <v>0</v>
      </c>
      <c r="B37" s="57" t="str">
        <f>'Daily Records'!B37</f>
        <v>MDM系统生成功能完善</v>
      </c>
      <c r="C37" s="58">
        <f>'Daily Records'!C37</f>
        <v>0</v>
      </c>
      <c r="D37" s="57">
        <f>'Daily Records'!D37</f>
        <v>8</v>
      </c>
      <c r="E37" s="59">
        <f t="shared" si="65"/>
        <v>8</v>
      </c>
      <c r="F37" s="59">
        <f t="shared" si="66"/>
        <v>8</v>
      </c>
      <c r="G37" s="59">
        <f t="shared" si="82"/>
        <v>8</v>
      </c>
      <c r="H37" s="59">
        <f t="shared" si="83"/>
        <v>8</v>
      </c>
      <c r="I37" s="59">
        <f t="shared" si="67"/>
        <v>8</v>
      </c>
      <c r="J37" s="59">
        <f t="shared" si="28"/>
        <v>8</v>
      </c>
      <c r="K37" s="59">
        <f t="shared" si="29"/>
        <v>8</v>
      </c>
      <c r="L37" s="59">
        <f t="shared" si="68"/>
        <v>8</v>
      </c>
      <c r="M37" s="59">
        <f t="shared" si="31"/>
        <v>8</v>
      </c>
      <c r="N37" s="59">
        <f t="shared" si="69"/>
        <v>8</v>
      </c>
      <c r="O37" s="59">
        <f t="shared" si="70"/>
        <v>8</v>
      </c>
      <c r="P37" s="59">
        <f t="shared" si="33"/>
        <v>8</v>
      </c>
      <c r="Q37" s="59">
        <f t="shared" si="34"/>
        <v>8</v>
      </c>
      <c r="R37" s="59">
        <f t="shared" si="71"/>
        <v>8</v>
      </c>
      <c r="S37" s="59">
        <f t="shared" si="78"/>
        <v>8</v>
      </c>
      <c r="T37" s="59">
        <f t="shared" si="79"/>
        <v>8</v>
      </c>
      <c r="U37" s="59">
        <f t="shared" si="80"/>
        <v>8</v>
      </c>
      <c r="V37" s="59">
        <f t="shared" si="73"/>
        <v>8</v>
      </c>
      <c r="W37" s="59">
        <f t="shared" si="74"/>
        <v>8</v>
      </c>
      <c r="X37" s="59">
        <f t="shared" si="75"/>
        <v>8</v>
      </c>
      <c r="Y37" s="59">
        <f t="shared" si="76"/>
        <v>8</v>
      </c>
      <c r="Z37" s="59">
        <f t="shared" si="76"/>
        <v>8</v>
      </c>
      <c r="AA37" s="59">
        <f t="shared" si="81"/>
        <v>8</v>
      </c>
    </row>
    <row r="38" spans="1:27" s="54" customFormat="1">
      <c r="A38" s="57">
        <f>'Daily Records'!A38</f>
        <v>0</v>
      </c>
      <c r="B38" s="57" t="str">
        <f>'Daily Records'!B38</f>
        <v>MDM 测试数据整理排查所有测试数据并找出对应数控表确定数据正确性</v>
      </c>
      <c r="C38" s="58">
        <f>'Daily Records'!C38</f>
        <v>0</v>
      </c>
      <c r="D38" s="57">
        <f>'Daily Records'!D38</f>
        <v>8</v>
      </c>
      <c r="E38" s="59">
        <f t="shared" si="65"/>
        <v>8</v>
      </c>
      <c r="F38" s="59">
        <f t="shared" si="66"/>
        <v>8</v>
      </c>
      <c r="G38" s="59">
        <f t="shared" si="82"/>
        <v>8</v>
      </c>
      <c r="H38" s="59">
        <f t="shared" si="83"/>
        <v>8</v>
      </c>
      <c r="I38" s="59">
        <f t="shared" si="67"/>
        <v>8</v>
      </c>
      <c r="J38" s="59">
        <f t="shared" si="28"/>
        <v>8</v>
      </c>
      <c r="K38" s="59">
        <f t="shared" si="29"/>
        <v>8</v>
      </c>
      <c r="L38" s="59">
        <f t="shared" si="68"/>
        <v>8</v>
      </c>
      <c r="M38" s="59">
        <f t="shared" si="31"/>
        <v>8</v>
      </c>
      <c r="N38" s="59">
        <f t="shared" si="69"/>
        <v>8</v>
      </c>
      <c r="O38" s="59">
        <f t="shared" si="70"/>
        <v>8</v>
      </c>
      <c r="P38" s="59">
        <f t="shared" si="33"/>
        <v>8</v>
      </c>
      <c r="Q38" s="59">
        <f t="shared" si="34"/>
        <v>8</v>
      </c>
      <c r="R38" s="59">
        <f t="shared" si="71"/>
        <v>8</v>
      </c>
      <c r="S38" s="59">
        <f t="shared" si="78"/>
        <v>8</v>
      </c>
      <c r="T38" s="59">
        <f t="shared" si="79"/>
        <v>8</v>
      </c>
      <c r="U38" s="59">
        <f t="shared" si="80"/>
        <v>8</v>
      </c>
      <c r="V38" s="59">
        <f t="shared" si="73"/>
        <v>8</v>
      </c>
      <c r="W38" s="59">
        <v>5</v>
      </c>
      <c r="X38" s="59">
        <v>4</v>
      </c>
      <c r="Y38" s="59">
        <v>0</v>
      </c>
      <c r="Z38" s="59">
        <f t="shared" si="76"/>
        <v>0</v>
      </c>
      <c r="AA38" s="59">
        <v>0</v>
      </c>
    </row>
    <row r="39" spans="1:27" s="54" customFormat="1">
      <c r="A39" s="57">
        <f>'Daily Records'!A39</f>
        <v>0</v>
      </c>
      <c r="B39" s="57" t="str">
        <f>'Daily Records'!B39</f>
        <v>MDM 测试数据同步</v>
      </c>
      <c r="C39" s="58">
        <f>'Daily Records'!C39</f>
        <v>0</v>
      </c>
      <c r="D39" s="57">
        <f>'Daily Records'!D39</f>
        <v>0</v>
      </c>
      <c r="E39" s="59">
        <f t="shared" si="65"/>
        <v>0</v>
      </c>
      <c r="F39" s="59">
        <f t="shared" si="66"/>
        <v>0</v>
      </c>
      <c r="G39" s="59">
        <f t="shared" si="82"/>
        <v>0</v>
      </c>
      <c r="H39" s="59">
        <f t="shared" si="83"/>
        <v>0</v>
      </c>
      <c r="I39" s="59">
        <f t="shared" si="67"/>
        <v>0</v>
      </c>
      <c r="J39" s="59">
        <f t="shared" si="28"/>
        <v>0</v>
      </c>
      <c r="K39" s="59">
        <f t="shared" si="29"/>
        <v>0</v>
      </c>
      <c r="L39" s="59">
        <f t="shared" si="68"/>
        <v>0</v>
      </c>
      <c r="M39" s="59">
        <f t="shared" si="31"/>
        <v>0</v>
      </c>
      <c r="N39" s="59">
        <f t="shared" si="69"/>
        <v>0</v>
      </c>
      <c r="O39" s="59">
        <f t="shared" si="70"/>
        <v>0</v>
      </c>
      <c r="P39" s="59">
        <f t="shared" si="33"/>
        <v>0</v>
      </c>
      <c r="Q39" s="59">
        <f t="shared" si="34"/>
        <v>0</v>
      </c>
      <c r="R39" s="59">
        <f t="shared" si="71"/>
        <v>0</v>
      </c>
      <c r="S39" s="59">
        <f t="shared" si="78"/>
        <v>0</v>
      </c>
      <c r="T39" s="59">
        <f t="shared" si="79"/>
        <v>0</v>
      </c>
      <c r="U39" s="59">
        <f t="shared" si="80"/>
        <v>0</v>
      </c>
      <c r="V39" s="59">
        <f t="shared" si="73"/>
        <v>0</v>
      </c>
      <c r="W39" s="59">
        <f t="shared" si="74"/>
        <v>0</v>
      </c>
      <c r="X39" s="59">
        <f t="shared" si="75"/>
        <v>0</v>
      </c>
      <c r="Y39" s="59">
        <f t="shared" si="76"/>
        <v>0</v>
      </c>
      <c r="Z39" s="59">
        <f t="shared" si="76"/>
        <v>0</v>
      </c>
      <c r="AA39" s="59">
        <f t="shared" si="81"/>
        <v>0</v>
      </c>
    </row>
    <row r="40" spans="1:27" s="54" customFormat="1">
      <c r="A40" s="57">
        <f>'Daily Records'!A40</f>
        <v>0</v>
      </c>
      <c r="B40" s="57" t="str">
        <f>'Daily Records'!B40</f>
        <v>MeasureUnit实体扩展</v>
      </c>
      <c r="C40" s="58">
        <f>'Daily Records'!C40</f>
        <v>0</v>
      </c>
      <c r="D40" s="57">
        <f>'Daily Records'!D40</f>
        <v>4</v>
      </c>
      <c r="E40" s="59">
        <f t="shared" si="65"/>
        <v>4</v>
      </c>
      <c r="F40" s="59">
        <f t="shared" si="66"/>
        <v>4</v>
      </c>
      <c r="G40" s="59">
        <f t="shared" si="82"/>
        <v>4</v>
      </c>
      <c r="H40" s="59">
        <f t="shared" si="83"/>
        <v>4</v>
      </c>
      <c r="I40" s="59">
        <f t="shared" si="67"/>
        <v>4</v>
      </c>
      <c r="J40" s="59">
        <f t="shared" si="28"/>
        <v>4</v>
      </c>
      <c r="K40" s="59">
        <f t="shared" si="29"/>
        <v>4</v>
      </c>
      <c r="L40" s="59">
        <f t="shared" si="68"/>
        <v>4</v>
      </c>
      <c r="M40" s="59">
        <f t="shared" si="31"/>
        <v>4</v>
      </c>
      <c r="N40" s="59">
        <f t="shared" si="69"/>
        <v>4</v>
      </c>
      <c r="O40" s="59">
        <f t="shared" si="70"/>
        <v>4</v>
      </c>
      <c r="P40" s="59">
        <f t="shared" si="33"/>
        <v>4</v>
      </c>
      <c r="Q40" s="59">
        <f t="shared" si="34"/>
        <v>4</v>
      </c>
      <c r="R40" s="59">
        <f t="shared" si="71"/>
        <v>4</v>
      </c>
      <c r="S40" s="59">
        <f t="shared" si="78"/>
        <v>4</v>
      </c>
      <c r="T40" s="59">
        <f t="shared" si="79"/>
        <v>4</v>
      </c>
      <c r="U40" s="59">
        <f t="shared" si="80"/>
        <v>4</v>
      </c>
      <c r="V40" s="59">
        <f t="shared" si="73"/>
        <v>4</v>
      </c>
      <c r="W40" s="59">
        <f t="shared" si="74"/>
        <v>4</v>
      </c>
      <c r="X40" s="59">
        <f t="shared" si="75"/>
        <v>4</v>
      </c>
      <c r="Y40" s="59">
        <f t="shared" si="76"/>
        <v>4</v>
      </c>
      <c r="Z40" s="59">
        <f t="shared" si="76"/>
        <v>4</v>
      </c>
      <c r="AA40" s="59">
        <f t="shared" si="81"/>
        <v>4</v>
      </c>
    </row>
    <row r="41" spans="1:27" s="54" customFormat="1">
      <c r="A41" s="57" t="str">
        <f>'Daily Records'!A41</f>
        <v>Ticket340</v>
      </c>
      <c r="B41" s="57" t="str">
        <f>'Daily Records'!B41</f>
        <v>340  设置Current Job 的五角星图片改成按钮</v>
      </c>
      <c r="C41" s="58">
        <f>'Daily Records'!C41</f>
        <v>0</v>
      </c>
      <c r="D41" s="57">
        <f>'Daily Records'!D41</f>
        <v>1</v>
      </c>
      <c r="E41" s="59">
        <f t="shared" ref="E41:E47" si="84">D41</f>
        <v>1</v>
      </c>
      <c r="F41" s="59">
        <f t="shared" ref="F41:F47" si="85">E41</f>
        <v>1</v>
      </c>
      <c r="G41" s="59">
        <f t="shared" ref="G41:G47" si="86">F41</f>
        <v>1</v>
      </c>
      <c r="H41" s="59">
        <f t="shared" ref="H41:H47" si="87">G41</f>
        <v>1</v>
      </c>
      <c r="I41" s="59">
        <f t="shared" ref="I41:I47" si="88">H41</f>
        <v>1</v>
      </c>
      <c r="J41" s="59">
        <f t="shared" ref="J41:J47" si="89">I41</f>
        <v>1</v>
      </c>
      <c r="K41" s="59">
        <f t="shared" ref="K41:K47" si="90">J41</f>
        <v>1</v>
      </c>
      <c r="L41" s="59">
        <f t="shared" ref="L41:L47" si="91">K41</f>
        <v>1</v>
      </c>
      <c r="M41" s="59">
        <f t="shared" ref="M41:M47" si="92">L41</f>
        <v>1</v>
      </c>
      <c r="N41" s="59">
        <f t="shared" ref="N41:N47" si="93">M41</f>
        <v>1</v>
      </c>
      <c r="O41" s="59">
        <f t="shared" ref="O41:O47" si="94">N41</f>
        <v>1</v>
      </c>
      <c r="P41" s="59">
        <f t="shared" ref="P41:P47" si="95">O41</f>
        <v>1</v>
      </c>
      <c r="Q41" s="59">
        <f t="shared" ref="Q41:Q47" si="96">P41</f>
        <v>1</v>
      </c>
      <c r="R41" s="59">
        <f t="shared" ref="R41:R47" si="97">Q41</f>
        <v>1</v>
      </c>
      <c r="S41" s="59">
        <f t="shared" ref="S41:S47" si="98">R41</f>
        <v>1</v>
      </c>
      <c r="T41" s="59">
        <f t="shared" ref="T41:T47" si="99">S41</f>
        <v>1</v>
      </c>
      <c r="U41" s="59">
        <f t="shared" ref="U41:U47" si="100">T41</f>
        <v>1</v>
      </c>
      <c r="V41" s="59">
        <f t="shared" ref="V41:V47" si="101">U41</f>
        <v>1</v>
      </c>
      <c r="W41" s="59">
        <f t="shared" ref="W41:W47" si="102">V41</f>
        <v>1</v>
      </c>
      <c r="X41" s="59">
        <f t="shared" ref="X41:X47" si="103">W41</f>
        <v>1</v>
      </c>
      <c r="Y41" s="59">
        <f t="shared" ref="Y41:Y47" si="104">X41</f>
        <v>1</v>
      </c>
      <c r="Z41" s="59">
        <f t="shared" ref="Z41:Z47" si="105">Y41</f>
        <v>1</v>
      </c>
      <c r="AA41" s="59">
        <f t="shared" ref="AA41:AA47" si="106">X41</f>
        <v>1</v>
      </c>
    </row>
    <row r="42" spans="1:27" s="54" customFormat="1" ht="21" customHeight="1">
      <c r="A42" s="57" t="str">
        <f>'Daily Records'!A42</f>
        <v>Ticket346</v>
      </c>
      <c r="B42" s="57" t="str">
        <f>'Daily Records'!B42</f>
        <v>346 Job Tag在第一次初始化时，增加默认设置</v>
      </c>
      <c r="C42" s="58">
        <f>'Daily Records'!C42</f>
        <v>0</v>
      </c>
      <c r="D42" s="57">
        <f>'Daily Records'!D42</f>
        <v>3</v>
      </c>
      <c r="E42" s="59">
        <f t="shared" si="84"/>
        <v>3</v>
      </c>
      <c r="F42" s="59">
        <f t="shared" si="85"/>
        <v>3</v>
      </c>
      <c r="G42" s="59">
        <f t="shared" si="86"/>
        <v>3</v>
      </c>
      <c r="H42" s="59">
        <f t="shared" si="87"/>
        <v>3</v>
      </c>
      <c r="I42" s="59">
        <f t="shared" si="88"/>
        <v>3</v>
      </c>
      <c r="J42" s="59">
        <f t="shared" si="89"/>
        <v>3</v>
      </c>
      <c r="K42" s="59">
        <f t="shared" si="90"/>
        <v>3</v>
      </c>
      <c r="L42" s="59">
        <f t="shared" si="91"/>
        <v>3</v>
      </c>
      <c r="M42" s="59">
        <f t="shared" si="92"/>
        <v>3</v>
      </c>
      <c r="N42" s="59">
        <f t="shared" si="93"/>
        <v>3</v>
      </c>
      <c r="O42" s="59">
        <f t="shared" si="94"/>
        <v>3</v>
      </c>
      <c r="P42" s="59">
        <f t="shared" si="95"/>
        <v>3</v>
      </c>
      <c r="Q42" s="59">
        <f t="shared" si="96"/>
        <v>3</v>
      </c>
      <c r="R42" s="59">
        <f t="shared" si="97"/>
        <v>3</v>
      </c>
      <c r="S42" s="59">
        <f t="shared" si="98"/>
        <v>3</v>
      </c>
      <c r="T42" s="59">
        <f t="shared" si="99"/>
        <v>3</v>
      </c>
      <c r="U42" s="59">
        <f t="shared" si="100"/>
        <v>3</v>
      </c>
      <c r="V42" s="59">
        <f t="shared" si="101"/>
        <v>3</v>
      </c>
      <c r="W42" s="59">
        <f t="shared" si="102"/>
        <v>3</v>
      </c>
      <c r="X42" s="59">
        <f t="shared" si="103"/>
        <v>3</v>
      </c>
      <c r="Y42" s="59">
        <f t="shared" si="104"/>
        <v>3</v>
      </c>
      <c r="Z42" s="59">
        <f t="shared" si="105"/>
        <v>3</v>
      </c>
      <c r="AA42" s="59">
        <f t="shared" si="106"/>
        <v>3</v>
      </c>
    </row>
    <row r="43" spans="1:27" s="54" customFormat="1">
      <c r="A43" s="57" t="str">
        <f>'Daily Records'!A43</f>
        <v>Ticket348</v>
      </c>
      <c r="B43" s="57" t="str">
        <f>'Daily Records'!B43</f>
        <v>348 Density-Temp图表中，第二个Y轴不显示刻度线</v>
      </c>
      <c r="C43" s="58">
        <f>'Daily Records'!C43</f>
        <v>0</v>
      </c>
      <c r="D43" s="57">
        <f>'Daily Records'!D43</f>
        <v>1</v>
      </c>
      <c r="E43" s="59">
        <f t="shared" si="84"/>
        <v>1</v>
      </c>
      <c r="F43" s="59">
        <f t="shared" si="85"/>
        <v>1</v>
      </c>
      <c r="G43" s="59">
        <f t="shared" si="86"/>
        <v>1</v>
      </c>
      <c r="H43" s="59">
        <f t="shared" si="87"/>
        <v>1</v>
      </c>
      <c r="I43" s="59">
        <f t="shared" si="88"/>
        <v>1</v>
      </c>
      <c r="J43" s="59">
        <f t="shared" si="89"/>
        <v>1</v>
      </c>
      <c r="K43" s="59">
        <f t="shared" si="90"/>
        <v>1</v>
      </c>
      <c r="L43" s="59">
        <f t="shared" si="91"/>
        <v>1</v>
      </c>
      <c r="M43" s="59">
        <f t="shared" si="92"/>
        <v>1</v>
      </c>
      <c r="N43" s="59">
        <f t="shared" si="93"/>
        <v>1</v>
      </c>
      <c r="O43" s="59">
        <f t="shared" si="94"/>
        <v>1</v>
      </c>
      <c r="P43" s="59">
        <f t="shared" si="95"/>
        <v>1</v>
      </c>
      <c r="Q43" s="59">
        <f t="shared" si="96"/>
        <v>1</v>
      </c>
      <c r="R43" s="59">
        <f t="shared" si="97"/>
        <v>1</v>
      </c>
      <c r="S43" s="59">
        <f t="shared" si="98"/>
        <v>1</v>
      </c>
      <c r="T43" s="59">
        <f t="shared" si="99"/>
        <v>1</v>
      </c>
      <c r="U43" s="59">
        <f t="shared" si="100"/>
        <v>1</v>
      </c>
      <c r="V43" s="59">
        <f t="shared" si="101"/>
        <v>1</v>
      </c>
      <c r="W43" s="59">
        <f t="shared" si="102"/>
        <v>1</v>
      </c>
      <c r="X43" s="59">
        <f t="shared" si="103"/>
        <v>1</v>
      </c>
      <c r="Y43" s="59">
        <f t="shared" si="104"/>
        <v>1</v>
      </c>
      <c r="Z43" s="59">
        <f t="shared" si="105"/>
        <v>1</v>
      </c>
      <c r="AA43" s="59">
        <f t="shared" si="106"/>
        <v>1</v>
      </c>
    </row>
    <row r="44" spans="1:27" s="54" customFormat="1">
      <c r="A44" s="57" t="str">
        <f>'Daily Records'!A44</f>
        <v>Ticket350</v>
      </c>
      <c r="B44" s="57" t="str">
        <f>'Daily Records'!B44</f>
        <v>350 Current Job页面中头部Job Information数据项调整</v>
      </c>
      <c r="C44" s="58">
        <f>'Daily Records'!C44</f>
        <v>0</v>
      </c>
      <c r="D44" s="57">
        <f>'Daily Records'!D44</f>
        <v>2</v>
      </c>
      <c r="E44" s="59">
        <f t="shared" si="84"/>
        <v>2</v>
      </c>
      <c r="F44" s="59">
        <f t="shared" si="85"/>
        <v>2</v>
      </c>
      <c r="G44" s="59">
        <f t="shared" si="86"/>
        <v>2</v>
      </c>
      <c r="H44" s="59">
        <f t="shared" si="87"/>
        <v>2</v>
      </c>
      <c r="I44" s="59">
        <f t="shared" si="88"/>
        <v>2</v>
      </c>
      <c r="J44" s="59">
        <f t="shared" si="89"/>
        <v>2</v>
      </c>
      <c r="K44" s="59">
        <f t="shared" si="90"/>
        <v>2</v>
      </c>
      <c r="L44" s="59">
        <f t="shared" si="91"/>
        <v>2</v>
      </c>
      <c r="M44" s="59">
        <f t="shared" si="92"/>
        <v>2</v>
      </c>
      <c r="N44" s="59">
        <f t="shared" si="93"/>
        <v>2</v>
      </c>
      <c r="O44" s="59">
        <f t="shared" si="94"/>
        <v>2</v>
      </c>
      <c r="P44" s="59">
        <f t="shared" si="95"/>
        <v>2</v>
      </c>
      <c r="Q44" s="59">
        <f t="shared" si="96"/>
        <v>2</v>
      </c>
      <c r="R44" s="59">
        <f t="shared" si="97"/>
        <v>2</v>
      </c>
      <c r="S44" s="59">
        <f t="shared" si="98"/>
        <v>2</v>
      </c>
      <c r="T44" s="59">
        <f t="shared" si="99"/>
        <v>2</v>
      </c>
      <c r="U44" s="59">
        <f t="shared" si="100"/>
        <v>2</v>
      </c>
      <c r="V44" s="59">
        <f t="shared" si="101"/>
        <v>2</v>
      </c>
      <c r="W44" s="59">
        <f t="shared" si="102"/>
        <v>2</v>
      </c>
      <c r="X44" s="59">
        <f t="shared" si="103"/>
        <v>2</v>
      </c>
      <c r="Y44" s="59">
        <f t="shared" si="104"/>
        <v>2</v>
      </c>
      <c r="Z44" s="59">
        <f t="shared" si="105"/>
        <v>2</v>
      </c>
      <c r="AA44" s="59">
        <f t="shared" si="106"/>
        <v>2</v>
      </c>
    </row>
    <row r="45" spans="1:27">
      <c r="A45" s="57" t="str">
        <f>'Daily Records'!A45</f>
        <v>Ticket352</v>
      </c>
      <c r="B45" s="57" t="str">
        <f>'Daily Records'!B45</f>
        <v>352 顶部菜单布局优化</v>
      </c>
      <c r="C45" s="58">
        <f>'Daily Records'!C45</f>
        <v>0</v>
      </c>
      <c r="D45" s="57">
        <f>'Daily Records'!D45</f>
        <v>2</v>
      </c>
      <c r="E45" s="59">
        <f t="shared" si="84"/>
        <v>2</v>
      </c>
      <c r="F45" s="59">
        <f t="shared" si="85"/>
        <v>2</v>
      </c>
      <c r="G45" s="59">
        <f t="shared" si="86"/>
        <v>2</v>
      </c>
      <c r="H45" s="59">
        <f t="shared" si="87"/>
        <v>2</v>
      </c>
      <c r="I45" s="59">
        <f t="shared" si="88"/>
        <v>2</v>
      </c>
      <c r="J45" s="59">
        <f t="shared" si="89"/>
        <v>2</v>
      </c>
      <c r="K45" s="59">
        <f t="shared" si="90"/>
        <v>2</v>
      </c>
      <c r="L45" s="59">
        <f t="shared" si="91"/>
        <v>2</v>
      </c>
      <c r="M45" s="59">
        <f t="shared" si="92"/>
        <v>2</v>
      </c>
      <c r="N45" s="59">
        <f t="shared" si="93"/>
        <v>2</v>
      </c>
      <c r="O45" s="59">
        <f t="shared" si="94"/>
        <v>2</v>
      </c>
      <c r="P45" s="59">
        <f t="shared" si="95"/>
        <v>2</v>
      </c>
      <c r="Q45" s="59">
        <f t="shared" si="96"/>
        <v>2</v>
      </c>
      <c r="R45" s="59">
        <f t="shared" si="97"/>
        <v>2</v>
      </c>
      <c r="S45" s="59">
        <f t="shared" si="98"/>
        <v>2</v>
      </c>
      <c r="T45" s="59">
        <f t="shared" si="99"/>
        <v>2</v>
      </c>
      <c r="U45" s="59">
        <f t="shared" si="100"/>
        <v>2</v>
      </c>
      <c r="V45" s="59">
        <f t="shared" si="101"/>
        <v>2</v>
      </c>
      <c r="W45" s="59">
        <f t="shared" si="102"/>
        <v>2</v>
      </c>
      <c r="X45" s="59">
        <f t="shared" si="103"/>
        <v>2</v>
      </c>
      <c r="Y45" s="59">
        <f t="shared" si="104"/>
        <v>2</v>
      </c>
      <c r="Z45" s="59">
        <f t="shared" si="105"/>
        <v>2</v>
      </c>
      <c r="AA45" s="59">
        <f t="shared" si="106"/>
        <v>2</v>
      </c>
    </row>
    <row r="46" spans="1:27">
      <c r="A46" s="57" t="str">
        <f>'Daily Records'!A46</f>
        <v>Ticket354</v>
      </c>
      <c r="B46" s="57" t="str">
        <f>'Daily Records'!B46</f>
        <v>354 Monitor页面中的Interval自动计算，不允许修改</v>
      </c>
      <c r="C46" s="58">
        <f>'Daily Records'!C46</f>
        <v>0</v>
      </c>
      <c r="D46" s="57">
        <f>'Daily Records'!D46</f>
        <v>2</v>
      </c>
      <c r="E46" s="59">
        <f t="shared" si="84"/>
        <v>2</v>
      </c>
      <c r="F46" s="59">
        <f t="shared" si="85"/>
        <v>2</v>
      </c>
      <c r="G46" s="59">
        <f t="shared" si="86"/>
        <v>2</v>
      </c>
      <c r="H46" s="59">
        <f t="shared" si="87"/>
        <v>2</v>
      </c>
      <c r="I46" s="59">
        <f t="shared" si="88"/>
        <v>2</v>
      </c>
      <c r="J46" s="59">
        <f t="shared" si="89"/>
        <v>2</v>
      </c>
      <c r="K46" s="59">
        <f t="shared" si="90"/>
        <v>2</v>
      </c>
      <c r="L46" s="59">
        <f t="shared" si="91"/>
        <v>2</v>
      </c>
      <c r="M46" s="59">
        <f t="shared" si="92"/>
        <v>2</v>
      </c>
      <c r="N46" s="59">
        <f t="shared" si="93"/>
        <v>2</v>
      </c>
      <c r="O46" s="59">
        <f t="shared" si="94"/>
        <v>2</v>
      </c>
      <c r="P46" s="59">
        <f t="shared" si="95"/>
        <v>2</v>
      </c>
      <c r="Q46" s="59">
        <f t="shared" si="96"/>
        <v>2</v>
      </c>
      <c r="R46" s="59">
        <f t="shared" si="97"/>
        <v>2</v>
      </c>
      <c r="S46" s="59">
        <f t="shared" si="98"/>
        <v>2</v>
      </c>
      <c r="T46" s="59">
        <f t="shared" si="99"/>
        <v>2</v>
      </c>
      <c r="U46" s="59">
        <f t="shared" si="100"/>
        <v>2</v>
      </c>
      <c r="V46" s="59">
        <f t="shared" si="101"/>
        <v>2</v>
      </c>
      <c r="W46" s="59">
        <f t="shared" si="102"/>
        <v>2</v>
      </c>
      <c r="X46" s="59">
        <f t="shared" si="103"/>
        <v>2</v>
      </c>
      <c r="Y46" s="59">
        <f t="shared" si="104"/>
        <v>2</v>
      </c>
      <c r="Z46" s="59">
        <f t="shared" si="105"/>
        <v>2</v>
      </c>
      <c r="AA46" s="59">
        <f t="shared" si="106"/>
        <v>2</v>
      </c>
    </row>
    <row r="47" spans="1:27">
      <c r="A47" s="57" t="str">
        <f>'Daily Records'!A47</f>
        <v>Ticket360</v>
      </c>
      <c r="B47" s="57" t="str">
        <f>'Daily Records'!B47</f>
        <v>360 Monitor界面，增加Chart Selection 收起展开的快捷键</v>
      </c>
      <c r="C47" s="58">
        <f>'Daily Records'!C47</f>
        <v>0</v>
      </c>
      <c r="D47" s="57">
        <f>'Daily Records'!D47</f>
        <v>1</v>
      </c>
      <c r="E47" s="59">
        <f t="shared" si="84"/>
        <v>1</v>
      </c>
      <c r="F47" s="59">
        <f t="shared" si="85"/>
        <v>1</v>
      </c>
      <c r="G47" s="59">
        <f t="shared" si="86"/>
        <v>1</v>
      </c>
      <c r="H47" s="59">
        <f t="shared" si="87"/>
        <v>1</v>
      </c>
      <c r="I47" s="59">
        <f t="shared" si="88"/>
        <v>1</v>
      </c>
      <c r="J47" s="59">
        <f t="shared" si="89"/>
        <v>1</v>
      </c>
      <c r="K47" s="59">
        <f t="shared" si="90"/>
        <v>1</v>
      </c>
      <c r="L47" s="59">
        <f t="shared" si="91"/>
        <v>1</v>
      </c>
      <c r="M47" s="59">
        <f t="shared" si="92"/>
        <v>1</v>
      </c>
      <c r="N47" s="59">
        <f t="shared" si="93"/>
        <v>1</v>
      </c>
      <c r="O47" s="59">
        <f t="shared" si="94"/>
        <v>1</v>
      </c>
      <c r="P47" s="59">
        <f t="shared" si="95"/>
        <v>1</v>
      </c>
      <c r="Q47" s="59">
        <f t="shared" si="96"/>
        <v>1</v>
      </c>
      <c r="R47" s="59">
        <f t="shared" si="97"/>
        <v>1</v>
      </c>
      <c r="S47" s="59">
        <f t="shared" si="98"/>
        <v>1</v>
      </c>
      <c r="T47" s="59">
        <f t="shared" si="99"/>
        <v>1</v>
      </c>
      <c r="U47" s="59">
        <f t="shared" si="100"/>
        <v>1</v>
      </c>
      <c r="V47" s="59">
        <f t="shared" si="101"/>
        <v>1</v>
      </c>
      <c r="W47" s="59">
        <f t="shared" si="102"/>
        <v>1</v>
      </c>
      <c r="X47" s="59">
        <f t="shared" si="103"/>
        <v>1</v>
      </c>
      <c r="Y47" s="59">
        <f t="shared" si="104"/>
        <v>1</v>
      </c>
      <c r="Z47" s="59">
        <f t="shared" si="105"/>
        <v>1</v>
      </c>
      <c r="AA47" s="59">
        <f t="shared" si="106"/>
        <v>1</v>
      </c>
    </row>
    <row r="48" spans="1:27">
      <c r="A48" s="57" t="str">
        <f>'Daily Records'!A48</f>
        <v>Ticket342</v>
      </c>
      <c r="B48" s="57" t="str">
        <f>'Daily Records'!B48</f>
        <v>342 ”Job Set Up”按钮点击响应不正确</v>
      </c>
      <c r="C48" s="58">
        <f>'Daily Records'!C48</f>
        <v>0</v>
      </c>
      <c r="D48" s="57">
        <f>'Daily Records'!D48</f>
        <v>1</v>
      </c>
      <c r="E48" s="59">
        <f t="shared" ref="E48:E53" si="107">D48</f>
        <v>1</v>
      </c>
      <c r="F48" s="59">
        <f t="shared" ref="F48:F53" si="108">E48</f>
        <v>1</v>
      </c>
      <c r="G48" s="59">
        <f t="shared" ref="G48:G53" si="109">F48</f>
        <v>1</v>
      </c>
      <c r="H48" s="59">
        <f t="shared" ref="H48:H53" si="110">G48</f>
        <v>1</v>
      </c>
      <c r="I48" s="59">
        <f t="shared" ref="I48:I53" si="111">H48</f>
        <v>1</v>
      </c>
      <c r="J48" s="59">
        <f t="shared" ref="J48:J53" si="112">I48</f>
        <v>1</v>
      </c>
      <c r="K48" s="59">
        <f t="shared" ref="K48:K53" si="113">J48</f>
        <v>1</v>
      </c>
      <c r="L48" s="59">
        <f t="shared" ref="L48:L53" si="114">K48</f>
        <v>1</v>
      </c>
      <c r="M48" s="59">
        <f t="shared" ref="M48:M53" si="115">L48</f>
        <v>1</v>
      </c>
      <c r="N48" s="59">
        <f t="shared" ref="N48:N53" si="116">M48</f>
        <v>1</v>
      </c>
      <c r="O48" s="59">
        <f t="shared" ref="O48:O53" si="117">N48</f>
        <v>1</v>
      </c>
      <c r="P48" s="59">
        <f t="shared" ref="P48:P53" si="118">O48</f>
        <v>1</v>
      </c>
      <c r="Q48" s="59">
        <f t="shared" ref="Q48:Q53" si="119">P48</f>
        <v>1</v>
      </c>
      <c r="R48" s="59">
        <f t="shared" ref="R48:R53" si="120">Q48</f>
        <v>1</v>
      </c>
      <c r="S48" s="59">
        <f t="shared" ref="S48:S53" si="121">R48</f>
        <v>1</v>
      </c>
      <c r="T48" s="59">
        <f t="shared" ref="T48:T53" si="122">S48</f>
        <v>1</v>
      </c>
      <c r="U48" s="59">
        <f t="shared" ref="U48:U53" si="123">T48</f>
        <v>1</v>
      </c>
      <c r="V48" s="59">
        <f t="shared" ref="V48:V53" si="124">U48</f>
        <v>1</v>
      </c>
      <c r="W48" s="59">
        <f t="shared" ref="W48:W53" si="125">V48</f>
        <v>1</v>
      </c>
      <c r="X48" s="59">
        <f t="shared" ref="X48:X53" si="126">W48</f>
        <v>1</v>
      </c>
      <c r="Y48" s="59">
        <f t="shared" ref="Y48:Y53" si="127">X48</f>
        <v>1</v>
      </c>
      <c r="Z48" s="59">
        <f t="shared" ref="Z48:Z53" si="128">Y48</f>
        <v>1</v>
      </c>
      <c r="AA48" s="59">
        <f t="shared" ref="AA48:AA53" si="129">X48</f>
        <v>1</v>
      </c>
    </row>
    <row r="49" spans="1:27">
      <c r="A49" s="57" t="str">
        <f>'Daily Records'!A49</f>
        <v>Ticket344</v>
      </c>
      <c r="B49" s="57" t="str">
        <f>'Daily Records'!B49</f>
        <v>344 “Job Set Up”页面重复加载，区块高度固定内容溢出</v>
      </c>
      <c r="C49" s="58">
        <f>'Daily Records'!C49</f>
        <v>0</v>
      </c>
      <c r="D49" s="57">
        <f>'Daily Records'!D49</f>
        <v>5</v>
      </c>
      <c r="E49" s="59">
        <f t="shared" si="107"/>
        <v>5</v>
      </c>
      <c r="F49" s="59">
        <f t="shared" si="108"/>
        <v>5</v>
      </c>
      <c r="G49" s="59">
        <f t="shared" si="109"/>
        <v>5</v>
      </c>
      <c r="H49" s="59">
        <f t="shared" si="110"/>
        <v>5</v>
      </c>
      <c r="I49" s="59">
        <f t="shared" si="111"/>
        <v>5</v>
      </c>
      <c r="J49" s="59">
        <f t="shared" si="112"/>
        <v>5</v>
      </c>
      <c r="K49" s="59">
        <f t="shared" si="113"/>
        <v>5</v>
      </c>
      <c r="L49" s="59">
        <f t="shared" si="114"/>
        <v>5</v>
      </c>
      <c r="M49" s="59">
        <f t="shared" si="115"/>
        <v>5</v>
      </c>
      <c r="N49" s="59">
        <f t="shared" si="116"/>
        <v>5</v>
      </c>
      <c r="O49" s="59">
        <f t="shared" si="117"/>
        <v>5</v>
      </c>
      <c r="P49" s="59">
        <f t="shared" si="118"/>
        <v>5</v>
      </c>
      <c r="Q49" s="59">
        <f t="shared" si="119"/>
        <v>5</v>
      </c>
      <c r="R49" s="59">
        <f t="shared" si="120"/>
        <v>5</v>
      </c>
      <c r="S49" s="59">
        <f t="shared" si="121"/>
        <v>5</v>
      </c>
      <c r="T49" s="59">
        <f t="shared" si="122"/>
        <v>5</v>
      </c>
      <c r="U49" s="59">
        <f t="shared" si="123"/>
        <v>5</v>
      </c>
      <c r="V49" s="59">
        <f t="shared" si="124"/>
        <v>5</v>
      </c>
      <c r="W49" s="59">
        <f t="shared" si="125"/>
        <v>5</v>
      </c>
      <c r="X49" s="59">
        <f t="shared" si="126"/>
        <v>5</v>
      </c>
      <c r="Y49" s="59">
        <f t="shared" si="127"/>
        <v>5</v>
      </c>
      <c r="Z49" s="59">
        <f t="shared" si="128"/>
        <v>5</v>
      </c>
      <c r="AA49" s="59">
        <f t="shared" si="129"/>
        <v>5</v>
      </c>
    </row>
    <row r="50" spans="1:27">
      <c r="A50" s="57" t="str">
        <f>'Daily Records'!A50</f>
        <v>Ticket356</v>
      </c>
      <c r="B50" s="57" t="str">
        <f>'Daily Records'!B50</f>
        <v>356 打印图表时，如果已经打过了，而且文件被打开浏览，这时会发生写错误</v>
      </c>
      <c r="C50" s="58">
        <f>'Daily Records'!C50</f>
        <v>0</v>
      </c>
      <c r="D50" s="57">
        <f>'Daily Records'!D50</f>
        <v>2</v>
      </c>
      <c r="E50" s="59">
        <f t="shared" si="107"/>
        <v>2</v>
      </c>
      <c r="F50" s="59">
        <f t="shared" si="108"/>
        <v>2</v>
      </c>
      <c r="G50" s="59">
        <f t="shared" si="109"/>
        <v>2</v>
      </c>
      <c r="H50" s="59">
        <f t="shared" si="110"/>
        <v>2</v>
      </c>
      <c r="I50" s="59">
        <f t="shared" si="111"/>
        <v>2</v>
      </c>
      <c r="J50" s="59">
        <f t="shared" si="112"/>
        <v>2</v>
      </c>
      <c r="K50" s="59">
        <f t="shared" si="113"/>
        <v>2</v>
      </c>
      <c r="L50" s="59">
        <f t="shared" si="114"/>
        <v>2</v>
      </c>
      <c r="M50" s="59">
        <f t="shared" si="115"/>
        <v>2</v>
      </c>
      <c r="N50" s="59">
        <f t="shared" si="116"/>
        <v>2</v>
      </c>
      <c r="O50" s="59">
        <f t="shared" si="117"/>
        <v>2</v>
      </c>
      <c r="P50" s="59">
        <f t="shared" si="118"/>
        <v>2</v>
      </c>
      <c r="Q50" s="59">
        <f t="shared" si="119"/>
        <v>2</v>
      </c>
      <c r="R50" s="59">
        <f t="shared" si="120"/>
        <v>2</v>
      </c>
      <c r="S50" s="59">
        <f t="shared" si="121"/>
        <v>2</v>
      </c>
      <c r="T50" s="59">
        <f t="shared" si="122"/>
        <v>2</v>
      </c>
      <c r="U50" s="59">
        <f t="shared" si="123"/>
        <v>2</v>
      </c>
      <c r="V50" s="59">
        <f t="shared" si="124"/>
        <v>2</v>
      </c>
      <c r="W50" s="59">
        <f t="shared" si="125"/>
        <v>2</v>
      </c>
      <c r="X50" s="59">
        <f t="shared" si="126"/>
        <v>2</v>
      </c>
      <c r="Y50" s="59">
        <f t="shared" si="127"/>
        <v>2</v>
      </c>
      <c r="Z50" s="59">
        <f t="shared" si="128"/>
        <v>2</v>
      </c>
      <c r="AA50" s="59">
        <f t="shared" si="129"/>
        <v>2</v>
      </c>
    </row>
    <row r="51" spans="1:27">
      <c r="A51" s="57" t="str">
        <f>'Daily Records'!A51</f>
        <v>Ticket358</v>
      </c>
      <c r="B51" s="57" t="str">
        <f>'Daily Records'!B51</f>
        <v>358 打印图表，表格线最右侧要封口，不能开口。</v>
      </c>
      <c r="C51" s="58">
        <f>'Daily Records'!C51</f>
        <v>0</v>
      </c>
      <c r="D51" s="57">
        <f>'Daily Records'!D51</f>
        <v>4</v>
      </c>
      <c r="E51" s="59">
        <f t="shared" si="107"/>
        <v>4</v>
      </c>
      <c r="F51" s="59">
        <f t="shared" si="108"/>
        <v>4</v>
      </c>
      <c r="G51" s="59">
        <f t="shared" si="109"/>
        <v>4</v>
      </c>
      <c r="H51" s="59">
        <f t="shared" si="110"/>
        <v>4</v>
      </c>
      <c r="I51" s="59">
        <f t="shared" si="111"/>
        <v>4</v>
      </c>
      <c r="J51" s="59">
        <f t="shared" si="112"/>
        <v>4</v>
      </c>
      <c r="K51" s="59">
        <f t="shared" si="113"/>
        <v>4</v>
      </c>
      <c r="L51" s="59">
        <f t="shared" si="114"/>
        <v>4</v>
      </c>
      <c r="M51" s="59">
        <f t="shared" si="115"/>
        <v>4</v>
      </c>
      <c r="N51" s="59">
        <f t="shared" si="116"/>
        <v>4</v>
      </c>
      <c r="O51" s="59">
        <f t="shared" si="117"/>
        <v>4</v>
      </c>
      <c r="P51" s="59">
        <f t="shared" si="118"/>
        <v>4</v>
      </c>
      <c r="Q51" s="59">
        <f t="shared" si="119"/>
        <v>4</v>
      </c>
      <c r="R51" s="59">
        <f t="shared" si="120"/>
        <v>4</v>
      </c>
      <c r="S51" s="59">
        <f t="shared" si="121"/>
        <v>4</v>
      </c>
      <c r="T51" s="59">
        <f t="shared" si="122"/>
        <v>4</v>
      </c>
      <c r="U51" s="59">
        <f t="shared" si="123"/>
        <v>4</v>
      </c>
      <c r="V51" s="59">
        <f t="shared" si="124"/>
        <v>4</v>
      </c>
      <c r="W51" s="59">
        <f t="shared" si="125"/>
        <v>4</v>
      </c>
      <c r="X51" s="59">
        <f t="shared" si="126"/>
        <v>4</v>
      </c>
      <c r="Y51" s="59">
        <f t="shared" si="127"/>
        <v>4</v>
      </c>
      <c r="Z51" s="59">
        <f t="shared" si="128"/>
        <v>4</v>
      </c>
      <c r="AA51" s="59">
        <f t="shared" si="129"/>
        <v>4</v>
      </c>
    </row>
    <row r="52" spans="1:27">
      <c r="A52" s="57" t="str">
        <f>'Daily Records'!A52</f>
        <v>Ticket362</v>
      </c>
      <c r="B52" s="57" t="str">
        <f>'Daily Records'!B52</f>
        <v>362 当实时画线中，超过边界，自动调整Duration增加1小时</v>
      </c>
      <c r="C52" s="58">
        <f>'Daily Records'!C52</f>
        <v>0</v>
      </c>
      <c r="D52" s="57">
        <f>'Daily Records'!D52</f>
        <v>1</v>
      </c>
      <c r="E52" s="59">
        <f t="shared" si="107"/>
        <v>1</v>
      </c>
      <c r="F52" s="59">
        <f t="shared" si="108"/>
        <v>1</v>
      </c>
      <c r="G52" s="59">
        <f t="shared" si="109"/>
        <v>1</v>
      </c>
      <c r="H52" s="59">
        <f t="shared" si="110"/>
        <v>1</v>
      </c>
      <c r="I52" s="59">
        <f t="shared" si="111"/>
        <v>1</v>
      </c>
      <c r="J52" s="59">
        <f t="shared" si="112"/>
        <v>1</v>
      </c>
      <c r="K52" s="59">
        <f t="shared" si="113"/>
        <v>1</v>
      </c>
      <c r="L52" s="59">
        <f t="shared" si="114"/>
        <v>1</v>
      </c>
      <c r="M52" s="59">
        <f t="shared" si="115"/>
        <v>1</v>
      </c>
      <c r="N52" s="59">
        <f t="shared" si="116"/>
        <v>1</v>
      </c>
      <c r="O52" s="59">
        <f t="shared" si="117"/>
        <v>1</v>
      </c>
      <c r="P52" s="59">
        <f t="shared" si="118"/>
        <v>1</v>
      </c>
      <c r="Q52" s="59">
        <f t="shared" si="119"/>
        <v>1</v>
      </c>
      <c r="R52" s="59">
        <f t="shared" si="120"/>
        <v>1</v>
      </c>
      <c r="S52" s="59">
        <f t="shared" si="121"/>
        <v>1</v>
      </c>
      <c r="T52" s="59">
        <f t="shared" si="122"/>
        <v>1</v>
      </c>
      <c r="U52" s="59">
        <f t="shared" si="123"/>
        <v>1</v>
      </c>
      <c r="V52" s="59">
        <f t="shared" si="124"/>
        <v>1</v>
      </c>
      <c r="W52" s="59">
        <f t="shared" si="125"/>
        <v>1</v>
      </c>
      <c r="X52" s="59">
        <f t="shared" si="126"/>
        <v>1</v>
      </c>
      <c r="Y52" s="59">
        <f t="shared" si="127"/>
        <v>1</v>
      </c>
      <c r="Z52" s="59">
        <f t="shared" si="128"/>
        <v>1</v>
      </c>
      <c r="AA52" s="59">
        <f t="shared" si="129"/>
        <v>1</v>
      </c>
    </row>
    <row r="53" spans="1:27">
      <c r="A53" s="57">
        <f>'Daily Records'!A53</f>
        <v>0</v>
      </c>
      <c r="B53" s="57">
        <f>'Daily Records'!B53</f>
        <v>0</v>
      </c>
      <c r="C53" s="58">
        <f>'Daily Records'!C53</f>
        <v>0</v>
      </c>
      <c r="D53" s="57">
        <f>'Daily Records'!D53</f>
        <v>0</v>
      </c>
      <c r="E53" s="59">
        <f t="shared" si="107"/>
        <v>0</v>
      </c>
      <c r="F53" s="59">
        <f t="shared" si="108"/>
        <v>0</v>
      </c>
      <c r="G53" s="59">
        <f t="shared" si="109"/>
        <v>0</v>
      </c>
      <c r="H53" s="59">
        <f t="shared" si="110"/>
        <v>0</v>
      </c>
      <c r="I53" s="59">
        <f t="shared" si="111"/>
        <v>0</v>
      </c>
      <c r="J53" s="59">
        <f t="shared" si="112"/>
        <v>0</v>
      </c>
      <c r="K53" s="59">
        <f t="shared" si="113"/>
        <v>0</v>
      </c>
      <c r="L53" s="59">
        <f t="shared" si="114"/>
        <v>0</v>
      </c>
      <c r="M53" s="59">
        <f t="shared" si="115"/>
        <v>0</v>
      </c>
      <c r="N53" s="59">
        <f t="shared" si="116"/>
        <v>0</v>
      </c>
      <c r="O53" s="59">
        <f t="shared" si="117"/>
        <v>0</v>
      </c>
      <c r="P53" s="59">
        <f t="shared" si="118"/>
        <v>0</v>
      </c>
      <c r="Q53" s="59">
        <f t="shared" si="119"/>
        <v>0</v>
      </c>
      <c r="R53" s="59">
        <f t="shared" si="120"/>
        <v>0</v>
      </c>
      <c r="S53" s="59">
        <f t="shared" si="121"/>
        <v>0</v>
      </c>
      <c r="T53" s="59">
        <f t="shared" si="122"/>
        <v>0</v>
      </c>
      <c r="U53" s="59">
        <f t="shared" si="123"/>
        <v>0</v>
      </c>
      <c r="V53" s="59">
        <f t="shared" si="124"/>
        <v>0</v>
      </c>
      <c r="W53" s="59">
        <f t="shared" si="125"/>
        <v>0</v>
      </c>
      <c r="X53" s="59">
        <f t="shared" si="126"/>
        <v>0</v>
      </c>
      <c r="Y53" s="59">
        <f t="shared" si="127"/>
        <v>0</v>
      </c>
      <c r="Z53" s="59">
        <f t="shared" si="128"/>
        <v>0</v>
      </c>
      <c r="AA53" s="59">
        <f t="shared" si="129"/>
        <v>0</v>
      </c>
    </row>
    <row r="54" spans="1:27">
      <c r="A54" s="46"/>
      <c r="B54" s="46"/>
      <c r="C54" s="45"/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>
      <c r="C55" s="48"/>
      <c r="D55" s="48"/>
      <c r="E55" s="49"/>
      <c r="F55" s="49"/>
      <c r="G55" s="49"/>
      <c r="H55" s="49"/>
      <c r="I55" s="44"/>
      <c r="J55" s="44"/>
      <c r="K55" s="44"/>
      <c r="L55" s="44"/>
      <c r="M55" s="44"/>
      <c r="N55" s="50"/>
      <c r="O55" s="50"/>
      <c r="P55" s="44"/>
      <c r="Q55" s="44"/>
      <c r="R55" s="44"/>
      <c r="S55" s="44"/>
      <c r="T55" s="44"/>
      <c r="U55" s="44"/>
      <c r="V55" s="44"/>
      <c r="W55" s="44"/>
      <c r="X55" s="44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R15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19" sqref="T19"/>
    </sheetView>
  </sheetViews>
  <sheetFormatPr defaultColWidth="13" defaultRowHeight="15"/>
  <cols>
    <col min="1" max="1" width="16.5703125" style="7" customWidth="1"/>
    <col min="2" max="2" width="10" style="7" bestFit="1" customWidth="1"/>
    <col min="3" max="3" width="11.140625" style="7" bestFit="1" customWidth="1"/>
    <col min="4" max="7" width="5.5703125" style="31" bestFit="1" customWidth="1"/>
    <col min="8" max="18" width="5.5703125" style="7" bestFit="1" customWidth="1"/>
    <col min="19" max="19" width="5.5703125" style="7" customWidth="1"/>
    <col min="20" max="22" width="5.5703125" style="7" bestFit="1" customWidth="1"/>
    <col min="23" max="24" width="5.5703125" style="7" customWidth="1"/>
    <col min="25" max="25" width="5.140625" style="7" bestFit="1" customWidth="1"/>
    <col min="26" max="16384" width="13" style="7"/>
  </cols>
  <sheetData>
    <row r="1" spans="1:16216">
      <c r="A1" s="9" t="s">
        <v>0</v>
      </c>
      <c r="B1" s="109">
        <v>24</v>
      </c>
      <c r="C1" s="110" t="s">
        <v>50</v>
      </c>
      <c r="D1" s="110" t="s">
        <v>37</v>
      </c>
      <c r="E1" s="110"/>
      <c r="F1" s="110"/>
      <c r="G1" s="110"/>
    </row>
    <row r="2" spans="1:16216">
      <c r="A2" s="10" t="s">
        <v>6</v>
      </c>
      <c r="B2" s="111">
        <v>43346</v>
      </c>
      <c r="D2" s="7"/>
      <c r="E2" s="7"/>
      <c r="F2" s="7"/>
      <c r="G2" s="7"/>
      <c r="H2" s="61"/>
      <c r="I2" s="61"/>
    </row>
    <row r="3" spans="1:16216">
      <c r="A3" s="10" t="s">
        <v>7</v>
      </c>
      <c r="B3" s="111">
        <f>B2+27</f>
        <v>43373</v>
      </c>
      <c r="D3" s="7"/>
      <c r="E3" s="7"/>
      <c r="F3" s="7"/>
      <c r="G3" s="7"/>
      <c r="H3" s="61"/>
      <c r="I3" s="61"/>
    </row>
    <row r="4" spans="1:16216">
      <c r="A4" s="11"/>
      <c r="B4" s="12"/>
      <c r="C4" s="122"/>
      <c r="D4" s="122"/>
      <c r="E4" s="122"/>
      <c r="F4" s="122"/>
      <c r="G4" s="122"/>
    </row>
    <row r="5" spans="1:16216" ht="15.75" thickBot="1">
      <c r="A5" s="13" t="s">
        <v>11</v>
      </c>
      <c r="B5" s="14"/>
      <c r="D5" s="125"/>
      <c r="E5" s="125"/>
      <c r="F5" s="125"/>
      <c r="G5" s="1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</row>
    <row r="6" spans="1:16216" s="16" customFormat="1">
      <c r="A6" s="23" t="s">
        <v>4</v>
      </c>
      <c r="B6" s="23" t="s">
        <v>5</v>
      </c>
      <c r="C6" s="30" t="s">
        <v>12</v>
      </c>
      <c r="D6" s="32">
        <f>B2</f>
        <v>43346</v>
      </c>
      <c r="E6" s="43">
        <f>D6+1</f>
        <v>43347</v>
      </c>
      <c r="F6" s="32">
        <f>E6+1</f>
        <v>43348</v>
      </c>
      <c r="G6" s="32">
        <f t="shared" ref="G6:V6" si="0">F6+1</f>
        <v>43349</v>
      </c>
      <c r="H6" s="32">
        <f t="shared" si="0"/>
        <v>43350</v>
      </c>
      <c r="I6" s="32">
        <f>H6+3</f>
        <v>43353</v>
      </c>
      <c r="J6" s="32">
        <f t="shared" si="0"/>
        <v>43354</v>
      </c>
      <c r="K6" s="32">
        <f t="shared" si="0"/>
        <v>43355</v>
      </c>
      <c r="L6" s="32">
        <f t="shared" si="0"/>
        <v>43356</v>
      </c>
      <c r="M6" s="32">
        <f t="shared" si="0"/>
        <v>43357</v>
      </c>
      <c r="N6" s="32">
        <f>M6+3</f>
        <v>43360</v>
      </c>
      <c r="O6" s="32">
        <f t="shared" si="0"/>
        <v>43361</v>
      </c>
      <c r="P6" s="32">
        <f t="shared" si="0"/>
        <v>43362</v>
      </c>
      <c r="Q6" s="32">
        <f t="shared" si="0"/>
        <v>43363</v>
      </c>
      <c r="R6" s="32">
        <f>Q6+1</f>
        <v>43364</v>
      </c>
      <c r="S6" s="32">
        <f>R6+1</f>
        <v>43365</v>
      </c>
      <c r="T6" s="32">
        <f>R6+4</f>
        <v>43368</v>
      </c>
      <c r="U6" s="32">
        <f t="shared" si="0"/>
        <v>43369</v>
      </c>
      <c r="V6" s="32">
        <f t="shared" si="0"/>
        <v>43370</v>
      </c>
      <c r="W6" s="32">
        <f t="shared" ref="W6" si="1">V6+1</f>
        <v>43371</v>
      </c>
      <c r="X6" s="32">
        <f t="shared" ref="X6" si="2">W6+1</f>
        <v>43372</v>
      </c>
      <c r="Y6" s="32">
        <f t="shared" ref="Y6" si="3">X6+1</f>
        <v>43373</v>
      </c>
    </row>
    <row r="7" spans="1:16216" s="16" customFormat="1">
      <c r="A7" s="17"/>
      <c r="B7" s="17"/>
      <c r="C7" s="18"/>
      <c r="D7" s="33">
        <f t="shared" ref="D7:G7" si="4">D6</f>
        <v>43346</v>
      </c>
      <c r="E7" s="33">
        <f t="shared" si="4"/>
        <v>43347</v>
      </c>
      <c r="F7" s="34">
        <f t="shared" si="4"/>
        <v>43348</v>
      </c>
      <c r="G7" s="34">
        <f t="shared" si="4"/>
        <v>43349</v>
      </c>
      <c r="H7" s="34">
        <f t="shared" ref="H7" si="5">H6</f>
        <v>43350</v>
      </c>
      <c r="I7" s="34">
        <f t="shared" ref="I7:Y7" si="6">I6</f>
        <v>43353</v>
      </c>
      <c r="J7" s="34">
        <f t="shared" si="6"/>
        <v>43354</v>
      </c>
      <c r="K7" s="34">
        <f t="shared" si="6"/>
        <v>43355</v>
      </c>
      <c r="L7" s="34">
        <f t="shared" si="6"/>
        <v>43356</v>
      </c>
      <c r="M7" s="34">
        <f t="shared" si="6"/>
        <v>43357</v>
      </c>
      <c r="N7" s="34">
        <f t="shared" si="6"/>
        <v>43360</v>
      </c>
      <c r="O7" s="34">
        <f t="shared" si="6"/>
        <v>43361</v>
      </c>
      <c r="P7" s="34">
        <f t="shared" si="6"/>
        <v>43362</v>
      </c>
      <c r="Q7" s="34">
        <f t="shared" si="6"/>
        <v>43363</v>
      </c>
      <c r="R7" s="34">
        <f>R6</f>
        <v>43364</v>
      </c>
      <c r="S7" s="34">
        <f>S6</f>
        <v>43365</v>
      </c>
      <c r="T7" s="34">
        <f t="shared" si="6"/>
        <v>43368</v>
      </c>
      <c r="U7" s="34">
        <f t="shared" si="6"/>
        <v>43369</v>
      </c>
      <c r="V7" s="34">
        <f t="shared" si="6"/>
        <v>43370</v>
      </c>
      <c r="W7" s="34">
        <f t="shared" si="6"/>
        <v>43371</v>
      </c>
      <c r="X7" s="34">
        <f t="shared" si="6"/>
        <v>43372</v>
      </c>
      <c r="Y7" s="34">
        <f t="shared" si="6"/>
        <v>43373</v>
      </c>
    </row>
    <row r="8" spans="1:16216" s="19" customFormat="1">
      <c r="A8" s="123" t="s">
        <v>23</v>
      </c>
      <c r="B8" s="124"/>
      <c r="C8" s="35">
        <f>SUM(C10:C15)</f>
        <v>286</v>
      </c>
      <c r="D8" s="37">
        <f>C8-D9</f>
        <v>273</v>
      </c>
      <c r="E8" s="37">
        <f>D8-E9</f>
        <v>260</v>
      </c>
      <c r="F8" s="37">
        <f t="shared" ref="F8:P8" si="7">E8-F9</f>
        <v>247</v>
      </c>
      <c r="G8" s="37">
        <f t="shared" si="7"/>
        <v>234</v>
      </c>
      <c r="H8" s="37">
        <f>G8-H9</f>
        <v>221</v>
      </c>
      <c r="I8" s="37">
        <f t="shared" si="7"/>
        <v>208</v>
      </c>
      <c r="J8" s="37">
        <f t="shared" si="7"/>
        <v>195</v>
      </c>
      <c r="K8" s="37">
        <f t="shared" si="7"/>
        <v>182</v>
      </c>
      <c r="L8" s="37">
        <f t="shared" si="7"/>
        <v>169</v>
      </c>
      <c r="M8" s="37">
        <f t="shared" si="7"/>
        <v>156</v>
      </c>
      <c r="N8" s="37">
        <f t="shared" si="7"/>
        <v>143</v>
      </c>
      <c r="O8" s="37">
        <f t="shared" si="7"/>
        <v>130</v>
      </c>
      <c r="P8" s="37">
        <f t="shared" si="7"/>
        <v>117</v>
      </c>
      <c r="Q8" s="37">
        <f t="shared" ref="Q8" si="8">P8-Q9</f>
        <v>104</v>
      </c>
      <c r="R8" s="37">
        <f>Q8-R9</f>
        <v>91</v>
      </c>
      <c r="S8" s="37">
        <f>R8-S9</f>
        <v>78</v>
      </c>
      <c r="T8" s="37">
        <f t="shared" ref="T8" si="9">R8-T9</f>
        <v>78</v>
      </c>
      <c r="U8" s="37">
        <f t="shared" ref="U8" si="10">T8-U9</f>
        <v>65</v>
      </c>
      <c r="V8" s="37">
        <f t="shared" ref="V8" si="11">U8-V9</f>
        <v>52</v>
      </c>
      <c r="W8" s="37">
        <f t="shared" ref="W8" si="12">V8-W9</f>
        <v>39</v>
      </c>
      <c r="X8" s="37">
        <f t="shared" ref="X8" si="13">W8-X9</f>
        <v>26</v>
      </c>
      <c r="Y8" s="37">
        <f t="shared" ref="Y8" si="14">X8-Y9</f>
        <v>13</v>
      </c>
    </row>
    <row r="9" spans="1:16216" s="19" customFormat="1">
      <c r="A9" s="123" t="s">
        <v>22</v>
      </c>
      <c r="B9" s="124"/>
      <c r="C9" s="35">
        <f t="shared" ref="C9:C15" si="15">SUM(D9:Y9)</f>
        <v>286</v>
      </c>
      <c r="D9" s="35">
        <f t="shared" ref="D9:Y9" si="16">SUM(D10:D15)</f>
        <v>13</v>
      </c>
      <c r="E9" s="35">
        <f t="shared" si="16"/>
        <v>13</v>
      </c>
      <c r="F9" s="35">
        <f t="shared" si="16"/>
        <v>13</v>
      </c>
      <c r="G9" s="35">
        <f t="shared" si="16"/>
        <v>13</v>
      </c>
      <c r="H9" s="35">
        <f t="shared" si="16"/>
        <v>13</v>
      </c>
      <c r="I9" s="35">
        <f t="shared" si="16"/>
        <v>13</v>
      </c>
      <c r="J9" s="35">
        <f t="shared" si="16"/>
        <v>13</v>
      </c>
      <c r="K9" s="35">
        <f t="shared" si="16"/>
        <v>13</v>
      </c>
      <c r="L9" s="35">
        <f t="shared" si="16"/>
        <v>13</v>
      </c>
      <c r="M9" s="35">
        <f t="shared" si="16"/>
        <v>13</v>
      </c>
      <c r="N9" s="35">
        <f t="shared" si="16"/>
        <v>13</v>
      </c>
      <c r="O9" s="35">
        <f t="shared" si="16"/>
        <v>13</v>
      </c>
      <c r="P9" s="35">
        <f t="shared" si="16"/>
        <v>13</v>
      </c>
      <c r="Q9" s="35">
        <f t="shared" si="16"/>
        <v>13</v>
      </c>
      <c r="R9" s="35">
        <f t="shared" si="16"/>
        <v>13</v>
      </c>
      <c r="S9" s="35">
        <f>SUM(S10:S15)</f>
        <v>13</v>
      </c>
      <c r="T9" s="35">
        <f t="shared" si="16"/>
        <v>13</v>
      </c>
      <c r="U9" s="35">
        <f t="shared" si="16"/>
        <v>13</v>
      </c>
      <c r="V9" s="35">
        <f t="shared" si="16"/>
        <v>13</v>
      </c>
      <c r="W9" s="35">
        <f t="shared" si="16"/>
        <v>13</v>
      </c>
      <c r="X9" s="35">
        <f t="shared" si="16"/>
        <v>13</v>
      </c>
      <c r="Y9" s="35">
        <f t="shared" si="16"/>
        <v>13</v>
      </c>
    </row>
    <row r="10" spans="1:16216">
      <c r="A10" s="24" t="s">
        <v>20</v>
      </c>
      <c r="B10" s="24"/>
      <c r="C10" s="25">
        <f t="shared" si="15"/>
        <v>0</v>
      </c>
      <c r="D10" s="25">
        <f t="shared" ref="D10:Q10" si="17">SUM(E10:Y10)</f>
        <v>0</v>
      </c>
      <c r="E10" s="25">
        <f t="shared" si="17"/>
        <v>0</v>
      </c>
      <c r="F10" s="25">
        <f t="shared" si="17"/>
        <v>0</v>
      </c>
      <c r="G10" s="25">
        <f t="shared" si="17"/>
        <v>0</v>
      </c>
      <c r="H10" s="25">
        <f t="shared" si="17"/>
        <v>0</v>
      </c>
      <c r="I10" s="25">
        <f t="shared" si="17"/>
        <v>0</v>
      </c>
      <c r="J10" s="25">
        <f t="shared" si="17"/>
        <v>0</v>
      </c>
      <c r="K10" s="25">
        <f t="shared" si="17"/>
        <v>0</v>
      </c>
      <c r="L10" s="25">
        <f t="shared" si="17"/>
        <v>0</v>
      </c>
      <c r="M10" s="25">
        <f t="shared" si="17"/>
        <v>0</v>
      </c>
      <c r="N10" s="25">
        <f t="shared" si="17"/>
        <v>0</v>
      </c>
      <c r="O10" s="25">
        <f t="shared" si="17"/>
        <v>0</v>
      </c>
      <c r="P10" s="25">
        <f t="shared" si="17"/>
        <v>0</v>
      </c>
      <c r="Q10" s="25">
        <f t="shared" si="17"/>
        <v>0</v>
      </c>
      <c r="R10" s="25">
        <f>SUM(T10:AM10)</f>
        <v>0</v>
      </c>
      <c r="S10" s="25">
        <f>SUM(U10:AN10)</f>
        <v>0</v>
      </c>
      <c r="T10" s="25">
        <f>SUM(U10:AN10)</f>
        <v>0</v>
      </c>
      <c r="U10" s="25">
        <f>SUM(V10:AO10)</f>
        <v>0</v>
      </c>
      <c r="V10" s="25">
        <f>SUM(Y10:AP10)</f>
        <v>0</v>
      </c>
      <c r="W10" s="25">
        <f t="shared" ref="W10:X10" si="18">SUM(Z10:AQ10)</f>
        <v>0</v>
      </c>
      <c r="X10" s="25">
        <f t="shared" si="18"/>
        <v>0</v>
      </c>
      <c r="Y10" s="25">
        <f t="shared" ref="Y10" si="19">SUM(Z10:AQ10)</f>
        <v>0</v>
      </c>
    </row>
    <row r="11" spans="1:16216">
      <c r="A11" s="24" t="s">
        <v>21</v>
      </c>
      <c r="B11" s="24"/>
      <c r="C11" s="25">
        <f t="shared" si="15"/>
        <v>44</v>
      </c>
      <c r="D11" s="25">
        <v>2</v>
      </c>
      <c r="E11" s="25">
        <v>2</v>
      </c>
      <c r="F11" s="25">
        <v>2</v>
      </c>
      <c r="G11" s="25">
        <v>2</v>
      </c>
      <c r="H11" s="25">
        <v>2</v>
      </c>
      <c r="I11" s="25">
        <v>2</v>
      </c>
      <c r="J11" s="25">
        <v>2</v>
      </c>
      <c r="K11" s="25">
        <v>2</v>
      </c>
      <c r="L11" s="25">
        <v>2</v>
      </c>
      <c r="M11" s="25">
        <v>2</v>
      </c>
      <c r="N11" s="25">
        <v>2</v>
      </c>
      <c r="O11" s="25">
        <v>2</v>
      </c>
      <c r="P11" s="25">
        <v>2</v>
      </c>
      <c r="Q11" s="25">
        <v>2</v>
      </c>
      <c r="R11" s="25">
        <v>2</v>
      </c>
      <c r="S11" s="25">
        <v>2</v>
      </c>
      <c r="T11" s="25">
        <v>2</v>
      </c>
      <c r="U11" s="25">
        <v>2</v>
      </c>
      <c r="V11" s="25">
        <v>2</v>
      </c>
      <c r="W11" s="25">
        <v>2</v>
      </c>
      <c r="X11" s="25">
        <v>2</v>
      </c>
      <c r="Y11" s="25">
        <v>2</v>
      </c>
    </row>
    <row r="12" spans="1:16216">
      <c r="A12" s="24" t="s">
        <v>38</v>
      </c>
      <c r="B12" s="24"/>
      <c r="C12" s="25">
        <f t="shared" si="15"/>
        <v>0</v>
      </c>
      <c r="D12" s="25">
        <f t="shared" ref="D12:Q12" si="20">SUM(E12:Y12)</f>
        <v>0</v>
      </c>
      <c r="E12" s="25">
        <f t="shared" si="20"/>
        <v>0</v>
      </c>
      <c r="F12" s="25">
        <f t="shared" si="20"/>
        <v>0</v>
      </c>
      <c r="G12" s="25">
        <f t="shared" si="20"/>
        <v>0</v>
      </c>
      <c r="H12" s="25">
        <f t="shared" si="20"/>
        <v>0</v>
      </c>
      <c r="I12" s="25">
        <f t="shared" si="20"/>
        <v>0</v>
      </c>
      <c r="J12" s="25">
        <f t="shared" si="20"/>
        <v>0</v>
      </c>
      <c r="K12" s="25">
        <f t="shared" si="20"/>
        <v>0</v>
      </c>
      <c r="L12" s="25">
        <f t="shared" si="20"/>
        <v>0</v>
      </c>
      <c r="M12" s="25">
        <f t="shared" si="20"/>
        <v>0</v>
      </c>
      <c r="N12" s="25">
        <f t="shared" si="20"/>
        <v>0</v>
      </c>
      <c r="O12" s="25">
        <f t="shared" si="20"/>
        <v>0</v>
      </c>
      <c r="P12" s="25">
        <f t="shared" si="20"/>
        <v>0</v>
      </c>
      <c r="Q12" s="25">
        <f t="shared" si="20"/>
        <v>0</v>
      </c>
      <c r="R12" s="25">
        <f>SUM(T12:AM12)</f>
        <v>0</v>
      </c>
      <c r="S12" s="25">
        <f>SUM(U12:AN12)</f>
        <v>0</v>
      </c>
      <c r="T12" s="25">
        <f>SUM(U12:AN12)</f>
        <v>0</v>
      </c>
      <c r="U12" s="25">
        <f>SUM(V12:AO12)</f>
        <v>0</v>
      </c>
      <c r="V12" s="25">
        <f>SUM(Y12:AP12)</f>
        <v>0</v>
      </c>
      <c r="W12" s="25">
        <f t="shared" ref="W12:X12" si="21">SUM(Z12:AQ12)</f>
        <v>0</v>
      </c>
      <c r="X12" s="25">
        <f t="shared" si="21"/>
        <v>0</v>
      </c>
      <c r="Y12" s="25">
        <f t="shared" ref="Y12" si="22">SUM(Z12:AQ12)</f>
        <v>0</v>
      </c>
    </row>
    <row r="13" spans="1:16216">
      <c r="A13" s="24" t="s">
        <v>30</v>
      </c>
      <c r="B13" s="24"/>
      <c r="C13" s="25">
        <f t="shared" si="15"/>
        <v>88</v>
      </c>
      <c r="D13" s="25">
        <v>4</v>
      </c>
      <c r="E13" s="25">
        <v>4</v>
      </c>
      <c r="F13" s="25">
        <v>4</v>
      </c>
      <c r="G13" s="25">
        <v>4</v>
      </c>
      <c r="H13" s="25">
        <v>4</v>
      </c>
      <c r="I13" s="25">
        <v>4</v>
      </c>
      <c r="J13" s="25">
        <v>4</v>
      </c>
      <c r="K13" s="25">
        <v>4</v>
      </c>
      <c r="L13" s="25">
        <v>4</v>
      </c>
      <c r="M13" s="25">
        <v>4</v>
      </c>
      <c r="N13" s="25">
        <v>4</v>
      </c>
      <c r="O13" s="25">
        <v>4</v>
      </c>
      <c r="P13" s="25">
        <v>4</v>
      </c>
      <c r="Q13" s="25">
        <v>4</v>
      </c>
      <c r="R13" s="25">
        <v>4</v>
      </c>
      <c r="S13" s="25">
        <v>4</v>
      </c>
      <c r="T13" s="25">
        <v>4</v>
      </c>
      <c r="U13" s="25">
        <v>4</v>
      </c>
      <c r="V13" s="25">
        <v>4</v>
      </c>
      <c r="W13" s="25">
        <v>4</v>
      </c>
      <c r="X13" s="25">
        <v>4</v>
      </c>
      <c r="Y13" s="25">
        <v>4</v>
      </c>
    </row>
    <row r="14" spans="1:16216">
      <c r="A14" s="24" t="s">
        <v>34</v>
      </c>
      <c r="B14" s="24"/>
      <c r="C14" s="25">
        <f t="shared" si="15"/>
        <v>22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1</v>
      </c>
      <c r="U14" s="25">
        <v>1</v>
      </c>
      <c r="V14" s="25">
        <v>1</v>
      </c>
      <c r="W14" s="25">
        <v>1</v>
      </c>
      <c r="X14" s="25">
        <v>1</v>
      </c>
      <c r="Y14" s="25">
        <v>1</v>
      </c>
    </row>
    <row r="15" spans="1:16216">
      <c r="A15" s="24" t="s">
        <v>35</v>
      </c>
      <c r="B15" s="24"/>
      <c r="C15" s="25">
        <f t="shared" si="15"/>
        <v>132</v>
      </c>
      <c r="D15" s="25">
        <v>6</v>
      </c>
      <c r="E15" s="25">
        <v>6</v>
      </c>
      <c r="F15" s="25">
        <v>6</v>
      </c>
      <c r="G15" s="25">
        <v>6</v>
      </c>
      <c r="H15" s="25">
        <v>6</v>
      </c>
      <c r="I15" s="25">
        <v>6</v>
      </c>
      <c r="J15" s="25">
        <v>6</v>
      </c>
      <c r="K15" s="25">
        <v>6</v>
      </c>
      <c r="L15" s="25">
        <v>6</v>
      </c>
      <c r="M15" s="25">
        <v>6</v>
      </c>
      <c r="N15" s="25">
        <v>6</v>
      </c>
      <c r="O15" s="25">
        <v>6</v>
      </c>
      <c r="P15" s="25">
        <v>6</v>
      </c>
      <c r="Q15" s="25">
        <v>6</v>
      </c>
      <c r="R15" s="25">
        <v>6</v>
      </c>
      <c r="S15" s="25">
        <v>6</v>
      </c>
      <c r="T15" s="25">
        <v>6</v>
      </c>
      <c r="U15" s="25">
        <v>6</v>
      </c>
      <c r="V15" s="25">
        <v>6</v>
      </c>
      <c r="W15" s="25">
        <v>6</v>
      </c>
      <c r="X15" s="25">
        <v>6</v>
      </c>
      <c r="Y15" s="25">
        <v>6</v>
      </c>
    </row>
  </sheetData>
  <mergeCells count="4">
    <mergeCell ref="C4:G4"/>
    <mergeCell ref="A8:B8"/>
    <mergeCell ref="D5:G5"/>
    <mergeCell ref="A9:B9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zoomScale="115" zoomScaleNormal="115" workbookViewId="0">
      <selection activeCell="B40" sqref="B40:B41"/>
    </sheetView>
  </sheetViews>
  <sheetFormatPr defaultColWidth="9.42578125" defaultRowHeight="15"/>
  <cols>
    <col min="1" max="1" width="13.42578125" style="41" bestFit="1" customWidth="1"/>
    <col min="2" max="2" width="56.140625" style="41" bestFit="1" customWidth="1"/>
    <col min="3" max="3" width="9.140625" style="41" bestFit="1" customWidth="1"/>
    <col min="4" max="4" width="9.28515625" style="41" bestFit="1" customWidth="1"/>
    <col min="5" max="5" width="18" style="41" bestFit="1" customWidth="1"/>
    <col min="6" max="6" width="27.140625" style="38" bestFit="1" customWidth="1"/>
    <col min="7" max="7" width="12.28515625" style="41" bestFit="1" customWidth="1"/>
    <col min="8" max="20" width="5.42578125" style="41" bestFit="1" customWidth="1"/>
    <col min="21" max="16384" width="9.42578125" style="41"/>
  </cols>
  <sheetData>
    <row r="1" spans="1:7">
      <c r="A1" s="39" t="s">
        <v>16</v>
      </c>
      <c r="B1" s="39" t="s">
        <v>1</v>
      </c>
      <c r="C1" s="39" t="s">
        <v>13</v>
      </c>
      <c r="D1" s="39" t="s">
        <v>2</v>
      </c>
      <c r="E1" s="39" t="s">
        <v>10</v>
      </c>
      <c r="F1" s="40" t="s">
        <v>3</v>
      </c>
      <c r="G1" s="39" t="s">
        <v>8</v>
      </c>
    </row>
    <row r="2" spans="1:7">
      <c r="A2" s="60" t="str">
        <f>'Daily Records'!A6</f>
        <v>Phase11.P001</v>
      </c>
      <c r="B2" s="60" t="str">
        <f>'Daily Records'!B6</f>
        <v>Planning</v>
      </c>
      <c r="C2" s="60">
        <f>'Daily Records'!C6</f>
        <v>900</v>
      </c>
      <c r="D2" s="60">
        <f>'Daily Records'!D6</f>
        <v>15</v>
      </c>
      <c r="E2" s="60">
        <f>'Daily Records'!AD6</f>
        <v>0</v>
      </c>
      <c r="F2" s="60" t="str">
        <f>'Daily Records'!AC6</f>
        <v>All</v>
      </c>
      <c r="G2" s="60">
        <f>'Daily Records'!AB6</f>
        <v>14</v>
      </c>
    </row>
    <row r="3" spans="1:7">
      <c r="A3" s="60" t="str">
        <f>'Daily Records'!A7</f>
        <v>Phase11.P002</v>
      </c>
      <c r="B3" s="60" t="str">
        <f>'Daily Records'!B7</f>
        <v>Retrospective</v>
      </c>
      <c r="C3" s="60">
        <f>'Daily Records'!C7</f>
        <v>890</v>
      </c>
      <c r="D3" s="60">
        <f>'Daily Records'!D7</f>
        <v>0</v>
      </c>
      <c r="E3" s="60">
        <f>'Daily Records'!AD7</f>
        <v>1</v>
      </c>
      <c r="F3" s="60" t="str">
        <f>'Daily Records'!AC7</f>
        <v>All</v>
      </c>
      <c r="G3" s="60">
        <f>'Daily Records'!AB7</f>
        <v>0</v>
      </c>
    </row>
    <row r="4" spans="1:7">
      <c r="A4" s="60" t="str">
        <f>'Daily Records'!A8</f>
        <v>Phase11.P003</v>
      </c>
      <c r="B4" s="60" t="str">
        <f>'Daily Records'!B8</f>
        <v>Project management</v>
      </c>
      <c r="C4" s="60">
        <f>'Daily Records'!C8</f>
        <v>880</v>
      </c>
      <c r="D4" s="60">
        <f>'Daily Records'!D8</f>
        <v>10</v>
      </c>
      <c r="E4" s="60">
        <f>'Daily Records'!AD8</f>
        <v>0</v>
      </c>
      <c r="F4" s="60" t="str">
        <f>'Daily Records'!AC8</f>
        <v>Serena.Li</v>
      </c>
      <c r="G4" s="60">
        <f>'Daily Records'!AB8</f>
        <v>4</v>
      </c>
    </row>
    <row r="5" spans="1:7">
      <c r="A5" s="60" t="str">
        <f>'Daily Records'!A9</f>
        <v>Phase11.R001</v>
      </c>
      <c r="B5" s="60" t="str">
        <f>'Daily Records'!B9</f>
        <v>Analysis requirements</v>
      </c>
      <c r="C5" s="60">
        <f>'Daily Records'!C9</f>
        <v>870</v>
      </c>
      <c r="D5" s="60">
        <f>'Daily Records'!D9</f>
        <v>8</v>
      </c>
      <c r="E5" s="60">
        <f>'Daily Records'!AD9</f>
        <v>1</v>
      </c>
      <c r="F5" s="60" t="str">
        <f>'Daily Records'!AC9</f>
        <v>Serena.Li</v>
      </c>
      <c r="G5" s="60">
        <f>'Daily Records'!AB9</f>
        <v>7</v>
      </c>
    </row>
    <row r="6" spans="1:7">
      <c r="A6" s="60" t="str">
        <f>'Daily Records'!A10</f>
        <v>Phase11.T001</v>
      </c>
      <c r="B6" s="60" t="str">
        <f>'Daily Records'!B10</f>
        <v>Unit Test</v>
      </c>
      <c r="C6" s="60">
        <f>'Daily Records'!C10</f>
        <v>860</v>
      </c>
      <c r="D6" s="60">
        <f>'Daily Records'!D10</f>
        <v>0</v>
      </c>
      <c r="E6" s="60">
        <f>'Daily Records'!AD10</f>
        <v>1</v>
      </c>
      <c r="F6" s="60" t="str">
        <f>'Daily Records'!AC10</f>
        <v>Colin.Ji</v>
      </c>
      <c r="G6" s="60">
        <f>'Daily Records'!AB10</f>
        <v>0</v>
      </c>
    </row>
    <row r="7" spans="1:7">
      <c r="A7" s="60" t="str">
        <f>'Daily Records'!A11</f>
        <v>Ticket #286</v>
      </c>
      <c r="B7" s="60" t="str">
        <f>'Daily Records'!B11</f>
        <v>JobMonitorSetting扩展-一条线是多个数据项计算后的结果</v>
      </c>
      <c r="C7" s="60">
        <f>'Daily Records'!C11</f>
        <v>850</v>
      </c>
      <c r="D7" s="60">
        <f>'Daily Records'!D11</f>
        <v>20</v>
      </c>
      <c r="E7" s="60">
        <f>'Daily Records'!AD11</f>
        <v>1</v>
      </c>
      <c r="F7" s="60" t="str">
        <f>'Daily Records'!AC11</f>
        <v>Colin.ji&amp;Bright.liu</v>
      </c>
      <c r="G7" s="60">
        <f>'Daily Records'!AB11</f>
        <v>30</v>
      </c>
    </row>
    <row r="8" spans="1:7">
      <c r="A8" s="60" t="str">
        <f>'Daily Records'!A12</f>
        <v>Ticket #309</v>
      </c>
      <c r="B8" s="60" t="str">
        <f>'Daily Records'!B12</f>
        <v>JobMonitorSetting扩展-WITSSetting生成</v>
      </c>
      <c r="C8" s="60">
        <f>'Daily Records'!C12</f>
        <v>840</v>
      </c>
      <c r="D8" s="60">
        <f>'Daily Records'!D12</f>
        <v>0</v>
      </c>
      <c r="E8" s="60">
        <f>'Daily Records'!AD12</f>
        <v>1</v>
      </c>
      <c r="F8" s="60" t="str">
        <f>'Daily Records'!AC12</f>
        <v>Colin.Ji</v>
      </c>
      <c r="G8" s="60">
        <f>'Daily Records'!AB12</f>
        <v>3</v>
      </c>
    </row>
    <row r="9" spans="1:7">
      <c r="A9" s="60" t="str">
        <f>'Daily Records'!A13</f>
        <v>Ticket #310</v>
      </c>
      <c r="B9" s="60" t="str">
        <f>'Daily Records'!B13</f>
        <v>JobMonitorSetting扩展-打印功能</v>
      </c>
      <c r="C9" s="60">
        <f>'Daily Records'!C13</f>
        <v>830</v>
      </c>
      <c r="D9" s="60">
        <f>'Daily Records'!D13</f>
        <v>0</v>
      </c>
      <c r="E9" s="60">
        <f>'Daily Records'!AD13</f>
        <v>1</v>
      </c>
      <c r="F9" s="60" t="str">
        <f>'Daily Records'!AC13</f>
        <v>Kevin.Wu</v>
      </c>
      <c r="G9" s="60">
        <f>'Daily Records'!AB13</f>
        <v>7</v>
      </c>
    </row>
    <row r="10" spans="1:7">
      <c r="A10" s="60" t="str">
        <f>'Daily Records'!A14</f>
        <v>Ticket #311</v>
      </c>
      <c r="B10" s="60" t="str">
        <f>'Daily Records'!B14</f>
        <v>Total Rate曲线问题</v>
      </c>
      <c r="C10" s="60">
        <f>'Daily Records'!C14</f>
        <v>820</v>
      </c>
      <c r="D10" s="60">
        <f>'Daily Records'!D14</f>
        <v>0</v>
      </c>
      <c r="E10" s="60">
        <f>'Daily Records'!AD14</f>
        <v>1</v>
      </c>
      <c r="F10" s="60" t="str">
        <f>'Daily Records'!AC14</f>
        <v>Bright.Liu</v>
      </c>
      <c r="G10" s="60">
        <f>'Daily Records'!AB14</f>
        <v>12</v>
      </c>
    </row>
    <row r="11" spans="1:7">
      <c r="A11" s="60" t="str">
        <f>'Daily Records'!A15</f>
        <v>Ticket #312</v>
      </c>
      <c r="B11" s="60" t="str">
        <f>'Daily Records'!B15</f>
        <v>JobMonitorSetting扩展-打印功能Y轴对齐</v>
      </c>
      <c r="C11" s="60">
        <f>'Daily Records'!C15</f>
        <v>810</v>
      </c>
      <c r="D11" s="60">
        <f>'Daily Records'!D15</f>
        <v>0</v>
      </c>
      <c r="E11" s="60">
        <f>'Daily Records'!AD15</f>
        <v>0</v>
      </c>
      <c r="F11" s="60" t="str">
        <f>'Daily Records'!AC15</f>
        <v>Kevin.Wu</v>
      </c>
      <c r="G11" s="60">
        <f>'Daily Records'!AB15</f>
        <v>13</v>
      </c>
    </row>
    <row r="12" spans="1:7">
      <c r="A12" s="60" t="str">
        <f>'Daily Records'!A16</f>
        <v>Ticket #298</v>
      </c>
      <c r="B12" s="60" t="str">
        <f>'Daily Records'!B16</f>
        <v>按照web页面上显示的chart图表的显示状态来打印</v>
      </c>
      <c r="C12" s="60">
        <f>'Daily Records'!C16</f>
        <v>800</v>
      </c>
      <c r="D12" s="60">
        <f>'Daily Records'!D16</f>
        <v>0</v>
      </c>
      <c r="E12" s="60">
        <f>'Daily Records'!AD16</f>
        <v>1</v>
      </c>
      <c r="F12" s="60" t="str">
        <f>'Daily Records'!AC16</f>
        <v>Kevin.Wu</v>
      </c>
      <c r="G12" s="60">
        <f>'Daily Records'!AB16</f>
        <v>4</v>
      </c>
    </row>
    <row r="13" spans="1:7">
      <c r="A13" s="60" t="str">
        <f>'Daily Records'!A17</f>
        <v>Ticket #302</v>
      </c>
      <c r="B13" s="60" t="str">
        <f>'Daily Records'!B17</f>
        <v>打印功能-分页和右下角页码</v>
      </c>
      <c r="C13" s="60">
        <f>'Daily Records'!C17</f>
        <v>790</v>
      </c>
      <c r="D13" s="60">
        <f>'Daily Records'!D17</f>
        <v>0</v>
      </c>
      <c r="E13" s="60">
        <f>'Daily Records'!AD17</f>
        <v>1</v>
      </c>
      <c r="F13" s="60" t="str">
        <f>'Daily Records'!AC17</f>
        <v>Kevin.Wu</v>
      </c>
      <c r="G13" s="60">
        <f>'Daily Records'!AB17</f>
        <v>17.5</v>
      </c>
    </row>
    <row r="14" spans="1:7">
      <c r="A14" s="60" t="str">
        <f>'Daily Records'!A18</f>
        <v>Ticket #304</v>
      </c>
      <c r="B14" s="60" t="str">
        <f>'Daily Records'!B18</f>
        <v>性能问题分析（前后台）</v>
      </c>
      <c r="C14" s="60">
        <f>'Daily Records'!C18</f>
        <v>780</v>
      </c>
      <c r="D14" s="60">
        <f>'Daily Records'!D18</f>
        <v>0</v>
      </c>
      <c r="E14" s="60">
        <f>'Daily Records'!AD18</f>
        <v>1</v>
      </c>
      <c r="F14" s="60" t="str">
        <f>'Daily Records'!AC18</f>
        <v>Colin.Ji</v>
      </c>
      <c r="G14" s="60">
        <f>'Daily Records'!AB18</f>
        <v>24</v>
      </c>
    </row>
    <row r="15" spans="1:7">
      <c r="A15" s="60" t="str">
        <f>'Daily Records'!A19</f>
        <v>Ticket #315</v>
      </c>
      <c r="B15" s="60" t="str">
        <f>'Daily Records'!B19</f>
        <v>JobMonitorSetting扩展——重构缺陷</v>
      </c>
      <c r="C15" s="60">
        <f>'Daily Records'!C19</f>
        <v>770</v>
      </c>
      <c r="D15" s="60">
        <f>'Daily Records'!D19</f>
        <v>0</v>
      </c>
      <c r="E15" s="60">
        <f>'Daily Records'!AD19</f>
        <v>1</v>
      </c>
      <c r="F15" s="60" t="str">
        <f>'Daily Records'!AC19</f>
        <v>Colin.Ji</v>
      </c>
      <c r="G15" s="60">
        <f>'Daily Records'!AB19</f>
        <v>12</v>
      </c>
    </row>
    <row r="16" spans="1:7">
      <c r="A16" s="60" t="str">
        <f>'Daily Records'!A20</f>
        <v>Ticket #300</v>
      </c>
      <c r="B16" s="60" t="str">
        <f>'Daily Records'!B20</f>
        <v>隐藏“Job Information”,“Event Log”和”wrap up”这三个菜单</v>
      </c>
      <c r="C16" s="60">
        <f>'Daily Records'!C20</f>
        <v>760</v>
      </c>
      <c r="D16" s="60">
        <f>'Daily Records'!D20</f>
        <v>0</v>
      </c>
      <c r="E16" s="60">
        <f>'Daily Records'!AD20</f>
        <v>1</v>
      </c>
      <c r="F16" s="60" t="str">
        <f>'Daily Records'!AC20</f>
        <v>Colin.Ji</v>
      </c>
      <c r="G16" s="60">
        <f>'Daily Records'!AB20</f>
        <v>1</v>
      </c>
    </row>
    <row r="17" spans="1:7">
      <c r="A17" s="60" t="str">
        <f>'Daily Records'!A21</f>
        <v>Ticket333</v>
      </c>
      <c r="B17" s="60" t="str">
        <f>'Daily Records'!B21</f>
        <v xml:space="preserve">Job Set Up页面在工程机上WITS部分的操作按钮被遮挡 </v>
      </c>
      <c r="C17" s="60">
        <f>'Daily Records'!C21</f>
        <v>0</v>
      </c>
      <c r="D17" s="60">
        <f>'Daily Records'!D21</f>
        <v>2</v>
      </c>
      <c r="E17" s="60">
        <f>'Daily Records'!AD21</f>
        <v>1</v>
      </c>
      <c r="F17" s="60" t="str">
        <f>'Daily Records'!AC21</f>
        <v>Kevin.Wu</v>
      </c>
      <c r="G17" s="60">
        <f>'Daily Records'!AB21</f>
        <v>2</v>
      </c>
    </row>
    <row r="18" spans="1:7">
      <c r="A18" s="60" t="str">
        <f>'Daily Records'!A22</f>
        <v>Ticket334</v>
      </c>
      <c r="B18" s="60" t="str">
        <f>'Daily Records'!B22</f>
        <v>Job Monitor页面右侧滚动条不需要显示</v>
      </c>
      <c r="C18" s="60">
        <f>'Daily Records'!C22</f>
        <v>0</v>
      </c>
      <c r="D18" s="60">
        <f>'Daily Records'!D22</f>
        <v>2</v>
      </c>
      <c r="E18" s="60">
        <f>'Daily Records'!AD22</f>
        <v>1</v>
      </c>
      <c r="F18" s="60" t="str">
        <f>'Daily Records'!AC22</f>
        <v>Kevin.Wu</v>
      </c>
      <c r="G18" s="60">
        <f>'Daily Records'!AB22</f>
        <v>2</v>
      </c>
    </row>
    <row r="19" spans="1:7">
      <c r="A19" s="60" t="str">
        <f>'Daily Records'!A23</f>
        <v>Ticket329</v>
      </c>
      <c r="B19" s="60" t="str">
        <f>'Daily Records'!B23</f>
        <v>Print打印——改成每个图表上只打印一条曲线</v>
      </c>
      <c r="C19" s="60">
        <f>'Daily Records'!C23</f>
        <v>0</v>
      </c>
      <c r="D19" s="60">
        <f>'Daily Records'!D23</f>
        <v>8</v>
      </c>
      <c r="E19" s="60">
        <f>'Daily Records'!AD23</f>
        <v>1</v>
      </c>
      <c r="F19" s="60" t="str">
        <f>'Daily Records'!AC23</f>
        <v>Kevin.Wu</v>
      </c>
      <c r="G19" s="60">
        <f>'Daily Records'!AB23</f>
        <v>8</v>
      </c>
    </row>
    <row r="20" spans="1:7">
      <c r="A20" s="60" t="str">
        <f>'Daily Records'!A24</f>
        <v>Ticket328</v>
      </c>
      <c r="B20" s="60" t="str">
        <f>'Daily Records'!B24</f>
        <v>Print打印——打印保存的文件名格式化</v>
      </c>
      <c r="C20" s="60">
        <f>'Daily Records'!C24</f>
        <v>0</v>
      </c>
      <c r="D20" s="60">
        <f>'Daily Records'!D24</f>
        <v>4</v>
      </c>
      <c r="E20" s="60">
        <f>'Daily Records'!AD24</f>
        <v>1</v>
      </c>
      <c r="F20" s="60" t="str">
        <f>'Daily Records'!AC24</f>
        <v>Colin.Ji</v>
      </c>
      <c r="G20" s="60">
        <f>'Daily Records'!AB24</f>
        <v>2</v>
      </c>
    </row>
    <row r="21" spans="1:7">
      <c r="A21" s="60" t="str">
        <f>'Daily Records'!A25</f>
        <v>Ticket327</v>
      </c>
      <c r="B21" s="60" t="str">
        <f>'Daily Records'!B25</f>
        <v>Job Type和Job Number的设置保存到Job Tag中</v>
      </c>
      <c r="C21" s="60">
        <f>'Daily Records'!C25</f>
        <v>0</v>
      </c>
      <c r="D21" s="60">
        <f>'Daily Records'!D25</f>
        <v>2</v>
      </c>
      <c r="E21" s="60">
        <f>'Daily Records'!AD25</f>
        <v>1</v>
      </c>
      <c r="F21" s="60" t="str">
        <f>'Daily Records'!AC25</f>
        <v>Kevin.Wu</v>
      </c>
      <c r="G21" s="60">
        <f>'Daily Records'!AB25</f>
        <v>2</v>
      </c>
    </row>
    <row r="22" spans="1:7">
      <c r="A22" s="60" t="str">
        <f>'Daily Records'!A26</f>
        <v>Ticket326</v>
      </c>
      <c r="B22" s="60" t="str">
        <f>'Daily Records'!B26</f>
        <v>Monitor页面添加【Print】按钮</v>
      </c>
      <c r="C22" s="60">
        <f>'Daily Records'!C26</f>
        <v>0</v>
      </c>
      <c r="D22" s="60">
        <f>'Daily Records'!D26</f>
        <v>2</v>
      </c>
      <c r="E22" s="60">
        <f>'Daily Records'!AD26</f>
        <v>1</v>
      </c>
      <c r="F22" s="60" t="str">
        <f>'Daily Records'!AC26</f>
        <v>Kevin.Wu</v>
      </c>
      <c r="G22" s="60">
        <f>'Daily Records'!AB26</f>
        <v>2</v>
      </c>
    </row>
    <row r="23" spans="1:7">
      <c r="A23" s="60" t="str">
        <f>'Daily Records'!A27</f>
        <v>Ticket325</v>
      </c>
      <c r="B23" s="60" t="str">
        <f>'Daily Records'!B27</f>
        <v>Monitor页面添加【End Job】按钮</v>
      </c>
      <c r="C23" s="60">
        <f>'Daily Records'!C27</f>
        <v>0</v>
      </c>
      <c r="D23" s="60">
        <f>'Daily Records'!D27</f>
        <v>1</v>
      </c>
      <c r="E23" s="60">
        <f>'Daily Records'!AD27</f>
        <v>1</v>
      </c>
      <c r="F23" s="60" t="str">
        <f>'Daily Records'!AC27</f>
        <v>Colin.Ji</v>
      </c>
      <c r="G23" s="60">
        <f>'Daily Records'!AB27</f>
        <v>1</v>
      </c>
    </row>
    <row r="24" spans="1:7">
      <c r="A24" s="60" t="str">
        <f>'Daily Records'!A28</f>
        <v>Ticket330</v>
      </c>
      <c r="B24" s="60" t="str">
        <f>'Daily Records'!B28</f>
        <v xml:space="preserve"> Eservice -&gt;Job Package-&gt; AttachFile 添加FADS数据的导入功能</v>
      </c>
      <c r="C24" s="60">
        <f>'Daily Records'!C28</f>
        <v>0</v>
      </c>
      <c r="D24" s="60">
        <f>'Daily Records'!D28</f>
        <v>10</v>
      </c>
      <c r="E24" s="60">
        <f>'Daily Records'!AD28</f>
        <v>1</v>
      </c>
      <c r="F24" s="60" t="str">
        <f>'Daily Records'!AC28</f>
        <v>Kevin.Wu</v>
      </c>
      <c r="G24" s="60">
        <f>'Daily Records'!AB28</f>
        <v>12</v>
      </c>
    </row>
    <row r="25" spans="1:7">
      <c r="A25" s="60" t="str">
        <f>'Daily Records'!A29</f>
        <v>Ticket331</v>
      </c>
      <c r="B25" s="60" t="str">
        <f>'Daily Records'!B29</f>
        <v>获取SCM_PLC数据序列化保存并重命名</v>
      </c>
      <c r="C25" s="60">
        <f>'Daily Records'!C29</f>
        <v>0</v>
      </c>
      <c r="D25" s="60">
        <f>'Daily Records'!D29</f>
        <v>8</v>
      </c>
      <c r="E25" s="60">
        <f>'Daily Records'!AD29</f>
        <v>1</v>
      </c>
      <c r="F25" s="60" t="str">
        <f>'Daily Records'!AC29</f>
        <v>Colin.Ji</v>
      </c>
      <c r="G25" s="60">
        <f>'Daily Records'!AB29</f>
        <v>10</v>
      </c>
    </row>
    <row r="26" spans="1:7">
      <c r="A26" s="60" t="str">
        <f>'Daily Records'!A30</f>
        <v>Ticket322</v>
      </c>
      <c r="B26" s="60" t="str">
        <f>'Daily Records'!B30</f>
        <v>AttachFile 添加FADS数据的WebApi接口定义和实现</v>
      </c>
      <c r="C26" s="60">
        <f>'Daily Records'!C30</f>
        <v>0</v>
      </c>
      <c r="D26" s="60">
        <f>'Daily Records'!D30</f>
        <v>6</v>
      </c>
      <c r="E26" s="60">
        <f>'Daily Records'!AD30</f>
        <v>1</v>
      </c>
      <c r="F26" s="60" t="str">
        <f>'Daily Records'!AC30</f>
        <v>Colin.Ji</v>
      </c>
      <c r="G26" s="60">
        <f>'Daily Records'!AB30</f>
        <v>0</v>
      </c>
    </row>
    <row r="27" spans="1:7">
      <c r="A27" s="60" t="str">
        <f>'Daily Records'!A31</f>
        <v>Ticket337</v>
      </c>
      <c r="B27" s="60" t="str">
        <f>'Daily Records'!B31</f>
        <v>根据Express曲线定义的修改调整打印代码</v>
      </c>
      <c r="C27" s="60">
        <f>'Daily Records'!C31</f>
        <v>0</v>
      </c>
      <c r="D27" s="60">
        <f>'Daily Records'!D31</f>
        <v>2</v>
      </c>
      <c r="E27" s="60">
        <f>'Daily Records'!AD31</f>
        <v>1</v>
      </c>
      <c r="F27" s="60" t="str">
        <f>'Daily Records'!AC31</f>
        <v>Kevin.Wu</v>
      </c>
      <c r="G27" s="60">
        <f>'Daily Records'!AB31</f>
        <v>2</v>
      </c>
    </row>
    <row r="28" spans="1:7">
      <c r="A28" s="60">
        <f>'Daily Records'!A32</f>
        <v>0</v>
      </c>
      <c r="B28" s="60" t="str">
        <f>'Daily Records'!B32</f>
        <v>EserviceOnline扩展使用MDMAPI访问的架构方案确认-组件图</v>
      </c>
      <c r="C28" s="60">
        <f>'Daily Records'!C32</f>
        <v>0</v>
      </c>
      <c r="D28" s="60">
        <f>'Daily Records'!D32</f>
        <v>20</v>
      </c>
      <c r="E28" s="60">
        <f>'Daily Records'!AD32</f>
        <v>1</v>
      </c>
      <c r="F28" s="60" t="str">
        <f>'Daily Records'!AC32</f>
        <v>Colin.Ji</v>
      </c>
      <c r="G28" s="60">
        <f>'Daily Records'!AB32</f>
        <v>12</v>
      </c>
    </row>
    <row r="29" spans="1:7">
      <c r="A29" s="60">
        <f>'Daily Records'!A33</f>
        <v>0</v>
      </c>
      <c r="B29" s="60" t="str">
        <f>'Daily Records'!B33</f>
        <v>EserviceOnline扩展使用MDMAPI访问的架构方案实现</v>
      </c>
      <c r="C29" s="60">
        <f>'Daily Records'!C33</f>
        <v>0</v>
      </c>
      <c r="D29" s="60">
        <f>'Daily Records'!D33</f>
        <v>8</v>
      </c>
      <c r="E29" s="60">
        <f>'Daily Records'!AD33</f>
        <v>0</v>
      </c>
      <c r="F29" s="60" t="str">
        <f>'Daily Records'!AC33</f>
        <v>Colin.Ji</v>
      </c>
      <c r="G29" s="60">
        <f>'Daily Records'!AB33</f>
        <v>13</v>
      </c>
    </row>
    <row r="30" spans="1:7">
      <c r="A30" s="60">
        <f>'Daily Records'!A34</f>
        <v>0</v>
      </c>
      <c r="B30" s="60" t="str">
        <f>'Daily Records'!B34</f>
        <v>EserviceOnline扩展使用MDMAPI功能集成</v>
      </c>
      <c r="C30" s="60">
        <f>'Daily Records'!C34</f>
        <v>0</v>
      </c>
      <c r="D30" s="60">
        <f>'Daily Records'!D34</f>
        <v>8</v>
      </c>
      <c r="E30" s="60">
        <f>'Daily Records'!AD34</f>
        <v>0</v>
      </c>
      <c r="F30" s="60" t="str">
        <f>'Daily Records'!AC34</f>
        <v>Colin.Ji</v>
      </c>
      <c r="G30" s="60">
        <f>'Daily Records'!AB34</f>
        <v>0</v>
      </c>
    </row>
    <row r="31" spans="1:7">
      <c r="A31" s="60">
        <f>'Daily Records'!A35</f>
        <v>0</v>
      </c>
      <c r="B31" s="60" t="str">
        <f>'Daily Records'!B35</f>
        <v>MDM-类图</v>
      </c>
      <c r="C31" s="60">
        <f>'Daily Records'!C35</f>
        <v>750</v>
      </c>
      <c r="D31" s="60">
        <f>'Daily Records'!D35</f>
        <v>4</v>
      </c>
      <c r="E31" s="60">
        <f>'Daily Records'!AD35</f>
        <v>1</v>
      </c>
      <c r="F31" s="60" t="str">
        <f>'Daily Records'!AC35</f>
        <v>Colin.Ji</v>
      </c>
      <c r="G31" s="60">
        <f>'Daily Records'!AB35</f>
        <v>3</v>
      </c>
    </row>
    <row r="32" spans="1:7">
      <c r="A32" s="60">
        <f>'Daily Records'!A36</f>
        <v>0</v>
      </c>
      <c r="B32" s="60" t="str">
        <f>'Daily Records'!B36</f>
        <v>MDM CIM模型录入</v>
      </c>
      <c r="C32" s="60">
        <f>'Daily Records'!C36</f>
        <v>0</v>
      </c>
      <c r="D32" s="60">
        <f>'Daily Records'!D36</f>
        <v>4</v>
      </c>
      <c r="E32" s="60">
        <f>'Daily Records'!AD36</f>
        <v>1</v>
      </c>
      <c r="F32" s="60" t="str">
        <f>'Daily Records'!AC36</f>
        <v>Kevin.Wu</v>
      </c>
      <c r="G32" s="60">
        <f>'Daily Records'!AB36</f>
        <v>4</v>
      </c>
    </row>
    <row r="33" spans="1:7">
      <c r="A33" s="60">
        <f>'Daily Records'!A37</f>
        <v>0</v>
      </c>
      <c r="B33" s="60" t="str">
        <f>'Daily Records'!B37</f>
        <v>MDM系统生成功能完善</v>
      </c>
      <c r="C33" s="60">
        <f>'Daily Records'!C37</f>
        <v>0</v>
      </c>
      <c r="D33" s="60">
        <f>'Daily Records'!D37</f>
        <v>8</v>
      </c>
      <c r="E33" s="60">
        <f>'Daily Records'!AD37</f>
        <v>0</v>
      </c>
      <c r="F33" s="60" t="str">
        <f>'Daily Records'!AC37</f>
        <v>Kevin.Wu</v>
      </c>
      <c r="G33" s="60">
        <f>'Daily Records'!AB37</f>
        <v>0</v>
      </c>
    </row>
    <row r="34" spans="1:7">
      <c r="A34" s="60">
        <f>'Daily Records'!A38</f>
        <v>0</v>
      </c>
      <c r="B34" s="60" t="str">
        <f>'Daily Records'!B38</f>
        <v>MDM 测试数据整理排查所有测试数据并找出对应数控表确定数据正确性</v>
      </c>
      <c r="C34" s="60">
        <f>'Daily Records'!C38</f>
        <v>0</v>
      </c>
      <c r="D34" s="60">
        <f>'Daily Records'!D38</f>
        <v>8</v>
      </c>
      <c r="E34" s="60">
        <f>'Daily Records'!AD38</f>
        <v>1</v>
      </c>
      <c r="F34" s="60" t="str">
        <f>'Daily Records'!AC38</f>
        <v>Kevin.Wu</v>
      </c>
      <c r="G34" s="60">
        <f>'Daily Records'!AB38</f>
        <v>4</v>
      </c>
    </row>
    <row r="35" spans="1:7">
      <c r="A35" s="60">
        <f>'Daily Records'!A39</f>
        <v>0</v>
      </c>
      <c r="B35" s="60" t="str">
        <f>'Daily Records'!B39</f>
        <v>MDM 测试数据同步</v>
      </c>
      <c r="C35" s="60">
        <f>'Daily Records'!C39</f>
        <v>0</v>
      </c>
      <c r="D35" s="60">
        <f>'Daily Records'!D39</f>
        <v>0</v>
      </c>
      <c r="E35" s="60">
        <f>'Daily Records'!AD39</f>
        <v>0</v>
      </c>
      <c r="F35" s="60" t="str">
        <f>'Daily Records'!AC39</f>
        <v>Kevin.Wu</v>
      </c>
      <c r="G35" s="60">
        <f>'Daily Records'!AB39</f>
        <v>0</v>
      </c>
    </row>
    <row r="36" spans="1:7">
      <c r="A36" s="60">
        <f>'Daily Records'!A40</f>
        <v>0</v>
      </c>
      <c r="B36" s="60" t="str">
        <f>'Daily Records'!B40</f>
        <v>MeasureUnit实体扩展</v>
      </c>
      <c r="C36" s="60">
        <f>'Daily Records'!C40</f>
        <v>0</v>
      </c>
      <c r="D36" s="60">
        <f>'Daily Records'!D40</f>
        <v>4</v>
      </c>
      <c r="E36" s="60">
        <f>'Daily Records'!AD40</f>
        <v>0</v>
      </c>
      <c r="F36" s="60" t="str">
        <f>'Daily Records'!AC40</f>
        <v>Kevin.Wu</v>
      </c>
      <c r="G36" s="60">
        <f>'Daily Records'!AB40</f>
        <v>6</v>
      </c>
    </row>
    <row r="37" spans="1:7">
      <c r="A37" s="60">
        <f>'Daily Records'!A53</f>
        <v>0</v>
      </c>
      <c r="B37" s="60">
        <f>'Daily Records'!B53</f>
        <v>0</v>
      </c>
      <c r="C37" s="60">
        <f>'Daily Records'!C53</f>
        <v>0</v>
      </c>
      <c r="D37" s="60">
        <f>'Daily Records'!D53</f>
        <v>0</v>
      </c>
      <c r="E37" s="60">
        <f>'Daily Records'!AD53</f>
        <v>0</v>
      </c>
      <c r="F37" s="60" t="str">
        <f>'Daily Records'!AC53</f>
        <v>Kevin.Wu</v>
      </c>
      <c r="G37" s="60">
        <f>'Daily Records'!AB53</f>
        <v>0</v>
      </c>
    </row>
    <row r="38" spans="1:7">
      <c r="A38" s="60">
        <f>'Daily Records'!A54</f>
        <v>0</v>
      </c>
      <c r="B38" s="60">
        <f>'Daily Records'!B54</f>
        <v>0</v>
      </c>
      <c r="C38" s="60">
        <f>'Daily Records'!C54</f>
        <v>0</v>
      </c>
      <c r="D38" s="60">
        <f>'Daily Records'!D54</f>
        <v>0</v>
      </c>
      <c r="E38" s="60">
        <f>'Daily Records'!AD54</f>
        <v>0</v>
      </c>
      <c r="F38" s="60" t="str">
        <f>'Daily Records'!AC54</f>
        <v>Kevin.Wu</v>
      </c>
      <c r="G38" s="60">
        <f>'Daily Records'!AB54</f>
        <v>0</v>
      </c>
    </row>
    <row r="39" spans="1:7">
      <c r="A39" s="60">
        <f>'Daily Records'!A55</f>
        <v>0</v>
      </c>
      <c r="B39" s="60">
        <f>'Daily Records'!B55</f>
        <v>0</v>
      </c>
      <c r="C39" s="60">
        <f>'Daily Records'!C55</f>
        <v>0</v>
      </c>
      <c r="D39" s="60">
        <f>'Daily Records'!D55</f>
        <v>0</v>
      </c>
      <c r="E39" s="60">
        <f>'Daily Records'!AD55</f>
        <v>0</v>
      </c>
      <c r="F39" s="60">
        <f>'Daily Records'!AC55</f>
        <v>0</v>
      </c>
      <c r="G39" s="60">
        <f>'Daily Records'!AB55</f>
        <v>0</v>
      </c>
    </row>
    <row r="40" spans="1:7">
      <c r="A40" s="60">
        <f>'Daily Records'!A56</f>
        <v>0</v>
      </c>
      <c r="B40" s="60">
        <f>'Daily Records'!B56</f>
        <v>0</v>
      </c>
      <c r="C40" s="60">
        <f>'Daily Records'!C56</f>
        <v>0</v>
      </c>
      <c r="D40" s="60">
        <f>'Daily Records'!D56</f>
        <v>0</v>
      </c>
      <c r="E40" s="60">
        <f>'Daily Records'!AD56</f>
        <v>0</v>
      </c>
      <c r="F40" s="60">
        <f>'Daily Records'!AC56</f>
        <v>0</v>
      </c>
      <c r="G40" s="60">
        <f>'Daily Records'!AB56</f>
        <v>0</v>
      </c>
    </row>
    <row r="41" spans="1:7">
      <c r="A41" s="60">
        <f>'Daily Records'!A57</f>
        <v>0</v>
      </c>
      <c r="B41" s="60">
        <f>'Daily Records'!B57</f>
        <v>0</v>
      </c>
      <c r="C41" s="60">
        <f>'Daily Records'!C57</f>
        <v>0</v>
      </c>
      <c r="D41" s="60">
        <f>'Daily Records'!D57</f>
        <v>0</v>
      </c>
      <c r="E41" s="60">
        <f>'Daily Records'!AD57</f>
        <v>0</v>
      </c>
      <c r="F41" s="60">
        <f>'Daily Records'!AC57</f>
        <v>0</v>
      </c>
      <c r="G41" s="60">
        <f>'Daily Records'!AB57</f>
        <v>0</v>
      </c>
    </row>
    <row r="42" spans="1:7">
      <c r="A42" s="60">
        <f>'Daily Records'!A58</f>
        <v>0</v>
      </c>
      <c r="B42" s="60">
        <f>'Daily Records'!B58</f>
        <v>0</v>
      </c>
      <c r="C42" s="60">
        <f>'Daily Records'!C58</f>
        <v>0</v>
      </c>
      <c r="D42" s="60">
        <f>'Daily Records'!D58</f>
        <v>0</v>
      </c>
      <c r="E42" s="60">
        <f>'Daily Records'!AD58</f>
        <v>0</v>
      </c>
      <c r="F42" s="60">
        <f>'Daily Records'!AC58</f>
        <v>0</v>
      </c>
      <c r="G42" s="60">
        <f>'Daily Records'!AB58</f>
        <v>0</v>
      </c>
    </row>
    <row r="43" spans="1:7">
      <c r="A43" s="60">
        <f>'Daily Records'!A59</f>
        <v>0</v>
      </c>
      <c r="B43" s="60">
        <f>'Daily Records'!B59</f>
        <v>0</v>
      </c>
      <c r="C43" s="60">
        <f>'Daily Records'!C59</f>
        <v>0</v>
      </c>
      <c r="D43" s="60">
        <f>'Daily Records'!D59</f>
        <v>0</v>
      </c>
      <c r="E43" s="60">
        <f>'Daily Records'!AD59</f>
        <v>0</v>
      </c>
      <c r="F43" s="60">
        <f>'Daily Records'!AC59</f>
        <v>0</v>
      </c>
      <c r="G43" s="60">
        <f>'Daily Records'!AB59</f>
        <v>0</v>
      </c>
    </row>
    <row r="44" spans="1:7">
      <c r="A44" s="60">
        <f>'Daily Records'!A60</f>
        <v>0</v>
      </c>
      <c r="B44" s="60">
        <f>'Daily Records'!B60</f>
        <v>0</v>
      </c>
      <c r="C44" s="60">
        <f>'Daily Records'!C60</f>
        <v>0</v>
      </c>
      <c r="D44" s="60">
        <f>'Daily Records'!D60</f>
        <v>0</v>
      </c>
      <c r="E44" s="60">
        <f>'Daily Records'!AD60</f>
        <v>0</v>
      </c>
      <c r="F44" s="60">
        <f>'Daily Records'!AC60</f>
        <v>0</v>
      </c>
      <c r="G44" s="60">
        <f>'Daily Records'!AB60</f>
        <v>0</v>
      </c>
    </row>
    <row r="45" spans="1:7">
      <c r="A45" s="60">
        <f>'Daily Records'!A61</f>
        <v>0</v>
      </c>
      <c r="B45" s="60">
        <f>'Daily Records'!B61</f>
        <v>0</v>
      </c>
      <c r="C45" s="60">
        <f>'Daily Records'!C61</f>
        <v>0</v>
      </c>
      <c r="D45" s="60">
        <f>'Daily Records'!D61</f>
        <v>0</v>
      </c>
      <c r="E45" s="60">
        <f>'Daily Records'!AD61</f>
        <v>0</v>
      </c>
      <c r="F45" s="60">
        <f>'Daily Records'!AC61</f>
        <v>0</v>
      </c>
      <c r="G45" s="60">
        <f>'Daily Records'!AB61</f>
        <v>0</v>
      </c>
    </row>
    <row r="46" spans="1:7">
      <c r="A46" s="60">
        <f>'Daily Records'!A62</f>
        <v>0</v>
      </c>
      <c r="B46" s="60">
        <f>'Daily Records'!B62</f>
        <v>0</v>
      </c>
      <c r="C46" s="60">
        <f>'Daily Records'!C62</f>
        <v>0</v>
      </c>
      <c r="D46" s="60">
        <f>'Daily Records'!D62</f>
        <v>0</v>
      </c>
      <c r="E46" s="60">
        <f>'Daily Records'!AD62</f>
        <v>0</v>
      </c>
      <c r="F46" s="60">
        <f>'Daily Records'!AC62</f>
        <v>0</v>
      </c>
      <c r="G46" s="60">
        <f>'Daily Records'!AB62</f>
        <v>0</v>
      </c>
    </row>
    <row r="47" spans="1:7">
      <c r="A47" s="60">
        <f>'Daily Records'!A63</f>
        <v>0</v>
      </c>
      <c r="B47" s="60">
        <f>'Daily Records'!B63</f>
        <v>0</v>
      </c>
      <c r="C47" s="60">
        <f>'Daily Records'!C63</f>
        <v>0</v>
      </c>
      <c r="D47" s="60">
        <f>'Daily Records'!D63</f>
        <v>0</v>
      </c>
      <c r="E47" s="60">
        <f>'Daily Records'!AD63</f>
        <v>0</v>
      </c>
      <c r="F47" s="60">
        <f>'Daily Records'!AC63</f>
        <v>0</v>
      </c>
      <c r="G47" s="60">
        <f>'Daily Records'!AB63</f>
        <v>0</v>
      </c>
    </row>
    <row r="48" spans="1:7">
      <c r="A48" s="60">
        <f>'Daily Records'!A64</f>
        <v>0</v>
      </c>
      <c r="B48" s="60">
        <f>'Daily Records'!B64</f>
        <v>0</v>
      </c>
      <c r="C48" s="60">
        <f>'Daily Records'!C64</f>
        <v>0</v>
      </c>
      <c r="D48" s="60">
        <f>'Daily Records'!D64</f>
        <v>0</v>
      </c>
      <c r="E48" s="60">
        <f>'Daily Records'!AD64</f>
        <v>0</v>
      </c>
      <c r="F48" s="60">
        <f>'Daily Records'!AC64</f>
        <v>0</v>
      </c>
      <c r="G48" s="60">
        <f>'Daily Records'!AB64</f>
        <v>0</v>
      </c>
    </row>
    <row r="49" spans="1:7">
      <c r="A49" s="60">
        <f>'Daily Records'!A65</f>
        <v>0</v>
      </c>
      <c r="B49" s="60">
        <f>'Daily Records'!B65</f>
        <v>0</v>
      </c>
      <c r="C49" s="60">
        <f>'Daily Records'!C65</f>
        <v>0</v>
      </c>
      <c r="D49" s="60">
        <f>'Daily Records'!D65</f>
        <v>0</v>
      </c>
      <c r="E49" s="60">
        <f>'Daily Records'!AD65</f>
        <v>0</v>
      </c>
      <c r="F49" s="60">
        <f>'Daily Records'!AC65</f>
        <v>0</v>
      </c>
      <c r="G49" s="60">
        <f>'Daily Records'!AB65</f>
        <v>0</v>
      </c>
    </row>
    <row r="50" spans="1:7">
      <c r="A50" s="60">
        <f>'Daily Records'!A66</f>
        <v>0</v>
      </c>
      <c r="B50" s="60">
        <f>'Daily Records'!B66</f>
        <v>0</v>
      </c>
      <c r="C50" s="60">
        <f>'Daily Records'!C66</f>
        <v>0</v>
      </c>
      <c r="D50" s="60">
        <f>'Daily Records'!D66</f>
        <v>0</v>
      </c>
      <c r="E50" s="60">
        <f>'Daily Records'!AD66</f>
        <v>0</v>
      </c>
      <c r="F50" s="60">
        <f>'Daily Records'!AC66</f>
        <v>0</v>
      </c>
      <c r="G50" s="60">
        <f>'Daily Records'!AB66</f>
        <v>0</v>
      </c>
    </row>
    <row r="51" spans="1:7">
      <c r="A51" s="60">
        <f>'Daily Records'!A67</f>
        <v>0</v>
      </c>
      <c r="B51" s="60">
        <f>'Daily Records'!B67</f>
        <v>0</v>
      </c>
      <c r="C51" s="60">
        <f>'Daily Records'!C67</f>
        <v>0</v>
      </c>
      <c r="D51" s="60">
        <f>'Daily Records'!D67</f>
        <v>0</v>
      </c>
      <c r="E51" s="60">
        <f>'Daily Records'!AD67</f>
        <v>0</v>
      </c>
      <c r="F51" s="60">
        <f>'Daily Records'!AC67</f>
        <v>0</v>
      </c>
      <c r="G51" s="60">
        <f>'Daily Records'!AB67</f>
        <v>0</v>
      </c>
    </row>
    <row r="52" spans="1:7">
      <c r="A52" s="60">
        <f>'Daily Records'!A68</f>
        <v>0</v>
      </c>
      <c r="B52" s="60">
        <f>'Daily Records'!B68</f>
        <v>0</v>
      </c>
      <c r="C52" s="60">
        <f>'Daily Records'!C68</f>
        <v>0</v>
      </c>
      <c r="D52" s="60">
        <f>'Daily Records'!D68</f>
        <v>0</v>
      </c>
      <c r="E52" s="60">
        <f>'Daily Records'!AD68</f>
        <v>0</v>
      </c>
      <c r="F52" s="60">
        <f>'Daily Records'!AC68</f>
        <v>0</v>
      </c>
      <c r="G52" s="60">
        <f>'Daily Records'!AB68</f>
        <v>0</v>
      </c>
    </row>
    <row r="53" spans="1:7">
      <c r="A53" s="60">
        <f>'Daily Records'!A69</f>
        <v>0</v>
      </c>
      <c r="B53" s="60">
        <f>'Daily Records'!B69</f>
        <v>0</v>
      </c>
      <c r="C53" s="60">
        <f>'Daily Records'!C69</f>
        <v>0</v>
      </c>
      <c r="D53" s="60">
        <f>'Daily Records'!D69</f>
        <v>0</v>
      </c>
      <c r="E53" s="60">
        <f>'Daily Records'!AD69</f>
        <v>0</v>
      </c>
      <c r="F53" s="60">
        <f>'Daily Records'!AC69</f>
        <v>0</v>
      </c>
      <c r="G53" s="60">
        <f>'Daily Records'!AB69</f>
        <v>0</v>
      </c>
    </row>
    <row r="54" spans="1:7">
      <c r="A54" s="60">
        <f>'Daily Records'!A70</f>
        <v>0</v>
      </c>
      <c r="B54" s="60">
        <f>'Daily Records'!B70</f>
        <v>0</v>
      </c>
      <c r="C54" s="60">
        <f>'Daily Records'!C70</f>
        <v>0</v>
      </c>
      <c r="D54" s="60">
        <f>'Daily Records'!D70</f>
        <v>0</v>
      </c>
      <c r="E54" s="60">
        <f>'Daily Records'!AD70</f>
        <v>0</v>
      </c>
      <c r="F54" s="60">
        <f>'Daily Records'!AC70</f>
        <v>0</v>
      </c>
      <c r="G54" s="60">
        <f>'Daily Records'!AB70</f>
        <v>0</v>
      </c>
    </row>
    <row r="55" spans="1:7">
      <c r="A55" s="60">
        <f>'Daily Records'!A71</f>
        <v>0</v>
      </c>
      <c r="B55" s="60">
        <f>'Daily Records'!B71</f>
        <v>0</v>
      </c>
      <c r="C55" s="60">
        <f>'Daily Records'!C71</f>
        <v>0</v>
      </c>
      <c r="D55" s="60">
        <f>'Daily Records'!D71</f>
        <v>0</v>
      </c>
      <c r="E55" s="60">
        <f>'Daily Records'!AD71</f>
        <v>0</v>
      </c>
      <c r="F55" s="60">
        <f>'Daily Records'!AC71</f>
        <v>0</v>
      </c>
      <c r="G55" s="60">
        <f>'Daily Records'!AB71</f>
        <v>0</v>
      </c>
    </row>
    <row r="56" spans="1:7">
      <c r="A56" s="60">
        <f>'Daily Records'!A72</f>
        <v>0</v>
      </c>
      <c r="B56" s="60">
        <f>'Daily Records'!B72</f>
        <v>0</v>
      </c>
      <c r="C56" s="60">
        <f>'Daily Records'!C72</f>
        <v>0</v>
      </c>
      <c r="D56" s="60">
        <f>'Daily Records'!D72</f>
        <v>0</v>
      </c>
      <c r="E56" s="60">
        <f>'Daily Records'!AD72</f>
        <v>0</v>
      </c>
      <c r="F56" s="60">
        <f>'Daily Records'!AC72</f>
        <v>0</v>
      </c>
      <c r="G56" s="60">
        <f>'Daily Records'!AB72</f>
        <v>0</v>
      </c>
    </row>
    <row r="57" spans="1:7">
      <c r="A57" s="60">
        <f>'Daily Records'!A73</f>
        <v>0</v>
      </c>
      <c r="B57" s="60">
        <f>'Daily Records'!B73</f>
        <v>0</v>
      </c>
      <c r="C57" s="60">
        <f>'Daily Records'!C73</f>
        <v>0</v>
      </c>
      <c r="D57" s="60">
        <f>'Daily Records'!D73</f>
        <v>0</v>
      </c>
      <c r="E57" s="60">
        <f>'Daily Records'!AD73</f>
        <v>0</v>
      </c>
      <c r="F57" s="60">
        <f>'Daily Records'!AC73</f>
        <v>0</v>
      </c>
      <c r="G57" s="60">
        <f>'Daily Records'!AB73</f>
        <v>0</v>
      </c>
    </row>
    <row r="58" spans="1:7">
      <c r="A58" s="60">
        <f>'Daily Records'!A74</f>
        <v>0</v>
      </c>
      <c r="B58" s="60">
        <f>'Daily Records'!B74</f>
        <v>0</v>
      </c>
      <c r="C58" s="60">
        <f>'Daily Records'!C74</f>
        <v>0</v>
      </c>
      <c r="D58" s="60">
        <f>'Daily Records'!D74</f>
        <v>0</v>
      </c>
      <c r="E58" s="60">
        <f>'Daily Records'!AD74</f>
        <v>0</v>
      </c>
      <c r="F58" s="60">
        <f>'Daily Records'!AC74</f>
        <v>0</v>
      </c>
      <c r="G58" s="60">
        <f>'Daily Records'!AB74</f>
        <v>0</v>
      </c>
    </row>
    <row r="59" spans="1:7">
      <c r="A59" s="60">
        <f>'Daily Records'!A75</f>
        <v>0</v>
      </c>
      <c r="B59" s="60">
        <f>'Daily Records'!B75</f>
        <v>0</v>
      </c>
      <c r="C59" s="60">
        <f>'Daily Records'!C75</f>
        <v>0</v>
      </c>
      <c r="D59" s="60">
        <f>'Daily Records'!D75</f>
        <v>0</v>
      </c>
      <c r="E59" s="60">
        <f>'Daily Records'!AD75</f>
        <v>0</v>
      </c>
      <c r="F59" s="60">
        <f>'Daily Records'!AC75</f>
        <v>0</v>
      </c>
      <c r="G59" s="60">
        <f>'Daily Records'!AB75</f>
        <v>0</v>
      </c>
    </row>
    <row r="60" spans="1:7">
      <c r="A60" s="60">
        <f>'Daily Records'!A76</f>
        <v>0</v>
      </c>
      <c r="B60" s="60">
        <f>'Daily Records'!B76</f>
        <v>0</v>
      </c>
      <c r="C60" s="60">
        <f>'Daily Records'!C76</f>
        <v>0</v>
      </c>
      <c r="D60" s="60">
        <f>'Daily Records'!D76</f>
        <v>0</v>
      </c>
      <c r="E60" s="60">
        <f>'Daily Records'!AD76</f>
        <v>0</v>
      </c>
      <c r="F60" s="60">
        <f>'Daily Records'!AC76</f>
        <v>0</v>
      </c>
      <c r="G60" s="60">
        <f>'Daily Records'!AB76</f>
        <v>0</v>
      </c>
    </row>
    <row r="61" spans="1:7">
      <c r="A61" s="60">
        <f>'Daily Records'!A77</f>
        <v>0</v>
      </c>
      <c r="B61" s="60">
        <f>'Daily Records'!B77</f>
        <v>0</v>
      </c>
      <c r="C61" s="60">
        <f>'Daily Records'!C77</f>
        <v>0</v>
      </c>
      <c r="D61" s="60">
        <f>'Daily Records'!D77</f>
        <v>0</v>
      </c>
      <c r="E61" s="60">
        <f>'Daily Records'!AD77</f>
        <v>0</v>
      </c>
      <c r="F61" s="60">
        <f>'Daily Records'!AC77</f>
        <v>0</v>
      </c>
      <c r="G61" s="60">
        <f>'Daily Records'!AB77</f>
        <v>0</v>
      </c>
    </row>
    <row r="62" spans="1:7">
      <c r="A62" s="60">
        <f>'Daily Records'!A78</f>
        <v>0</v>
      </c>
      <c r="B62" s="60">
        <f>'Daily Records'!B78</f>
        <v>0</v>
      </c>
      <c r="C62" s="60">
        <f>'Daily Records'!C78</f>
        <v>0</v>
      </c>
      <c r="D62" s="60">
        <f>'Daily Records'!D78</f>
        <v>0</v>
      </c>
      <c r="E62" s="60">
        <f>'Daily Records'!AD78</f>
        <v>0</v>
      </c>
      <c r="F62" s="60">
        <f>'Daily Records'!AC78</f>
        <v>0</v>
      </c>
      <c r="G62" s="60">
        <f>'Daily Records'!AB78</f>
        <v>0</v>
      </c>
    </row>
    <row r="63" spans="1:7">
      <c r="A63" s="60">
        <f>'Daily Records'!A79</f>
        <v>0</v>
      </c>
      <c r="B63" s="60">
        <f>'Daily Records'!B79</f>
        <v>0</v>
      </c>
      <c r="C63" s="60">
        <f>'Daily Records'!C79</f>
        <v>0</v>
      </c>
      <c r="D63" s="60">
        <f>'Daily Records'!D79</f>
        <v>0</v>
      </c>
      <c r="E63" s="60">
        <f>'Daily Records'!AD79</f>
        <v>0</v>
      </c>
      <c r="F63" s="60">
        <f>'Daily Records'!AC79</f>
        <v>0</v>
      </c>
      <c r="G63" s="60">
        <f>'Daily Records'!AB79</f>
        <v>0</v>
      </c>
    </row>
    <row r="64" spans="1:7">
      <c r="A64" s="60">
        <f>'Daily Records'!A80</f>
        <v>0</v>
      </c>
      <c r="B64" s="60">
        <f>'Daily Records'!B80</f>
        <v>0</v>
      </c>
      <c r="C64" s="60">
        <f>'Daily Records'!C80</f>
        <v>0</v>
      </c>
      <c r="D64" s="60">
        <f>'Daily Records'!D80</f>
        <v>0</v>
      </c>
      <c r="E64" s="60">
        <f>'Daily Records'!AD80</f>
        <v>0</v>
      </c>
      <c r="F64" s="60">
        <f>'Daily Records'!AC80</f>
        <v>0</v>
      </c>
      <c r="G64" s="60">
        <f>'Daily Records'!AB80</f>
        <v>0</v>
      </c>
    </row>
    <row r="65" spans="1:7">
      <c r="A65" s="60">
        <f>'Daily Records'!A81</f>
        <v>0</v>
      </c>
      <c r="B65" s="60">
        <f>'Daily Records'!B81</f>
        <v>0</v>
      </c>
      <c r="C65" s="60">
        <f>'Daily Records'!C81</f>
        <v>0</v>
      </c>
      <c r="D65" s="60">
        <f>'Daily Records'!D81</f>
        <v>0</v>
      </c>
      <c r="E65" s="60">
        <f>'Daily Records'!AD81</f>
        <v>0</v>
      </c>
      <c r="F65" s="60">
        <f>'Daily Records'!AC81</f>
        <v>0</v>
      </c>
      <c r="G65" s="60">
        <f>'Daily Records'!AB81</f>
        <v>0</v>
      </c>
    </row>
    <row r="66" spans="1:7">
      <c r="A66" s="60">
        <f>'Daily Records'!A82</f>
        <v>0</v>
      </c>
      <c r="B66" s="60">
        <f>'Daily Records'!B82</f>
        <v>0</v>
      </c>
      <c r="C66" s="60">
        <f>'Daily Records'!C82</f>
        <v>0</v>
      </c>
      <c r="D66" s="60">
        <f>'Daily Records'!D82</f>
        <v>0</v>
      </c>
      <c r="E66" s="60">
        <f>'Daily Records'!AD82</f>
        <v>0</v>
      </c>
      <c r="F66" s="60">
        <f>'Daily Records'!AC82</f>
        <v>0</v>
      </c>
      <c r="G66" s="60">
        <f>'Daily Records'!AB82</f>
        <v>0</v>
      </c>
    </row>
    <row r="67" spans="1:7">
      <c r="A67" s="60">
        <f>'Daily Records'!A83</f>
        <v>0</v>
      </c>
      <c r="B67" s="60">
        <f>'Daily Records'!B83</f>
        <v>0</v>
      </c>
      <c r="C67" s="60">
        <f>'Daily Records'!C83</f>
        <v>0</v>
      </c>
      <c r="D67" s="60">
        <f>'Daily Records'!D83</f>
        <v>0</v>
      </c>
      <c r="E67" s="60">
        <f>'Daily Records'!AD83</f>
        <v>0</v>
      </c>
      <c r="F67" s="60">
        <f>'Daily Records'!AC83</f>
        <v>0</v>
      </c>
      <c r="G67" s="60">
        <f>'Daily Records'!AB83</f>
        <v>0</v>
      </c>
    </row>
    <row r="68" spans="1:7">
      <c r="A68" s="60">
        <f>'Daily Records'!A81</f>
        <v>0</v>
      </c>
      <c r="B68" s="60">
        <f>'Daily Records'!B81</f>
        <v>0</v>
      </c>
      <c r="C68" s="60">
        <f>'Daily Records'!C81</f>
        <v>0</v>
      </c>
      <c r="D68" s="60">
        <f>'Daily Records'!D81</f>
        <v>0</v>
      </c>
      <c r="E68" s="60">
        <f>'Daily Records'!E81</f>
        <v>0</v>
      </c>
      <c r="F68" s="60">
        <f>'Daily Records'!F81</f>
        <v>0</v>
      </c>
      <c r="G68" s="60">
        <f>'Daily Records'!AB83</f>
        <v>0</v>
      </c>
    </row>
    <row r="69" spans="1:7">
      <c r="A69" s="60">
        <f>'Daily Records'!A82</f>
        <v>0</v>
      </c>
      <c r="B69" s="60">
        <f>'Daily Records'!B82</f>
        <v>0</v>
      </c>
      <c r="C69" s="60">
        <f>'Daily Records'!C82</f>
        <v>0</v>
      </c>
      <c r="D69" s="60">
        <f>'Daily Records'!D82</f>
        <v>0</v>
      </c>
      <c r="E69" s="60">
        <f>'Daily Records'!E82</f>
        <v>0</v>
      </c>
      <c r="F69" s="60">
        <f>'Daily Records'!F82</f>
        <v>0</v>
      </c>
      <c r="G69" s="60">
        <f>'Daily Records'!AB84</f>
        <v>0</v>
      </c>
    </row>
    <row r="70" spans="1:7">
      <c r="A70" s="60">
        <f>'Daily Records'!A83</f>
        <v>0</v>
      </c>
      <c r="B70" s="60">
        <f>'Daily Records'!B83</f>
        <v>0</v>
      </c>
      <c r="C70" s="60">
        <f>'Daily Records'!C83</f>
        <v>0</v>
      </c>
      <c r="D70" s="60">
        <f>'Daily Records'!D83</f>
        <v>0</v>
      </c>
      <c r="E70" s="60">
        <f>'Daily Records'!E83</f>
        <v>0</v>
      </c>
      <c r="F70" s="60">
        <f>'Daily Records'!F83</f>
        <v>0</v>
      </c>
      <c r="G70" s="60">
        <f>'Daily Records'!AB85</f>
        <v>0</v>
      </c>
    </row>
    <row r="71" spans="1:7">
      <c r="A71" s="60">
        <f>'Daily Records'!A84</f>
        <v>0</v>
      </c>
      <c r="B71" s="60">
        <f>'Daily Records'!B84</f>
        <v>0</v>
      </c>
      <c r="C71" s="60">
        <f>'Daily Records'!C84</f>
        <v>0</v>
      </c>
      <c r="D71" s="60">
        <f>'Daily Records'!D84</f>
        <v>0</v>
      </c>
      <c r="E71" s="60">
        <f>'Daily Records'!E84</f>
        <v>0</v>
      </c>
      <c r="F71" s="60">
        <f>'Daily Records'!F84</f>
        <v>0</v>
      </c>
      <c r="G71" s="60">
        <f>'Daily Records'!AB86</f>
        <v>0</v>
      </c>
    </row>
  </sheetData>
  <phoneticPr fontId="1" type="noConversion"/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="115" zoomScaleNormal="115" workbookViewId="0">
      <selection activeCell="D40" sqref="D40"/>
    </sheetView>
  </sheetViews>
  <sheetFormatPr defaultColWidth="0" defaultRowHeight="15"/>
  <cols>
    <col min="1" max="17" width="8.42578125" style="5" customWidth="1"/>
    <col min="18" max="16384" width="8.42578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Serena Li</cp:lastModifiedBy>
  <cp:lastPrinted>2018-07-20T01:19:34Z</cp:lastPrinted>
  <dcterms:created xsi:type="dcterms:W3CDTF">2013-06-22T00:08:09Z</dcterms:created>
  <dcterms:modified xsi:type="dcterms:W3CDTF">2018-10-08T05:31:42Z</dcterms:modified>
</cp:coreProperties>
</file>