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Sanjel\SanjelDocuments\Projects\I-Implementation\Burndown\"/>
    </mc:Choice>
  </mc:AlternateContent>
  <bookViews>
    <workbookView xWindow="20" yWindow="290" windowWidth="19190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Records'!$A$5:$AF$47</definedName>
    <definedName name="_xlnm._FilterDatabase" localSheetId="3" hidden="1">'Sprint Backlog'!$A$1:$F$37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B30" i="1" l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T6" i="2" l="1"/>
  <c r="P1" i="1" l="1"/>
  <c r="P2" i="1" s="1"/>
  <c r="P3" i="1"/>
  <c r="P5" i="1"/>
  <c r="C15" i="2"/>
  <c r="C8" i="2"/>
  <c r="N6" i="2"/>
  <c r="N7" i="2" s="1"/>
  <c r="O6" i="2"/>
  <c r="P6" i="2" s="1"/>
  <c r="N9" i="2"/>
  <c r="O9" i="2"/>
  <c r="P9" i="2"/>
  <c r="Q9" i="2"/>
  <c r="R9" i="2"/>
  <c r="S9" i="2"/>
  <c r="T9" i="2"/>
  <c r="U9" i="2"/>
  <c r="V9" i="2"/>
  <c r="W9" i="2"/>
  <c r="X9" i="2"/>
  <c r="Y9" i="2"/>
  <c r="O7" i="2" l="1"/>
  <c r="P7" i="2"/>
  <c r="Q6" i="2"/>
  <c r="Q7" i="2" l="1"/>
  <c r="R6" i="2"/>
  <c r="R7" i="2" l="1"/>
  <c r="S6" i="2"/>
  <c r="S7" i="2" l="1"/>
  <c r="A3" i="7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G4" i="8"/>
  <c r="T7" i="2" l="1"/>
  <c r="U6" i="2"/>
  <c r="B3" i="2"/>
  <c r="U7" i="2" l="1"/>
  <c r="V6" i="2"/>
  <c r="AB47" i="1"/>
  <c r="G34" i="7" s="1"/>
  <c r="AB46" i="1"/>
  <c r="G33" i="7" s="1"/>
  <c r="AB45" i="1"/>
  <c r="G32" i="7" s="1"/>
  <c r="AB44" i="1"/>
  <c r="G31" i="7" s="1"/>
  <c r="G29" i="7"/>
  <c r="G28" i="7"/>
  <c r="G27" i="7"/>
  <c r="G26" i="7"/>
  <c r="G25" i="7"/>
  <c r="G24" i="7"/>
  <c r="G23" i="7"/>
  <c r="G22" i="7"/>
  <c r="G21" i="7"/>
  <c r="G20" i="7"/>
  <c r="G19" i="7"/>
  <c r="G18" i="7"/>
  <c r="AB29" i="1"/>
  <c r="G17" i="7" s="1"/>
  <c r="G16" i="7"/>
  <c r="G15" i="7"/>
  <c r="G14" i="7"/>
  <c r="G13" i="7"/>
  <c r="G12" i="7"/>
  <c r="G11" i="7"/>
  <c r="G10" i="7"/>
  <c r="G9" i="7"/>
  <c r="G8" i="7"/>
  <c r="G7" i="7"/>
  <c r="G6" i="7"/>
  <c r="G5" i="7"/>
  <c r="G3" i="7"/>
  <c r="G4" i="7" l="1"/>
  <c r="V7" i="2"/>
  <c r="W6" i="2"/>
  <c r="E9" i="2"/>
  <c r="F9" i="2"/>
  <c r="G9" i="2"/>
  <c r="H9" i="2"/>
  <c r="I9" i="2"/>
  <c r="J9" i="2"/>
  <c r="K9" i="2"/>
  <c r="L9" i="2"/>
  <c r="M9" i="2"/>
  <c r="D9" i="2"/>
  <c r="W7" i="2" l="1"/>
  <c r="X6" i="2"/>
  <c r="A33" i="8"/>
  <c r="B33" i="8"/>
  <c r="C33" i="8"/>
  <c r="A31" i="8"/>
  <c r="B31" i="8"/>
  <c r="C31" i="8"/>
  <c r="D31" i="8"/>
  <c r="A37" i="8"/>
  <c r="B37" i="8"/>
  <c r="C37" i="8"/>
  <c r="D37" i="8"/>
  <c r="A35" i="8"/>
  <c r="B35" i="8"/>
  <c r="C35" i="8"/>
  <c r="D35" i="8"/>
  <c r="A36" i="8"/>
  <c r="B36" i="8"/>
  <c r="C36" i="8"/>
  <c r="D36" i="8"/>
  <c r="A29" i="8"/>
  <c r="B29" i="8"/>
  <c r="C29" i="8"/>
  <c r="D29" i="8"/>
  <c r="A30" i="8"/>
  <c r="B30" i="8"/>
  <c r="C30" i="8"/>
  <c r="D30" i="8"/>
  <c r="A32" i="8"/>
  <c r="B32" i="8"/>
  <c r="C32" i="8"/>
  <c r="D32" i="8"/>
  <c r="A34" i="8"/>
  <c r="B34" i="8"/>
  <c r="C34" i="8"/>
  <c r="D34" i="8"/>
  <c r="AB43" i="1"/>
  <c r="G30" i="7" s="1"/>
  <c r="AB6" i="1"/>
  <c r="AB5" i="1" l="1"/>
  <c r="AB3" i="1"/>
  <c r="X7" i="2"/>
  <c r="Y6" i="2"/>
  <c r="Y7" i="2" s="1"/>
  <c r="G5" i="1"/>
  <c r="H5" i="1"/>
  <c r="I5" i="1"/>
  <c r="J5" i="1"/>
  <c r="K5" i="1"/>
  <c r="L5" i="1"/>
  <c r="M5" i="1"/>
  <c r="N5" i="1"/>
  <c r="O5" i="1"/>
  <c r="Q5" i="1"/>
  <c r="R5" i="1"/>
  <c r="S5" i="1"/>
  <c r="T5" i="1"/>
  <c r="U5" i="1"/>
  <c r="V5" i="1"/>
  <c r="W5" i="1"/>
  <c r="X5" i="1"/>
  <c r="Y5" i="1"/>
  <c r="Z5" i="1"/>
  <c r="AA5" i="1"/>
  <c r="F5" i="1"/>
  <c r="D4" i="1" l="1"/>
  <c r="A27" i="8" l="1"/>
  <c r="B27" i="8"/>
  <c r="C27" i="8"/>
  <c r="D27" i="8"/>
  <c r="A28" i="8"/>
  <c r="B28" i="8"/>
  <c r="C28" i="8"/>
  <c r="D28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15" i="8" l="1"/>
  <c r="B15" i="8"/>
  <c r="C15" i="8"/>
  <c r="D15" i="8"/>
  <c r="E15" i="8" s="1"/>
  <c r="F15" i="8" s="1"/>
  <c r="I7" i="8" l="1"/>
  <c r="O7" i="8" s="1"/>
  <c r="N9" i="8"/>
  <c r="H10" i="8"/>
  <c r="I10" i="8" s="1"/>
  <c r="J10" i="8" s="1"/>
  <c r="K10" i="8" s="1"/>
  <c r="L10" i="8" s="1"/>
  <c r="M10" i="8" s="1"/>
  <c r="N10" i="8" s="1"/>
  <c r="O10" i="8" s="1"/>
  <c r="P10" i="8" s="1"/>
  <c r="J11" i="8"/>
  <c r="K11" i="8" s="1"/>
  <c r="L11" i="8" s="1"/>
  <c r="M11" i="8" s="1"/>
  <c r="N11" i="8" s="1"/>
  <c r="O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O9" i="8" l="1"/>
  <c r="Q9" i="8" s="1"/>
  <c r="R9" i="8" s="1"/>
  <c r="T9" i="8" s="1"/>
  <c r="V9" i="8" s="1"/>
  <c r="Q10" i="8"/>
  <c r="R10" i="8" s="1"/>
  <c r="S10" i="8" s="1"/>
  <c r="T10" i="8" s="1"/>
  <c r="U10" i="8" s="1"/>
  <c r="V10" i="8" s="1"/>
  <c r="W10" i="8" s="1"/>
  <c r="X10" i="8" s="1"/>
  <c r="Y10" i="8" s="1"/>
  <c r="Z10" i="8" s="1"/>
  <c r="R7" i="8"/>
  <c r="T7" i="8" s="1"/>
  <c r="U7" i="8" s="1"/>
  <c r="X7" i="8" s="1"/>
  <c r="Y7" i="8" s="1"/>
  <c r="T6" i="8"/>
  <c r="C11" i="2"/>
  <c r="C12" i="2"/>
  <c r="C13" i="2"/>
  <c r="C14" i="2"/>
  <c r="C10" i="2"/>
  <c r="W9" i="8" l="1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E20" i="8" s="1"/>
  <c r="F20" i="8" s="1"/>
  <c r="A21" i="8"/>
  <c r="B21" i="8"/>
  <c r="C21" i="8"/>
  <c r="D21" i="8"/>
  <c r="A22" i="8"/>
  <c r="B22" i="8"/>
  <c r="C22" i="8"/>
  <c r="D22" i="8"/>
  <c r="A38" i="8"/>
  <c r="B38" i="8"/>
  <c r="C38" i="8"/>
  <c r="D38" i="8"/>
  <c r="X9" i="8" l="1"/>
  <c r="E21" i="8"/>
  <c r="F21" i="8" s="1"/>
  <c r="Y9" i="8" l="1"/>
  <c r="Z9" i="8" l="1"/>
  <c r="E10" i="8" l="1"/>
  <c r="F10" i="8" s="1"/>
  <c r="E11" i="8"/>
  <c r="F11" i="8" s="1"/>
  <c r="E12" i="8"/>
  <c r="F12" i="8" s="1"/>
  <c r="H12" i="8" s="1"/>
  <c r="J12" i="8" s="1"/>
  <c r="K12" i="8" s="1"/>
  <c r="L12" i="8" s="1"/>
  <c r="E13" i="8"/>
  <c r="E14" i="8"/>
  <c r="E16" i="8"/>
  <c r="F16" i="8" s="1"/>
  <c r="E17" i="8"/>
  <c r="F17" i="8" s="1"/>
  <c r="E18" i="8"/>
  <c r="F18" i="8" s="1"/>
  <c r="E19" i="8"/>
  <c r="F19" i="8" s="1"/>
  <c r="E7" i="8"/>
  <c r="F7" i="8" s="1"/>
  <c r="E8" i="8"/>
  <c r="E9" i="8"/>
  <c r="F9" i="8" s="1"/>
  <c r="M12" i="8" l="1"/>
  <c r="N12" i="8" l="1"/>
  <c r="H8" i="8"/>
  <c r="F4" i="8"/>
  <c r="K8" i="8" l="1"/>
  <c r="O12" i="8"/>
  <c r="T8" i="8"/>
  <c r="V8" i="8" s="1"/>
  <c r="W8" i="8" l="1"/>
  <c r="Q12" i="8"/>
  <c r="R12" i="8" s="1"/>
  <c r="S12" i="8" s="1"/>
  <c r="T12" i="8" s="1"/>
  <c r="U12" i="8" s="1"/>
  <c r="V12" i="8" s="1"/>
  <c r="W12" i="8" s="1"/>
  <c r="X12" i="8" s="1"/>
  <c r="Y12" i="8" s="1"/>
  <c r="Z12" i="8" s="1"/>
  <c r="X8" i="8" l="1"/>
  <c r="C9" i="2"/>
  <c r="Y8" i="8" l="1"/>
  <c r="Z8" i="8" l="1"/>
  <c r="D6" i="8"/>
  <c r="E6" i="8" s="1"/>
  <c r="E4" i="8" s="1"/>
  <c r="E2" i="7" l="1"/>
  <c r="E4" i="1" l="1"/>
  <c r="D4" i="8" l="1"/>
  <c r="C6" i="8"/>
  <c r="B6" i="8"/>
  <c r="D6" i="2"/>
  <c r="E6" i="2" s="1"/>
  <c r="F2" i="7"/>
  <c r="A6" i="8"/>
  <c r="B2" i="7"/>
  <c r="C2" i="7"/>
  <c r="D2" i="7"/>
  <c r="A2" i="7"/>
  <c r="E5" i="1"/>
  <c r="E3" i="1" l="1"/>
  <c r="D3" i="1" s="1"/>
  <c r="E3" i="8"/>
  <c r="D3" i="8" s="1"/>
  <c r="F1" i="1"/>
  <c r="F2" i="8" s="1"/>
  <c r="D7" i="2"/>
  <c r="F4" i="1"/>
  <c r="G4" i="1" s="1"/>
  <c r="H4" i="1" s="1"/>
  <c r="I4" i="1" s="1"/>
  <c r="J4" i="1" s="1"/>
  <c r="G2" i="7"/>
  <c r="F6" i="2" l="1"/>
  <c r="F7" i="2" s="1"/>
  <c r="G1" i="1"/>
  <c r="G2" i="1" s="1"/>
  <c r="E7" i="2"/>
  <c r="K4" i="1"/>
  <c r="L4" i="1" s="1"/>
  <c r="M4" i="1" s="1"/>
  <c r="N4" i="1" s="1"/>
  <c r="O4" i="1" s="1"/>
  <c r="P4" i="1" s="1"/>
  <c r="D8" i="2"/>
  <c r="F3" i="8" s="1"/>
  <c r="F1" i="8"/>
  <c r="E1" i="1"/>
  <c r="F2" i="1"/>
  <c r="G6" i="2" l="1"/>
  <c r="H1" i="1"/>
  <c r="H2" i="1" s="1"/>
  <c r="F3" i="1"/>
  <c r="E8" i="2"/>
  <c r="G3" i="8" s="1"/>
  <c r="Q4" i="1"/>
  <c r="R4" i="1" s="1"/>
  <c r="S4" i="1" s="1"/>
  <c r="G1" i="8"/>
  <c r="G2" i="8"/>
  <c r="E1" i="8"/>
  <c r="E2" i="1"/>
  <c r="E2" i="8"/>
  <c r="I1" i="1" l="1"/>
  <c r="I2" i="1" s="1"/>
  <c r="H6" i="2"/>
  <c r="I6" i="2" s="1"/>
  <c r="G7" i="2"/>
  <c r="U4" i="1"/>
  <c r="V4" i="1" s="1"/>
  <c r="W4" i="1" s="1"/>
  <c r="X4" i="1" s="1"/>
  <c r="Y4" i="1" s="1"/>
  <c r="Z4" i="1" s="1"/>
  <c r="AA4" i="1" s="1"/>
  <c r="T4" i="1"/>
  <c r="F8" i="2"/>
  <c r="H3" i="8" s="1"/>
  <c r="G3" i="1"/>
  <c r="H2" i="8"/>
  <c r="H1" i="8"/>
  <c r="I2" i="8" l="1"/>
  <c r="I1" i="8"/>
  <c r="J1" i="1"/>
  <c r="J2" i="1" s="1"/>
  <c r="G8" i="2"/>
  <c r="H3" i="1"/>
  <c r="K1" i="1"/>
  <c r="K2" i="1" s="1"/>
  <c r="H7" i="2"/>
  <c r="H8" i="2" l="1"/>
  <c r="J3" i="8" s="1"/>
  <c r="I3" i="8"/>
  <c r="I3" i="1"/>
  <c r="J6" i="2"/>
  <c r="L1" i="1" s="1"/>
  <c r="L2" i="1" s="1"/>
  <c r="I7" i="2"/>
  <c r="I8" i="2" l="1"/>
  <c r="K3" i="8" s="1"/>
  <c r="J3" i="1"/>
  <c r="K6" i="2"/>
  <c r="J2" i="8"/>
  <c r="J1" i="8"/>
  <c r="J7" i="2"/>
  <c r="L6" i="2" l="1"/>
  <c r="M6" i="2" s="1"/>
  <c r="M1" i="1"/>
  <c r="M2" i="1" s="1"/>
  <c r="J8" i="2"/>
  <c r="L3" i="8" s="1"/>
  <c r="K3" i="1"/>
  <c r="K1" i="8"/>
  <c r="K2" i="8"/>
  <c r="K7" i="2"/>
  <c r="K8" i="2" l="1"/>
  <c r="M3" i="8" s="1"/>
  <c r="L3" i="1"/>
  <c r="O1" i="1"/>
  <c r="O2" i="1" s="1"/>
  <c r="N1" i="1"/>
  <c r="N2" i="1" s="1"/>
  <c r="L1" i="8"/>
  <c r="L2" i="8"/>
  <c r="L7" i="2"/>
  <c r="L8" i="2" l="1"/>
  <c r="N3" i="8" s="1"/>
  <c r="M3" i="1"/>
  <c r="M2" i="8"/>
  <c r="M1" i="8"/>
  <c r="M7" i="2"/>
  <c r="Q1" i="1"/>
  <c r="Q2" i="1" s="1"/>
  <c r="M8" i="2" l="1"/>
  <c r="N3" i="1"/>
  <c r="N2" i="8"/>
  <c r="N1" i="8"/>
  <c r="R1" i="1"/>
  <c r="R2" i="1" s="1"/>
  <c r="O3" i="8" l="1"/>
  <c r="N8" i="2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O3" i="1"/>
  <c r="O2" i="8"/>
  <c r="O1" i="8"/>
  <c r="P3" i="8" l="1"/>
  <c r="S1" i="1"/>
  <c r="S2" i="1" s="1"/>
  <c r="Q3" i="8"/>
  <c r="Q3" i="1"/>
  <c r="P2" i="8"/>
  <c r="P1" i="8"/>
  <c r="T1" i="1" l="1"/>
  <c r="R3" i="1"/>
  <c r="V1" i="1"/>
  <c r="V2" i="1" s="1"/>
  <c r="U1" i="1"/>
  <c r="Q2" i="8"/>
  <c r="Q1" i="8"/>
  <c r="T2" i="1" l="1"/>
  <c r="S2" i="8"/>
  <c r="S1" i="8"/>
  <c r="U2" i="1"/>
  <c r="R3" i="8"/>
  <c r="S3" i="1"/>
  <c r="R1" i="8"/>
  <c r="R2" i="8"/>
  <c r="W1" i="1"/>
  <c r="W2" i="1" s="1"/>
  <c r="U3" i="1" l="1"/>
  <c r="S3" i="8"/>
  <c r="T3" i="1"/>
  <c r="T1" i="8"/>
  <c r="T2" i="8"/>
  <c r="V3" i="1" l="1"/>
  <c r="T3" i="8"/>
  <c r="X1" i="1"/>
  <c r="X2" i="1" s="1"/>
  <c r="U2" i="8"/>
  <c r="U1" i="8"/>
  <c r="Y1" i="1" l="1"/>
  <c r="Y2" i="1" s="1"/>
  <c r="W3" i="1"/>
  <c r="U3" i="8"/>
  <c r="V2" i="8"/>
  <c r="V1" i="8"/>
  <c r="Z1" i="1" l="1"/>
  <c r="X3" i="1"/>
  <c r="V3" i="8"/>
  <c r="W1" i="8"/>
  <c r="W2" i="8"/>
  <c r="AA1" i="1" l="1"/>
  <c r="Z2" i="1"/>
  <c r="Y2" i="8"/>
  <c r="Y1" i="8"/>
  <c r="W3" i="8"/>
  <c r="X2" i="8"/>
  <c r="X1" i="8"/>
  <c r="AA2" i="1" l="1"/>
  <c r="Z1" i="8"/>
  <c r="Z2" i="8"/>
  <c r="Z3" i="1"/>
  <c r="Y3" i="8"/>
  <c r="X3" i="8"/>
  <c r="Y3" i="1"/>
  <c r="AA3" i="1" l="1"/>
  <c r="Z3" i="8"/>
</calcChain>
</file>

<file path=xl/comments1.xml><?xml version="1.0" encoding="utf-8"?>
<comments xmlns="http://schemas.openxmlformats.org/spreadsheetml/2006/main">
  <authors>
    <author>Bella Bi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对前一期工作的总结及开发过程及规范的统一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讨论邮件中的任务，并跟Adam沟通需求及实现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早会
跟Adam讨论问题</t>
        </r>
      </text>
    </comment>
    <comment ref="W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开会讲解需求，以及大致估算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整理文档目录结构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分析Phase12新需求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 5h 
Kevin 4h
整理问题汇总及上一期工作总结
Bright 1.5 整理MDM API文档
Olivia 3h 整理打印部分的文档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讨论会，主要讨论如何提高我们的开发质量问题，以及开发过程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讨论会-如何提高我们的开发质量。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 5h</t>
        </r>
      </text>
    </comment>
    <comment ref="K23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 4h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 6h
实现逻辑修改：先判断Version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Bright协助Colin完成 #410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Bright协助Colin完成 #412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Bright协助Colin完成 #412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以下预估时间为实现原型的时间。</t>
        </r>
      </text>
    </comment>
    <comment ref="AA2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在Branch上改为引用EJ2的库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<sst xmlns="http://schemas.openxmlformats.org/spreadsheetml/2006/main" count="226" uniqueCount="120">
  <si>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</si>
  <si>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</si>
  <si>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</si>
  <si>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</si>
  <si>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</si>
  <si>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</si>
  <si>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</si>
  <si>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</si>
  <si>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</si>
  <si>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</si>
  <si>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</si>
  <si>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</si>
  <si>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</si>
  <si>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</si>
  <si>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</si>
  <si>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</si>
  <si>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</si>
  <si>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</si>
  <si>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</si>
  <si>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</si>
  <si>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</si>
  <si>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All</t>
  </si>
  <si>
    <t>Olivia.Ge</t>
  </si>
  <si>
    <t>Bright.Liu</t>
  </si>
  <si>
    <t>Hours consumed</t>
  </si>
  <si>
    <t>Ideal Burndown</t>
  </si>
  <si>
    <t>Actual burndown</t>
  </si>
  <si>
    <t>Bella.bi</t>
  </si>
  <si>
    <t>ID</t>
  </si>
  <si>
    <t>Project management</t>
  </si>
  <si>
    <t>Analysis requirements</t>
  </si>
  <si>
    <t>Prioritize</t>
  </si>
  <si>
    <t>Assign to</t>
  </si>
  <si>
    <t>Kevin.Wu</t>
  </si>
  <si>
    <t>Task documentation</t>
  </si>
  <si>
    <t>Pay by</t>
  </si>
  <si>
    <t>Sanjel</t>
  </si>
  <si>
    <t>Colin.Ji</t>
  </si>
  <si>
    <t>Phase12.P001</t>
  </si>
  <si>
    <t>Phase12.P002</t>
  </si>
  <si>
    <t>Phase12.S001</t>
  </si>
  <si>
    <t>Phase12.P003</t>
  </si>
  <si>
    <t>本次迭代主要完成第12期工作——Rig Board第三期</t>
  </si>
  <si>
    <t>Meeting-Phase 12</t>
  </si>
  <si>
    <t>Document summary</t>
  </si>
  <si>
    <t>Phase12.P004</t>
  </si>
  <si>
    <t>Phase12.D001</t>
  </si>
  <si>
    <t>Architecture extension</t>
  </si>
  <si>
    <t>Fix problem which caused by Nuget package upgrade</t>
  </si>
  <si>
    <t>Refactor packing function in Express_Limit the size of the package file</t>
  </si>
  <si>
    <t>Ticket #403</t>
  </si>
  <si>
    <t>Refactor packing function in Express_Modify the packaging mode</t>
  </si>
  <si>
    <t>Ticket #404</t>
  </si>
  <si>
    <t>Refactor packing function in Express_Modify database and check for updates</t>
  </si>
  <si>
    <t>Ticket #402</t>
  </si>
  <si>
    <t>Ticket #405</t>
  </si>
  <si>
    <t>Ticket #406</t>
  </si>
  <si>
    <t>Update invoke method for packing in eService</t>
  </si>
  <si>
    <t>Add exception handling for invoke packing method</t>
  </si>
  <si>
    <t>Phase12.E001</t>
  </si>
  <si>
    <t>Fix bug about file name for UploadDocumentSection when two job use same Job Number</t>
  </si>
  <si>
    <t>Integration Testing for packing between eService and express</t>
  </si>
  <si>
    <t>Handling exceptions to access the web API</t>
  </si>
  <si>
    <t>Module</t>
  </si>
  <si>
    <t>Express</t>
  </si>
  <si>
    <t>Online</t>
  </si>
  <si>
    <t>eService</t>
  </si>
  <si>
    <t>Fix bug about the Job Set Up page cannot save state after unchecked in Pressure Test page</t>
  </si>
  <si>
    <t>Fix Costing Errors about integration of MDM and Program Tool</t>
  </si>
  <si>
    <t>Program</t>
  </si>
  <si>
    <t>Phase12.P005</t>
  </si>
  <si>
    <t>Discussion forum</t>
  </si>
  <si>
    <t>MetaShare</t>
  </si>
  <si>
    <t>Phase12.I001</t>
  </si>
  <si>
    <t>New team member familiar with business processes</t>
  </si>
  <si>
    <t>Conversion from Oracle to Sql server</t>
  </si>
  <si>
    <t>Stone.Zhao</t>
  </si>
  <si>
    <t>Assist in the completion of ticket #425</t>
  </si>
  <si>
    <t>View crew list in crew board</t>
  </si>
  <si>
    <t>View Crew Schedule</t>
  </si>
  <si>
    <t>View worker schedule</t>
  </si>
  <si>
    <t>View unit schedule</t>
  </si>
  <si>
    <t>Search by name in Calendar</t>
  </si>
  <si>
    <t>View calendar</t>
  </si>
  <si>
    <t>Add a crew</t>
  </si>
  <si>
    <t>Assign a crew to a job</t>
  </si>
  <si>
    <t>Call crew for a job</t>
  </si>
  <si>
    <t>Remove crew for a job</t>
  </si>
  <si>
    <t>Add unit to a crew</t>
  </si>
  <si>
    <t>Add worker to a crew</t>
  </si>
  <si>
    <t>Remove a unit from a crew</t>
  </si>
  <si>
    <t>Ticket #410</t>
  </si>
  <si>
    <t>Ticket #409</t>
  </si>
  <si>
    <t>Ticket #412</t>
  </si>
  <si>
    <t>Ticket #416</t>
  </si>
  <si>
    <t>Ticket #418</t>
  </si>
  <si>
    <t>Ticket #425</t>
  </si>
  <si>
    <t>Ticket #448</t>
  </si>
  <si>
    <t>Ticket #450</t>
  </si>
  <si>
    <t>Ticket #440</t>
  </si>
  <si>
    <t>Ticket #441</t>
  </si>
  <si>
    <t>Ticket #442</t>
  </si>
  <si>
    <t>Ticket #443</t>
  </si>
  <si>
    <t>Ticket #451</t>
  </si>
  <si>
    <t>Ticket #454</t>
  </si>
  <si>
    <t>Ticket #457</t>
  </si>
  <si>
    <t>Ticket #460</t>
  </si>
  <si>
    <t>Ticket #463</t>
  </si>
  <si>
    <t>Ticket #465</t>
  </si>
  <si>
    <t>Ticket #468</t>
  </si>
  <si>
    <t>Ticket #469</t>
  </si>
  <si>
    <t>Remove a worker from a crew</t>
  </si>
  <si>
    <t>Database</t>
  </si>
  <si>
    <t>Phase12.I002</t>
  </si>
  <si>
    <t>Phase12.I003</t>
  </si>
  <si>
    <t>Bella.Bi</t>
  </si>
  <si>
    <t>Entry CIM model in MDD</t>
  </si>
  <si>
    <t>Phase12.I004</t>
  </si>
  <si>
    <t>UI Design for CrewBoard and Calendar</t>
  </si>
  <si>
    <t>Niki.Wang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</si>
</sst>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50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3" xfId="0" applyFont="1" applyFill="1" applyBorder="1" applyAlignment="1">
      <alignment horizontal="left" vertical="top"/>
    </xf>
    <xf numFmtId="167" fontId="19" fillId="0" borderId="0" xfId="0" applyFont="1"/>
    <xf numFmtId="165" fontId="20" fillId="2" borderId="7" xfId="0" applyNumberFormat="1" applyFont="1" applyFill="1" applyBorder="1" applyAlignment="1">
      <alignment horizontal="center"/>
    </xf>
    <xf numFmtId="167" fontId="20" fillId="2" borderId="14" xfId="0" applyNumberFormat="1" applyFont="1" applyFill="1" applyBorder="1" applyAlignment="1">
      <alignment horizontal="center"/>
    </xf>
    <xf numFmtId="167" fontId="20" fillId="2" borderId="15" xfId="0" applyNumberFormat="1" applyFont="1" applyFill="1" applyBorder="1" applyAlignment="1">
      <alignment horizontal="center"/>
    </xf>
    <xf numFmtId="166" fontId="19" fillId="3" borderId="7" xfId="0" applyNumberFormat="1" applyFont="1" applyFill="1" applyBorder="1"/>
    <xf numFmtId="166" fontId="19" fillId="0" borderId="7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8" fillId="0" borderId="0" xfId="0" applyNumberFormat="1" applyFont="1" applyAlignment="1">
      <alignment horizontal="left"/>
    </xf>
    <xf numFmtId="166" fontId="6" fillId="0" borderId="0" xfId="0" applyNumberFormat="1" applyFont="1"/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/>
    <xf numFmtId="167" fontId="7" fillId="2" borderId="1" xfId="0" applyNumberFormat="1" applyFont="1" applyFill="1" applyBorder="1" applyAlignment="1">
      <alignment horizontal="center" vertical="top" wrapText="1"/>
    </xf>
    <xf numFmtId="167" fontId="7" fillId="2" borderId="1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vertical="top" wrapText="1"/>
    </xf>
    <xf numFmtId="167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vertical="top" wrapText="1"/>
    </xf>
    <xf numFmtId="167" fontId="7" fillId="2" borderId="7" xfId="0" applyNumberFormat="1" applyFont="1" applyFill="1" applyBorder="1"/>
    <xf numFmtId="167" fontId="7" fillId="2" borderId="7" xfId="0" applyNumberFormat="1" applyFont="1" applyFill="1" applyBorder="1" applyAlignment="1">
      <alignment horizontal="left"/>
    </xf>
    <xf numFmtId="167" fontId="8" fillId="0" borderId="0" xfId="0" applyNumberFormat="1" applyFont="1"/>
    <xf numFmtId="167" fontId="6" fillId="0" borderId="0" xfId="0" applyFont="1" applyFill="1"/>
    <xf numFmtId="166" fontId="19" fillId="0" borderId="18" xfId="0" applyNumberFormat="1" applyFont="1" applyBorder="1"/>
    <xf numFmtId="165" fontId="20" fillId="2" borderId="18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/>
    <xf numFmtId="167" fontId="6" fillId="0" borderId="18" xfId="0" applyNumberFormat="1" applyFont="1" applyBorder="1"/>
    <xf numFmtId="167" fontId="6" fillId="0" borderId="0" xfId="0" applyNumberFormat="1" applyFont="1"/>
    <xf numFmtId="167" fontId="0" fillId="0" borderId="18" xfId="0" applyNumberFormat="1" applyFill="1" applyBorder="1" applyAlignment="1">
      <alignment horizontal="right" vertical="top"/>
    </xf>
    <xf numFmtId="167" fontId="0" fillId="0" borderId="18" xfId="0" applyNumberFormat="1" applyFill="1" applyBorder="1" applyAlignment="1">
      <alignment vertical="top"/>
    </xf>
    <xf numFmtId="167" fontId="6" fillId="0" borderId="18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/>
    <xf numFmtId="167" fontId="6" fillId="4" borderId="18" xfId="0" applyNumberFormat="1" applyFont="1" applyFill="1" applyBorder="1"/>
    <xf numFmtId="167" fontId="6" fillId="4" borderId="18" xfId="0" applyNumberFormat="1" applyFont="1" applyFill="1" applyBorder="1"/>
    <xf numFmtId="167" fontId="6" fillId="3" borderId="1" xfId="0" applyNumberFormat="1" applyFont="1" applyFill="1" applyBorder="1" applyAlignment="1">
      <alignment horizontal="left"/>
    </xf>
    <xf numFmtId="167" fontId="6" fillId="3" borderId="1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0" borderId="18" xfId="0" applyNumberFormat="1" applyFont="1" applyBorder="1"/>
    <xf numFmtId="167" fontId="6" fillId="0" borderId="0" xfId="0" applyNumberFormat="1" applyFont="1"/>
    <xf numFmtId="167" fontId="6" fillId="3" borderId="0" xfId="0" applyNumberFormat="1" applyFont="1" applyFill="1" applyBorder="1" applyAlignment="1">
      <alignment horizontal="left"/>
    </xf>
    <xf numFmtId="167" fontId="6" fillId="3" borderId="0" xfId="0" applyNumberFormat="1" applyFont="1" applyFill="1" applyBorder="1" applyAlignment="1">
      <alignment horizontal="center"/>
    </xf>
    <xf numFmtId="167" fontId="0" fillId="0" borderId="18" xfId="0" applyNumberFormat="1" applyFill="1" applyBorder="1" applyAlignment="1">
      <alignment vertical="top"/>
    </xf>
    <xf numFmtId="167" fontId="0" fillId="0" borderId="18" xfId="0" applyNumberFormat="1" applyFill="1" applyBorder="1" applyAlignment="1">
      <alignment horizontal="right" vertical="top"/>
    </xf>
    <xf numFmtId="167" fontId="6" fillId="0" borderId="18" xfId="0" applyNumberFormat="1" applyFont="1" applyBorder="1" applyAlignment="1">
      <alignment horizontal="center" vertical="center"/>
    </xf>
    <xf numFmtId="167" fontId="8" fillId="0" borderId="7" xfId="0" applyNumberFormat="1" applyFont="1" applyFill="1" applyBorder="1"/>
    <xf numFmtId="167" fontId="8" fillId="0" borderId="7" xfId="0" applyNumberFormat="1" applyFont="1" applyFill="1" applyBorder="1" applyAlignment="1">
      <alignment horizontal="center"/>
    </xf>
    <xf numFmtId="167" fontId="8" fillId="0" borderId="7" xfId="0" applyNumberFormat="1" applyFont="1" applyBorder="1" applyAlignment="1">
      <alignment horizontal="left"/>
    </xf>
    <xf numFmtId="167" fontId="8" fillId="0" borderId="7" xfId="0" applyNumberFormat="1" applyFont="1" applyBorder="1" applyAlignment="1">
      <alignment horizontal="center"/>
    </xf>
    <xf numFmtId="167" fontId="8" fillId="0" borderId="0" xfId="0" applyFont="1" applyAlignment="1">
      <alignment horizontal="left"/>
    </xf>
    <xf numFmtId="167" fontId="7" fillId="2" borderId="2" xfId="0" applyNumberFormat="1" applyFont="1" applyFill="1" applyBorder="1" applyAlignment="1">
      <alignment horizontal="center" vertical="center"/>
    </xf>
    <xf numFmtId="167" fontId="8" fillId="2" borderId="4" xfId="0" applyNumberFormat="1" applyFont="1" applyFill="1" applyBorder="1" applyAlignment="1">
      <alignment horizontal="left" vertical="center"/>
    </xf>
    <xf numFmtId="167" fontId="8" fillId="0" borderId="0" xfId="0" applyNumberFormat="1" applyFont="1" applyAlignment="1">
      <alignment horizontal="left" vertical="center"/>
    </xf>
    <xf numFmtId="0" fontId="8" fillId="3" borderId="0" xfId="0" applyNumberFormat="1" applyFont="1" applyFill="1" applyBorder="1" applyAlignment="1">
      <alignment horizontal="left" vertical="center"/>
    </xf>
    <xf numFmtId="0" fontId="8" fillId="3" borderId="0" xfId="0" applyNumberFormat="1" applyFont="1" applyFill="1" applyBorder="1" applyAlignment="1">
      <alignment horizontal="center" vertical="top" wrapText="1"/>
    </xf>
    <xf numFmtId="0" fontId="8" fillId="3" borderId="0" xfId="0" applyNumberFormat="1" applyFont="1" applyFill="1" applyBorder="1" applyAlignment="1">
      <alignment horizontal="left"/>
    </xf>
    <xf numFmtId="0" fontId="8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7" fillId="4" borderId="1" xfId="0" applyNumberFormat="1" applyFont="1" applyFill="1" applyBorder="1" applyAlignment="1">
      <alignment horizontal="left"/>
    </xf>
    <xf numFmtId="0" fontId="8" fillId="3" borderId="0" xfId="0" applyNumberFormat="1" applyFont="1" applyFill="1" applyAlignment="1">
      <alignment horizontal="left" vertical="center"/>
    </xf>
    <xf numFmtId="0" fontId="8" fillId="3" borderId="0" xfId="0" applyNumberFormat="1" applyFont="1" applyFill="1" applyAlignment="1">
      <alignment horizontal="center" vertical="top" wrapText="1"/>
    </xf>
    <xf numFmtId="0" fontId="8" fillId="3" borderId="0" xfId="0" applyNumberFormat="1" applyFont="1" applyFill="1" applyAlignment="1">
      <alignment horizontal="left"/>
    </xf>
    <xf numFmtId="0" fontId="6" fillId="0" borderId="0" xfId="0" applyNumberFormat="1" applyFont="1" applyFill="1" applyBorder="1"/>
    <xf numFmtId="0" fontId="18" fillId="0" borderId="18" xfId="0" applyNumberFormat="1" applyFont="1" applyFill="1" applyBorder="1" applyAlignment="1">
      <alignment vertical="center"/>
    </xf>
    <xf numFmtId="0" fontId="18" fillId="0" borderId="18" xfId="0" applyNumberFormat="1" applyFont="1" applyFill="1" applyBorder="1" applyAlignment="1">
      <alignment horizontal="left" vertical="top" wrapText="1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Border="1"/>
    <xf numFmtId="0" fontId="8" fillId="0" borderId="18" xfId="0" applyNumberFormat="1" applyFont="1" applyFill="1" applyBorder="1" applyAlignment="1">
      <alignment vertical="top" wrapText="1"/>
    </xf>
    <xf numFmtId="0" fontId="8" fillId="0" borderId="18" xfId="0" applyNumberFormat="1" applyFont="1" applyFill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left" vertical="center"/>
    </xf>
    <xf numFmtId="0" fontId="8" fillId="0" borderId="18" xfId="0" applyNumberFormat="1" applyFont="1" applyBorder="1"/>
    <xf numFmtId="0" fontId="8" fillId="0" borderId="18" xfId="0" applyNumberFormat="1" applyFont="1" applyBorder="1" applyAlignment="1">
      <alignment vertical="top" wrapText="1"/>
    </xf>
    <xf numFmtId="0" fontId="8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vertical="center"/>
    </xf>
    <xf numFmtId="0" fontId="23" fillId="0" borderId="18" xfId="0" applyNumberFormat="1" applyFont="1" applyBorder="1" applyAlignment="1">
      <alignment horizontal="left" vertical="center"/>
    </xf>
    <xf numFmtId="0" fontId="23" fillId="0" borderId="18" xfId="0" applyNumberFormat="1" applyFont="1" applyBorder="1" applyAlignment="1">
      <alignment vertical="top" wrapText="1"/>
    </xf>
    <xf numFmtId="0" fontId="23" fillId="0" borderId="18" xfId="0" applyNumberFormat="1" applyFont="1" applyBorder="1" applyAlignment="1">
      <alignment horizontal="left"/>
    </xf>
    <xf numFmtId="0" fontId="8" fillId="5" borderId="18" xfId="0" applyNumberFormat="1" applyFont="1" applyFill="1" applyBorder="1" applyAlignment="1">
      <alignment horizontal="left" vertical="center"/>
    </xf>
    <xf numFmtId="0" fontId="8" fillId="5" borderId="18" xfId="0" applyNumberFormat="1" applyFont="1" applyFill="1" applyBorder="1" applyAlignment="1">
      <alignment vertical="top" wrapText="1"/>
    </xf>
    <xf numFmtId="0" fontId="8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 applyAlignment="1">
      <alignment horizontal="center"/>
    </xf>
    <xf numFmtId="0" fontId="6" fillId="5" borderId="18" xfId="0" applyNumberFormat="1" applyFont="1" applyFill="1" applyBorder="1"/>
    <xf numFmtId="167" fontId="6" fillId="5" borderId="18" xfId="0" applyNumberFormat="1" applyFont="1" applyFill="1" applyBorder="1"/>
    <xf numFmtId="167" fontId="6" fillId="6" borderId="18" xfId="0" applyNumberFormat="1" applyFont="1" applyFill="1" applyBorder="1"/>
    <xf numFmtId="167" fontId="7" fillId="2" borderId="10" xfId="0" applyNumberFormat="1" applyFont="1" applyFill="1" applyBorder="1" applyAlignment="1">
      <alignment horizontal="left" wrapText="1"/>
    </xf>
    <xf numFmtId="167" fontId="7" fillId="2" borderId="11" xfId="0" applyNumberFormat="1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top" wrapText="1"/>
    </xf>
    <xf numFmtId="166" fontId="7" fillId="2" borderId="17" xfId="0" applyNumberFormat="1" applyFont="1" applyFill="1" applyBorder="1" applyAlignment="1">
      <alignment horizontal="center" vertical="top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67" fontId="12" fillId="0" borderId="5" xfId="0" applyFont="1" applyBorder="1" applyAlignment="1">
      <alignment horizontal="center"/>
    </xf>
    <xf numFmtId="14" fontId="12" fillId="0" borderId="12" xfId="0" applyNumberFormat="1" applyFont="1" applyBorder="1" applyAlignment="1">
      <alignment horizontal="left"/>
    </xf>
    <xf numFmtId="14" fontId="12" fillId="0" borderId="0" xfId="0" applyNumberFormat="1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Remaining'!$E$1:$X$1</c:f>
              <c:numCache>
                <c:formatCode>m/d;@</c:formatCode>
                <c:ptCount val="20"/>
                <c:pt idx="0">
                  <c:v>43436</c:v>
                </c:pt>
                <c:pt idx="1">
                  <c:v>43437</c:v>
                </c:pt>
                <c:pt idx="2">
                  <c:v>43438</c:v>
                </c:pt>
                <c:pt idx="3">
                  <c:v>43439</c:v>
                </c:pt>
                <c:pt idx="4">
                  <c:v>43440</c:v>
                </c:pt>
                <c:pt idx="5">
                  <c:v>43441</c:v>
                </c:pt>
                <c:pt idx="6">
                  <c:v>43444</c:v>
                </c:pt>
                <c:pt idx="7">
                  <c:v>43445</c:v>
                </c:pt>
                <c:pt idx="8">
                  <c:v>43446</c:v>
                </c:pt>
                <c:pt idx="9">
                  <c:v>43447</c:v>
                </c:pt>
                <c:pt idx="10">
                  <c:v>43448</c:v>
                </c:pt>
                <c:pt idx="11">
                  <c:v>43451</c:v>
                </c:pt>
                <c:pt idx="12">
                  <c:v>43452</c:v>
                </c:pt>
                <c:pt idx="13">
                  <c:v>43453</c:v>
                </c:pt>
                <c:pt idx="14">
                  <c:v>43454</c:v>
                </c:pt>
                <c:pt idx="15">
                  <c:v>43455</c:v>
                </c:pt>
                <c:pt idx="16">
                  <c:v>43458</c:v>
                </c:pt>
                <c:pt idx="17">
                  <c:v>43459</c:v>
                </c:pt>
                <c:pt idx="18">
                  <c:v>43460</c:v>
                </c:pt>
                <c:pt idx="19">
                  <c:v>43461</c:v>
                </c:pt>
              </c:numCache>
            </c:numRef>
          </c:cat>
          <c:val>
            <c:numRef>
              <c:f>'Task Remaining'!$E$3:$Z$3</c:f>
              <c:numCache>
                <c:formatCode>[$-804]aaa;@</c:formatCode>
                <c:ptCount val="22"/>
                <c:pt idx="0">
                  <c:v>436</c:v>
                </c:pt>
                <c:pt idx="1">
                  <c:v>416</c:v>
                </c:pt>
                <c:pt idx="2">
                  <c:v>396</c:v>
                </c:pt>
                <c:pt idx="3">
                  <c:v>376</c:v>
                </c:pt>
                <c:pt idx="4">
                  <c:v>356</c:v>
                </c:pt>
                <c:pt idx="5">
                  <c:v>336</c:v>
                </c:pt>
                <c:pt idx="6">
                  <c:v>316</c:v>
                </c:pt>
                <c:pt idx="7">
                  <c:v>296</c:v>
                </c:pt>
                <c:pt idx="8">
                  <c:v>276</c:v>
                </c:pt>
                <c:pt idx="9">
                  <c:v>256</c:v>
                </c:pt>
                <c:pt idx="10">
                  <c:v>236</c:v>
                </c:pt>
                <c:pt idx="11">
                  <c:v>200</c:v>
                </c:pt>
                <c:pt idx="12">
                  <c:v>180</c:v>
                </c:pt>
                <c:pt idx="13">
                  <c:v>160</c:v>
                </c:pt>
                <c:pt idx="14">
                  <c:v>140</c:v>
                </c:pt>
                <c:pt idx="15">
                  <c:v>120</c:v>
                </c:pt>
                <c:pt idx="16">
                  <c:v>100</c:v>
                </c:pt>
                <c:pt idx="17">
                  <c:v>80</c:v>
                </c:pt>
                <c:pt idx="18">
                  <c:v>60</c:v>
                </c:pt>
                <c:pt idx="19">
                  <c:v>40</c:v>
                </c:pt>
                <c:pt idx="20">
                  <c:v>20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Remaining'!$E$1:$X$1</c:f>
              <c:numCache>
                <c:formatCode>m/d;@</c:formatCode>
                <c:ptCount val="20"/>
                <c:pt idx="0">
                  <c:v>43436</c:v>
                </c:pt>
                <c:pt idx="1">
                  <c:v>43437</c:v>
                </c:pt>
                <c:pt idx="2">
                  <c:v>43438</c:v>
                </c:pt>
                <c:pt idx="3">
                  <c:v>43439</c:v>
                </c:pt>
                <c:pt idx="4">
                  <c:v>43440</c:v>
                </c:pt>
                <c:pt idx="5">
                  <c:v>43441</c:v>
                </c:pt>
                <c:pt idx="6">
                  <c:v>43444</c:v>
                </c:pt>
                <c:pt idx="7">
                  <c:v>43445</c:v>
                </c:pt>
                <c:pt idx="8">
                  <c:v>43446</c:v>
                </c:pt>
                <c:pt idx="9">
                  <c:v>43447</c:v>
                </c:pt>
                <c:pt idx="10">
                  <c:v>43448</c:v>
                </c:pt>
                <c:pt idx="11">
                  <c:v>43451</c:v>
                </c:pt>
                <c:pt idx="12">
                  <c:v>43452</c:v>
                </c:pt>
                <c:pt idx="13">
                  <c:v>43453</c:v>
                </c:pt>
                <c:pt idx="14">
                  <c:v>43454</c:v>
                </c:pt>
                <c:pt idx="15">
                  <c:v>43455</c:v>
                </c:pt>
                <c:pt idx="16">
                  <c:v>43458</c:v>
                </c:pt>
                <c:pt idx="17">
                  <c:v>43459</c:v>
                </c:pt>
                <c:pt idx="18">
                  <c:v>43460</c:v>
                </c:pt>
                <c:pt idx="19">
                  <c:v>43461</c:v>
                </c:pt>
              </c:numCache>
            </c:numRef>
          </c:cat>
          <c:val>
            <c:numRef>
              <c:f>'Task Remaining'!$E$4:$Z$4</c:f>
              <c:numCache>
                <c:formatCode>[$-804]aaa;@</c:formatCode>
                <c:ptCount val="22"/>
                <c:pt idx="0">
                  <c:v>302</c:v>
                </c:pt>
                <c:pt idx="1">
                  <c:v>282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94376"/>
        <c:axId val="411086144"/>
      </c:lineChart>
      <c:catAx>
        <c:axId val="411094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6144"/>
        <c:crosses val="autoZero"/>
        <c:auto val="0"/>
        <c:lblAlgn val="ctr"/>
        <c:lblOffset val="100"/>
        <c:noMultiLvlLbl val="1"/>
      </c:catAx>
      <c:valAx>
        <c:axId val="4110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804]aaa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80"/>
  <sheetViews>
    <sheetView tabSelected="1" zoomScale="85" zoomScaleNormal="85" workbookViewId="0">
      <pane xSplit="4" ySplit="5" topLeftCell="R6" activePane="bottomRight" state="frozen"/>
      <selection pane="topRight" activeCell="E1" sqref="E1"/>
      <selection pane="bottomLeft" activeCell="A6" sqref="A6"/>
      <selection pane="bottomRight" activeCell="V13" sqref="V13"/>
    </sheetView>
  </sheetViews>
  <sheetFormatPr defaultColWidth="8.453125" defaultRowHeight="15" customHeight="1"/>
  <cols>
    <col min="1" max="1" width="13.54296875" style="96" customWidth="1"/>
    <col min="2" max="2" width="42.453125" style="57" customWidth="1"/>
    <col min="3" max="3" width="9.1796875" style="48" bestFit="1" customWidth="1"/>
    <col min="4" max="4" width="6.26953125" style="48" customWidth="1"/>
    <col min="5" max="5" width="0.1796875" style="37" customWidth="1"/>
    <col min="6" max="6" width="9.54296875" style="38" customWidth="1"/>
    <col min="7" max="7" width="7.54296875" style="38" customWidth="1"/>
    <col min="8" max="8" width="9.54296875" style="38" customWidth="1"/>
    <col min="9" max="9" width="7.54296875" style="38" customWidth="1"/>
    <col min="10" max="10" width="9.54296875" style="38" customWidth="1"/>
    <col min="11" max="11" width="7.54296875" style="38" customWidth="1"/>
    <col min="12" max="12" width="9.54296875" style="38" customWidth="1"/>
    <col min="13" max="13" width="7.54296875" style="38" customWidth="1"/>
    <col min="14" max="14" width="9.54296875" style="38" customWidth="1"/>
    <col min="15" max="15" width="7.54296875" style="38" customWidth="1"/>
    <col min="16" max="16" width="7.54296875" style="75" customWidth="1"/>
    <col min="17" max="17" width="7.54296875" style="38" customWidth="1"/>
    <col min="18" max="19" width="6.7265625" style="38" customWidth="1"/>
    <col min="20" max="20" width="6.7265625" style="75" customWidth="1"/>
    <col min="21" max="25" width="6.54296875" style="38" customWidth="1"/>
    <col min="26" max="27" width="6.54296875" style="75" customWidth="1"/>
    <col min="28" max="28" width="8" style="49" customWidth="1"/>
    <col min="29" max="29" width="9" style="36" customWidth="1"/>
    <col min="30" max="30" width="7.08984375" style="36" customWidth="1"/>
    <col min="31" max="31" width="10.54296875" style="36" bestFit="1" customWidth="1"/>
    <col min="32" max="16384" width="8.453125" style="36"/>
  </cols>
  <sheetData>
    <row r="1" spans="1:32" s="35" customFormat="1" ht="15" customHeight="1">
      <c r="A1" s="94" t="s">
        <v>16</v>
      </c>
      <c r="B1" s="52" t="s">
        <v>9</v>
      </c>
      <c r="C1" s="53" t="s">
        <v>31</v>
      </c>
      <c r="D1" s="136" t="s">
        <v>18</v>
      </c>
      <c r="E1" s="29">
        <f>F1-1</f>
        <v>43436</v>
      </c>
      <c r="F1" s="1">
        <f>Resources!D6</f>
        <v>43437</v>
      </c>
      <c r="G1" s="1">
        <f>Resources!E6</f>
        <v>43438</v>
      </c>
      <c r="H1" s="1">
        <f>Resources!F6</f>
        <v>43439</v>
      </c>
      <c r="I1" s="1">
        <f>Resources!G6</f>
        <v>43440</v>
      </c>
      <c r="J1" s="1">
        <f>Resources!H6</f>
        <v>43441</v>
      </c>
      <c r="K1" s="1">
        <f>Resources!I6</f>
        <v>43444</v>
      </c>
      <c r="L1" s="1">
        <f>Resources!J6</f>
        <v>43445</v>
      </c>
      <c r="M1" s="1">
        <f>Resources!K6</f>
        <v>43446</v>
      </c>
      <c r="N1" s="1">
        <f>Resources!L6</f>
        <v>43447</v>
      </c>
      <c r="O1" s="1">
        <f>Resources!M6</f>
        <v>43448</v>
      </c>
      <c r="P1" s="1">
        <f>Resources!N6</f>
        <v>43450</v>
      </c>
      <c r="Q1" s="1">
        <f>Resources!O6</f>
        <v>43451</v>
      </c>
      <c r="R1" s="1">
        <f>Resources!P6</f>
        <v>43452</v>
      </c>
      <c r="S1" s="1">
        <f>Resources!Q6</f>
        <v>43453</v>
      </c>
      <c r="T1" s="1">
        <f>Resources!R6</f>
        <v>43454</v>
      </c>
      <c r="U1" s="1">
        <f>Resources!S6</f>
        <v>43455</v>
      </c>
      <c r="V1" s="1">
        <f>Resources!T6</f>
        <v>43458</v>
      </c>
      <c r="W1" s="1">
        <f>Resources!U6</f>
        <v>43459</v>
      </c>
      <c r="X1" s="1">
        <f>Resources!V6</f>
        <v>43460</v>
      </c>
      <c r="Y1" s="1">
        <f>Resources!W6</f>
        <v>43461</v>
      </c>
      <c r="Z1" s="1">
        <f>Resources!X6</f>
        <v>43462</v>
      </c>
      <c r="AA1" s="1">
        <f>Resources!Y6</f>
        <v>43463</v>
      </c>
      <c r="AB1" s="138" t="s">
        <v>11</v>
      </c>
    </row>
    <row r="2" spans="1:32" s="35" customFormat="1" ht="15" customHeight="1" thickBot="1">
      <c r="A2" s="95"/>
      <c r="B2" s="55"/>
      <c r="C2" s="54"/>
      <c r="D2" s="137"/>
      <c r="E2" s="30">
        <f>E1</f>
        <v>43436</v>
      </c>
      <c r="F2" s="25">
        <f>F1</f>
        <v>43437</v>
      </c>
      <c r="G2" s="25">
        <f t="shared" ref="G2:Y2" si="0">G1</f>
        <v>43438</v>
      </c>
      <c r="H2" s="25">
        <f t="shared" si="0"/>
        <v>43439</v>
      </c>
      <c r="I2" s="25">
        <f t="shared" si="0"/>
        <v>43440</v>
      </c>
      <c r="J2" s="25">
        <f t="shared" si="0"/>
        <v>43441</v>
      </c>
      <c r="K2" s="25">
        <f t="shared" si="0"/>
        <v>43444</v>
      </c>
      <c r="L2" s="25">
        <f t="shared" si="0"/>
        <v>43445</v>
      </c>
      <c r="M2" s="25">
        <f t="shared" si="0"/>
        <v>43446</v>
      </c>
      <c r="N2" s="25">
        <f t="shared" si="0"/>
        <v>43447</v>
      </c>
      <c r="O2" s="25">
        <f t="shared" si="0"/>
        <v>43448</v>
      </c>
      <c r="P2" s="25">
        <f t="shared" ref="P2" si="1">P1</f>
        <v>43450</v>
      </c>
      <c r="Q2" s="25">
        <f t="shared" si="0"/>
        <v>43451</v>
      </c>
      <c r="R2" s="25">
        <f t="shared" si="0"/>
        <v>43452</v>
      </c>
      <c r="S2" s="25">
        <f t="shared" si="0"/>
        <v>43453</v>
      </c>
      <c r="T2" s="25">
        <f t="shared" ref="T2" si="2">T1</f>
        <v>43454</v>
      </c>
      <c r="U2" s="25">
        <f t="shared" si="0"/>
        <v>43455</v>
      </c>
      <c r="V2" s="25">
        <f t="shared" si="0"/>
        <v>43458</v>
      </c>
      <c r="W2" s="25">
        <f t="shared" si="0"/>
        <v>43459</v>
      </c>
      <c r="X2" s="25">
        <f t="shared" si="0"/>
        <v>43460</v>
      </c>
      <c r="Y2" s="25">
        <f t="shared" si="0"/>
        <v>43461</v>
      </c>
      <c r="Z2" s="25">
        <f t="shared" ref="Z2:AA2" si="3">Z1</f>
        <v>43462</v>
      </c>
      <c r="AA2" s="25">
        <f t="shared" si="3"/>
        <v>43463</v>
      </c>
      <c r="AB2" s="139"/>
    </row>
    <row r="3" spans="1:32" s="67" customFormat="1" ht="15" customHeight="1" thickBot="1">
      <c r="A3" s="97"/>
      <c r="B3" s="98" t="s">
        <v>25</v>
      </c>
      <c r="C3" s="99"/>
      <c r="D3" s="100">
        <f>E3</f>
        <v>436</v>
      </c>
      <c r="E3" s="101">
        <f>Resources!C8</f>
        <v>436</v>
      </c>
      <c r="F3" s="102">
        <f>Resources!D8</f>
        <v>416</v>
      </c>
      <c r="G3" s="102">
        <f>Resources!E8</f>
        <v>396</v>
      </c>
      <c r="H3" s="102">
        <f>Resources!F8</f>
        <v>376</v>
      </c>
      <c r="I3" s="102">
        <f>Resources!G8</f>
        <v>356</v>
      </c>
      <c r="J3" s="102">
        <f>Resources!H8</f>
        <v>336</v>
      </c>
      <c r="K3" s="102">
        <f>Resources!I8</f>
        <v>316</v>
      </c>
      <c r="L3" s="102">
        <f>Resources!J8</f>
        <v>296</v>
      </c>
      <c r="M3" s="102">
        <f>Resources!K8</f>
        <v>276</v>
      </c>
      <c r="N3" s="102">
        <f>Resources!L8</f>
        <v>256</v>
      </c>
      <c r="O3" s="102">
        <f>Resources!M8</f>
        <v>236</v>
      </c>
      <c r="P3" s="102">
        <f>Resources!N8</f>
        <v>220</v>
      </c>
      <c r="Q3" s="102">
        <f>Resources!O8</f>
        <v>200</v>
      </c>
      <c r="R3" s="102">
        <f>Resources!P8</f>
        <v>180</v>
      </c>
      <c r="S3" s="102">
        <f>Resources!Q8</f>
        <v>160</v>
      </c>
      <c r="T3" s="102">
        <f>Resources!R8</f>
        <v>140</v>
      </c>
      <c r="U3" s="102">
        <f>Resources!S8</f>
        <v>120</v>
      </c>
      <c r="V3" s="102">
        <f>Resources!T8</f>
        <v>100</v>
      </c>
      <c r="W3" s="102">
        <f>Resources!U8</f>
        <v>80</v>
      </c>
      <c r="X3" s="102">
        <f>Resources!V8</f>
        <v>60</v>
      </c>
      <c r="Y3" s="102">
        <f>Resources!W8</f>
        <v>40</v>
      </c>
      <c r="Z3" s="102">
        <f>Resources!X8</f>
        <v>20</v>
      </c>
      <c r="AA3" s="102">
        <f>Resources!Y8</f>
        <v>0</v>
      </c>
      <c r="AB3" s="103">
        <f>SUM(AB6:AB89)</f>
        <v>300</v>
      </c>
      <c r="AC3" s="104"/>
      <c r="AD3" s="104"/>
    </row>
    <row r="4" spans="1:32" s="67" customFormat="1" ht="15" customHeight="1" thickBot="1">
      <c r="A4" s="97"/>
      <c r="B4" s="98" t="s">
        <v>20</v>
      </c>
      <c r="C4" s="99"/>
      <c r="D4" s="105">
        <f>SUM(D6:D89)</f>
        <v>429</v>
      </c>
      <c r="E4" s="101">
        <f>Resources!C8</f>
        <v>436</v>
      </c>
      <c r="F4" s="102">
        <f>E4-F5</f>
        <v>414.5</v>
      </c>
      <c r="G4" s="102">
        <f t="shared" ref="G4:J4" si="4">F4-G5</f>
        <v>385.5</v>
      </c>
      <c r="H4" s="102">
        <f t="shared" si="4"/>
        <v>347.5</v>
      </c>
      <c r="I4" s="102">
        <f t="shared" si="4"/>
        <v>324.5</v>
      </c>
      <c r="J4" s="102">
        <f t="shared" si="4"/>
        <v>308.5</v>
      </c>
      <c r="K4" s="102">
        <f t="shared" ref="K4" si="5">J4-K5</f>
        <v>299</v>
      </c>
      <c r="L4" s="102">
        <f t="shared" ref="L4" si="6">K4-L5</f>
        <v>277.5</v>
      </c>
      <c r="M4" s="102">
        <f t="shared" ref="M4" si="7">L4-M5</f>
        <v>264.5</v>
      </c>
      <c r="N4" s="102">
        <f t="shared" ref="N4" si="8">M4-N5</f>
        <v>259.5</v>
      </c>
      <c r="O4" s="102">
        <f t="shared" ref="O4:P4" si="9">N4-O5</f>
        <v>257.5</v>
      </c>
      <c r="P4" s="102">
        <f t="shared" si="9"/>
        <v>241.5</v>
      </c>
      <c r="Q4" s="102">
        <f>O4-Q5</f>
        <v>245.5</v>
      </c>
      <c r="R4" s="102">
        <f t="shared" ref="R4" si="10">Q4-R5</f>
        <v>242.5</v>
      </c>
      <c r="S4" s="102">
        <f t="shared" ref="S4:T4" si="11">R4-S5</f>
        <v>239.5</v>
      </c>
      <c r="T4" s="102">
        <f t="shared" si="11"/>
        <v>236.5</v>
      </c>
      <c r="U4" s="102">
        <f t="shared" ref="U4" si="12">S4-U5</f>
        <v>235.5</v>
      </c>
      <c r="V4" s="102">
        <f t="shared" ref="V4" si="13">U4-V5</f>
        <v>233.5</v>
      </c>
      <c r="W4" s="102">
        <f t="shared" ref="W4" si="14">V4-W5</f>
        <v>220.5</v>
      </c>
      <c r="X4" s="102">
        <f t="shared" ref="X4" si="15">W4-X5</f>
        <v>198.5</v>
      </c>
      <c r="Y4" s="102">
        <f t="shared" ref="Y4" si="16">X4-Y5</f>
        <v>176.5</v>
      </c>
      <c r="Z4" s="102">
        <f t="shared" ref="Z4" si="17">Y4-Z5</f>
        <v>160</v>
      </c>
      <c r="AA4" s="102">
        <f t="shared" ref="AA4" si="18">Z4-AA5</f>
        <v>155</v>
      </c>
      <c r="AB4" s="103"/>
      <c r="AC4" s="104"/>
      <c r="AD4" s="104"/>
    </row>
    <row r="5" spans="1:32" s="68" customFormat="1" ht="15" customHeight="1">
      <c r="A5" s="106"/>
      <c r="B5" s="107"/>
      <c r="C5" s="108"/>
      <c r="D5" s="100"/>
      <c r="E5" s="101">
        <f>SUM(E6:E6)</f>
        <v>0</v>
      </c>
      <c r="F5" s="102">
        <f t="shared" ref="F5:AA5" si="19">SUM(F6:F89)</f>
        <v>21.5</v>
      </c>
      <c r="G5" s="102">
        <f t="shared" si="19"/>
        <v>29</v>
      </c>
      <c r="H5" s="102">
        <f t="shared" si="19"/>
        <v>38</v>
      </c>
      <c r="I5" s="102">
        <f t="shared" si="19"/>
        <v>23</v>
      </c>
      <c r="J5" s="102">
        <f t="shared" si="19"/>
        <v>16</v>
      </c>
      <c r="K5" s="102">
        <f t="shared" si="19"/>
        <v>9.5</v>
      </c>
      <c r="L5" s="102">
        <f t="shared" si="19"/>
        <v>21.5</v>
      </c>
      <c r="M5" s="102">
        <f t="shared" si="19"/>
        <v>13</v>
      </c>
      <c r="N5" s="102">
        <f t="shared" si="19"/>
        <v>5</v>
      </c>
      <c r="O5" s="102">
        <f t="shared" si="19"/>
        <v>2</v>
      </c>
      <c r="P5" s="102">
        <f t="shared" ref="P5" si="20">SUM(P6:P89)</f>
        <v>16</v>
      </c>
      <c r="Q5" s="102">
        <f t="shared" si="19"/>
        <v>12</v>
      </c>
      <c r="R5" s="102">
        <f t="shared" si="19"/>
        <v>3</v>
      </c>
      <c r="S5" s="102">
        <f t="shared" si="19"/>
        <v>3</v>
      </c>
      <c r="T5" s="102">
        <f t="shared" si="19"/>
        <v>3</v>
      </c>
      <c r="U5" s="102">
        <f t="shared" si="19"/>
        <v>4</v>
      </c>
      <c r="V5" s="102">
        <f t="shared" si="19"/>
        <v>2</v>
      </c>
      <c r="W5" s="102">
        <f t="shared" si="19"/>
        <v>13</v>
      </c>
      <c r="X5" s="102">
        <f t="shared" si="19"/>
        <v>22</v>
      </c>
      <c r="Y5" s="102">
        <f t="shared" si="19"/>
        <v>22</v>
      </c>
      <c r="Z5" s="102">
        <f t="shared" si="19"/>
        <v>16.5</v>
      </c>
      <c r="AA5" s="102">
        <f t="shared" si="19"/>
        <v>5</v>
      </c>
      <c r="AB5" s="102">
        <f>SUM(AB6:AB89)</f>
        <v>300</v>
      </c>
      <c r="AC5" s="109" t="s">
        <v>32</v>
      </c>
      <c r="AD5" s="109" t="s">
        <v>10</v>
      </c>
      <c r="AE5" s="68" t="s">
        <v>35</v>
      </c>
      <c r="AF5" s="68" t="s">
        <v>63</v>
      </c>
    </row>
    <row r="6" spans="1:32" s="70" customFormat="1" ht="14.5" customHeight="1">
      <c r="A6" s="110" t="s">
        <v>38</v>
      </c>
      <c r="B6" s="111" t="s">
        <v>43</v>
      </c>
      <c r="C6" s="112">
        <v>1000</v>
      </c>
      <c r="D6" s="112">
        <v>60</v>
      </c>
      <c r="E6" s="113"/>
      <c r="F6" s="114">
        <v>5</v>
      </c>
      <c r="G6" s="114">
        <v>5</v>
      </c>
      <c r="H6" s="114">
        <v>2.5</v>
      </c>
      <c r="I6" s="114">
        <v>2</v>
      </c>
      <c r="J6" s="114">
        <v>2</v>
      </c>
      <c r="K6" s="114">
        <v>2</v>
      </c>
      <c r="L6" s="114">
        <v>7.5</v>
      </c>
      <c r="M6" s="114">
        <v>2</v>
      </c>
      <c r="N6" s="114"/>
      <c r="O6" s="114"/>
      <c r="P6" s="114"/>
      <c r="Q6" s="114"/>
      <c r="R6" s="114"/>
      <c r="S6" s="114"/>
      <c r="T6" s="114"/>
      <c r="U6" s="114"/>
      <c r="V6" s="114"/>
      <c r="W6" s="114">
        <v>8</v>
      </c>
      <c r="X6" s="114">
        <v>2</v>
      </c>
      <c r="Y6" s="114">
        <v>3</v>
      </c>
      <c r="Z6" s="114">
        <v>2</v>
      </c>
      <c r="AA6" s="114">
        <v>1</v>
      </c>
      <c r="AB6" s="114">
        <f t="shared" ref="AB6:AB47" si="21">SUM(F6:AA6)</f>
        <v>44</v>
      </c>
      <c r="AC6" s="115" t="s">
        <v>21</v>
      </c>
      <c r="AD6" s="115">
        <v>0</v>
      </c>
      <c r="AE6" s="77" t="s">
        <v>36</v>
      </c>
      <c r="AF6" s="69" t="s">
        <v>64</v>
      </c>
    </row>
    <row r="7" spans="1:32" s="70" customFormat="1" ht="15" customHeight="1">
      <c r="A7" s="110" t="s">
        <v>39</v>
      </c>
      <c r="B7" s="116" t="s">
        <v>29</v>
      </c>
      <c r="C7" s="112">
        <v>1000</v>
      </c>
      <c r="D7" s="112">
        <v>15</v>
      </c>
      <c r="E7" s="113"/>
      <c r="F7" s="114">
        <v>3</v>
      </c>
      <c r="G7" s="114">
        <v>3</v>
      </c>
      <c r="H7" s="114">
        <v>3</v>
      </c>
      <c r="I7" s="114">
        <v>3</v>
      </c>
      <c r="J7" s="114">
        <v>1</v>
      </c>
      <c r="K7" s="114">
        <v>1</v>
      </c>
      <c r="L7" s="114">
        <v>1</v>
      </c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>
        <v>2</v>
      </c>
      <c r="Y7" s="114">
        <v>2</v>
      </c>
      <c r="Z7" s="114"/>
      <c r="AA7" s="114"/>
      <c r="AB7" s="114">
        <f t="shared" si="21"/>
        <v>19</v>
      </c>
      <c r="AC7" s="115" t="s">
        <v>27</v>
      </c>
      <c r="AD7" s="115">
        <v>0</v>
      </c>
      <c r="AE7" s="78" t="s">
        <v>36</v>
      </c>
      <c r="AF7" s="69" t="s">
        <v>64</v>
      </c>
    </row>
    <row r="8" spans="1:32" s="70" customFormat="1" ht="15" customHeight="1">
      <c r="A8" s="110" t="s">
        <v>40</v>
      </c>
      <c r="B8" s="116" t="s">
        <v>30</v>
      </c>
      <c r="C8" s="112">
        <v>1000</v>
      </c>
      <c r="D8" s="112">
        <v>40</v>
      </c>
      <c r="E8" s="113"/>
      <c r="F8" s="114"/>
      <c r="G8" s="114">
        <v>3</v>
      </c>
      <c r="H8" s="114"/>
      <c r="I8" s="114"/>
      <c r="J8" s="114">
        <v>1</v>
      </c>
      <c r="K8" s="114"/>
      <c r="L8" s="114">
        <v>1</v>
      </c>
      <c r="M8" s="114"/>
      <c r="N8" s="114"/>
      <c r="O8" s="114"/>
      <c r="P8" s="114"/>
      <c r="Q8" s="114">
        <v>4</v>
      </c>
      <c r="R8" s="114">
        <v>3</v>
      </c>
      <c r="S8" s="114">
        <v>3</v>
      </c>
      <c r="T8" s="114">
        <v>3</v>
      </c>
      <c r="U8" s="114">
        <v>2</v>
      </c>
      <c r="V8" s="114"/>
      <c r="W8" s="114">
        <v>2</v>
      </c>
      <c r="X8" s="114">
        <v>1</v>
      </c>
      <c r="Y8" s="114"/>
      <c r="Z8" s="114"/>
      <c r="AA8" s="114"/>
      <c r="AB8" s="114">
        <f t="shared" si="21"/>
        <v>23</v>
      </c>
      <c r="AC8" s="115" t="s">
        <v>27</v>
      </c>
      <c r="AD8" s="115">
        <v>0</v>
      </c>
      <c r="AE8" s="78" t="s">
        <v>36</v>
      </c>
      <c r="AF8" s="69" t="s">
        <v>65</v>
      </c>
    </row>
    <row r="9" spans="1:32" s="70" customFormat="1" ht="15" customHeight="1">
      <c r="A9" s="110" t="s">
        <v>41</v>
      </c>
      <c r="B9" s="116" t="s">
        <v>34</v>
      </c>
      <c r="C9" s="112">
        <v>1000</v>
      </c>
      <c r="D9" s="117">
        <v>10</v>
      </c>
      <c r="E9" s="113"/>
      <c r="F9" s="114"/>
      <c r="G9" s="114"/>
      <c r="H9" s="114">
        <v>0.5</v>
      </c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>
        <v>2</v>
      </c>
      <c r="V9" s="114">
        <v>2</v>
      </c>
      <c r="W9" s="114"/>
      <c r="X9" s="114"/>
      <c r="Y9" s="114"/>
      <c r="Z9" s="114"/>
      <c r="AA9" s="114"/>
      <c r="AB9" s="114">
        <f t="shared" si="21"/>
        <v>4.5</v>
      </c>
      <c r="AC9" s="115" t="s">
        <v>27</v>
      </c>
      <c r="AD9" s="115">
        <v>0</v>
      </c>
      <c r="AE9" s="78" t="s">
        <v>36</v>
      </c>
      <c r="AF9" s="69" t="s">
        <v>65</v>
      </c>
    </row>
    <row r="10" spans="1:32" s="70" customFormat="1" ht="15" customHeight="1">
      <c r="A10" s="110" t="s">
        <v>45</v>
      </c>
      <c r="B10" s="116" t="s">
        <v>44</v>
      </c>
      <c r="C10" s="117">
        <v>1000</v>
      </c>
      <c r="D10" s="117">
        <v>24</v>
      </c>
      <c r="E10" s="118"/>
      <c r="F10" s="119">
        <v>13.5</v>
      </c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4">
        <f t="shared" si="21"/>
        <v>13.5</v>
      </c>
      <c r="AC10" s="115" t="s">
        <v>21</v>
      </c>
      <c r="AD10" s="115">
        <v>1</v>
      </c>
      <c r="AE10" s="78" t="s">
        <v>36</v>
      </c>
      <c r="AF10" s="69" t="s">
        <v>64</v>
      </c>
    </row>
    <row r="11" spans="1:32" s="70" customFormat="1" ht="15" customHeight="1">
      <c r="A11" s="110" t="s">
        <v>46</v>
      </c>
      <c r="B11" s="116" t="s">
        <v>47</v>
      </c>
      <c r="C11" s="117">
        <v>950</v>
      </c>
      <c r="D11" s="117">
        <v>16</v>
      </c>
      <c r="E11" s="118"/>
      <c r="F11" s="119"/>
      <c r="G11" s="119"/>
      <c r="H11" s="119">
        <v>6.5</v>
      </c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4">
        <f t="shared" si="21"/>
        <v>6.5</v>
      </c>
      <c r="AC11" s="115" t="s">
        <v>22</v>
      </c>
      <c r="AD11" s="115">
        <v>1</v>
      </c>
      <c r="AE11" s="78" t="s">
        <v>36</v>
      </c>
      <c r="AF11" s="69" t="s">
        <v>64</v>
      </c>
    </row>
    <row r="12" spans="1:32" s="83" customFormat="1" ht="15" hidden="1" customHeight="1">
      <c r="A12" s="110" t="s">
        <v>70</v>
      </c>
      <c r="B12" s="116" t="s">
        <v>71</v>
      </c>
      <c r="C12" s="117">
        <v>950</v>
      </c>
      <c r="D12" s="117">
        <v>16</v>
      </c>
      <c r="E12" s="118"/>
      <c r="F12" s="119"/>
      <c r="G12" s="119"/>
      <c r="H12" s="119"/>
      <c r="I12" s="119"/>
      <c r="J12" s="119"/>
      <c r="K12" s="119"/>
      <c r="L12" s="119"/>
      <c r="M12" s="119"/>
      <c r="N12" s="119">
        <v>5</v>
      </c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4">
        <f t="shared" si="21"/>
        <v>5</v>
      </c>
      <c r="AC12" s="115" t="s">
        <v>21</v>
      </c>
      <c r="AD12" s="115">
        <v>0</v>
      </c>
      <c r="AE12" s="78" t="s">
        <v>72</v>
      </c>
      <c r="AF12" s="82" t="s">
        <v>64</v>
      </c>
    </row>
    <row r="13" spans="1:32" s="83" customFormat="1" ht="15" customHeight="1">
      <c r="A13" s="110" t="s">
        <v>114</v>
      </c>
      <c r="B13" s="116" t="s">
        <v>116</v>
      </c>
      <c r="C13" s="117">
        <v>950</v>
      </c>
      <c r="D13" s="117">
        <v>8</v>
      </c>
      <c r="E13" s="118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>
        <v>2</v>
      </c>
      <c r="Y13" s="119">
        <v>2</v>
      </c>
      <c r="Z13" s="119"/>
      <c r="AA13" s="119">
        <v>1</v>
      </c>
      <c r="AB13" s="114">
        <f t="shared" si="21"/>
        <v>5</v>
      </c>
      <c r="AC13" s="115" t="s">
        <v>115</v>
      </c>
      <c r="AD13" s="115">
        <v>0</v>
      </c>
      <c r="AE13" s="78" t="s">
        <v>36</v>
      </c>
      <c r="AF13" s="82" t="s">
        <v>65</v>
      </c>
    </row>
    <row r="14" spans="1:32" s="83" customFormat="1" ht="15" customHeight="1">
      <c r="A14" s="110" t="s">
        <v>117</v>
      </c>
      <c r="B14" s="116" t="s">
        <v>118</v>
      </c>
      <c r="C14" s="117">
        <v>950</v>
      </c>
      <c r="D14" s="117">
        <v>4</v>
      </c>
      <c r="E14" s="118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>
        <v>2</v>
      </c>
      <c r="X14" s="119"/>
      <c r="Y14" s="119"/>
      <c r="Z14" s="119"/>
      <c r="AA14" s="119"/>
      <c r="AB14" s="114">
        <f t="shared" si="21"/>
        <v>2</v>
      </c>
      <c r="AC14" s="115" t="s">
        <v>119</v>
      </c>
      <c r="AD14" s="115">
        <v>0</v>
      </c>
      <c r="AE14" s="78" t="s">
        <v>36</v>
      </c>
      <c r="AF14" s="82" t="s">
        <v>65</v>
      </c>
    </row>
    <row r="15" spans="1:32" s="70" customFormat="1" ht="31" customHeight="1">
      <c r="A15" s="120" t="s">
        <v>54</v>
      </c>
      <c r="B15" s="116" t="s">
        <v>53</v>
      </c>
      <c r="C15" s="117">
        <v>950</v>
      </c>
      <c r="D15" s="117">
        <v>6</v>
      </c>
      <c r="E15" s="118"/>
      <c r="F15" s="119"/>
      <c r="G15" s="119">
        <v>2</v>
      </c>
      <c r="H15" s="119">
        <v>2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4">
        <f t="shared" si="21"/>
        <v>4</v>
      </c>
      <c r="AC15" s="115" t="s">
        <v>37</v>
      </c>
      <c r="AD15" s="115">
        <v>1</v>
      </c>
      <c r="AE15" s="78" t="s">
        <v>36</v>
      </c>
      <c r="AF15" s="69" t="s">
        <v>64</v>
      </c>
    </row>
    <row r="16" spans="1:32" s="70" customFormat="1" ht="29">
      <c r="A16" s="120" t="s">
        <v>50</v>
      </c>
      <c r="B16" s="116" t="s">
        <v>51</v>
      </c>
      <c r="C16" s="117">
        <v>950</v>
      </c>
      <c r="D16" s="117">
        <v>10</v>
      </c>
      <c r="E16" s="118"/>
      <c r="F16" s="119"/>
      <c r="G16" s="119">
        <v>3</v>
      </c>
      <c r="H16" s="119">
        <v>4</v>
      </c>
      <c r="I16" s="119">
        <v>2</v>
      </c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4">
        <f t="shared" si="21"/>
        <v>9</v>
      </c>
      <c r="AC16" s="115" t="s">
        <v>37</v>
      </c>
      <c r="AD16" s="115">
        <v>1</v>
      </c>
      <c r="AE16" s="78" t="s">
        <v>36</v>
      </c>
      <c r="AF16" s="69" t="s">
        <v>64</v>
      </c>
    </row>
    <row r="17" spans="1:32" s="70" customFormat="1" ht="29">
      <c r="A17" s="120" t="s">
        <v>52</v>
      </c>
      <c r="B17" s="116" t="s">
        <v>49</v>
      </c>
      <c r="C17" s="117">
        <v>950</v>
      </c>
      <c r="D17" s="117">
        <v>10</v>
      </c>
      <c r="E17" s="118"/>
      <c r="F17" s="119"/>
      <c r="G17" s="119">
        <v>4</v>
      </c>
      <c r="H17" s="119">
        <v>3</v>
      </c>
      <c r="I17" s="119">
        <v>3</v>
      </c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4">
        <f t="shared" si="21"/>
        <v>10</v>
      </c>
      <c r="AC17" s="115" t="s">
        <v>37</v>
      </c>
      <c r="AD17" s="115">
        <v>1</v>
      </c>
      <c r="AE17" s="78" t="s">
        <v>36</v>
      </c>
      <c r="AF17" s="69" t="s">
        <v>64</v>
      </c>
    </row>
    <row r="18" spans="1:32" s="70" customFormat="1" ht="14.5">
      <c r="A18" s="120" t="s">
        <v>55</v>
      </c>
      <c r="B18" s="116" t="s">
        <v>57</v>
      </c>
      <c r="C18" s="117">
        <v>950</v>
      </c>
      <c r="D18" s="117">
        <v>8</v>
      </c>
      <c r="E18" s="118"/>
      <c r="F18" s="119"/>
      <c r="G18" s="119">
        <v>5</v>
      </c>
      <c r="H18" s="119">
        <v>3</v>
      </c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4">
        <f t="shared" si="21"/>
        <v>8</v>
      </c>
      <c r="AC18" s="115" t="s">
        <v>23</v>
      </c>
      <c r="AD18" s="115">
        <v>1</v>
      </c>
      <c r="AE18" s="78" t="s">
        <v>36</v>
      </c>
      <c r="AF18" s="69" t="s">
        <v>66</v>
      </c>
    </row>
    <row r="19" spans="1:32" s="51" customFormat="1" ht="15" customHeight="1">
      <c r="A19" s="120" t="s">
        <v>56</v>
      </c>
      <c r="B19" s="116" t="s">
        <v>58</v>
      </c>
      <c r="C19" s="117">
        <v>950</v>
      </c>
      <c r="D19" s="117">
        <v>16</v>
      </c>
      <c r="E19" s="118"/>
      <c r="F19" s="119"/>
      <c r="G19" s="119">
        <v>4</v>
      </c>
      <c r="H19" s="119">
        <v>5.5</v>
      </c>
      <c r="I19" s="119">
        <v>7</v>
      </c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4">
        <f t="shared" si="21"/>
        <v>16.5</v>
      </c>
      <c r="AC19" s="115" t="s">
        <v>33</v>
      </c>
      <c r="AD19" s="115">
        <v>1</v>
      </c>
      <c r="AE19" s="78" t="s">
        <v>36</v>
      </c>
      <c r="AF19" s="69" t="s">
        <v>66</v>
      </c>
    </row>
    <row r="20" spans="1:32" s="51" customFormat="1" ht="15" customHeight="1">
      <c r="A20" s="120" t="s">
        <v>59</v>
      </c>
      <c r="B20" s="116" t="s">
        <v>48</v>
      </c>
      <c r="C20" s="117">
        <v>940</v>
      </c>
      <c r="D20" s="117">
        <v>4</v>
      </c>
      <c r="E20" s="118"/>
      <c r="F20" s="119"/>
      <c r="G20" s="119"/>
      <c r="H20" s="119">
        <v>4</v>
      </c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4">
        <f t="shared" si="21"/>
        <v>4</v>
      </c>
      <c r="AC20" s="115" t="s">
        <v>23</v>
      </c>
      <c r="AD20" s="115">
        <v>1</v>
      </c>
      <c r="AE20" s="78" t="s">
        <v>36</v>
      </c>
      <c r="AF20" s="69" t="s">
        <v>66</v>
      </c>
    </row>
    <row r="21" spans="1:32" s="51" customFormat="1" ht="43.5">
      <c r="A21" s="120" t="s">
        <v>91</v>
      </c>
      <c r="B21" s="116" t="s">
        <v>60</v>
      </c>
      <c r="C21" s="117">
        <v>940</v>
      </c>
      <c r="D21" s="117">
        <v>16</v>
      </c>
      <c r="E21" s="118"/>
      <c r="F21" s="119"/>
      <c r="G21" s="119"/>
      <c r="H21" s="119"/>
      <c r="I21" s="119"/>
      <c r="J21" s="119">
        <v>5</v>
      </c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4">
        <f t="shared" si="21"/>
        <v>5</v>
      </c>
      <c r="AC21" s="115" t="s">
        <v>37</v>
      </c>
      <c r="AD21" s="115">
        <v>1</v>
      </c>
      <c r="AE21" s="78" t="s">
        <v>36</v>
      </c>
      <c r="AF21" s="69" t="s">
        <v>66</v>
      </c>
    </row>
    <row r="22" spans="1:32" s="70" customFormat="1" ht="15" customHeight="1">
      <c r="A22" s="120" t="s">
        <v>92</v>
      </c>
      <c r="B22" s="116" t="s">
        <v>61</v>
      </c>
      <c r="C22" s="117">
        <v>940</v>
      </c>
      <c r="D22" s="117">
        <v>16</v>
      </c>
      <c r="E22" s="118"/>
      <c r="F22" s="119"/>
      <c r="G22" s="119"/>
      <c r="H22" s="119">
        <v>4</v>
      </c>
      <c r="I22" s="119">
        <v>6</v>
      </c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4">
        <f t="shared" si="21"/>
        <v>10</v>
      </c>
      <c r="AC22" s="115" t="s">
        <v>37</v>
      </c>
      <c r="AD22" s="115">
        <v>1</v>
      </c>
      <c r="AE22" s="78" t="s">
        <v>36</v>
      </c>
      <c r="AF22" s="69" t="s">
        <v>64</v>
      </c>
    </row>
    <row r="23" spans="1:32" s="51" customFormat="1" ht="15" customHeight="1">
      <c r="A23" s="120" t="s">
        <v>93</v>
      </c>
      <c r="B23" s="116" t="s">
        <v>62</v>
      </c>
      <c r="C23" s="117">
        <v>930</v>
      </c>
      <c r="D23" s="117">
        <v>16</v>
      </c>
      <c r="E23" s="118"/>
      <c r="F23" s="119"/>
      <c r="G23" s="119"/>
      <c r="H23" s="119"/>
      <c r="I23" s="119"/>
      <c r="J23" s="119"/>
      <c r="K23" s="119">
        <v>4</v>
      </c>
      <c r="L23" s="119">
        <v>6</v>
      </c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4">
        <f t="shared" si="21"/>
        <v>10</v>
      </c>
      <c r="AC23" s="115" t="s">
        <v>37</v>
      </c>
      <c r="AD23" s="115">
        <v>1</v>
      </c>
      <c r="AE23" s="78" t="s">
        <v>36</v>
      </c>
      <c r="AF23" s="69" t="s">
        <v>66</v>
      </c>
    </row>
    <row r="24" spans="1:32" s="70" customFormat="1" ht="15" customHeight="1">
      <c r="A24" s="120" t="s">
        <v>94</v>
      </c>
      <c r="B24" s="116" t="s">
        <v>68</v>
      </c>
      <c r="C24" s="117">
        <v>930</v>
      </c>
      <c r="D24" s="117">
        <v>8</v>
      </c>
      <c r="E24" s="118"/>
      <c r="F24" s="119"/>
      <c r="G24" s="119"/>
      <c r="H24" s="119"/>
      <c r="I24" s="119"/>
      <c r="J24" s="119"/>
      <c r="K24" s="119"/>
      <c r="L24" s="119"/>
      <c r="M24" s="119">
        <v>8.5</v>
      </c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4">
        <f t="shared" si="21"/>
        <v>8.5</v>
      </c>
      <c r="AC24" s="115" t="s">
        <v>37</v>
      </c>
      <c r="AD24" s="115">
        <v>1</v>
      </c>
      <c r="AE24" s="78" t="s">
        <v>36</v>
      </c>
      <c r="AF24" s="69" t="s">
        <v>69</v>
      </c>
    </row>
    <row r="25" spans="1:32" s="70" customFormat="1" ht="15" customHeight="1">
      <c r="A25" s="120" t="s">
        <v>95</v>
      </c>
      <c r="B25" s="116" t="s">
        <v>67</v>
      </c>
      <c r="C25" s="117">
        <v>930</v>
      </c>
      <c r="D25" s="117">
        <v>3</v>
      </c>
      <c r="E25" s="118"/>
      <c r="F25" s="119"/>
      <c r="G25" s="119"/>
      <c r="H25" s="119"/>
      <c r="I25" s="119"/>
      <c r="J25" s="119"/>
      <c r="K25" s="119"/>
      <c r="L25" s="119"/>
      <c r="M25" s="119">
        <v>2.5</v>
      </c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4">
        <f t="shared" si="21"/>
        <v>2.5</v>
      </c>
      <c r="AC25" s="115" t="s">
        <v>37</v>
      </c>
      <c r="AD25" s="115">
        <v>0</v>
      </c>
      <c r="AE25" s="78" t="s">
        <v>36</v>
      </c>
      <c r="AF25" s="69" t="s">
        <v>64</v>
      </c>
    </row>
    <row r="26" spans="1:32" s="70" customFormat="1" ht="15" hidden="1" customHeight="1">
      <c r="A26" s="120" t="s">
        <v>73</v>
      </c>
      <c r="B26" s="116" t="s">
        <v>74</v>
      </c>
      <c r="C26" s="117">
        <v>930</v>
      </c>
      <c r="D26" s="117">
        <v>16</v>
      </c>
      <c r="E26" s="118"/>
      <c r="F26" s="119"/>
      <c r="G26" s="119"/>
      <c r="H26" s="119"/>
      <c r="I26" s="119"/>
      <c r="J26" s="119">
        <v>7</v>
      </c>
      <c r="K26" s="119">
        <v>2.5</v>
      </c>
      <c r="L26" s="119">
        <v>6</v>
      </c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4">
        <f t="shared" si="21"/>
        <v>15.5</v>
      </c>
      <c r="AC26" s="115" t="s">
        <v>23</v>
      </c>
      <c r="AD26" s="115">
        <v>0</v>
      </c>
      <c r="AE26" s="78" t="s">
        <v>72</v>
      </c>
      <c r="AF26" s="69" t="s">
        <v>64</v>
      </c>
    </row>
    <row r="27" spans="1:32" s="51" customFormat="1" ht="15" customHeight="1">
      <c r="A27" s="120" t="s">
        <v>96</v>
      </c>
      <c r="B27" s="116" t="s">
        <v>75</v>
      </c>
      <c r="C27" s="117">
        <v>920</v>
      </c>
      <c r="D27" s="117">
        <v>40</v>
      </c>
      <c r="E27" s="118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>
        <v>8</v>
      </c>
      <c r="Q27" s="119">
        <v>8</v>
      </c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4">
        <f t="shared" si="21"/>
        <v>16</v>
      </c>
      <c r="AC27" s="121" t="s">
        <v>76</v>
      </c>
      <c r="AD27" s="115">
        <v>0</v>
      </c>
      <c r="AE27" s="78" t="s">
        <v>36</v>
      </c>
      <c r="AF27" s="69" t="s">
        <v>112</v>
      </c>
    </row>
    <row r="28" spans="1:32" ht="14.5" hidden="1">
      <c r="A28" s="120" t="s">
        <v>113</v>
      </c>
      <c r="B28" s="122" t="s">
        <v>77</v>
      </c>
      <c r="C28" s="117">
        <v>920</v>
      </c>
      <c r="D28" s="117">
        <v>8</v>
      </c>
      <c r="E28" s="118"/>
      <c r="F28" s="119"/>
      <c r="G28" s="119"/>
      <c r="H28" s="119"/>
      <c r="I28" s="119"/>
      <c r="J28" s="119"/>
      <c r="K28" s="119"/>
      <c r="L28" s="119"/>
      <c r="M28" s="119"/>
      <c r="N28" s="119"/>
      <c r="O28" s="119">
        <v>2</v>
      </c>
      <c r="P28" s="119">
        <v>8</v>
      </c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4">
        <f t="shared" si="21"/>
        <v>10</v>
      </c>
      <c r="AC28" s="115" t="s">
        <v>23</v>
      </c>
      <c r="AD28" s="115">
        <v>0</v>
      </c>
      <c r="AE28" s="78" t="s">
        <v>72</v>
      </c>
      <c r="AF28" s="69" t="s">
        <v>112</v>
      </c>
    </row>
    <row r="29" spans="1:32" ht="15" customHeight="1">
      <c r="A29" s="128" t="s">
        <v>97</v>
      </c>
      <c r="B29" s="129" t="s">
        <v>78</v>
      </c>
      <c r="C29" s="130">
        <v>900</v>
      </c>
      <c r="D29" s="130">
        <v>8</v>
      </c>
      <c r="E29" s="131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>
        <v>1</v>
      </c>
      <c r="X29" s="132">
        <v>7.5</v>
      </c>
      <c r="Y29" s="132"/>
      <c r="Z29" s="132"/>
      <c r="AA29" s="132">
        <v>3</v>
      </c>
      <c r="AB29" s="132">
        <f t="shared" si="21"/>
        <v>11.5</v>
      </c>
      <c r="AC29" s="133" t="s">
        <v>23</v>
      </c>
      <c r="AD29" s="133">
        <v>1</v>
      </c>
      <c r="AE29" s="134" t="s">
        <v>36</v>
      </c>
      <c r="AF29" s="69" t="s">
        <v>65</v>
      </c>
    </row>
    <row r="30" spans="1:32" s="83" customFormat="1" ht="15" customHeight="1">
      <c r="A30" s="128" t="s">
        <v>98</v>
      </c>
      <c r="B30" s="129" t="s">
        <v>83</v>
      </c>
      <c r="C30" s="130">
        <v>900</v>
      </c>
      <c r="D30" s="130">
        <v>6</v>
      </c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>
        <v>4.5</v>
      </c>
      <c r="Y30" s="132">
        <v>6</v>
      </c>
      <c r="Z30" s="132">
        <v>4</v>
      </c>
      <c r="AA30" s="132"/>
      <c r="AB30" s="132">
        <f t="shared" si="21"/>
        <v>14.5</v>
      </c>
      <c r="AC30" s="133" t="s">
        <v>37</v>
      </c>
      <c r="AD30" s="133">
        <v>0</v>
      </c>
      <c r="AE30" s="134" t="s">
        <v>36</v>
      </c>
      <c r="AF30" s="82" t="s">
        <v>65</v>
      </c>
    </row>
    <row r="31" spans="1:32" s="51" customFormat="1" ht="15" customHeight="1">
      <c r="A31" s="128" t="s">
        <v>99</v>
      </c>
      <c r="B31" s="129" t="s">
        <v>79</v>
      </c>
      <c r="C31" s="130">
        <v>900</v>
      </c>
      <c r="D31" s="130">
        <v>8</v>
      </c>
      <c r="E31" s="131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>
        <v>1</v>
      </c>
      <c r="Y31" s="132">
        <v>0.5</v>
      </c>
      <c r="Z31" s="132">
        <v>1</v>
      </c>
      <c r="AA31" s="132"/>
      <c r="AB31" s="132">
        <f t="shared" si="21"/>
        <v>2.5</v>
      </c>
      <c r="AC31" s="133" t="s">
        <v>37</v>
      </c>
      <c r="AD31" s="133">
        <v>0</v>
      </c>
      <c r="AE31" s="134" t="s">
        <v>36</v>
      </c>
      <c r="AF31" s="82" t="s">
        <v>65</v>
      </c>
    </row>
    <row r="32" spans="1:32" s="70" customFormat="1" ht="15" customHeight="1">
      <c r="A32" s="128" t="s">
        <v>100</v>
      </c>
      <c r="B32" s="129" t="s">
        <v>80</v>
      </c>
      <c r="C32" s="130">
        <v>900</v>
      </c>
      <c r="D32" s="130">
        <v>4</v>
      </c>
      <c r="E32" s="131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>
        <v>1</v>
      </c>
      <c r="Y32" s="132">
        <v>0.5</v>
      </c>
      <c r="Z32" s="132">
        <v>1</v>
      </c>
      <c r="AA32" s="132"/>
      <c r="AB32" s="132">
        <f t="shared" si="21"/>
        <v>2.5</v>
      </c>
      <c r="AC32" s="133" t="s">
        <v>37</v>
      </c>
      <c r="AD32" s="133">
        <v>0</v>
      </c>
      <c r="AE32" s="134" t="s">
        <v>36</v>
      </c>
      <c r="AF32" s="82" t="s">
        <v>65</v>
      </c>
    </row>
    <row r="33" spans="1:32" s="70" customFormat="1" ht="15" customHeight="1">
      <c r="A33" s="128" t="s">
        <v>101</v>
      </c>
      <c r="B33" s="129" t="s">
        <v>81</v>
      </c>
      <c r="C33" s="130">
        <v>900</v>
      </c>
      <c r="D33" s="130">
        <v>4</v>
      </c>
      <c r="E33" s="131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>
        <v>1</v>
      </c>
      <c r="Y33" s="132">
        <v>0.5</v>
      </c>
      <c r="Z33" s="132">
        <v>1</v>
      </c>
      <c r="AA33" s="132"/>
      <c r="AB33" s="132">
        <f t="shared" si="21"/>
        <v>2.5</v>
      </c>
      <c r="AC33" s="133" t="s">
        <v>37</v>
      </c>
      <c r="AD33" s="133">
        <v>0</v>
      </c>
      <c r="AE33" s="134" t="s">
        <v>36</v>
      </c>
      <c r="AF33" s="82" t="s">
        <v>65</v>
      </c>
    </row>
    <row r="34" spans="1:32" s="70" customFormat="1" ht="15" customHeight="1">
      <c r="A34" s="128" t="s">
        <v>102</v>
      </c>
      <c r="B34" s="129" t="s">
        <v>82</v>
      </c>
      <c r="C34" s="130">
        <v>900</v>
      </c>
      <c r="D34" s="130">
        <v>6</v>
      </c>
      <c r="E34" s="131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>
        <f t="shared" si="21"/>
        <v>0</v>
      </c>
      <c r="AC34" s="133" t="s">
        <v>37</v>
      </c>
      <c r="AD34" s="133">
        <v>0</v>
      </c>
      <c r="AE34" s="134" t="s">
        <v>36</v>
      </c>
      <c r="AF34" s="82" t="s">
        <v>65</v>
      </c>
    </row>
    <row r="35" spans="1:32" s="70" customFormat="1" ht="15" customHeight="1">
      <c r="A35" s="128" t="s">
        <v>103</v>
      </c>
      <c r="B35" s="129" t="s">
        <v>84</v>
      </c>
      <c r="C35" s="130">
        <v>850</v>
      </c>
      <c r="D35" s="130">
        <v>5</v>
      </c>
      <c r="E35" s="131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>
        <v>3</v>
      </c>
      <c r="Z35" s="132">
        <v>1.5</v>
      </c>
      <c r="AA35" s="132"/>
      <c r="AB35" s="132">
        <f t="shared" si="21"/>
        <v>4.5</v>
      </c>
      <c r="AC35" s="133" t="s">
        <v>23</v>
      </c>
      <c r="AD35" s="133">
        <v>1</v>
      </c>
      <c r="AE35" s="134" t="s">
        <v>36</v>
      </c>
      <c r="AF35" s="82" t="s">
        <v>65</v>
      </c>
    </row>
    <row r="36" spans="1:32" s="70" customFormat="1" ht="15" customHeight="1">
      <c r="A36" s="128" t="s">
        <v>104</v>
      </c>
      <c r="B36" s="129" t="s">
        <v>85</v>
      </c>
      <c r="C36" s="130">
        <v>850</v>
      </c>
      <c r="D36" s="130">
        <v>3</v>
      </c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>
        <v>0.5</v>
      </c>
      <c r="AA36" s="132"/>
      <c r="AB36" s="132">
        <f t="shared" si="21"/>
        <v>0.5</v>
      </c>
      <c r="AC36" s="133" t="s">
        <v>23</v>
      </c>
      <c r="AD36" s="133">
        <v>1</v>
      </c>
      <c r="AE36" s="134" t="s">
        <v>36</v>
      </c>
      <c r="AF36" s="82" t="s">
        <v>65</v>
      </c>
    </row>
    <row r="37" spans="1:32" s="51" customFormat="1" ht="15" customHeight="1">
      <c r="A37" s="128" t="s">
        <v>105</v>
      </c>
      <c r="B37" s="129" t="s">
        <v>86</v>
      </c>
      <c r="C37" s="130">
        <v>850</v>
      </c>
      <c r="D37" s="130">
        <v>3</v>
      </c>
      <c r="E37" s="131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>
        <v>0.5</v>
      </c>
      <c r="AA37" s="132"/>
      <c r="AB37" s="132">
        <f t="shared" si="21"/>
        <v>0.5</v>
      </c>
      <c r="AC37" s="133" t="s">
        <v>23</v>
      </c>
      <c r="AD37" s="133">
        <v>1</v>
      </c>
      <c r="AE37" s="134" t="s">
        <v>36</v>
      </c>
      <c r="AF37" s="82" t="s">
        <v>65</v>
      </c>
    </row>
    <row r="38" spans="1:32" s="51" customFormat="1" ht="15" customHeight="1">
      <c r="A38" s="128" t="s">
        <v>106</v>
      </c>
      <c r="B38" s="129" t="s">
        <v>87</v>
      </c>
      <c r="C38" s="130">
        <v>850</v>
      </c>
      <c r="D38" s="130">
        <v>2</v>
      </c>
      <c r="E38" s="131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>
        <v>1</v>
      </c>
      <c r="AA38" s="132"/>
      <c r="AB38" s="132">
        <f t="shared" si="21"/>
        <v>1</v>
      </c>
      <c r="AC38" s="133" t="s">
        <v>23</v>
      </c>
      <c r="AD38" s="133">
        <v>1</v>
      </c>
      <c r="AE38" s="134" t="s">
        <v>36</v>
      </c>
      <c r="AF38" s="82" t="s">
        <v>65</v>
      </c>
    </row>
    <row r="39" spans="1:32" s="51" customFormat="1" ht="15" customHeight="1">
      <c r="A39" s="128" t="s">
        <v>107</v>
      </c>
      <c r="B39" s="129" t="s">
        <v>88</v>
      </c>
      <c r="C39" s="130">
        <v>800</v>
      </c>
      <c r="D39" s="130">
        <v>3</v>
      </c>
      <c r="E39" s="131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>
        <v>1.5</v>
      </c>
      <c r="Z39" s="132">
        <v>1</v>
      </c>
      <c r="AA39" s="132"/>
      <c r="AB39" s="132">
        <f t="shared" si="21"/>
        <v>2.5</v>
      </c>
      <c r="AC39" s="133" t="s">
        <v>23</v>
      </c>
      <c r="AD39" s="133">
        <v>1</v>
      </c>
      <c r="AE39" s="134" t="s">
        <v>36</v>
      </c>
      <c r="AF39" s="82" t="s">
        <v>65</v>
      </c>
    </row>
    <row r="40" spans="1:32" s="70" customFormat="1" ht="15" customHeight="1">
      <c r="A40" s="128" t="s">
        <v>108</v>
      </c>
      <c r="B40" s="129" t="s">
        <v>89</v>
      </c>
      <c r="C40" s="130">
        <v>800</v>
      </c>
      <c r="D40" s="130">
        <v>3</v>
      </c>
      <c r="E40" s="131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>
        <v>1</v>
      </c>
      <c r="Z40" s="132">
        <v>1</v>
      </c>
      <c r="AA40" s="132"/>
      <c r="AB40" s="132">
        <f t="shared" si="21"/>
        <v>2</v>
      </c>
      <c r="AC40" s="133" t="s">
        <v>23</v>
      </c>
      <c r="AD40" s="133">
        <v>1</v>
      </c>
      <c r="AE40" s="134" t="s">
        <v>36</v>
      </c>
      <c r="AF40" s="82" t="s">
        <v>65</v>
      </c>
    </row>
    <row r="41" spans="1:32" s="51" customFormat="1" ht="15" customHeight="1">
      <c r="A41" s="128" t="s">
        <v>109</v>
      </c>
      <c r="B41" s="133" t="s">
        <v>90</v>
      </c>
      <c r="C41" s="130">
        <v>800</v>
      </c>
      <c r="D41" s="130">
        <v>2</v>
      </c>
      <c r="E41" s="131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>
        <v>1</v>
      </c>
      <c r="Z41" s="132">
        <v>1</v>
      </c>
      <c r="AA41" s="132"/>
      <c r="AB41" s="132">
        <f t="shared" si="21"/>
        <v>2</v>
      </c>
      <c r="AC41" s="133" t="s">
        <v>23</v>
      </c>
      <c r="AD41" s="133">
        <v>1</v>
      </c>
      <c r="AE41" s="134" t="s">
        <v>36</v>
      </c>
      <c r="AF41" s="82" t="s">
        <v>65</v>
      </c>
    </row>
    <row r="42" spans="1:32" s="70" customFormat="1" ht="15" customHeight="1">
      <c r="A42" s="128" t="s">
        <v>110</v>
      </c>
      <c r="B42" s="133" t="s">
        <v>111</v>
      </c>
      <c r="C42" s="130">
        <v>800</v>
      </c>
      <c r="D42" s="130">
        <v>2</v>
      </c>
      <c r="E42" s="131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>
        <v>1</v>
      </c>
      <c r="Z42" s="132">
        <v>1</v>
      </c>
      <c r="AA42" s="132"/>
      <c r="AB42" s="132">
        <f t="shared" si="21"/>
        <v>2</v>
      </c>
      <c r="AC42" s="133" t="s">
        <v>23</v>
      </c>
      <c r="AD42" s="133">
        <v>1</v>
      </c>
      <c r="AE42" s="134" t="s">
        <v>36</v>
      </c>
      <c r="AF42" s="82" t="s">
        <v>65</v>
      </c>
    </row>
    <row r="43" spans="1:32" s="70" customFormat="1" ht="15" customHeight="1">
      <c r="A43" s="124"/>
      <c r="B43" s="115"/>
      <c r="C43" s="123"/>
      <c r="D43" s="123"/>
      <c r="E43" s="118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4">
        <f t="shared" si="21"/>
        <v>0</v>
      </c>
      <c r="AC43" s="115"/>
      <c r="AD43" s="115">
        <v>0</v>
      </c>
      <c r="AE43" s="135"/>
      <c r="AF43" s="69"/>
    </row>
    <row r="44" spans="1:32" s="51" customFormat="1" ht="15" customHeight="1">
      <c r="A44" s="125"/>
      <c r="B44" s="126"/>
      <c r="C44" s="127"/>
      <c r="D44" s="127"/>
      <c r="E44" s="118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4">
        <f t="shared" si="21"/>
        <v>0</v>
      </c>
      <c r="AC44" s="115"/>
      <c r="AD44" s="115">
        <v>0</v>
      </c>
      <c r="AE44" s="135"/>
      <c r="AF44" s="69"/>
    </row>
    <row r="45" spans="1:32" s="51" customFormat="1" ht="15" customHeight="1">
      <c r="A45" s="125"/>
      <c r="B45" s="126"/>
      <c r="C45" s="127"/>
      <c r="D45" s="127"/>
      <c r="E45" s="118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4">
        <f t="shared" si="21"/>
        <v>0</v>
      </c>
      <c r="AC45" s="115"/>
      <c r="AD45" s="115">
        <v>0</v>
      </c>
      <c r="AE45" s="135"/>
      <c r="AF45" s="69"/>
    </row>
    <row r="46" spans="1:32" s="51" customFormat="1" ht="15" customHeight="1">
      <c r="A46" s="125"/>
      <c r="B46" s="126"/>
      <c r="C46" s="127"/>
      <c r="D46" s="127"/>
      <c r="E46" s="118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4">
        <f t="shared" si="21"/>
        <v>0</v>
      </c>
      <c r="AC46" s="115"/>
      <c r="AD46" s="115">
        <v>0</v>
      </c>
      <c r="AE46" s="135"/>
      <c r="AF46" s="69"/>
    </row>
    <row r="47" spans="1:32" s="51" customFormat="1" ht="15" customHeight="1">
      <c r="A47" s="125"/>
      <c r="B47" s="126"/>
      <c r="C47" s="127"/>
      <c r="D47" s="127"/>
      <c r="E47" s="118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4">
        <f t="shared" si="21"/>
        <v>0</v>
      </c>
      <c r="AC47" s="115"/>
      <c r="AD47" s="115">
        <v>0</v>
      </c>
      <c r="AE47" s="135"/>
      <c r="AF47" s="69"/>
    </row>
    <row r="48" spans="1:32" s="51" customFormat="1" ht="15" customHeight="1">
      <c r="A48" s="96"/>
      <c r="B48" s="64"/>
      <c r="C48" s="56"/>
      <c r="D48" s="56"/>
      <c r="E48" s="65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75"/>
      <c r="Q48" s="66"/>
      <c r="R48" s="66"/>
      <c r="S48" s="66"/>
      <c r="T48" s="75"/>
      <c r="U48" s="66"/>
      <c r="V48" s="66"/>
      <c r="W48" s="66"/>
      <c r="X48" s="66"/>
      <c r="Y48" s="66"/>
      <c r="Z48" s="75"/>
      <c r="AA48" s="75"/>
    </row>
    <row r="49" spans="1:27" s="51" customFormat="1" ht="15" customHeight="1">
      <c r="A49" s="96"/>
      <c r="B49" s="64"/>
      <c r="C49" s="56"/>
      <c r="D49" s="56"/>
      <c r="E49" s="65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75"/>
      <c r="Q49" s="66"/>
      <c r="R49" s="66"/>
      <c r="S49" s="66"/>
      <c r="T49" s="75"/>
      <c r="U49" s="66"/>
      <c r="V49" s="66"/>
      <c r="W49" s="66"/>
      <c r="X49" s="66"/>
      <c r="Y49" s="66"/>
      <c r="Z49" s="75"/>
      <c r="AA49" s="75"/>
    </row>
    <row r="50" spans="1:27" s="51" customFormat="1" ht="15" customHeight="1">
      <c r="A50" s="96"/>
      <c r="B50" s="64"/>
      <c r="C50" s="56"/>
      <c r="D50" s="56"/>
      <c r="E50" s="65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75"/>
      <c r="Q50" s="66"/>
      <c r="R50" s="66"/>
      <c r="S50" s="66"/>
      <c r="T50" s="75"/>
      <c r="U50" s="66"/>
      <c r="V50" s="66"/>
      <c r="W50" s="66"/>
      <c r="X50" s="66"/>
      <c r="Y50" s="66"/>
      <c r="Z50" s="75"/>
      <c r="AA50" s="75"/>
    </row>
    <row r="51" spans="1:27" s="51" customFormat="1" ht="15" customHeight="1">
      <c r="A51" s="96"/>
      <c r="B51" s="64"/>
      <c r="C51" s="56"/>
      <c r="D51" s="56"/>
      <c r="E51" s="65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75"/>
      <c r="Q51" s="66"/>
      <c r="R51" s="66"/>
      <c r="S51" s="66"/>
      <c r="T51" s="75"/>
      <c r="U51" s="66"/>
      <c r="V51" s="66"/>
      <c r="W51" s="66"/>
      <c r="X51" s="66"/>
      <c r="Y51" s="66"/>
      <c r="Z51" s="75"/>
      <c r="AA51" s="75"/>
    </row>
    <row r="52" spans="1:27" s="51" customFormat="1" ht="15" customHeight="1">
      <c r="A52" s="96"/>
      <c r="B52" s="64"/>
      <c r="C52" s="56"/>
      <c r="D52" s="56"/>
      <c r="E52" s="65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75"/>
      <c r="Q52" s="66"/>
      <c r="R52" s="66"/>
      <c r="S52" s="66"/>
      <c r="T52" s="75"/>
      <c r="U52" s="66"/>
      <c r="V52" s="66"/>
      <c r="W52" s="66"/>
      <c r="X52" s="66"/>
      <c r="Y52" s="66"/>
      <c r="Z52" s="75"/>
      <c r="AA52" s="75"/>
    </row>
    <row r="53" spans="1:27" s="51" customFormat="1" ht="15" customHeight="1">
      <c r="A53" s="96"/>
      <c r="B53" s="64"/>
      <c r="C53" s="56"/>
      <c r="D53" s="56"/>
      <c r="E53" s="65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75"/>
      <c r="Q53" s="66"/>
      <c r="R53" s="66"/>
      <c r="S53" s="66"/>
      <c r="T53" s="75"/>
      <c r="U53" s="66"/>
      <c r="V53" s="66"/>
      <c r="W53" s="66"/>
      <c r="X53" s="66"/>
      <c r="Y53" s="66"/>
      <c r="Z53" s="75"/>
      <c r="AA53" s="75"/>
    </row>
    <row r="54" spans="1:27" s="51" customFormat="1" ht="15" customHeight="1">
      <c r="A54" s="96"/>
      <c r="B54" s="64"/>
      <c r="C54" s="56"/>
      <c r="D54" s="56"/>
      <c r="E54" s="65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75"/>
      <c r="Q54" s="66"/>
      <c r="R54" s="66"/>
      <c r="S54" s="66"/>
      <c r="T54" s="75"/>
      <c r="U54" s="66"/>
      <c r="V54" s="66"/>
      <c r="W54" s="66"/>
      <c r="X54" s="66"/>
      <c r="Y54" s="66"/>
      <c r="Z54" s="75"/>
      <c r="AA54" s="75"/>
    </row>
    <row r="55" spans="1:27" s="51" customFormat="1" ht="15" customHeight="1">
      <c r="A55" s="96"/>
      <c r="B55" s="64"/>
      <c r="C55" s="56"/>
      <c r="D55" s="56"/>
      <c r="E55" s="65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75"/>
      <c r="Q55" s="66"/>
      <c r="R55" s="66"/>
      <c r="S55" s="66"/>
      <c r="T55" s="75"/>
      <c r="U55" s="66"/>
      <c r="V55" s="66"/>
      <c r="W55" s="66"/>
      <c r="X55" s="66"/>
      <c r="Y55" s="66"/>
      <c r="Z55" s="75"/>
      <c r="AA55" s="75"/>
    </row>
    <row r="56" spans="1:27" s="51" customFormat="1" ht="15" customHeight="1">
      <c r="A56" s="96"/>
      <c r="B56" s="64"/>
      <c r="C56" s="56"/>
      <c r="D56" s="56"/>
      <c r="E56" s="65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75"/>
      <c r="Q56" s="66"/>
      <c r="R56" s="66"/>
      <c r="S56" s="66"/>
      <c r="T56" s="75"/>
      <c r="U56" s="66"/>
      <c r="V56" s="66"/>
      <c r="W56" s="66"/>
      <c r="X56" s="66"/>
      <c r="Y56" s="66"/>
      <c r="Z56" s="75"/>
      <c r="AA56" s="75"/>
    </row>
    <row r="57" spans="1:27" s="51" customFormat="1" ht="15" customHeight="1">
      <c r="A57" s="96"/>
      <c r="B57" s="64"/>
      <c r="C57" s="56"/>
      <c r="D57" s="56"/>
      <c r="E57" s="65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75"/>
      <c r="Q57" s="66"/>
      <c r="R57" s="66"/>
      <c r="S57" s="66"/>
      <c r="T57" s="75"/>
      <c r="U57" s="66"/>
      <c r="V57" s="66"/>
      <c r="W57" s="66"/>
      <c r="X57" s="66"/>
      <c r="Y57" s="66"/>
      <c r="Z57" s="75"/>
      <c r="AA57" s="75"/>
    </row>
    <row r="58" spans="1:27" s="51" customFormat="1" ht="15" customHeight="1">
      <c r="A58" s="96"/>
      <c r="B58" s="64"/>
      <c r="C58" s="56"/>
      <c r="D58" s="56"/>
      <c r="E58" s="65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75"/>
      <c r="Q58" s="66"/>
      <c r="R58" s="66"/>
      <c r="S58" s="66"/>
      <c r="T58" s="75"/>
      <c r="U58" s="66"/>
      <c r="V58" s="66"/>
      <c r="W58" s="66"/>
      <c r="X58" s="66"/>
      <c r="Y58" s="66"/>
      <c r="Z58" s="75"/>
      <c r="AA58" s="75"/>
    </row>
    <row r="59" spans="1:27" s="51" customFormat="1" ht="15" customHeight="1">
      <c r="A59" s="96"/>
      <c r="B59" s="64"/>
      <c r="C59" s="56"/>
      <c r="D59" s="56"/>
      <c r="E59" s="65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75"/>
      <c r="Q59" s="66"/>
      <c r="R59" s="66"/>
      <c r="S59" s="66"/>
      <c r="T59" s="75"/>
      <c r="U59" s="66"/>
      <c r="V59" s="66"/>
      <c r="W59" s="66"/>
      <c r="X59" s="66"/>
      <c r="Y59" s="66"/>
      <c r="Z59" s="75"/>
      <c r="AA59" s="75"/>
    </row>
    <row r="60" spans="1:27" s="51" customFormat="1" ht="15" customHeight="1">
      <c r="A60" s="96"/>
      <c r="B60" s="64"/>
      <c r="C60" s="56"/>
      <c r="D60" s="56"/>
      <c r="E60" s="65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75"/>
      <c r="Q60" s="66"/>
      <c r="R60" s="66"/>
      <c r="S60" s="66"/>
      <c r="T60" s="75"/>
      <c r="U60" s="66"/>
      <c r="V60" s="66"/>
      <c r="W60" s="66"/>
      <c r="X60" s="66"/>
      <c r="Y60" s="66"/>
      <c r="Z60" s="75"/>
      <c r="AA60" s="75"/>
    </row>
    <row r="61" spans="1:27" s="51" customFormat="1" ht="15" customHeight="1">
      <c r="A61" s="96"/>
      <c r="B61" s="64"/>
      <c r="C61" s="56"/>
      <c r="D61" s="56"/>
      <c r="E61" s="65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75"/>
      <c r="Q61" s="66"/>
      <c r="R61" s="66"/>
      <c r="S61" s="66"/>
      <c r="T61" s="75"/>
      <c r="U61" s="66"/>
      <c r="V61" s="66"/>
      <c r="W61" s="66"/>
      <c r="X61" s="66"/>
      <c r="Y61" s="66"/>
      <c r="Z61" s="75"/>
      <c r="AA61" s="75"/>
    </row>
    <row r="62" spans="1:27" s="51" customFormat="1" ht="15" customHeight="1">
      <c r="A62" s="96"/>
      <c r="B62" s="64"/>
      <c r="C62" s="56"/>
      <c r="D62" s="56"/>
      <c r="E62" s="65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75"/>
      <c r="Q62" s="66"/>
      <c r="R62" s="66"/>
      <c r="S62" s="66"/>
      <c r="T62" s="75"/>
      <c r="U62" s="66"/>
      <c r="V62" s="66"/>
      <c r="W62" s="66"/>
      <c r="X62" s="66"/>
      <c r="Y62" s="66"/>
      <c r="Z62" s="75"/>
      <c r="AA62" s="75"/>
    </row>
    <row r="63" spans="1:27" s="51" customFormat="1" ht="15" customHeight="1">
      <c r="A63" s="96"/>
      <c r="B63" s="64"/>
      <c r="C63" s="56"/>
      <c r="D63" s="56"/>
      <c r="E63" s="65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75"/>
      <c r="Q63" s="66"/>
      <c r="R63" s="66"/>
      <c r="S63" s="66"/>
      <c r="T63" s="75"/>
      <c r="U63" s="66"/>
      <c r="V63" s="66"/>
      <c r="W63" s="66"/>
      <c r="X63" s="66"/>
      <c r="Y63" s="66"/>
      <c r="Z63" s="75"/>
      <c r="AA63" s="75"/>
    </row>
    <row r="64" spans="1:27" s="51" customFormat="1" ht="15" customHeight="1">
      <c r="A64" s="96"/>
      <c r="B64" s="64"/>
      <c r="C64" s="56"/>
      <c r="D64" s="56"/>
      <c r="E64" s="65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75"/>
      <c r="Q64" s="66"/>
      <c r="R64" s="66"/>
      <c r="S64" s="66"/>
      <c r="T64" s="75"/>
      <c r="U64" s="66"/>
      <c r="V64" s="66"/>
      <c r="W64" s="66"/>
      <c r="X64" s="66"/>
      <c r="Y64" s="66"/>
      <c r="Z64" s="75"/>
      <c r="AA64" s="75"/>
    </row>
    <row r="65" spans="1:27" s="51" customFormat="1" ht="15" customHeight="1">
      <c r="A65" s="96"/>
      <c r="B65" s="64"/>
      <c r="C65" s="56"/>
      <c r="D65" s="56"/>
      <c r="E65" s="65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75"/>
      <c r="Q65" s="66"/>
      <c r="R65" s="66"/>
      <c r="S65" s="66"/>
      <c r="T65" s="75"/>
      <c r="U65" s="66"/>
      <c r="V65" s="66"/>
      <c r="W65" s="66"/>
      <c r="X65" s="66"/>
      <c r="Y65" s="66"/>
      <c r="Z65" s="75"/>
      <c r="AA65" s="75"/>
    </row>
    <row r="66" spans="1:27" s="51" customFormat="1" ht="15" customHeight="1">
      <c r="A66" s="96"/>
      <c r="B66" s="64"/>
      <c r="C66" s="56"/>
      <c r="D66" s="56"/>
      <c r="E66" s="65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75"/>
      <c r="Q66" s="66"/>
      <c r="R66" s="66"/>
      <c r="S66" s="66"/>
      <c r="T66" s="75"/>
      <c r="U66" s="66"/>
      <c r="V66" s="66"/>
      <c r="W66" s="66"/>
      <c r="X66" s="66"/>
      <c r="Y66" s="66"/>
      <c r="Z66" s="75"/>
      <c r="AA66" s="75"/>
    </row>
    <row r="67" spans="1:27" s="51" customFormat="1" ht="15" customHeight="1">
      <c r="A67" s="96"/>
      <c r="B67" s="64"/>
      <c r="C67" s="56"/>
      <c r="D67" s="56"/>
      <c r="E67" s="65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75"/>
      <c r="Q67" s="66"/>
      <c r="R67" s="66"/>
      <c r="S67" s="66"/>
      <c r="T67" s="75"/>
      <c r="U67" s="66"/>
      <c r="V67" s="66"/>
      <c r="W67" s="66"/>
      <c r="X67" s="66"/>
      <c r="Y67" s="66"/>
      <c r="Z67" s="75"/>
      <c r="AA67" s="75"/>
    </row>
    <row r="68" spans="1:27" s="51" customFormat="1" ht="15" customHeight="1">
      <c r="A68" s="96"/>
      <c r="B68" s="64"/>
      <c r="C68" s="56"/>
      <c r="D68" s="56"/>
      <c r="E68" s="65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75"/>
      <c r="Q68" s="66"/>
      <c r="R68" s="66"/>
      <c r="S68" s="66"/>
      <c r="T68" s="75"/>
      <c r="U68" s="66"/>
      <c r="V68" s="66"/>
      <c r="W68" s="66"/>
      <c r="X68" s="66"/>
      <c r="Y68" s="66"/>
      <c r="Z68" s="75"/>
      <c r="AA68" s="75"/>
    </row>
    <row r="69" spans="1:27" s="51" customFormat="1" ht="15" customHeight="1">
      <c r="A69" s="96"/>
      <c r="B69" s="64"/>
      <c r="C69" s="56"/>
      <c r="D69" s="56"/>
      <c r="E69" s="65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75"/>
      <c r="Q69" s="66"/>
      <c r="R69" s="66"/>
      <c r="S69" s="66"/>
      <c r="T69" s="75"/>
      <c r="U69" s="66"/>
      <c r="V69" s="66"/>
      <c r="W69" s="66"/>
      <c r="X69" s="66"/>
      <c r="Y69" s="66"/>
      <c r="Z69" s="75"/>
      <c r="AA69" s="75"/>
    </row>
    <row r="70" spans="1:27" s="51" customFormat="1" ht="15" customHeight="1">
      <c r="A70" s="96"/>
      <c r="B70" s="64"/>
      <c r="C70" s="56"/>
      <c r="D70" s="56"/>
      <c r="E70" s="65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75"/>
      <c r="Q70" s="66"/>
      <c r="R70" s="66"/>
      <c r="S70" s="66"/>
      <c r="T70" s="75"/>
      <c r="U70" s="66"/>
      <c r="V70" s="66"/>
      <c r="W70" s="66"/>
      <c r="X70" s="66"/>
      <c r="Y70" s="66"/>
      <c r="Z70" s="75"/>
      <c r="AA70" s="75"/>
    </row>
    <row r="71" spans="1:27" s="51" customFormat="1" ht="15" customHeight="1">
      <c r="A71" s="96"/>
      <c r="B71" s="64"/>
      <c r="C71" s="56"/>
      <c r="D71" s="56"/>
      <c r="E71" s="65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75"/>
      <c r="Q71" s="66"/>
      <c r="R71" s="66"/>
      <c r="S71" s="66"/>
      <c r="T71" s="75"/>
      <c r="U71" s="66"/>
      <c r="V71" s="66"/>
      <c r="W71" s="66"/>
      <c r="X71" s="66"/>
      <c r="Y71" s="66"/>
      <c r="Z71" s="75"/>
      <c r="AA71" s="75"/>
    </row>
    <row r="72" spans="1:27" s="51" customFormat="1" ht="15" customHeight="1">
      <c r="A72" s="96"/>
      <c r="B72" s="64"/>
      <c r="C72" s="56"/>
      <c r="D72" s="56"/>
      <c r="E72" s="65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75"/>
      <c r="Q72" s="66"/>
      <c r="R72" s="66"/>
      <c r="S72" s="66"/>
      <c r="T72" s="75"/>
      <c r="U72" s="66"/>
      <c r="V72" s="66"/>
      <c r="W72" s="66"/>
      <c r="X72" s="66"/>
      <c r="Y72" s="66"/>
      <c r="Z72" s="75"/>
      <c r="AA72" s="75"/>
    </row>
    <row r="73" spans="1:27" s="51" customFormat="1" ht="15" customHeight="1">
      <c r="A73" s="96"/>
      <c r="B73" s="64"/>
      <c r="C73" s="56"/>
      <c r="D73" s="56"/>
      <c r="E73" s="65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75"/>
      <c r="Q73" s="66"/>
      <c r="R73" s="66"/>
      <c r="S73" s="66"/>
      <c r="T73" s="75"/>
      <c r="U73" s="66"/>
      <c r="V73" s="66"/>
      <c r="W73" s="66"/>
      <c r="X73" s="66"/>
      <c r="Y73" s="66"/>
      <c r="Z73" s="75"/>
      <c r="AA73" s="75"/>
    </row>
    <row r="74" spans="1:27" s="51" customFormat="1" ht="15" customHeight="1">
      <c r="A74" s="96"/>
      <c r="B74" s="64"/>
      <c r="C74" s="56"/>
      <c r="D74" s="56"/>
      <c r="E74" s="65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75"/>
      <c r="Q74" s="66"/>
      <c r="R74" s="66"/>
      <c r="S74" s="66"/>
      <c r="T74" s="75"/>
      <c r="U74" s="66"/>
      <c r="V74" s="66"/>
      <c r="W74" s="66"/>
      <c r="X74" s="66"/>
      <c r="Y74" s="66"/>
      <c r="Z74" s="75"/>
      <c r="AA74" s="75"/>
    </row>
    <row r="75" spans="1:27" s="51" customFormat="1" ht="15" customHeight="1">
      <c r="A75" s="96"/>
      <c r="B75" s="64"/>
      <c r="C75" s="56"/>
      <c r="D75" s="56"/>
      <c r="E75" s="65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75"/>
      <c r="Q75" s="66"/>
      <c r="R75" s="66"/>
      <c r="S75" s="66"/>
      <c r="T75" s="75"/>
      <c r="U75" s="66"/>
      <c r="V75" s="66"/>
      <c r="W75" s="66"/>
      <c r="X75" s="66"/>
      <c r="Y75" s="66"/>
      <c r="Z75" s="75"/>
      <c r="AA75" s="75"/>
    </row>
    <row r="76" spans="1:27" s="51" customFormat="1" ht="15" customHeight="1">
      <c r="A76" s="96"/>
      <c r="B76" s="64"/>
      <c r="C76" s="56"/>
      <c r="D76" s="56"/>
      <c r="E76" s="65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75"/>
      <c r="Q76" s="66"/>
      <c r="R76" s="66"/>
      <c r="S76" s="66"/>
      <c r="T76" s="75"/>
      <c r="U76" s="66"/>
      <c r="V76" s="66"/>
      <c r="W76" s="66"/>
      <c r="X76" s="66"/>
      <c r="Y76" s="66"/>
      <c r="Z76" s="75"/>
      <c r="AA76" s="75"/>
    </row>
    <row r="77" spans="1:27" s="51" customFormat="1" ht="15" customHeight="1">
      <c r="A77" s="96"/>
      <c r="B77" s="64"/>
      <c r="C77" s="56"/>
      <c r="D77" s="56"/>
      <c r="E77" s="65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75"/>
      <c r="Q77" s="66"/>
      <c r="R77" s="66"/>
      <c r="S77" s="66"/>
      <c r="T77" s="75"/>
      <c r="U77" s="66"/>
      <c r="V77" s="66"/>
      <c r="W77" s="66"/>
      <c r="X77" s="66"/>
      <c r="Y77" s="66"/>
      <c r="Z77" s="75"/>
      <c r="AA77" s="75"/>
    </row>
    <row r="78" spans="1:27" s="51" customFormat="1" ht="15" customHeight="1">
      <c r="A78" s="96"/>
      <c r="B78" s="64"/>
      <c r="C78" s="56"/>
      <c r="D78" s="56"/>
      <c r="E78" s="65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75"/>
      <c r="Q78" s="66"/>
      <c r="R78" s="66"/>
      <c r="S78" s="66"/>
      <c r="T78" s="75"/>
      <c r="U78" s="66"/>
      <c r="V78" s="66"/>
      <c r="W78" s="66"/>
      <c r="X78" s="66"/>
      <c r="Y78" s="66"/>
      <c r="Z78" s="75"/>
      <c r="AA78" s="75"/>
    </row>
    <row r="79" spans="1:27" s="51" customFormat="1" ht="15" customHeight="1">
      <c r="A79" s="96"/>
      <c r="B79" s="64"/>
      <c r="C79" s="56"/>
      <c r="D79" s="56"/>
      <c r="E79" s="65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75"/>
      <c r="Q79" s="66"/>
      <c r="R79" s="66"/>
      <c r="S79" s="66"/>
      <c r="T79" s="75"/>
      <c r="U79" s="66"/>
      <c r="V79" s="66"/>
      <c r="W79" s="66"/>
      <c r="X79" s="66"/>
      <c r="Y79" s="66"/>
      <c r="Z79" s="75"/>
      <c r="AA79" s="75"/>
    </row>
    <row r="80" spans="1:27" s="51" customFormat="1" ht="15" customHeight="1">
      <c r="A80" s="96"/>
      <c r="B80" s="64"/>
      <c r="C80" s="56"/>
      <c r="D80" s="56"/>
      <c r="E80" s="65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75"/>
      <c r="Q80" s="66"/>
      <c r="R80" s="66"/>
      <c r="S80" s="66"/>
      <c r="T80" s="75"/>
      <c r="U80" s="66"/>
      <c r="V80" s="66"/>
      <c r="W80" s="66"/>
      <c r="X80" s="66"/>
      <c r="Y80" s="66"/>
      <c r="Z80" s="75"/>
      <c r="AA80" s="75"/>
    </row>
  </sheetData>
  <autoFilter ref="A5:AF47">
    <filterColumn colId="30">
      <filters>
        <filter val="Sanjel"/>
      </filters>
    </filterColumn>
  </autoFilter>
  <mergeCells count="2">
    <mergeCell ref="D1:D2"/>
    <mergeCell ref="AB1:AB2"/>
  </mergeCells>
  <phoneticPr fontId="2" type="noConversion"/>
  <dataValidations count="4">
    <dataValidation type="list" allowBlank="1" showInputMessage="1" showErrorMessage="1" sqref="AD6:AD47">
      <formula1>"0,1"</formula1>
    </dataValidation>
    <dataValidation type="list" allowBlank="1" showInputMessage="1" showErrorMessage="1" sqref="AE6:AE47">
      <formula1>"Sanjel,MetaShare"</formula1>
    </dataValidation>
    <dataValidation type="list" allowBlank="1" showInputMessage="1" showErrorMessage="1" sqref="AF1:AF5 AF48:AF1048576">
      <formula1>"Online,Express,MDM,eService,Program"</formula1>
    </dataValidation>
    <dataValidation type="list" allowBlank="1" showInputMessage="1" showErrorMessage="1" sqref="AF6:AF47">
      <formula1>"Online,Express,MDM,eService,Program,Database"</formula1>
    </dataValidation>
  </dataValidations>
  <pageMargins left="0" right="0" top="0.5" bottom="0.25" header="0.05" footer="0.05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Resources!$A$10:$A$18</xm:f>
          </x14:formula1>
          <xm:sqref>AC1:AC9 AC11:AC1048576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2"/>
  <sheetViews>
    <sheetView zoomScaleNormal="100" workbookViewId="0">
      <pane xSplit="4" ySplit="7" topLeftCell="E8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ColWidth="8.453125" defaultRowHeight="14.5"/>
  <cols>
    <col min="1" max="1" width="12.54296875" style="6" customWidth="1"/>
    <col min="2" max="2" width="41.81640625" style="23" customWidth="1"/>
    <col min="3" max="4" width="8.453125" style="33" bestFit="1" customWidth="1"/>
    <col min="5" max="5" width="8.453125" style="8" customWidth="1"/>
    <col min="6" max="6" width="8.453125" style="46" customWidth="1"/>
    <col min="7" max="8" width="7.453125" style="8" customWidth="1"/>
    <col min="9" max="13" width="8.453125" style="23"/>
    <col min="14" max="15" width="8.453125" style="61"/>
    <col min="16" max="16384" width="8.453125" style="23"/>
  </cols>
  <sheetData>
    <row r="1" spans="1:26" s="2" customFormat="1" ht="15.75" customHeight="1">
      <c r="A1" s="20" t="s">
        <v>28</v>
      </c>
      <c r="B1" s="21" t="s">
        <v>9</v>
      </c>
      <c r="C1" s="31" t="s">
        <v>15</v>
      </c>
      <c r="D1" s="140" t="s">
        <v>18</v>
      </c>
      <c r="E1" s="1">
        <f>'Daily Records'!E1</f>
        <v>43436</v>
      </c>
      <c r="F1" s="1">
        <f>'Daily Records'!F1</f>
        <v>43437</v>
      </c>
      <c r="G1" s="1">
        <f>'Daily Records'!G1</f>
        <v>43438</v>
      </c>
      <c r="H1" s="1">
        <f>'Daily Records'!H1</f>
        <v>43439</v>
      </c>
      <c r="I1" s="1">
        <f>'Daily Records'!I1</f>
        <v>43440</v>
      </c>
      <c r="J1" s="1">
        <f>'Daily Records'!J1</f>
        <v>43441</v>
      </c>
      <c r="K1" s="1">
        <f>'Daily Records'!K1</f>
        <v>43444</v>
      </c>
      <c r="L1" s="1">
        <f>'Daily Records'!L1</f>
        <v>43445</v>
      </c>
      <c r="M1" s="1">
        <f>'Daily Records'!M1</f>
        <v>43446</v>
      </c>
      <c r="N1" s="1">
        <f>'Daily Records'!N1</f>
        <v>43447</v>
      </c>
      <c r="O1" s="1">
        <f>'Daily Records'!O1</f>
        <v>43448</v>
      </c>
      <c r="P1" s="1">
        <f>'Daily Records'!Q1</f>
        <v>43451</v>
      </c>
      <c r="Q1" s="1">
        <f>'Daily Records'!R1</f>
        <v>43452</v>
      </c>
      <c r="R1" s="1">
        <f>'Daily Records'!S1</f>
        <v>43453</v>
      </c>
      <c r="S1" s="1">
        <f>'Daily Records'!T1</f>
        <v>43454</v>
      </c>
      <c r="T1" s="1">
        <f>'Daily Records'!U1</f>
        <v>43455</v>
      </c>
      <c r="U1" s="1">
        <f>'Daily Records'!V1</f>
        <v>43458</v>
      </c>
      <c r="V1" s="1">
        <f>'Daily Records'!W1</f>
        <v>43459</v>
      </c>
      <c r="W1" s="1">
        <f>'Daily Records'!X1</f>
        <v>43460</v>
      </c>
      <c r="X1" s="1">
        <f>'Daily Records'!Y1</f>
        <v>43461</v>
      </c>
      <c r="Y1" s="1">
        <f>'Daily Records'!Z1</f>
        <v>43462</v>
      </c>
      <c r="Z1" s="1">
        <f>'Daily Records'!AA1</f>
        <v>43463</v>
      </c>
    </row>
    <row r="2" spans="1:26" s="2" customFormat="1" ht="15" thickBot="1">
      <c r="A2" s="3"/>
      <c r="B2" s="4"/>
      <c r="C2" s="32"/>
      <c r="D2" s="141"/>
      <c r="E2" s="28">
        <f>'Daily Records'!E1</f>
        <v>43436</v>
      </c>
      <c r="F2" s="28">
        <f>'Daily Records'!F1</f>
        <v>43437</v>
      </c>
      <c r="G2" s="28">
        <f>'Daily Records'!G1</f>
        <v>43438</v>
      </c>
      <c r="H2" s="28">
        <f>'Daily Records'!H1</f>
        <v>43439</v>
      </c>
      <c r="I2" s="28">
        <f>'Daily Records'!I1</f>
        <v>43440</v>
      </c>
      <c r="J2" s="28">
        <f>'Daily Records'!J1</f>
        <v>43441</v>
      </c>
      <c r="K2" s="28">
        <f>'Daily Records'!K1</f>
        <v>43444</v>
      </c>
      <c r="L2" s="28">
        <f>'Daily Records'!L1</f>
        <v>43445</v>
      </c>
      <c r="M2" s="28">
        <f>'Daily Records'!M1</f>
        <v>43446</v>
      </c>
      <c r="N2" s="28">
        <f>'Daily Records'!N1</f>
        <v>43447</v>
      </c>
      <c r="O2" s="28">
        <f>'Daily Records'!O1</f>
        <v>43448</v>
      </c>
      <c r="P2" s="28">
        <f>'Daily Records'!Q1</f>
        <v>43451</v>
      </c>
      <c r="Q2" s="28">
        <f>'Daily Records'!R1</f>
        <v>43452</v>
      </c>
      <c r="R2" s="28">
        <f>'Daily Records'!S1</f>
        <v>43453</v>
      </c>
      <c r="S2" s="28">
        <f>'Daily Records'!T1</f>
        <v>43454</v>
      </c>
      <c r="T2" s="28">
        <f>'Daily Records'!U1</f>
        <v>43455</v>
      </c>
      <c r="U2" s="28">
        <f>'Daily Records'!V1</f>
        <v>43458</v>
      </c>
      <c r="V2" s="28">
        <f>'Daily Records'!W1</f>
        <v>43459</v>
      </c>
      <c r="W2" s="28">
        <f>'Daily Records'!X1</f>
        <v>43460</v>
      </c>
      <c r="X2" s="28">
        <f>'Daily Records'!Y1</f>
        <v>43461</v>
      </c>
      <c r="Y2" s="28">
        <f>'Daily Records'!Z1</f>
        <v>43462</v>
      </c>
      <c r="Z2" s="28">
        <f>'Daily Records'!AA1</f>
        <v>43463</v>
      </c>
    </row>
    <row r="3" spans="1:26" s="81" customFormat="1" ht="15" thickBot="1">
      <c r="A3" s="84"/>
      <c r="B3" s="85" t="s">
        <v>25</v>
      </c>
      <c r="C3" s="84"/>
      <c r="D3" s="79">
        <f>E3</f>
        <v>436</v>
      </c>
      <c r="E3" s="80">
        <f>Resources!C8</f>
        <v>436</v>
      </c>
      <c r="F3" s="80">
        <f>Resources!D8</f>
        <v>416</v>
      </c>
      <c r="G3" s="80">
        <f>Resources!E8</f>
        <v>396</v>
      </c>
      <c r="H3" s="80">
        <f>Resources!F8</f>
        <v>376</v>
      </c>
      <c r="I3" s="80">
        <f>Resources!G8</f>
        <v>356</v>
      </c>
      <c r="J3" s="80">
        <f>Resources!H8</f>
        <v>336</v>
      </c>
      <c r="K3" s="80">
        <f>Resources!I8</f>
        <v>316</v>
      </c>
      <c r="L3" s="80">
        <f>Resources!J8</f>
        <v>296</v>
      </c>
      <c r="M3" s="80">
        <f>Resources!K8</f>
        <v>276</v>
      </c>
      <c r="N3" s="80">
        <f>Resources!L8</f>
        <v>256</v>
      </c>
      <c r="O3" s="80">
        <f>Resources!M8</f>
        <v>236</v>
      </c>
      <c r="P3" s="80">
        <f>Resources!O8</f>
        <v>200</v>
      </c>
      <c r="Q3" s="80">
        <f>Resources!P8</f>
        <v>180</v>
      </c>
      <c r="R3" s="80">
        <f>Resources!Q8</f>
        <v>160</v>
      </c>
      <c r="S3" s="80">
        <f>Resources!R8</f>
        <v>140</v>
      </c>
      <c r="T3" s="80">
        <f>Resources!S8</f>
        <v>120</v>
      </c>
      <c r="U3" s="80">
        <f>Resources!T8</f>
        <v>100</v>
      </c>
      <c r="V3" s="80">
        <f>Resources!U8</f>
        <v>80</v>
      </c>
      <c r="W3" s="80">
        <f>Resources!V8</f>
        <v>60</v>
      </c>
      <c r="X3" s="80">
        <f>Resources!W8</f>
        <v>40</v>
      </c>
      <c r="Y3" s="80">
        <f>Resources!X8</f>
        <v>20</v>
      </c>
      <c r="Z3" s="80">
        <f>Resources!Y8</f>
        <v>0</v>
      </c>
    </row>
    <row r="4" spans="1:26" s="81" customFormat="1" ht="15" thickBot="1">
      <c r="A4" s="84"/>
      <c r="B4" s="85" t="s">
        <v>26</v>
      </c>
      <c r="C4" s="84"/>
      <c r="D4" s="79">
        <f>SUM(D6:D127)</f>
        <v>353</v>
      </c>
      <c r="E4" s="80">
        <f>SUM(E6:E42)</f>
        <v>302</v>
      </c>
      <c r="F4" s="80">
        <f>SUM(F6:F42)</f>
        <v>282</v>
      </c>
      <c r="G4" s="80" t="e">
        <f>NA()</f>
        <v>#N/A</v>
      </c>
      <c r="H4" s="80" t="e">
        <f>NA()</f>
        <v>#N/A</v>
      </c>
      <c r="I4" s="80" t="e">
        <f>NA()</f>
        <v>#N/A</v>
      </c>
      <c r="J4" s="80" t="e">
        <f>NA()</f>
        <v>#N/A</v>
      </c>
      <c r="K4" s="80" t="e">
        <f>NA()</f>
        <v>#N/A</v>
      </c>
      <c r="L4" s="80" t="e">
        <f>NA()</f>
        <v>#N/A</v>
      </c>
      <c r="M4" s="80" t="e">
        <f>NA()</f>
        <v>#N/A</v>
      </c>
      <c r="N4" s="80" t="e">
        <f>NA()</f>
        <v>#N/A</v>
      </c>
      <c r="O4" s="80" t="e">
        <f>NA()</f>
        <v>#N/A</v>
      </c>
      <c r="P4" s="80" t="e">
        <f>NA()</f>
        <v>#N/A</v>
      </c>
      <c r="Q4" s="80" t="e">
        <f>NA()</f>
        <v>#N/A</v>
      </c>
      <c r="R4" s="80" t="e">
        <f>NA()</f>
        <v>#N/A</v>
      </c>
      <c r="S4" s="80" t="e">
        <f>NA()</f>
        <v>#N/A</v>
      </c>
      <c r="T4" s="80" t="e">
        <f>NA()</f>
        <v>#N/A</v>
      </c>
      <c r="U4" s="80" t="e">
        <f>NA()</f>
        <v>#N/A</v>
      </c>
      <c r="V4" s="80" t="e">
        <f>NA()</f>
        <v>#N/A</v>
      </c>
      <c r="W4" s="80" t="e">
        <f>NA()</f>
        <v>#N/A</v>
      </c>
      <c r="X4" s="80" t="e">
        <f>NA()</f>
        <v>#N/A</v>
      </c>
      <c r="Y4" s="80" t="e">
        <f>NA()</f>
        <v>#N/A</v>
      </c>
      <c r="Z4" s="80" t="e">
        <f>NA()</f>
        <v>#N/A</v>
      </c>
    </row>
    <row r="5" spans="1:26" s="81" customFormat="1">
      <c r="A5" s="84"/>
      <c r="B5" s="85"/>
      <c r="C5" s="84"/>
      <c r="D5" s="79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s="83" customFormat="1">
      <c r="A6" s="86" t="str">
        <f>'Daily Records'!A6</f>
        <v>Phase12.P001</v>
      </c>
      <c r="B6" s="86" t="str">
        <f>'Daily Records'!B6</f>
        <v>Meeting-Phase 12</v>
      </c>
      <c r="C6" s="87">
        <f>'Daily Records'!C6</f>
        <v>1000</v>
      </c>
      <c r="D6" s="86">
        <f>'Daily Records'!D6</f>
        <v>60</v>
      </c>
      <c r="E6" s="88">
        <f>D6</f>
        <v>60</v>
      </c>
      <c r="F6" s="88">
        <v>60</v>
      </c>
      <c r="G6" s="88">
        <v>56</v>
      </c>
      <c r="H6" s="88">
        <v>54</v>
      </c>
      <c r="I6" s="88">
        <v>52</v>
      </c>
      <c r="J6" s="88">
        <v>50</v>
      </c>
      <c r="K6" s="88">
        <v>48</v>
      </c>
      <c r="L6" s="88">
        <v>46</v>
      </c>
      <c r="M6" s="88">
        <v>44</v>
      </c>
      <c r="N6" s="88">
        <v>42</v>
      </c>
      <c r="O6" s="88">
        <v>40</v>
      </c>
      <c r="P6" s="88">
        <v>20</v>
      </c>
      <c r="Q6" s="88">
        <v>18</v>
      </c>
      <c r="R6" s="88">
        <v>16</v>
      </c>
      <c r="S6" s="88">
        <v>14</v>
      </c>
      <c r="T6" s="88">
        <f t="shared" ref="T6" si="0">S6</f>
        <v>14</v>
      </c>
      <c r="U6" s="88">
        <v>13</v>
      </c>
      <c r="V6" s="88">
        <v>6</v>
      </c>
      <c r="W6" s="88">
        <v>5</v>
      </c>
      <c r="X6" s="88">
        <v>4</v>
      </c>
      <c r="Y6" s="88">
        <v>3</v>
      </c>
      <c r="Z6" s="88">
        <v>2</v>
      </c>
    </row>
    <row r="7" spans="1:26" s="83" customFormat="1">
      <c r="A7" s="86" t="str">
        <f>'Daily Records'!A7</f>
        <v>Phase12.P002</v>
      </c>
      <c r="B7" s="86" t="str">
        <f>'Daily Records'!B7</f>
        <v>Project management</v>
      </c>
      <c r="C7" s="87">
        <f>'Daily Records'!C7</f>
        <v>1000</v>
      </c>
      <c r="D7" s="86">
        <f>'Daily Records'!D7</f>
        <v>15</v>
      </c>
      <c r="E7" s="88">
        <f t="shared" ref="E7" si="1">D7</f>
        <v>15</v>
      </c>
      <c r="F7" s="88">
        <f t="shared" ref="F7" si="2">E7</f>
        <v>15</v>
      </c>
      <c r="G7" s="88">
        <v>14</v>
      </c>
      <c r="H7" s="88">
        <v>13</v>
      </c>
      <c r="I7" s="88">
        <f t="shared" ref="I7:Z12" si="3">H7</f>
        <v>13</v>
      </c>
      <c r="J7" s="88">
        <v>12</v>
      </c>
      <c r="K7" s="88">
        <v>11</v>
      </c>
      <c r="L7" s="88">
        <v>10</v>
      </c>
      <c r="M7" s="88">
        <v>9</v>
      </c>
      <c r="N7" s="88">
        <v>8</v>
      </c>
      <c r="O7" s="88">
        <f t="shared" si="3"/>
        <v>8</v>
      </c>
      <c r="P7" s="88">
        <v>7</v>
      </c>
      <c r="Q7" s="88">
        <v>6</v>
      </c>
      <c r="R7" s="88">
        <f t="shared" si="3"/>
        <v>6</v>
      </c>
      <c r="S7" s="88">
        <v>5</v>
      </c>
      <c r="T7" s="88">
        <f t="shared" si="3"/>
        <v>5</v>
      </c>
      <c r="U7" s="88">
        <f t="shared" si="3"/>
        <v>5</v>
      </c>
      <c r="V7" s="88">
        <v>3</v>
      </c>
      <c r="W7" s="88">
        <v>2</v>
      </c>
      <c r="X7" s="88">
        <f t="shared" si="3"/>
        <v>2</v>
      </c>
      <c r="Y7" s="88">
        <f t="shared" si="3"/>
        <v>2</v>
      </c>
      <c r="Z7" s="88">
        <v>0</v>
      </c>
    </row>
    <row r="8" spans="1:26" s="83" customFormat="1">
      <c r="A8" s="86" t="str">
        <f>'Daily Records'!A8</f>
        <v>Phase12.S001</v>
      </c>
      <c r="B8" s="86" t="str">
        <f>'Daily Records'!B8</f>
        <v>Analysis requirements</v>
      </c>
      <c r="C8" s="87">
        <f>'Daily Records'!C8</f>
        <v>1000</v>
      </c>
      <c r="D8" s="86">
        <f>'Daily Records'!D8</f>
        <v>40</v>
      </c>
      <c r="E8" s="88">
        <f t="shared" ref="E8" si="4">D8</f>
        <v>40</v>
      </c>
      <c r="F8" s="88">
        <v>40</v>
      </c>
      <c r="G8" s="88">
        <v>42</v>
      </c>
      <c r="H8" s="88">
        <f t="shared" ref="H8:H12" si="5">G8</f>
        <v>42</v>
      </c>
      <c r="I8" s="88">
        <v>40</v>
      </c>
      <c r="J8" s="88">
        <v>35</v>
      </c>
      <c r="K8" s="88">
        <f t="shared" si="3"/>
        <v>35</v>
      </c>
      <c r="L8" s="88">
        <v>34</v>
      </c>
      <c r="M8" s="88">
        <v>33</v>
      </c>
      <c r="N8" s="88">
        <v>31</v>
      </c>
      <c r="O8" s="88">
        <v>29</v>
      </c>
      <c r="P8" s="88">
        <v>16</v>
      </c>
      <c r="Q8" s="88">
        <v>14</v>
      </c>
      <c r="R8" s="88">
        <v>12</v>
      </c>
      <c r="S8" s="88">
        <v>8</v>
      </c>
      <c r="T8" s="88">
        <f t="shared" si="3"/>
        <v>8</v>
      </c>
      <c r="U8" s="88">
        <v>0</v>
      </c>
      <c r="V8" s="88">
        <f t="shared" si="3"/>
        <v>0</v>
      </c>
      <c r="W8" s="88">
        <f t="shared" si="3"/>
        <v>0</v>
      </c>
      <c r="X8" s="88">
        <f t="shared" si="3"/>
        <v>0</v>
      </c>
      <c r="Y8" s="88">
        <f t="shared" si="3"/>
        <v>0</v>
      </c>
      <c r="Z8" s="88">
        <f t="shared" si="3"/>
        <v>0</v>
      </c>
    </row>
    <row r="9" spans="1:26" s="83" customFormat="1">
      <c r="A9" s="86" t="str">
        <f>'Daily Records'!A9</f>
        <v>Phase12.P003</v>
      </c>
      <c r="B9" s="86" t="str">
        <f>'Daily Records'!B9</f>
        <v>Task documentation</v>
      </c>
      <c r="C9" s="87">
        <f>'Daily Records'!C9</f>
        <v>1000</v>
      </c>
      <c r="D9" s="86">
        <f>'Daily Records'!D9</f>
        <v>10</v>
      </c>
      <c r="E9" s="88">
        <f t="shared" ref="E9:E19" si="6">D9</f>
        <v>10</v>
      </c>
      <c r="F9" s="88">
        <f t="shared" ref="F9:F21" si="7">E9</f>
        <v>10</v>
      </c>
      <c r="G9" s="88">
        <v>9</v>
      </c>
      <c r="H9" s="88">
        <v>8.5</v>
      </c>
      <c r="I9" s="88">
        <v>8</v>
      </c>
      <c r="J9" s="88">
        <v>7.5</v>
      </c>
      <c r="K9" s="88">
        <v>7</v>
      </c>
      <c r="L9" s="88">
        <v>6.5</v>
      </c>
      <c r="M9" s="88">
        <v>6</v>
      </c>
      <c r="N9" s="88">
        <f t="shared" si="3"/>
        <v>6</v>
      </c>
      <c r="O9" s="88">
        <f t="shared" si="3"/>
        <v>6</v>
      </c>
      <c r="P9" s="88">
        <v>5</v>
      </c>
      <c r="Q9" s="88">
        <f t="shared" si="3"/>
        <v>5</v>
      </c>
      <c r="R9" s="88">
        <f t="shared" si="3"/>
        <v>5</v>
      </c>
      <c r="S9" s="88">
        <v>4</v>
      </c>
      <c r="T9" s="88">
        <f t="shared" si="3"/>
        <v>4</v>
      </c>
      <c r="U9" s="88">
        <v>0</v>
      </c>
      <c r="V9" s="88">
        <f t="shared" si="3"/>
        <v>0</v>
      </c>
      <c r="W9" s="88">
        <f t="shared" si="3"/>
        <v>0</v>
      </c>
      <c r="X9" s="88">
        <f t="shared" si="3"/>
        <v>0</v>
      </c>
      <c r="Y9" s="88">
        <f t="shared" si="3"/>
        <v>0</v>
      </c>
      <c r="Z9" s="88">
        <f t="shared" si="3"/>
        <v>0</v>
      </c>
    </row>
    <row r="10" spans="1:26" s="83" customFormat="1">
      <c r="A10" s="86" t="str">
        <f>'Daily Records'!A10</f>
        <v>Phase12.P004</v>
      </c>
      <c r="B10" s="86" t="str">
        <f>'Daily Records'!B10</f>
        <v>Document summary</v>
      </c>
      <c r="C10" s="87">
        <f>'Daily Records'!C10</f>
        <v>1000</v>
      </c>
      <c r="D10" s="86">
        <f>'Daily Records'!D10</f>
        <v>24</v>
      </c>
      <c r="E10" s="88">
        <f t="shared" si="6"/>
        <v>24</v>
      </c>
      <c r="F10" s="88">
        <f t="shared" si="7"/>
        <v>24</v>
      </c>
      <c r="G10" s="88">
        <v>0</v>
      </c>
      <c r="H10" s="88">
        <f t="shared" si="5"/>
        <v>0</v>
      </c>
      <c r="I10" s="88">
        <f t="shared" si="3"/>
        <v>0</v>
      </c>
      <c r="J10" s="88">
        <f t="shared" si="3"/>
        <v>0</v>
      </c>
      <c r="K10" s="88">
        <f t="shared" si="3"/>
        <v>0</v>
      </c>
      <c r="L10" s="88">
        <f t="shared" si="3"/>
        <v>0</v>
      </c>
      <c r="M10" s="88">
        <f t="shared" si="3"/>
        <v>0</v>
      </c>
      <c r="N10" s="88">
        <f t="shared" si="3"/>
        <v>0</v>
      </c>
      <c r="O10" s="88">
        <f t="shared" si="3"/>
        <v>0</v>
      </c>
      <c r="P10" s="88">
        <f t="shared" si="3"/>
        <v>0</v>
      </c>
      <c r="Q10" s="88">
        <f t="shared" si="3"/>
        <v>0</v>
      </c>
      <c r="R10" s="88">
        <f t="shared" si="3"/>
        <v>0</v>
      </c>
      <c r="S10" s="88">
        <f t="shared" si="3"/>
        <v>0</v>
      </c>
      <c r="T10" s="88">
        <f t="shared" si="3"/>
        <v>0</v>
      </c>
      <c r="U10" s="88">
        <f t="shared" si="3"/>
        <v>0</v>
      </c>
      <c r="V10" s="88">
        <f t="shared" si="3"/>
        <v>0</v>
      </c>
      <c r="W10" s="88">
        <f t="shared" si="3"/>
        <v>0</v>
      </c>
      <c r="X10" s="88">
        <f t="shared" si="3"/>
        <v>0</v>
      </c>
      <c r="Y10" s="88">
        <f t="shared" si="3"/>
        <v>0</v>
      </c>
      <c r="Z10" s="88">
        <f t="shared" si="3"/>
        <v>0</v>
      </c>
    </row>
    <row r="11" spans="1:26" s="83" customFormat="1">
      <c r="A11" s="86" t="str">
        <f>'Daily Records'!A17</f>
        <v>Ticket #404</v>
      </c>
      <c r="B11" s="86" t="str">
        <f>'Daily Records'!B17</f>
        <v>Refactor packing function in Express_Limit the size of the package file</v>
      </c>
      <c r="C11" s="87">
        <f>'Daily Records'!C17</f>
        <v>950</v>
      </c>
      <c r="D11" s="86">
        <f>'Daily Records'!D17</f>
        <v>10</v>
      </c>
      <c r="E11" s="88">
        <f t="shared" si="6"/>
        <v>10</v>
      </c>
      <c r="F11" s="88">
        <f t="shared" si="7"/>
        <v>10</v>
      </c>
      <c r="G11" s="88">
        <v>24</v>
      </c>
      <c r="H11" s="88">
        <v>4</v>
      </c>
      <c r="I11" s="88">
        <v>4</v>
      </c>
      <c r="J11" s="88">
        <f t="shared" si="3"/>
        <v>4</v>
      </c>
      <c r="K11" s="88">
        <f t="shared" si="3"/>
        <v>4</v>
      </c>
      <c r="L11" s="88">
        <f t="shared" si="3"/>
        <v>4</v>
      </c>
      <c r="M11" s="88">
        <f t="shared" si="3"/>
        <v>4</v>
      </c>
      <c r="N11" s="88">
        <f t="shared" si="3"/>
        <v>4</v>
      </c>
      <c r="O11" s="88">
        <f t="shared" si="3"/>
        <v>4</v>
      </c>
      <c r="P11" s="88">
        <v>0</v>
      </c>
      <c r="Q11" s="88">
        <f t="shared" si="3"/>
        <v>0</v>
      </c>
      <c r="R11" s="88">
        <f t="shared" si="3"/>
        <v>0</v>
      </c>
      <c r="S11" s="88">
        <f t="shared" si="3"/>
        <v>0</v>
      </c>
      <c r="T11" s="88">
        <f t="shared" si="3"/>
        <v>0</v>
      </c>
      <c r="U11" s="88">
        <f t="shared" si="3"/>
        <v>0</v>
      </c>
      <c r="V11" s="88">
        <f t="shared" si="3"/>
        <v>0</v>
      </c>
      <c r="W11" s="88">
        <f t="shared" si="3"/>
        <v>0</v>
      </c>
      <c r="X11" s="88">
        <f t="shared" si="3"/>
        <v>0</v>
      </c>
      <c r="Y11" s="88">
        <f t="shared" si="3"/>
        <v>0</v>
      </c>
      <c r="Z11" s="88">
        <f t="shared" si="3"/>
        <v>0</v>
      </c>
    </row>
    <row r="12" spans="1:26" s="83" customFormat="1">
      <c r="A12" s="86" t="str">
        <f>'Daily Records'!A19</f>
        <v>Ticket #406</v>
      </c>
      <c r="B12" s="86" t="str">
        <f>'Daily Records'!B19</f>
        <v>Add exception handling for invoke packing method</v>
      </c>
      <c r="C12" s="87">
        <f>'Daily Records'!C19</f>
        <v>950</v>
      </c>
      <c r="D12" s="86">
        <f>'Daily Records'!D19</f>
        <v>16</v>
      </c>
      <c r="E12" s="88">
        <f t="shared" si="6"/>
        <v>16</v>
      </c>
      <c r="F12" s="88">
        <f t="shared" si="7"/>
        <v>16</v>
      </c>
      <c r="G12" s="88">
        <v>11</v>
      </c>
      <c r="H12" s="88">
        <f t="shared" si="5"/>
        <v>11</v>
      </c>
      <c r="I12" s="88">
        <v>1</v>
      </c>
      <c r="J12" s="88">
        <f t="shared" si="3"/>
        <v>1</v>
      </c>
      <c r="K12" s="88">
        <f t="shared" si="3"/>
        <v>1</v>
      </c>
      <c r="L12" s="88">
        <f t="shared" si="3"/>
        <v>1</v>
      </c>
      <c r="M12" s="88">
        <f t="shared" si="3"/>
        <v>1</v>
      </c>
      <c r="N12" s="88">
        <f t="shared" si="3"/>
        <v>1</v>
      </c>
      <c r="O12" s="88">
        <f t="shared" si="3"/>
        <v>1</v>
      </c>
      <c r="P12" s="88">
        <v>0</v>
      </c>
      <c r="Q12" s="88">
        <f t="shared" si="3"/>
        <v>0</v>
      </c>
      <c r="R12" s="88">
        <f t="shared" si="3"/>
        <v>0</v>
      </c>
      <c r="S12" s="88">
        <f t="shared" si="3"/>
        <v>0</v>
      </c>
      <c r="T12" s="88">
        <f t="shared" si="3"/>
        <v>0</v>
      </c>
      <c r="U12" s="88">
        <f t="shared" si="3"/>
        <v>0</v>
      </c>
      <c r="V12" s="88">
        <f t="shared" si="3"/>
        <v>0</v>
      </c>
      <c r="W12" s="88">
        <f t="shared" si="3"/>
        <v>0</v>
      </c>
      <c r="X12" s="88">
        <f t="shared" si="3"/>
        <v>0</v>
      </c>
      <c r="Y12" s="88">
        <f t="shared" si="3"/>
        <v>0</v>
      </c>
      <c r="Z12" s="88">
        <f t="shared" si="3"/>
        <v>0</v>
      </c>
    </row>
    <row r="13" spans="1:26" s="83" customFormat="1">
      <c r="A13" s="86" t="str">
        <f>'Daily Records'!A20</f>
        <v>Phase12.E001</v>
      </c>
      <c r="B13" s="86" t="str">
        <f>'Daily Records'!B20</f>
        <v>Fix problem which caused by Nuget package upgrade</v>
      </c>
      <c r="C13" s="87">
        <f>'Daily Records'!C20</f>
        <v>940</v>
      </c>
      <c r="D13" s="86">
        <f>'Daily Records'!D20</f>
        <v>4</v>
      </c>
      <c r="E13" s="88">
        <f t="shared" si="6"/>
        <v>4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  <c r="P13" s="88">
        <v>0</v>
      </c>
      <c r="Q13" s="88">
        <v>0</v>
      </c>
      <c r="R13" s="88">
        <v>0</v>
      </c>
      <c r="S13" s="88">
        <v>0</v>
      </c>
      <c r="T13" s="88">
        <v>0</v>
      </c>
      <c r="U13" s="88">
        <v>0</v>
      </c>
      <c r="V13" s="88">
        <v>0</v>
      </c>
      <c r="W13" s="88">
        <v>0</v>
      </c>
      <c r="X13" s="88">
        <v>0</v>
      </c>
      <c r="Y13" s="88">
        <v>0</v>
      </c>
      <c r="Z13" s="88">
        <v>0</v>
      </c>
    </row>
    <row r="14" spans="1:26" s="83" customFormat="1">
      <c r="A14" s="86" t="str">
        <f>'Daily Records'!A21</f>
        <v>Ticket #410</v>
      </c>
      <c r="B14" s="86" t="str">
        <f>'Daily Records'!B21</f>
        <v>Fix bug about file name for UploadDocumentSection when two job use same Job Number</v>
      </c>
      <c r="C14" s="87">
        <f>'Daily Records'!C21</f>
        <v>940</v>
      </c>
      <c r="D14" s="86">
        <f>'Daily Records'!D21</f>
        <v>16</v>
      </c>
      <c r="E14" s="88">
        <f t="shared" si="6"/>
        <v>16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  <c r="O14" s="88">
        <v>0</v>
      </c>
      <c r="P14" s="88">
        <v>0</v>
      </c>
      <c r="Q14" s="88">
        <v>0</v>
      </c>
      <c r="R14" s="88">
        <v>0</v>
      </c>
      <c r="S14" s="88">
        <v>0</v>
      </c>
      <c r="T14" s="88">
        <v>0</v>
      </c>
      <c r="U14" s="88">
        <v>0</v>
      </c>
      <c r="V14" s="88">
        <v>0</v>
      </c>
      <c r="W14" s="88">
        <v>0</v>
      </c>
      <c r="X14" s="88">
        <v>0</v>
      </c>
      <c r="Y14" s="88">
        <v>0</v>
      </c>
      <c r="Z14" s="88">
        <v>0</v>
      </c>
    </row>
    <row r="15" spans="1:26" s="83" customFormat="1">
      <c r="A15" s="86" t="str">
        <f>'Daily Records'!A22</f>
        <v>Ticket #409</v>
      </c>
      <c r="B15" s="86" t="str">
        <f>'Daily Records'!B22</f>
        <v>Integration Testing for packing between eService and express</v>
      </c>
      <c r="C15" s="87">
        <f>'Daily Records'!C22</f>
        <v>940</v>
      </c>
      <c r="D15" s="86">
        <f>'Daily Records'!D22</f>
        <v>16</v>
      </c>
      <c r="E15" s="88">
        <f>D15</f>
        <v>16</v>
      </c>
      <c r="F15" s="88">
        <f t="shared" ref="F15" si="8">E15</f>
        <v>16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88">
        <v>0</v>
      </c>
    </row>
    <row r="16" spans="1:26" s="83" customFormat="1">
      <c r="A16" s="86" t="str">
        <f>'Daily Records'!A23</f>
        <v>Ticket #412</v>
      </c>
      <c r="B16" s="86" t="str">
        <f>'Daily Records'!B23</f>
        <v>Handling exceptions to access the web API</v>
      </c>
      <c r="C16" s="87">
        <f>'Daily Records'!C23</f>
        <v>930</v>
      </c>
      <c r="D16" s="86">
        <f>'Daily Records'!D23</f>
        <v>16</v>
      </c>
      <c r="E16" s="88">
        <f t="shared" si="6"/>
        <v>16</v>
      </c>
      <c r="F16" s="88">
        <f t="shared" si="7"/>
        <v>16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  <c r="O16" s="88">
        <v>0</v>
      </c>
      <c r="P16" s="88">
        <v>0</v>
      </c>
      <c r="Q16" s="88">
        <v>0</v>
      </c>
      <c r="R16" s="88">
        <v>0</v>
      </c>
      <c r="S16" s="88">
        <v>0</v>
      </c>
      <c r="T16" s="88">
        <v>0</v>
      </c>
      <c r="U16" s="88">
        <v>0</v>
      </c>
      <c r="V16" s="88">
        <v>0</v>
      </c>
      <c r="W16" s="88">
        <v>0</v>
      </c>
      <c r="X16" s="88">
        <v>0</v>
      </c>
      <c r="Y16" s="88">
        <v>0</v>
      </c>
      <c r="Z16" s="88">
        <v>0</v>
      </c>
    </row>
    <row r="17" spans="1:26" s="83" customFormat="1">
      <c r="A17" s="86" t="str">
        <f>'Daily Records'!A25</f>
        <v>Ticket #418</v>
      </c>
      <c r="B17" s="86" t="str">
        <f>'Daily Records'!B25</f>
        <v>Fix bug about the Job Set Up page cannot save state after unchecked in Pressure Test page</v>
      </c>
      <c r="C17" s="87">
        <f>'Daily Records'!C25</f>
        <v>930</v>
      </c>
      <c r="D17" s="86">
        <f>'Daily Records'!D25</f>
        <v>3</v>
      </c>
      <c r="E17" s="88">
        <f t="shared" si="6"/>
        <v>3</v>
      </c>
      <c r="F17" s="88">
        <f t="shared" si="7"/>
        <v>3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  <c r="V17" s="88">
        <v>0</v>
      </c>
      <c r="W17" s="88">
        <v>0</v>
      </c>
      <c r="X17" s="88">
        <v>0</v>
      </c>
      <c r="Y17" s="88">
        <v>0</v>
      </c>
      <c r="Z17" s="88">
        <v>0</v>
      </c>
    </row>
    <row r="18" spans="1:26" s="83" customFormat="1">
      <c r="A18" s="86" t="str">
        <f>'Daily Records'!A26</f>
        <v>Phase12.I001</v>
      </c>
      <c r="B18" s="86" t="str">
        <f>'Daily Records'!B26</f>
        <v>New team member familiar with business processes</v>
      </c>
      <c r="C18" s="87">
        <f>'Daily Records'!C26</f>
        <v>930</v>
      </c>
      <c r="D18" s="86">
        <f>'Daily Records'!D26</f>
        <v>16</v>
      </c>
      <c r="E18" s="88">
        <f t="shared" si="6"/>
        <v>16</v>
      </c>
      <c r="F18" s="88">
        <f t="shared" si="7"/>
        <v>16</v>
      </c>
      <c r="G18" s="88">
        <v>0</v>
      </c>
      <c r="H18" s="88">
        <v>0</v>
      </c>
      <c r="I18" s="88">
        <v>0</v>
      </c>
      <c r="J18" s="88">
        <v>0</v>
      </c>
      <c r="K18" s="88">
        <v>0</v>
      </c>
      <c r="L18" s="88">
        <v>0</v>
      </c>
      <c r="M18" s="88">
        <v>0</v>
      </c>
      <c r="N18" s="88">
        <v>0</v>
      </c>
      <c r="O18" s="88">
        <v>0</v>
      </c>
      <c r="P18" s="88">
        <v>0</v>
      </c>
      <c r="Q18" s="88">
        <v>0</v>
      </c>
      <c r="R18" s="88">
        <v>0</v>
      </c>
      <c r="S18" s="88">
        <v>0</v>
      </c>
      <c r="T18" s="88">
        <v>0</v>
      </c>
      <c r="U18" s="88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</row>
    <row r="19" spans="1:26" s="83" customFormat="1">
      <c r="A19" s="86" t="str">
        <f>'Daily Records'!A27</f>
        <v>Ticket #425</v>
      </c>
      <c r="B19" s="86" t="str">
        <f>'Daily Records'!B27</f>
        <v>Conversion from Oracle to Sql server</v>
      </c>
      <c r="C19" s="87">
        <f>'Daily Records'!C27</f>
        <v>920</v>
      </c>
      <c r="D19" s="86">
        <f>'Daily Records'!D27</f>
        <v>40</v>
      </c>
      <c r="E19" s="88">
        <f t="shared" si="6"/>
        <v>40</v>
      </c>
      <c r="F19" s="88">
        <f t="shared" si="7"/>
        <v>40</v>
      </c>
      <c r="G19" s="88">
        <v>0</v>
      </c>
      <c r="H19" s="88">
        <v>0</v>
      </c>
      <c r="I19" s="88">
        <v>0</v>
      </c>
      <c r="J19" s="88">
        <v>0</v>
      </c>
      <c r="K19" s="88">
        <v>0</v>
      </c>
      <c r="L19" s="88">
        <v>0</v>
      </c>
      <c r="M19" s="88">
        <v>0</v>
      </c>
      <c r="N19" s="88">
        <v>0</v>
      </c>
      <c r="O19" s="88">
        <v>0</v>
      </c>
      <c r="P19" s="88">
        <v>0</v>
      </c>
      <c r="Q19" s="88">
        <v>0</v>
      </c>
      <c r="R19" s="88">
        <v>0</v>
      </c>
      <c r="S19" s="88">
        <v>0</v>
      </c>
      <c r="T19" s="88">
        <v>0</v>
      </c>
      <c r="U19" s="88">
        <v>0</v>
      </c>
      <c r="V19" s="88">
        <v>0</v>
      </c>
      <c r="W19" s="88">
        <v>0</v>
      </c>
      <c r="X19" s="88">
        <v>0</v>
      </c>
      <c r="Y19" s="88">
        <v>0</v>
      </c>
      <c r="Z19" s="88">
        <v>0</v>
      </c>
    </row>
    <row r="20" spans="1:26" s="83" customFormat="1">
      <c r="A20" s="86" t="str">
        <f>'Daily Records'!A28</f>
        <v>Phase12.I002</v>
      </c>
      <c r="B20" s="86" t="str">
        <f>'Daily Records'!B28</f>
        <v>Assist in the completion of ticket #425</v>
      </c>
      <c r="C20" s="87">
        <f>'Daily Records'!C28</f>
        <v>920</v>
      </c>
      <c r="D20" s="86">
        <f>'Daily Records'!D28</f>
        <v>8</v>
      </c>
      <c r="E20" s="88">
        <f>D20</f>
        <v>8</v>
      </c>
      <c r="F20" s="88">
        <f t="shared" si="7"/>
        <v>8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  <c r="O20" s="88">
        <v>0</v>
      </c>
      <c r="P20" s="88">
        <v>0</v>
      </c>
      <c r="Q20" s="88">
        <v>0</v>
      </c>
      <c r="R20" s="88">
        <v>0</v>
      </c>
      <c r="S20" s="88">
        <v>0</v>
      </c>
      <c r="T20" s="88">
        <v>0</v>
      </c>
      <c r="U20" s="88">
        <v>0</v>
      </c>
      <c r="V20" s="88">
        <v>0</v>
      </c>
      <c r="W20" s="88">
        <v>0</v>
      </c>
      <c r="X20" s="88">
        <v>0</v>
      </c>
      <c r="Y20" s="88">
        <v>0</v>
      </c>
      <c r="Z20" s="88">
        <v>0</v>
      </c>
    </row>
    <row r="21" spans="1:26" s="83" customFormat="1">
      <c r="A21" s="86" t="str">
        <f>'Daily Records'!A29</f>
        <v>Ticket #448</v>
      </c>
      <c r="B21" s="86" t="str">
        <f>'Daily Records'!B29</f>
        <v>View crew list in crew board</v>
      </c>
      <c r="C21" s="87">
        <f>'Daily Records'!C29</f>
        <v>900</v>
      </c>
      <c r="D21" s="86">
        <f>'Daily Records'!D29</f>
        <v>8</v>
      </c>
      <c r="E21" s="88">
        <f>D21</f>
        <v>8</v>
      </c>
      <c r="F21" s="88">
        <f t="shared" si="7"/>
        <v>8</v>
      </c>
      <c r="G21" s="88">
        <v>0</v>
      </c>
      <c r="H21" s="88">
        <v>0</v>
      </c>
      <c r="I21" s="88">
        <v>0</v>
      </c>
      <c r="J21" s="88">
        <v>0</v>
      </c>
      <c r="K21" s="88">
        <v>0</v>
      </c>
      <c r="L21" s="88">
        <v>0</v>
      </c>
      <c r="M21" s="88">
        <v>0</v>
      </c>
      <c r="N21" s="88">
        <v>0</v>
      </c>
      <c r="O21" s="88">
        <v>0</v>
      </c>
      <c r="P21" s="88">
        <v>0</v>
      </c>
      <c r="Q21" s="88">
        <v>0</v>
      </c>
      <c r="R21" s="88">
        <v>0</v>
      </c>
      <c r="S21" s="88">
        <v>0</v>
      </c>
      <c r="T21" s="88">
        <v>0</v>
      </c>
      <c r="U21" s="88">
        <v>0</v>
      </c>
      <c r="V21" s="88">
        <v>0</v>
      </c>
      <c r="W21" s="88">
        <v>0</v>
      </c>
      <c r="X21" s="88">
        <v>0</v>
      </c>
      <c r="Y21" s="88">
        <v>0</v>
      </c>
      <c r="Z21" s="88">
        <v>0</v>
      </c>
    </row>
    <row r="22" spans="1:26" s="83" customFormat="1">
      <c r="A22" s="86" t="str">
        <f>'Daily Records'!A31</f>
        <v>Ticket #440</v>
      </c>
      <c r="B22" s="86" t="str">
        <f>'Daily Records'!B31</f>
        <v>View Crew Schedule</v>
      </c>
      <c r="C22" s="87">
        <f>'Daily Records'!C31</f>
        <v>900</v>
      </c>
      <c r="D22" s="86">
        <f>'Daily Records'!D31</f>
        <v>8</v>
      </c>
      <c r="E22" s="88"/>
      <c r="F22" s="88"/>
      <c r="G22" s="88">
        <v>0</v>
      </c>
      <c r="H22" s="88">
        <v>0</v>
      </c>
      <c r="I22" s="88">
        <v>0</v>
      </c>
      <c r="J22" s="88">
        <v>0</v>
      </c>
      <c r="K22" s="88">
        <v>0</v>
      </c>
      <c r="L22" s="88">
        <v>0</v>
      </c>
      <c r="M22" s="88">
        <v>0</v>
      </c>
      <c r="N22" s="88">
        <v>0</v>
      </c>
      <c r="O22" s="88">
        <v>0</v>
      </c>
      <c r="P22" s="88">
        <v>0</v>
      </c>
      <c r="Q22" s="88">
        <v>0</v>
      </c>
      <c r="R22" s="88">
        <v>0</v>
      </c>
      <c r="S22" s="88">
        <v>0</v>
      </c>
      <c r="T22" s="88">
        <v>0</v>
      </c>
      <c r="U22" s="88">
        <v>0</v>
      </c>
      <c r="V22" s="88">
        <v>0</v>
      </c>
      <c r="W22" s="88">
        <v>0</v>
      </c>
      <c r="X22" s="88">
        <v>0</v>
      </c>
      <c r="Y22" s="88">
        <v>0</v>
      </c>
      <c r="Z22" s="88">
        <v>0</v>
      </c>
    </row>
    <row r="23" spans="1:26" s="83" customFormat="1">
      <c r="A23" s="86" t="str">
        <f>'Daily Records'!A32</f>
        <v>Ticket #441</v>
      </c>
      <c r="B23" s="86" t="str">
        <f>'Daily Records'!B32</f>
        <v>View worker schedule</v>
      </c>
      <c r="C23" s="87">
        <f>'Daily Records'!C32</f>
        <v>900</v>
      </c>
      <c r="D23" s="86">
        <f>'Daily Records'!D32</f>
        <v>4</v>
      </c>
      <c r="E23" s="88"/>
      <c r="F23" s="88"/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8">
        <v>0</v>
      </c>
      <c r="M23" s="88">
        <v>0</v>
      </c>
      <c r="N23" s="88">
        <v>0</v>
      </c>
      <c r="O23" s="88">
        <v>0</v>
      </c>
      <c r="P23" s="88">
        <v>0</v>
      </c>
      <c r="Q23" s="88">
        <v>0</v>
      </c>
      <c r="R23" s="88">
        <v>0</v>
      </c>
      <c r="S23" s="88">
        <v>0</v>
      </c>
      <c r="T23" s="88">
        <v>0</v>
      </c>
      <c r="U23" s="88">
        <v>0</v>
      </c>
      <c r="V23" s="88">
        <v>0</v>
      </c>
      <c r="W23" s="88">
        <v>0</v>
      </c>
      <c r="X23" s="88">
        <v>0</v>
      </c>
      <c r="Y23" s="88">
        <v>0</v>
      </c>
      <c r="Z23" s="88">
        <v>0</v>
      </c>
    </row>
    <row r="24" spans="1:26" s="83" customFormat="1">
      <c r="A24" s="86" t="str">
        <f>'Daily Records'!A33</f>
        <v>Ticket #442</v>
      </c>
      <c r="B24" s="86" t="str">
        <f>'Daily Records'!B33</f>
        <v>View unit schedule</v>
      </c>
      <c r="C24" s="87">
        <f>'Daily Records'!C33</f>
        <v>900</v>
      </c>
      <c r="D24" s="86">
        <f>'Daily Records'!D33</f>
        <v>4</v>
      </c>
      <c r="E24" s="88"/>
      <c r="F24" s="88"/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8">
        <v>0</v>
      </c>
      <c r="M24" s="88">
        <v>0</v>
      </c>
      <c r="N24" s="88">
        <v>0</v>
      </c>
      <c r="O24" s="88">
        <v>0</v>
      </c>
      <c r="P24" s="88">
        <v>0</v>
      </c>
      <c r="Q24" s="88">
        <v>0</v>
      </c>
      <c r="R24" s="88">
        <v>0</v>
      </c>
      <c r="S24" s="88">
        <v>0</v>
      </c>
      <c r="T24" s="88">
        <v>0</v>
      </c>
      <c r="U24" s="88">
        <v>0</v>
      </c>
      <c r="V24" s="88">
        <v>0</v>
      </c>
      <c r="W24" s="88">
        <v>0</v>
      </c>
      <c r="X24" s="88">
        <v>0</v>
      </c>
      <c r="Y24" s="88">
        <v>0</v>
      </c>
      <c r="Z24" s="88">
        <v>0</v>
      </c>
    </row>
    <row r="25" spans="1:26" s="83" customFormat="1">
      <c r="A25" s="86" t="str">
        <f>'Daily Records'!A34</f>
        <v>Ticket #443</v>
      </c>
      <c r="B25" s="86" t="str">
        <f>'Daily Records'!B34</f>
        <v>Search by name in Calendar</v>
      </c>
      <c r="C25" s="87">
        <f>'Daily Records'!C34</f>
        <v>900</v>
      </c>
      <c r="D25" s="86">
        <f>'Daily Records'!D34</f>
        <v>6</v>
      </c>
      <c r="E25" s="88"/>
      <c r="F25" s="88"/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8">
        <v>0</v>
      </c>
      <c r="M25" s="88">
        <v>0</v>
      </c>
      <c r="N25" s="88">
        <v>0</v>
      </c>
      <c r="O25" s="88">
        <v>0</v>
      </c>
      <c r="P25" s="88">
        <v>0</v>
      </c>
      <c r="Q25" s="88">
        <v>0</v>
      </c>
      <c r="R25" s="88">
        <v>0</v>
      </c>
      <c r="S25" s="88">
        <v>0</v>
      </c>
      <c r="T25" s="88">
        <v>0</v>
      </c>
      <c r="U25" s="88">
        <v>0</v>
      </c>
      <c r="V25" s="88">
        <v>0</v>
      </c>
      <c r="W25" s="88">
        <v>0</v>
      </c>
      <c r="X25" s="88">
        <v>0</v>
      </c>
      <c r="Y25" s="88">
        <v>0</v>
      </c>
      <c r="Z25" s="88">
        <v>0</v>
      </c>
    </row>
    <row r="26" spans="1:26" s="83" customFormat="1">
      <c r="A26" s="86" t="str">
        <f>'Daily Records'!A35</f>
        <v>Ticket #451</v>
      </c>
      <c r="B26" s="86" t="str">
        <f>'Daily Records'!B35</f>
        <v>Add a crew</v>
      </c>
      <c r="C26" s="87">
        <f>'Daily Records'!C35</f>
        <v>850</v>
      </c>
      <c r="D26" s="86">
        <f>'Daily Records'!D35</f>
        <v>5</v>
      </c>
      <c r="E26" s="88"/>
      <c r="F26" s="88"/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>
        <v>0</v>
      </c>
      <c r="P26" s="88">
        <v>0</v>
      </c>
      <c r="Q26" s="88">
        <v>0</v>
      </c>
      <c r="R26" s="88">
        <v>0</v>
      </c>
      <c r="S26" s="88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</row>
    <row r="27" spans="1:26" s="83" customFormat="1">
      <c r="A27" s="86" t="str">
        <f>'Daily Records'!A36</f>
        <v>Ticket #454</v>
      </c>
      <c r="B27" s="86" t="str">
        <f>'Daily Records'!B36</f>
        <v>Assign a crew to a job</v>
      </c>
      <c r="C27" s="87">
        <f>'Daily Records'!C36</f>
        <v>850</v>
      </c>
      <c r="D27" s="86">
        <f>'Daily Records'!D36</f>
        <v>3</v>
      </c>
      <c r="E27" s="88"/>
      <c r="F27" s="88"/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8">
        <v>0</v>
      </c>
      <c r="M27" s="88">
        <v>0</v>
      </c>
      <c r="N27" s="88">
        <v>0</v>
      </c>
      <c r="O27" s="88">
        <v>0</v>
      </c>
      <c r="P27" s="88">
        <v>0</v>
      </c>
      <c r="Q27" s="88">
        <v>0</v>
      </c>
      <c r="R27" s="88">
        <v>0</v>
      </c>
      <c r="S27" s="88">
        <v>0</v>
      </c>
      <c r="T27" s="88">
        <v>0</v>
      </c>
      <c r="U27" s="88">
        <v>0</v>
      </c>
      <c r="V27" s="88">
        <v>0</v>
      </c>
      <c r="W27" s="88">
        <v>0</v>
      </c>
      <c r="X27" s="88">
        <v>0</v>
      </c>
      <c r="Y27" s="88">
        <v>0</v>
      </c>
      <c r="Z27" s="88">
        <v>0</v>
      </c>
    </row>
    <row r="28" spans="1:26" s="83" customFormat="1">
      <c r="A28" s="86" t="str">
        <f>'Daily Records'!A37</f>
        <v>Ticket #457</v>
      </c>
      <c r="B28" s="86" t="str">
        <f>'Daily Records'!B37</f>
        <v>Call crew for a job</v>
      </c>
      <c r="C28" s="87">
        <f>'Daily Records'!C37</f>
        <v>850</v>
      </c>
      <c r="D28" s="86">
        <f>'Daily Records'!D37</f>
        <v>3</v>
      </c>
      <c r="E28" s="88"/>
      <c r="F28" s="88"/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88">
        <v>0</v>
      </c>
      <c r="Q28" s="88">
        <v>0</v>
      </c>
      <c r="R28" s="88">
        <v>0</v>
      </c>
      <c r="S28" s="88">
        <v>0</v>
      </c>
      <c r="T28" s="88">
        <v>0</v>
      </c>
      <c r="U28" s="88">
        <v>0</v>
      </c>
      <c r="V28" s="88">
        <v>0</v>
      </c>
      <c r="W28" s="88">
        <v>0</v>
      </c>
      <c r="X28" s="88">
        <v>0</v>
      </c>
      <c r="Y28" s="88">
        <v>0</v>
      </c>
      <c r="Z28" s="88">
        <v>0</v>
      </c>
    </row>
    <row r="29" spans="1:26" s="83" customFormat="1">
      <c r="A29" s="86" t="str">
        <f>'Daily Records'!A38</f>
        <v>Ticket #460</v>
      </c>
      <c r="B29" s="86" t="str">
        <f>'Daily Records'!B38</f>
        <v>Remove crew for a job</v>
      </c>
      <c r="C29" s="87">
        <f>'Daily Records'!C38</f>
        <v>850</v>
      </c>
      <c r="D29" s="86">
        <f>'Daily Records'!D38</f>
        <v>2</v>
      </c>
      <c r="E29" s="88"/>
      <c r="F29" s="88"/>
      <c r="G29" s="88">
        <v>0</v>
      </c>
      <c r="H29" s="88">
        <v>0</v>
      </c>
      <c r="I29" s="88">
        <v>0</v>
      </c>
      <c r="J29" s="88">
        <v>0</v>
      </c>
      <c r="K29" s="88">
        <v>0</v>
      </c>
      <c r="L29" s="88">
        <v>0</v>
      </c>
      <c r="M29" s="88">
        <v>0</v>
      </c>
      <c r="N29" s="88">
        <v>0</v>
      </c>
      <c r="O29" s="88">
        <v>0</v>
      </c>
      <c r="P29" s="88">
        <v>0</v>
      </c>
      <c r="Q29" s="88">
        <v>0</v>
      </c>
      <c r="R29" s="88">
        <v>0</v>
      </c>
      <c r="S29" s="88">
        <v>0</v>
      </c>
      <c r="T29" s="88">
        <v>0</v>
      </c>
      <c r="U29" s="88">
        <v>0</v>
      </c>
      <c r="V29" s="88">
        <v>0</v>
      </c>
      <c r="W29" s="88">
        <v>0</v>
      </c>
      <c r="X29" s="88">
        <v>0</v>
      </c>
      <c r="Y29" s="88">
        <v>0</v>
      </c>
      <c r="Z29" s="88">
        <v>0</v>
      </c>
    </row>
    <row r="30" spans="1:26" s="83" customFormat="1">
      <c r="A30" s="86" t="str">
        <f>'Daily Records'!A39</f>
        <v>Ticket #463</v>
      </c>
      <c r="B30" s="86" t="str">
        <f>'Daily Records'!B39</f>
        <v>Add unit to a crew</v>
      </c>
      <c r="C30" s="87">
        <f>'Daily Records'!C39</f>
        <v>800</v>
      </c>
      <c r="D30" s="86">
        <f>'Daily Records'!D39</f>
        <v>3</v>
      </c>
      <c r="E30" s="88"/>
      <c r="F30" s="88"/>
      <c r="G30" s="88">
        <v>0</v>
      </c>
      <c r="H30" s="88">
        <v>0</v>
      </c>
      <c r="I30" s="88">
        <v>0</v>
      </c>
      <c r="J30" s="88">
        <v>0</v>
      </c>
      <c r="K30" s="88">
        <v>0</v>
      </c>
      <c r="L30" s="88">
        <v>0</v>
      </c>
      <c r="M30" s="88">
        <v>0</v>
      </c>
      <c r="N30" s="88">
        <v>0</v>
      </c>
      <c r="O30" s="88">
        <v>0</v>
      </c>
      <c r="P30" s="88">
        <v>0</v>
      </c>
      <c r="Q30" s="88">
        <v>0</v>
      </c>
      <c r="R30" s="88">
        <v>0</v>
      </c>
      <c r="S30" s="88">
        <v>0</v>
      </c>
      <c r="T30" s="88">
        <v>0</v>
      </c>
      <c r="U30" s="88">
        <v>0</v>
      </c>
      <c r="V30" s="88">
        <v>0</v>
      </c>
      <c r="W30" s="88">
        <v>0</v>
      </c>
      <c r="X30" s="88">
        <v>0</v>
      </c>
      <c r="Y30" s="88">
        <v>0</v>
      </c>
      <c r="Z30" s="88">
        <v>0</v>
      </c>
    </row>
    <row r="31" spans="1:26" s="83" customFormat="1">
      <c r="A31" s="86" t="str">
        <f>'Daily Records'!A40</f>
        <v>Ticket #465</v>
      </c>
      <c r="B31" s="86" t="str">
        <f>'Daily Records'!B40</f>
        <v>Add worker to a crew</v>
      </c>
      <c r="C31" s="87">
        <f>'Daily Records'!C40</f>
        <v>800</v>
      </c>
      <c r="D31" s="86">
        <f>'Daily Records'!D40</f>
        <v>3</v>
      </c>
      <c r="E31" s="88"/>
      <c r="F31" s="88"/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</row>
    <row r="32" spans="1:26" s="83" customFormat="1">
      <c r="A32" s="86" t="str">
        <f>'Daily Records'!A41</f>
        <v>Ticket #468</v>
      </c>
      <c r="B32" s="86" t="str">
        <f>'Daily Records'!B41</f>
        <v>Remove a unit from a crew</v>
      </c>
      <c r="C32" s="87">
        <f>'Daily Records'!C41</f>
        <v>800</v>
      </c>
      <c r="D32" s="86">
        <f>'Daily Records'!D41</f>
        <v>2</v>
      </c>
      <c r="E32" s="88"/>
      <c r="F32" s="88"/>
      <c r="G32" s="88">
        <v>0</v>
      </c>
      <c r="H32" s="88">
        <v>0</v>
      </c>
      <c r="I32" s="88">
        <v>0</v>
      </c>
      <c r="J32" s="88">
        <v>0</v>
      </c>
      <c r="K32" s="88">
        <v>0</v>
      </c>
      <c r="L32" s="88">
        <v>0</v>
      </c>
      <c r="M32" s="88">
        <v>0</v>
      </c>
      <c r="N32" s="88">
        <v>0</v>
      </c>
      <c r="O32" s="88">
        <v>0</v>
      </c>
      <c r="P32" s="88">
        <v>0</v>
      </c>
      <c r="Q32" s="88">
        <v>0</v>
      </c>
      <c r="R32" s="88">
        <v>0</v>
      </c>
      <c r="S32" s="88">
        <v>0</v>
      </c>
      <c r="T32" s="88">
        <v>0</v>
      </c>
      <c r="U32" s="88">
        <v>0</v>
      </c>
      <c r="V32" s="88">
        <v>0</v>
      </c>
      <c r="W32" s="88">
        <v>0</v>
      </c>
      <c r="X32" s="88">
        <v>0</v>
      </c>
      <c r="Y32" s="88">
        <v>0</v>
      </c>
      <c r="Z32" s="88">
        <v>0</v>
      </c>
    </row>
    <row r="33" spans="1:26" s="83" customFormat="1">
      <c r="A33" s="86" t="str">
        <f>'Daily Records'!A42</f>
        <v>Ticket #469</v>
      </c>
      <c r="B33" s="86" t="str">
        <f>'Daily Records'!B42</f>
        <v>Remove a worker from a crew</v>
      </c>
      <c r="C33" s="87">
        <f>'Daily Records'!C42</f>
        <v>800</v>
      </c>
      <c r="D33" s="86">
        <v>8</v>
      </c>
      <c r="E33" s="88"/>
      <c r="F33" s="88"/>
      <c r="G33" s="88">
        <v>0</v>
      </c>
      <c r="H33" s="88">
        <v>0</v>
      </c>
      <c r="I33" s="88">
        <v>0</v>
      </c>
      <c r="J33" s="88">
        <v>0</v>
      </c>
      <c r="K33" s="88">
        <v>0</v>
      </c>
      <c r="L33" s="88">
        <v>0</v>
      </c>
      <c r="M33" s="88">
        <v>0</v>
      </c>
      <c r="N33" s="88">
        <v>0</v>
      </c>
      <c r="O33" s="88">
        <v>0</v>
      </c>
      <c r="P33" s="88">
        <v>0</v>
      </c>
      <c r="Q33" s="88">
        <v>0</v>
      </c>
      <c r="R33" s="88">
        <v>0</v>
      </c>
      <c r="S33" s="88">
        <v>0</v>
      </c>
      <c r="T33" s="88">
        <v>0</v>
      </c>
      <c r="U33" s="88">
        <v>0</v>
      </c>
      <c r="V33" s="88">
        <v>0</v>
      </c>
      <c r="W33" s="88">
        <v>0</v>
      </c>
      <c r="X33" s="88">
        <v>0</v>
      </c>
      <c r="Y33" s="88">
        <v>0</v>
      </c>
      <c r="Z33" s="88">
        <v>0</v>
      </c>
    </row>
    <row r="34" spans="1:26" s="83" customFormat="1">
      <c r="A34" s="86">
        <f>'Daily Records'!A43</f>
        <v>0</v>
      </c>
      <c r="B34" s="86">
        <f>'Daily Records'!B43</f>
        <v>0</v>
      </c>
      <c r="C34" s="87">
        <f>'Daily Records'!C43</f>
        <v>0</v>
      </c>
      <c r="D34" s="86">
        <f>'Daily Records'!D43</f>
        <v>0</v>
      </c>
      <c r="E34" s="88"/>
      <c r="F34" s="88"/>
      <c r="G34" s="88">
        <v>0</v>
      </c>
      <c r="H34" s="88">
        <v>0</v>
      </c>
      <c r="I34" s="88">
        <v>0</v>
      </c>
      <c r="J34" s="88">
        <v>0</v>
      </c>
      <c r="K34" s="88">
        <v>0</v>
      </c>
      <c r="L34" s="88">
        <v>0</v>
      </c>
      <c r="M34" s="88">
        <v>0</v>
      </c>
      <c r="N34" s="88">
        <v>0</v>
      </c>
      <c r="O34" s="88">
        <v>0</v>
      </c>
      <c r="P34" s="88">
        <v>0</v>
      </c>
      <c r="Q34" s="88">
        <v>0</v>
      </c>
      <c r="R34" s="88">
        <v>0</v>
      </c>
      <c r="S34" s="88">
        <v>0</v>
      </c>
      <c r="T34" s="88">
        <v>0</v>
      </c>
      <c r="U34" s="88">
        <v>0</v>
      </c>
      <c r="V34" s="88">
        <v>0</v>
      </c>
      <c r="W34" s="88">
        <v>0</v>
      </c>
      <c r="X34" s="88">
        <v>0</v>
      </c>
      <c r="Y34" s="88">
        <v>0</v>
      </c>
      <c r="Z34" s="88">
        <v>0</v>
      </c>
    </row>
    <row r="35" spans="1:26" s="83" customFormat="1">
      <c r="A35" s="86">
        <f>'Daily Records'!A44</f>
        <v>0</v>
      </c>
      <c r="B35" s="86">
        <f>'Daily Records'!B44</f>
        <v>0</v>
      </c>
      <c r="C35" s="87">
        <f>'Daily Records'!C44</f>
        <v>0</v>
      </c>
      <c r="D35" s="86">
        <f>'Daily Records'!D44</f>
        <v>0</v>
      </c>
      <c r="E35" s="88"/>
      <c r="F35" s="88"/>
      <c r="G35" s="88">
        <v>0</v>
      </c>
      <c r="H35" s="88">
        <v>0</v>
      </c>
      <c r="I35" s="88">
        <v>0</v>
      </c>
      <c r="J35" s="88">
        <v>0</v>
      </c>
      <c r="K35" s="88">
        <v>0</v>
      </c>
      <c r="L35" s="88">
        <v>0</v>
      </c>
      <c r="M35" s="88">
        <v>0</v>
      </c>
      <c r="N35" s="88">
        <v>0</v>
      </c>
      <c r="O35" s="88">
        <v>0</v>
      </c>
      <c r="P35" s="88">
        <v>0</v>
      </c>
      <c r="Q35" s="88">
        <v>0</v>
      </c>
      <c r="R35" s="88">
        <v>0</v>
      </c>
      <c r="S35" s="88">
        <v>0</v>
      </c>
      <c r="T35" s="88">
        <v>0</v>
      </c>
      <c r="U35" s="88">
        <v>0</v>
      </c>
      <c r="V35" s="88">
        <v>0</v>
      </c>
      <c r="W35" s="88">
        <v>0</v>
      </c>
      <c r="X35" s="88">
        <v>0</v>
      </c>
      <c r="Y35" s="88">
        <v>0</v>
      </c>
      <c r="Z35" s="88">
        <v>0</v>
      </c>
    </row>
    <row r="36" spans="1:26" s="83" customFormat="1">
      <c r="A36" s="86">
        <f>'Daily Records'!A45</f>
        <v>0</v>
      </c>
      <c r="B36" s="86">
        <f>'Daily Records'!B45</f>
        <v>0</v>
      </c>
      <c r="C36" s="87">
        <f>'Daily Records'!C45</f>
        <v>0</v>
      </c>
      <c r="D36" s="86">
        <f>'Daily Records'!D45</f>
        <v>0</v>
      </c>
      <c r="E36" s="88"/>
      <c r="F36" s="88"/>
      <c r="G36" s="88">
        <v>0</v>
      </c>
      <c r="H36" s="88">
        <v>0</v>
      </c>
      <c r="I36" s="88">
        <v>0</v>
      </c>
      <c r="J36" s="88">
        <v>0</v>
      </c>
      <c r="K36" s="88">
        <v>0</v>
      </c>
      <c r="L36" s="88">
        <v>0</v>
      </c>
      <c r="M36" s="88">
        <v>0</v>
      </c>
      <c r="N36" s="88">
        <v>0</v>
      </c>
      <c r="O36" s="88">
        <v>0</v>
      </c>
      <c r="P36" s="88">
        <v>0</v>
      </c>
      <c r="Q36" s="88">
        <v>0</v>
      </c>
      <c r="R36" s="88">
        <v>0</v>
      </c>
      <c r="S36" s="88">
        <v>0</v>
      </c>
      <c r="T36" s="88">
        <v>0</v>
      </c>
      <c r="U36" s="88">
        <v>0</v>
      </c>
      <c r="V36" s="88">
        <v>0</v>
      </c>
      <c r="W36" s="88">
        <v>0</v>
      </c>
      <c r="X36" s="88">
        <v>0</v>
      </c>
      <c r="Y36" s="88">
        <v>0</v>
      </c>
      <c r="Z36" s="88">
        <v>0</v>
      </c>
    </row>
    <row r="37" spans="1:26" s="83" customFormat="1">
      <c r="A37" s="86">
        <f>'Daily Records'!A46</f>
        <v>0</v>
      </c>
      <c r="B37" s="86">
        <f>'Daily Records'!B46</f>
        <v>0</v>
      </c>
      <c r="C37" s="87">
        <f>'Daily Records'!C46</f>
        <v>0</v>
      </c>
      <c r="D37" s="86">
        <f>'Daily Records'!D46</f>
        <v>0</v>
      </c>
      <c r="E37" s="88"/>
      <c r="F37" s="88"/>
      <c r="G37" s="88">
        <v>0</v>
      </c>
      <c r="H37" s="88">
        <v>0</v>
      </c>
      <c r="I37" s="88">
        <v>0</v>
      </c>
      <c r="J37" s="88">
        <v>0</v>
      </c>
      <c r="K37" s="88">
        <v>0</v>
      </c>
      <c r="L37" s="88">
        <v>0</v>
      </c>
      <c r="M37" s="88">
        <v>0</v>
      </c>
      <c r="N37" s="88">
        <v>0</v>
      </c>
      <c r="O37" s="88">
        <v>0</v>
      </c>
      <c r="P37" s="88">
        <v>0</v>
      </c>
      <c r="Q37" s="88">
        <v>0</v>
      </c>
      <c r="R37" s="88">
        <v>0</v>
      </c>
      <c r="S37" s="88">
        <v>0</v>
      </c>
      <c r="T37" s="88">
        <v>0</v>
      </c>
      <c r="U37" s="88">
        <v>0</v>
      </c>
      <c r="V37" s="88">
        <v>0</v>
      </c>
      <c r="W37" s="88">
        <v>0</v>
      </c>
      <c r="X37" s="88">
        <v>0</v>
      </c>
      <c r="Y37" s="88">
        <v>0</v>
      </c>
      <c r="Z37" s="88">
        <v>0</v>
      </c>
    </row>
    <row r="38" spans="1:26" s="83" customFormat="1">
      <c r="A38" s="86">
        <f>'Daily Records'!A47</f>
        <v>0</v>
      </c>
      <c r="B38" s="86">
        <f>'Daily Records'!B47</f>
        <v>0</v>
      </c>
      <c r="C38" s="87">
        <f>'Daily Records'!C47</f>
        <v>0</v>
      </c>
      <c r="D38" s="86">
        <f>'Daily Records'!D47</f>
        <v>0</v>
      </c>
      <c r="E38" s="88"/>
      <c r="F38" s="88"/>
      <c r="G38" s="88">
        <v>0</v>
      </c>
      <c r="H38" s="88">
        <v>0</v>
      </c>
      <c r="I38" s="88">
        <v>0</v>
      </c>
      <c r="J38" s="88">
        <v>0</v>
      </c>
      <c r="K38" s="88">
        <v>0</v>
      </c>
      <c r="L38" s="88">
        <v>0</v>
      </c>
      <c r="M38" s="88">
        <v>0</v>
      </c>
      <c r="N38" s="88">
        <v>0</v>
      </c>
      <c r="O38" s="88">
        <v>0</v>
      </c>
      <c r="P38" s="88">
        <v>0</v>
      </c>
      <c r="Q38" s="88">
        <v>0</v>
      </c>
      <c r="R38" s="88">
        <v>0</v>
      </c>
      <c r="S38" s="88">
        <v>0</v>
      </c>
      <c r="T38" s="88">
        <v>0</v>
      </c>
      <c r="U38" s="88">
        <v>0</v>
      </c>
      <c r="V38" s="88">
        <v>0</v>
      </c>
      <c r="W38" s="88">
        <v>0</v>
      </c>
      <c r="X38" s="88">
        <v>0</v>
      </c>
      <c r="Y38" s="88">
        <v>0</v>
      </c>
      <c r="Z38" s="88">
        <v>0</v>
      </c>
    </row>
    <row r="39" spans="1:26" s="83" customFormat="1" ht="21" customHeight="1">
      <c r="A39" s="86"/>
      <c r="B39" s="86"/>
      <c r="C39" s="87"/>
      <c r="D39" s="86"/>
      <c r="E39" s="88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8"/>
      <c r="T39" s="88"/>
      <c r="U39" s="88"/>
      <c r="V39" s="88"/>
      <c r="W39" s="88"/>
      <c r="X39" s="88"/>
      <c r="Y39" s="88"/>
      <c r="Z39" s="88"/>
    </row>
    <row r="40" spans="1:26" s="83" customFormat="1">
      <c r="A40" s="86"/>
      <c r="B40" s="86"/>
      <c r="C40" s="87"/>
      <c r="D40" s="86"/>
      <c r="E40" s="88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8"/>
      <c r="T40" s="88"/>
      <c r="U40" s="88"/>
      <c r="V40" s="88"/>
      <c r="W40" s="88"/>
      <c r="X40" s="88"/>
      <c r="Y40" s="88"/>
      <c r="Z40" s="88"/>
    </row>
    <row r="41" spans="1:26" s="83" customFormat="1">
      <c r="A41" s="86"/>
      <c r="B41" s="86"/>
      <c r="C41" s="87"/>
      <c r="D41" s="86"/>
      <c r="E41" s="88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88"/>
      <c r="T41" s="88"/>
      <c r="U41" s="88"/>
      <c r="V41" s="88"/>
      <c r="W41" s="88"/>
      <c r="X41" s="88"/>
      <c r="Y41" s="88"/>
      <c r="Z41" s="88"/>
    </row>
    <row r="42" spans="1:26">
      <c r="A42" s="50"/>
      <c r="B42" s="50"/>
      <c r="C42" s="71"/>
      <c r="D42" s="72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>
      <c r="A43" s="50"/>
      <c r="B43" s="50"/>
      <c r="C43" s="71"/>
      <c r="D43" s="72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>
      <c r="A44" s="50"/>
      <c r="B44" s="50"/>
      <c r="C44" s="71"/>
      <c r="D44" s="72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>
      <c r="A45" s="50"/>
      <c r="B45" s="50"/>
      <c r="C45" s="71"/>
      <c r="D45" s="72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>
      <c r="A46" s="50"/>
      <c r="B46" s="50"/>
      <c r="C46" s="71"/>
      <c r="D46" s="72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>
      <c r="A47" s="50"/>
      <c r="B47" s="50"/>
      <c r="C47" s="71"/>
      <c r="D47" s="72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>
      <c r="A48" s="72"/>
      <c r="B48" s="72"/>
      <c r="C48" s="71"/>
      <c r="D48" s="72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>
      <c r="A49" s="72"/>
      <c r="B49" s="72"/>
      <c r="C49" s="71"/>
      <c r="D49" s="72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>
      <c r="A50" s="72"/>
      <c r="B50" s="72"/>
      <c r="C50" s="71"/>
      <c r="D50" s="72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>
      <c r="A51" s="72"/>
      <c r="B51" s="72"/>
      <c r="C51" s="71"/>
      <c r="D51" s="72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>
      <c r="C52" s="74"/>
      <c r="D52" s="74"/>
      <c r="E52" s="75"/>
      <c r="F52" s="75"/>
      <c r="G52" s="75"/>
      <c r="H52" s="75"/>
      <c r="I52" s="70"/>
      <c r="J52" s="70"/>
      <c r="K52" s="70"/>
      <c r="L52" s="70"/>
      <c r="M52" s="70"/>
      <c r="N52" s="76"/>
      <c r="O52" s="76"/>
      <c r="P52" s="70"/>
      <c r="Q52" s="70"/>
      <c r="R52" s="70"/>
      <c r="S52" s="70"/>
      <c r="T52" s="70"/>
      <c r="U52" s="70"/>
      <c r="V52" s="70"/>
      <c r="W52" s="70"/>
      <c r="X52" s="70"/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V18"/>
  <sheetViews>
    <sheetView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8" sqref="A18"/>
    </sheetView>
  </sheetViews>
  <sheetFormatPr defaultColWidth="13" defaultRowHeight="14.5"/>
  <cols>
    <col min="1" max="1" width="11" style="7" bestFit="1" customWidth="1"/>
    <col min="2" max="2" width="5" style="7" bestFit="1" customWidth="1"/>
    <col min="3" max="3" width="11.1796875" style="7" bestFit="1" customWidth="1"/>
    <col min="4" max="7" width="5.54296875" style="40" bestFit="1" customWidth="1"/>
    <col min="8" max="13" width="5.54296875" style="7" bestFit="1" customWidth="1"/>
    <col min="14" max="14" width="5.54296875" style="7" customWidth="1"/>
    <col min="15" max="22" width="5.54296875" style="7" bestFit="1" customWidth="1"/>
    <col min="23" max="25" width="5.1796875" style="7" bestFit="1" customWidth="1"/>
    <col min="26" max="16384" width="13" style="7"/>
  </cols>
  <sheetData>
    <row r="1" spans="1:16220">
      <c r="A1" s="9" t="s">
        <v>0</v>
      </c>
      <c r="B1" s="34"/>
      <c r="C1" s="142" t="s">
        <v>42</v>
      </c>
      <c r="D1" s="143"/>
      <c r="E1" s="143"/>
      <c r="F1" s="143"/>
      <c r="G1" s="143"/>
    </row>
    <row r="2" spans="1:16220">
      <c r="A2" s="10" t="s">
        <v>6</v>
      </c>
      <c r="B2" s="148">
        <v>43437</v>
      </c>
      <c r="C2" s="149"/>
      <c r="D2" s="149"/>
      <c r="E2" s="149"/>
      <c r="F2" s="149"/>
      <c r="G2" s="149"/>
      <c r="H2" s="93"/>
      <c r="I2" s="93"/>
    </row>
    <row r="3" spans="1:16220">
      <c r="A3" s="10" t="s">
        <v>7</v>
      </c>
      <c r="B3" s="148">
        <f>B2+29</f>
        <v>43466</v>
      </c>
      <c r="C3" s="149"/>
      <c r="D3" s="149"/>
      <c r="E3" s="149"/>
      <c r="F3" s="149"/>
      <c r="G3" s="149"/>
      <c r="H3" s="93"/>
      <c r="I3" s="93"/>
    </row>
    <row r="4" spans="1:16220">
      <c r="A4" s="11"/>
      <c r="B4" s="12"/>
      <c r="C4" s="144"/>
      <c r="D4" s="144"/>
      <c r="E4" s="144"/>
      <c r="F4" s="144"/>
      <c r="G4" s="144"/>
    </row>
    <row r="5" spans="1:16220" ht="15" thickBot="1">
      <c r="A5" s="13" t="s">
        <v>12</v>
      </c>
      <c r="B5" s="14"/>
      <c r="D5" s="147"/>
      <c r="E5" s="147"/>
      <c r="F5" s="147"/>
      <c r="G5" s="14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</row>
    <row r="6" spans="1:16220" s="16" customFormat="1">
      <c r="A6" s="24" t="s">
        <v>4</v>
      </c>
      <c r="B6" s="24" t="s">
        <v>5</v>
      </c>
      <c r="C6" s="39" t="s">
        <v>13</v>
      </c>
      <c r="D6" s="41">
        <f>B2</f>
        <v>43437</v>
      </c>
      <c r="E6" s="63">
        <f>D6+1</f>
        <v>43438</v>
      </c>
      <c r="F6" s="41">
        <f>E6+1</f>
        <v>43439</v>
      </c>
      <c r="G6" s="41">
        <f>F6+1</f>
        <v>43440</v>
      </c>
      <c r="H6" s="41">
        <f>G6+1</f>
        <v>43441</v>
      </c>
      <c r="I6" s="41">
        <f>H6+3</f>
        <v>43444</v>
      </c>
      <c r="J6" s="41">
        <f t="shared" ref="J6" si="0">I6+1</f>
        <v>43445</v>
      </c>
      <c r="K6" s="41">
        <f>J6+1</f>
        <v>43446</v>
      </c>
      <c r="L6" s="41">
        <f>K6+1</f>
        <v>43447</v>
      </c>
      <c r="M6" s="41">
        <f>L6+1</f>
        <v>43448</v>
      </c>
      <c r="N6" s="41">
        <f>M6+2</f>
        <v>43450</v>
      </c>
      <c r="O6" s="41">
        <f t="shared" ref="O6:Y6" si="1">N6+1</f>
        <v>43451</v>
      </c>
      <c r="P6" s="41">
        <f t="shared" si="1"/>
        <v>43452</v>
      </c>
      <c r="Q6" s="41">
        <f t="shared" si="1"/>
        <v>43453</v>
      </c>
      <c r="R6" s="41">
        <f t="shared" si="1"/>
        <v>43454</v>
      </c>
      <c r="S6" s="41">
        <f t="shared" si="1"/>
        <v>43455</v>
      </c>
      <c r="T6" s="41">
        <f>S6+3</f>
        <v>43458</v>
      </c>
      <c r="U6" s="41">
        <f t="shared" si="1"/>
        <v>43459</v>
      </c>
      <c r="V6" s="41">
        <f t="shared" si="1"/>
        <v>43460</v>
      </c>
      <c r="W6" s="41">
        <f t="shared" si="1"/>
        <v>43461</v>
      </c>
      <c r="X6" s="41">
        <f t="shared" si="1"/>
        <v>43462</v>
      </c>
      <c r="Y6" s="41">
        <f t="shared" si="1"/>
        <v>43463</v>
      </c>
    </row>
    <row r="7" spans="1:16220" s="16" customFormat="1">
      <c r="A7" s="17"/>
      <c r="B7" s="17"/>
      <c r="C7" s="18"/>
      <c r="D7" s="42">
        <f t="shared" ref="D7:G7" si="2">D6</f>
        <v>43437</v>
      </c>
      <c r="E7" s="42">
        <f t="shared" si="2"/>
        <v>43438</v>
      </c>
      <c r="F7" s="43">
        <f t="shared" si="2"/>
        <v>43439</v>
      </c>
      <c r="G7" s="43">
        <f t="shared" si="2"/>
        <v>43440</v>
      </c>
      <c r="H7" s="43">
        <f t="shared" ref="H7:M7" si="3">H6</f>
        <v>43441</v>
      </c>
      <c r="I7" s="43">
        <f t="shared" si="3"/>
        <v>43444</v>
      </c>
      <c r="J7" s="43">
        <f t="shared" si="3"/>
        <v>43445</v>
      </c>
      <c r="K7" s="43">
        <f t="shared" si="3"/>
        <v>43446</v>
      </c>
      <c r="L7" s="43">
        <f t="shared" si="3"/>
        <v>43447</v>
      </c>
      <c r="M7" s="43">
        <f t="shared" si="3"/>
        <v>43448</v>
      </c>
      <c r="N7" s="43">
        <f t="shared" ref="N7:Y7" si="4">N6</f>
        <v>43450</v>
      </c>
      <c r="O7" s="43">
        <f t="shared" si="4"/>
        <v>43451</v>
      </c>
      <c r="P7" s="43">
        <f t="shared" si="4"/>
        <v>43452</v>
      </c>
      <c r="Q7" s="43">
        <f t="shared" si="4"/>
        <v>43453</v>
      </c>
      <c r="R7" s="43">
        <f t="shared" si="4"/>
        <v>43454</v>
      </c>
      <c r="S7" s="43">
        <f t="shared" si="4"/>
        <v>43455</v>
      </c>
      <c r="T7" s="43">
        <f t="shared" si="4"/>
        <v>43458</v>
      </c>
      <c r="U7" s="43">
        <f t="shared" si="4"/>
        <v>43459</v>
      </c>
      <c r="V7" s="43">
        <f t="shared" si="4"/>
        <v>43460</v>
      </c>
      <c r="W7" s="43">
        <f t="shared" si="4"/>
        <v>43461</v>
      </c>
      <c r="X7" s="43">
        <f t="shared" si="4"/>
        <v>43462</v>
      </c>
      <c r="Y7" s="43">
        <f t="shared" si="4"/>
        <v>43463</v>
      </c>
    </row>
    <row r="8" spans="1:16220" s="19" customFormat="1">
      <c r="A8" s="145" t="s">
        <v>25</v>
      </c>
      <c r="B8" s="146"/>
      <c r="C8" s="44">
        <f>SUM(C10:C18)</f>
        <v>436</v>
      </c>
      <c r="D8" s="47">
        <f>C8-D9</f>
        <v>416</v>
      </c>
      <c r="E8" s="47">
        <f>D8-E9</f>
        <v>396</v>
      </c>
      <c r="F8" s="47">
        <f t="shared" ref="F8:M8" si="5">E8-F9</f>
        <v>376</v>
      </c>
      <c r="G8" s="47">
        <f t="shared" si="5"/>
        <v>356</v>
      </c>
      <c r="H8" s="47">
        <f>G8-H9</f>
        <v>336</v>
      </c>
      <c r="I8" s="47">
        <f t="shared" si="5"/>
        <v>316</v>
      </c>
      <c r="J8" s="47">
        <f t="shared" si="5"/>
        <v>296</v>
      </c>
      <c r="K8" s="47">
        <f t="shared" si="5"/>
        <v>276</v>
      </c>
      <c r="L8" s="47">
        <f t="shared" si="5"/>
        <v>256</v>
      </c>
      <c r="M8" s="47">
        <f t="shared" si="5"/>
        <v>236</v>
      </c>
      <c r="N8" s="47">
        <f t="shared" ref="N8" si="6">M8-N9</f>
        <v>220</v>
      </c>
      <c r="O8" s="47">
        <f t="shared" ref="O8" si="7">N8-O9</f>
        <v>200</v>
      </c>
      <c r="P8" s="47">
        <f t="shared" ref="P8" si="8">O8-P9</f>
        <v>180</v>
      </c>
      <c r="Q8" s="47">
        <f t="shared" ref="Q8" si="9">P8-Q9</f>
        <v>160</v>
      </c>
      <c r="R8" s="47">
        <f t="shared" ref="R8" si="10">Q8-R9</f>
        <v>140</v>
      </c>
      <c r="S8" s="47">
        <f t="shared" ref="S8" si="11">R8-S9</f>
        <v>120</v>
      </c>
      <c r="T8" s="47">
        <f t="shared" ref="T8" si="12">S8-T9</f>
        <v>100</v>
      </c>
      <c r="U8" s="47">
        <f t="shared" ref="U8" si="13">T8-U9</f>
        <v>80</v>
      </c>
      <c r="V8" s="47">
        <f t="shared" ref="V8" si="14">U8-V9</f>
        <v>60</v>
      </c>
      <c r="W8" s="47">
        <f t="shared" ref="W8" si="15">V8-W9</f>
        <v>40</v>
      </c>
      <c r="X8" s="47">
        <f t="shared" ref="X8" si="16">W8-X9</f>
        <v>20</v>
      </c>
      <c r="Y8" s="47">
        <f t="shared" ref="Y8" si="17">X8-Y9</f>
        <v>0</v>
      </c>
    </row>
    <row r="9" spans="1:16220" s="19" customFormat="1">
      <c r="A9" s="145" t="s">
        <v>24</v>
      </c>
      <c r="B9" s="146"/>
      <c r="C9" s="44">
        <f>SUM(D9:Z9)</f>
        <v>436</v>
      </c>
      <c r="D9" s="44">
        <f>SUM(D10:D18)</f>
        <v>20</v>
      </c>
      <c r="E9" s="44">
        <f t="shared" ref="E9:M9" si="18">SUM(E10:E18)</f>
        <v>20</v>
      </c>
      <c r="F9" s="44">
        <f t="shared" si="18"/>
        <v>20</v>
      </c>
      <c r="G9" s="44">
        <f t="shared" si="18"/>
        <v>20</v>
      </c>
      <c r="H9" s="44">
        <f t="shared" si="18"/>
        <v>20</v>
      </c>
      <c r="I9" s="44">
        <f t="shared" si="18"/>
        <v>20</v>
      </c>
      <c r="J9" s="44">
        <f t="shared" si="18"/>
        <v>20</v>
      </c>
      <c r="K9" s="44">
        <f t="shared" si="18"/>
        <v>20</v>
      </c>
      <c r="L9" s="44">
        <f t="shared" si="18"/>
        <v>20</v>
      </c>
      <c r="M9" s="44">
        <f t="shared" si="18"/>
        <v>20</v>
      </c>
      <c r="N9" s="44">
        <f t="shared" ref="N9:Y9" si="19">SUM(N10:N18)</f>
        <v>16</v>
      </c>
      <c r="O9" s="44">
        <f t="shared" si="19"/>
        <v>20</v>
      </c>
      <c r="P9" s="44">
        <f t="shared" si="19"/>
        <v>20</v>
      </c>
      <c r="Q9" s="44">
        <f t="shared" si="19"/>
        <v>20</v>
      </c>
      <c r="R9" s="44">
        <f t="shared" si="19"/>
        <v>20</v>
      </c>
      <c r="S9" s="44">
        <f t="shared" si="19"/>
        <v>20</v>
      </c>
      <c r="T9" s="44">
        <f t="shared" si="19"/>
        <v>20</v>
      </c>
      <c r="U9" s="44">
        <f t="shared" si="19"/>
        <v>20</v>
      </c>
      <c r="V9" s="44">
        <f t="shared" si="19"/>
        <v>20</v>
      </c>
      <c r="W9" s="44">
        <f t="shared" si="19"/>
        <v>20</v>
      </c>
      <c r="X9" s="44">
        <f t="shared" si="19"/>
        <v>20</v>
      </c>
      <c r="Y9" s="44">
        <f t="shared" si="19"/>
        <v>20</v>
      </c>
    </row>
    <row r="10" spans="1:16220">
      <c r="A10" s="22" t="s">
        <v>19</v>
      </c>
      <c r="B10" s="22"/>
      <c r="C10" s="27">
        <f>SUM(D10:AB10)</f>
        <v>84</v>
      </c>
      <c r="D10" s="45">
        <v>4</v>
      </c>
      <c r="E10" s="45">
        <v>4</v>
      </c>
      <c r="F10" s="45">
        <v>4</v>
      </c>
      <c r="G10" s="45">
        <v>4</v>
      </c>
      <c r="H10" s="45">
        <v>4</v>
      </c>
      <c r="I10" s="45">
        <v>4</v>
      </c>
      <c r="J10" s="45">
        <v>4</v>
      </c>
      <c r="K10" s="45">
        <v>4</v>
      </c>
      <c r="L10" s="45">
        <v>4</v>
      </c>
      <c r="M10" s="45">
        <v>4</v>
      </c>
      <c r="N10" s="62">
        <v>0</v>
      </c>
      <c r="O10" s="45">
        <v>4</v>
      </c>
      <c r="P10" s="45">
        <v>4</v>
      </c>
      <c r="Q10" s="45">
        <v>4</v>
      </c>
      <c r="R10" s="45">
        <v>4</v>
      </c>
      <c r="S10" s="45">
        <v>4</v>
      </c>
      <c r="T10" s="45">
        <v>4</v>
      </c>
      <c r="U10" s="45">
        <v>4</v>
      </c>
      <c r="V10" s="45">
        <v>4</v>
      </c>
      <c r="W10" s="45">
        <v>4</v>
      </c>
      <c r="X10" s="45">
        <v>4</v>
      </c>
      <c r="Y10" s="45">
        <v>4</v>
      </c>
    </row>
    <row r="11" spans="1:16220">
      <c r="A11" s="22" t="s">
        <v>22</v>
      </c>
      <c r="B11" s="22"/>
      <c r="C11" s="27">
        <f t="shared" ref="C11:C15" si="20">SUM(D11:AB11)</f>
        <v>84</v>
      </c>
      <c r="D11" s="45">
        <v>4</v>
      </c>
      <c r="E11" s="45">
        <v>4</v>
      </c>
      <c r="F11" s="45">
        <v>4</v>
      </c>
      <c r="G11" s="45">
        <v>4</v>
      </c>
      <c r="H11" s="45">
        <v>4</v>
      </c>
      <c r="I11" s="45">
        <v>4</v>
      </c>
      <c r="J11" s="45">
        <v>4</v>
      </c>
      <c r="K11" s="45">
        <v>4</v>
      </c>
      <c r="L11" s="45">
        <v>4</v>
      </c>
      <c r="M11" s="45">
        <v>4</v>
      </c>
      <c r="N11" s="62">
        <v>0</v>
      </c>
      <c r="O11" s="45">
        <v>4</v>
      </c>
      <c r="P11" s="45">
        <v>4</v>
      </c>
      <c r="Q11" s="45">
        <v>4</v>
      </c>
      <c r="R11" s="45">
        <v>4</v>
      </c>
      <c r="S11" s="45">
        <v>4</v>
      </c>
      <c r="T11" s="45">
        <v>4</v>
      </c>
      <c r="U11" s="45">
        <v>4</v>
      </c>
      <c r="V11" s="45">
        <v>4</v>
      </c>
      <c r="W11" s="45">
        <v>4</v>
      </c>
      <c r="X11" s="45">
        <v>4</v>
      </c>
      <c r="Y11" s="45">
        <v>4</v>
      </c>
    </row>
    <row r="12" spans="1:16220">
      <c r="A12" s="26" t="s">
        <v>23</v>
      </c>
      <c r="B12" s="26"/>
      <c r="C12" s="27">
        <f t="shared" si="20"/>
        <v>92</v>
      </c>
      <c r="D12" s="45">
        <v>4</v>
      </c>
      <c r="E12" s="45">
        <v>4</v>
      </c>
      <c r="F12" s="45">
        <v>4</v>
      </c>
      <c r="G12" s="45">
        <v>4</v>
      </c>
      <c r="H12" s="45">
        <v>4</v>
      </c>
      <c r="I12" s="45">
        <v>4</v>
      </c>
      <c r="J12" s="45">
        <v>4</v>
      </c>
      <c r="K12" s="45">
        <v>4</v>
      </c>
      <c r="L12" s="45">
        <v>4</v>
      </c>
      <c r="M12" s="45">
        <v>4</v>
      </c>
      <c r="N12" s="62">
        <v>8</v>
      </c>
      <c r="O12" s="45">
        <v>4</v>
      </c>
      <c r="P12" s="45">
        <v>4</v>
      </c>
      <c r="Q12" s="45">
        <v>4</v>
      </c>
      <c r="R12" s="45">
        <v>4</v>
      </c>
      <c r="S12" s="45">
        <v>4</v>
      </c>
      <c r="T12" s="45">
        <v>4</v>
      </c>
      <c r="U12" s="45">
        <v>4</v>
      </c>
      <c r="V12" s="45">
        <v>4</v>
      </c>
      <c r="W12" s="45">
        <v>4</v>
      </c>
      <c r="X12" s="45">
        <v>4</v>
      </c>
      <c r="Y12" s="45">
        <v>4</v>
      </c>
    </row>
    <row r="13" spans="1:16220">
      <c r="A13" s="26" t="s">
        <v>37</v>
      </c>
      <c r="B13" s="26"/>
      <c r="C13" s="27">
        <f t="shared" si="20"/>
        <v>84</v>
      </c>
      <c r="D13" s="45">
        <v>4</v>
      </c>
      <c r="E13" s="45">
        <v>4</v>
      </c>
      <c r="F13" s="45">
        <v>4</v>
      </c>
      <c r="G13" s="45">
        <v>4</v>
      </c>
      <c r="H13" s="45">
        <v>4</v>
      </c>
      <c r="I13" s="45">
        <v>4</v>
      </c>
      <c r="J13" s="45">
        <v>4</v>
      </c>
      <c r="K13" s="45">
        <v>4</v>
      </c>
      <c r="L13" s="45">
        <v>4</v>
      </c>
      <c r="M13" s="45">
        <v>4</v>
      </c>
      <c r="N13" s="62">
        <v>0</v>
      </c>
      <c r="O13" s="45">
        <v>4</v>
      </c>
      <c r="P13" s="45">
        <v>4</v>
      </c>
      <c r="Q13" s="45">
        <v>4</v>
      </c>
      <c r="R13" s="45">
        <v>4</v>
      </c>
      <c r="S13" s="45">
        <v>4</v>
      </c>
      <c r="T13" s="45">
        <v>4</v>
      </c>
      <c r="U13" s="45">
        <v>4</v>
      </c>
      <c r="V13" s="45">
        <v>4</v>
      </c>
      <c r="W13" s="45">
        <v>4</v>
      </c>
      <c r="X13" s="45">
        <v>4</v>
      </c>
      <c r="Y13" s="45">
        <v>4</v>
      </c>
    </row>
    <row r="14" spans="1:16220">
      <c r="A14" s="26" t="s">
        <v>33</v>
      </c>
      <c r="B14" s="26"/>
      <c r="C14" s="27">
        <f t="shared" si="20"/>
        <v>84</v>
      </c>
      <c r="D14" s="62">
        <v>4</v>
      </c>
      <c r="E14" s="62">
        <v>4</v>
      </c>
      <c r="F14" s="62">
        <v>4</v>
      </c>
      <c r="G14" s="62">
        <v>4</v>
      </c>
      <c r="H14" s="62">
        <v>4</v>
      </c>
      <c r="I14" s="62">
        <v>4</v>
      </c>
      <c r="J14" s="62">
        <v>4</v>
      </c>
      <c r="K14" s="62">
        <v>4</v>
      </c>
      <c r="L14" s="62">
        <v>4</v>
      </c>
      <c r="M14" s="62">
        <v>4</v>
      </c>
      <c r="N14" s="62">
        <v>0</v>
      </c>
      <c r="O14" s="62">
        <v>4</v>
      </c>
      <c r="P14" s="62">
        <v>4</v>
      </c>
      <c r="Q14" s="62">
        <v>4</v>
      </c>
      <c r="R14" s="62">
        <v>4</v>
      </c>
      <c r="S14" s="62">
        <v>4</v>
      </c>
      <c r="T14" s="62">
        <v>4</v>
      </c>
      <c r="U14" s="62">
        <v>4</v>
      </c>
      <c r="V14" s="62">
        <v>4</v>
      </c>
      <c r="W14" s="62">
        <v>4</v>
      </c>
      <c r="X14" s="62">
        <v>4</v>
      </c>
      <c r="Y14" s="62">
        <v>4</v>
      </c>
    </row>
    <row r="15" spans="1:16220">
      <c r="A15" s="26" t="s">
        <v>76</v>
      </c>
      <c r="B15" s="26"/>
      <c r="C15" s="27">
        <f t="shared" si="20"/>
        <v>8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>
        <v>8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 spans="1:16220">
      <c r="A16" s="26" t="s">
        <v>119</v>
      </c>
      <c r="B16" s="26"/>
      <c r="C16" s="27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 spans="1:25">
      <c r="A17" s="26"/>
      <c r="B17" s="26"/>
      <c r="C17" s="27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spans="1:25">
      <c r="A18" s="26"/>
      <c r="B18" s="26"/>
      <c r="C18" s="27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</sheetData>
  <mergeCells count="7">
    <mergeCell ref="C1:G1"/>
    <mergeCell ref="C4:G4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opLeftCell="A29" zoomScale="115" zoomScaleNormal="115" workbookViewId="0">
      <selection activeCell="B37" sqref="B37"/>
    </sheetView>
  </sheetViews>
  <sheetFormatPr defaultColWidth="9.453125" defaultRowHeight="14.5"/>
  <cols>
    <col min="1" max="1" width="24.453125" style="60" customWidth="1"/>
    <col min="2" max="2" width="32.7265625" style="60" bestFit="1" customWidth="1"/>
    <col min="3" max="4" width="8.453125" style="60" customWidth="1"/>
    <col min="5" max="5" width="12.453125" style="60" customWidth="1"/>
    <col min="6" max="6" width="12.453125" style="56" customWidth="1"/>
    <col min="7" max="7" width="13.453125" style="60" customWidth="1"/>
    <col min="8" max="20" width="5.453125" style="60" bestFit="1" customWidth="1"/>
    <col min="21" max="16384" width="9.453125" style="60"/>
  </cols>
  <sheetData>
    <row r="1" spans="1:7">
      <c r="A1" s="58" t="s">
        <v>17</v>
      </c>
      <c r="B1" s="58" t="s">
        <v>1</v>
      </c>
      <c r="C1" s="58" t="s">
        <v>14</v>
      </c>
      <c r="D1" s="58" t="s">
        <v>2</v>
      </c>
      <c r="E1" s="58" t="s">
        <v>10</v>
      </c>
      <c r="F1" s="59" t="s">
        <v>3</v>
      </c>
      <c r="G1" s="58" t="s">
        <v>8</v>
      </c>
    </row>
    <row r="2" spans="1:7">
      <c r="A2" s="89" t="str">
        <f>'Daily Records'!A6</f>
        <v>Phase12.P001</v>
      </c>
      <c r="B2" s="89" t="str">
        <f>'Daily Records'!B6</f>
        <v>Meeting-Phase 12</v>
      </c>
      <c r="C2" s="89">
        <f>'Daily Records'!C6</f>
        <v>1000</v>
      </c>
      <c r="D2" s="89">
        <f>'Daily Records'!D6</f>
        <v>60</v>
      </c>
      <c r="E2" s="90">
        <f>'Daily Records'!AD6</f>
        <v>0</v>
      </c>
      <c r="F2" s="91" t="str">
        <f>'Daily Records'!AC6</f>
        <v>All</v>
      </c>
      <c r="G2" s="92">
        <f>'Daily Records'!AB6</f>
        <v>44</v>
      </c>
    </row>
    <row r="3" spans="1:7">
      <c r="A3" s="89" t="str">
        <f>'Daily Records'!A7</f>
        <v>Phase12.P002</v>
      </c>
      <c r="B3" s="89" t="str">
        <f>'Daily Records'!B7</f>
        <v>Project management</v>
      </c>
      <c r="C3" s="89">
        <f>'Daily Records'!C7</f>
        <v>1000</v>
      </c>
      <c r="D3" s="89">
        <f>'Daily Records'!D7</f>
        <v>15</v>
      </c>
      <c r="E3" s="90">
        <f>'Daily Records'!AD7</f>
        <v>0</v>
      </c>
      <c r="F3" s="91" t="str">
        <f>'Daily Records'!AC7</f>
        <v>Bella.bi</v>
      </c>
      <c r="G3" s="92">
        <f>'Daily Records'!AB7</f>
        <v>19</v>
      </c>
    </row>
    <row r="4" spans="1:7">
      <c r="A4" s="89" t="str">
        <f>'Daily Records'!A8</f>
        <v>Phase12.S001</v>
      </c>
      <c r="B4" s="89" t="str">
        <f>'Daily Records'!B8</f>
        <v>Analysis requirements</v>
      </c>
      <c r="C4" s="89">
        <f>'Daily Records'!C8</f>
        <v>1000</v>
      </c>
      <c r="D4" s="89">
        <f>'Daily Records'!D8</f>
        <v>40</v>
      </c>
      <c r="E4" s="90">
        <f>'Daily Records'!AD8</f>
        <v>0</v>
      </c>
      <c r="F4" s="91" t="str">
        <f>'Daily Records'!AC8</f>
        <v>Bella.bi</v>
      </c>
      <c r="G4" s="92">
        <f>'Daily Records'!AB8</f>
        <v>23</v>
      </c>
    </row>
    <row r="5" spans="1:7">
      <c r="A5" s="89" t="str">
        <f>'Daily Records'!A9</f>
        <v>Phase12.P003</v>
      </c>
      <c r="B5" s="89" t="str">
        <f>'Daily Records'!B9</f>
        <v>Task documentation</v>
      </c>
      <c r="C5" s="89">
        <f>'Daily Records'!C9</f>
        <v>1000</v>
      </c>
      <c r="D5" s="89">
        <f>'Daily Records'!D9</f>
        <v>10</v>
      </c>
      <c r="E5" s="90">
        <f>'Daily Records'!AD9</f>
        <v>0</v>
      </c>
      <c r="F5" s="91" t="str">
        <f>'Daily Records'!AC9</f>
        <v>Bella.bi</v>
      </c>
      <c r="G5" s="92">
        <f>'Daily Records'!AB9</f>
        <v>4.5</v>
      </c>
    </row>
    <row r="6" spans="1:7">
      <c r="A6" s="89" t="str">
        <f>'Daily Records'!A10</f>
        <v>Phase12.P004</v>
      </c>
      <c r="B6" s="89" t="str">
        <f>'Daily Records'!B10</f>
        <v>Document summary</v>
      </c>
      <c r="C6" s="89">
        <f>'Daily Records'!C10</f>
        <v>1000</v>
      </c>
      <c r="D6" s="89">
        <f>'Daily Records'!D10</f>
        <v>24</v>
      </c>
      <c r="E6" s="90">
        <f>'Daily Records'!AD10</f>
        <v>1</v>
      </c>
      <c r="F6" s="91" t="str">
        <f>'Daily Records'!AC10</f>
        <v>All</v>
      </c>
      <c r="G6" s="92">
        <f>'Daily Records'!AB10</f>
        <v>13.5</v>
      </c>
    </row>
    <row r="7" spans="1:7">
      <c r="A7" s="89" t="str">
        <f>'Daily Records'!A17</f>
        <v>Ticket #404</v>
      </c>
      <c r="B7" s="89" t="str">
        <f>'Daily Records'!B17</f>
        <v>Refactor packing function in Express_Limit the size of the package file</v>
      </c>
      <c r="C7" s="89">
        <f>'Daily Records'!C17</f>
        <v>950</v>
      </c>
      <c r="D7" s="89">
        <f>'Daily Records'!D17</f>
        <v>10</v>
      </c>
      <c r="E7" s="90">
        <f>'Daily Records'!AD17</f>
        <v>1</v>
      </c>
      <c r="F7" s="91" t="str">
        <f>'Daily Records'!AC17</f>
        <v>Colin.Ji</v>
      </c>
      <c r="G7" s="92">
        <f>'Daily Records'!AB17</f>
        <v>10</v>
      </c>
    </row>
    <row r="8" spans="1:7">
      <c r="A8" s="89" t="str">
        <f>'Daily Records'!A19</f>
        <v>Ticket #406</v>
      </c>
      <c r="B8" s="89" t="str">
        <f>'Daily Records'!B19</f>
        <v>Add exception handling for invoke packing method</v>
      </c>
      <c r="C8" s="89">
        <f>'Daily Records'!C19</f>
        <v>950</v>
      </c>
      <c r="D8" s="89">
        <f>'Daily Records'!D19</f>
        <v>16</v>
      </c>
      <c r="E8" s="90">
        <f>'Daily Records'!AD19</f>
        <v>1</v>
      </c>
      <c r="F8" s="91" t="str">
        <f>'Daily Records'!AC19</f>
        <v>Kevin.Wu</v>
      </c>
      <c r="G8" s="92">
        <f>'Daily Records'!AB19</f>
        <v>16.5</v>
      </c>
    </row>
    <row r="9" spans="1:7">
      <c r="A9" s="89" t="str">
        <f>'Daily Records'!A20</f>
        <v>Phase12.E001</v>
      </c>
      <c r="B9" s="89" t="str">
        <f>'Daily Records'!B20</f>
        <v>Fix problem which caused by Nuget package upgrade</v>
      </c>
      <c r="C9" s="89">
        <f>'Daily Records'!C20</f>
        <v>940</v>
      </c>
      <c r="D9" s="89">
        <f>'Daily Records'!D20</f>
        <v>4</v>
      </c>
      <c r="E9" s="90">
        <f>'Daily Records'!AD20</f>
        <v>1</v>
      </c>
      <c r="F9" s="91" t="str">
        <f>'Daily Records'!AC20</f>
        <v>Bright.Liu</v>
      </c>
      <c r="G9" s="92">
        <f>'Daily Records'!AB20</f>
        <v>4</v>
      </c>
    </row>
    <row r="10" spans="1:7">
      <c r="A10" s="89" t="str">
        <f>'Daily Records'!A21</f>
        <v>Ticket #410</v>
      </c>
      <c r="B10" s="89" t="str">
        <f>'Daily Records'!B21</f>
        <v>Fix bug about file name for UploadDocumentSection when two job use same Job Number</v>
      </c>
      <c r="C10" s="89">
        <f>'Daily Records'!C21</f>
        <v>940</v>
      </c>
      <c r="D10" s="89">
        <f>'Daily Records'!D21</f>
        <v>16</v>
      </c>
      <c r="E10" s="90">
        <f>'Daily Records'!AD21</f>
        <v>1</v>
      </c>
      <c r="F10" s="91" t="str">
        <f>'Daily Records'!AC21</f>
        <v>Colin.Ji</v>
      </c>
      <c r="G10" s="92">
        <f>'Daily Records'!AB21</f>
        <v>5</v>
      </c>
    </row>
    <row r="11" spans="1:7">
      <c r="A11" s="89" t="str">
        <f>'Daily Records'!A22</f>
        <v>Ticket #409</v>
      </c>
      <c r="B11" s="89" t="str">
        <f>'Daily Records'!B22</f>
        <v>Integration Testing for packing between eService and express</v>
      </c>
      <c r="C11" s="89">
        <f>'Daily Records'!C22</f>
        <v>940</v>
      </c>
      <c r="D11" s="89">
        <f>'Daily Records'!D22</f>
        <v>16</v>
      </c>
      <c r="E11" s="90">
        <f>'Daily Records'!AD22</f>
        <v>1</v>
      </c>
      <c r="F11" s="91" t="str">
        <f>'Daily Records'!AC22</f>
        <v>Colin.Ji</v>
      </c>
      <c r="G11" s="92">
        <f>'Daily Records'!AB22</f>
        <v>10</v>
      </c>
    </row>
    <row r="12" spans="1:7">
      <c r="A12" s="89" t="str">
        <f>'Daily Records'!A23</f>
        <v>Ticket #412</v>
      </c>
      <c r="B12" s="89" t="str">
        <f>'Daily Records'!B23</f>
        <v>Handling exceptions to access the web API</v>
      </c>
      <c r="C12" s="89">
        <f>'Daily Records'!C23</f>
        <v>930</v>
      </c>
      <c r="D12" s="89">
        <f>'Daily Records'!D23</f>
        <v>16</v>
      </c>
      <c r="E12" s="90">
        <f>'Daily Records'!AD23</f>
        <v>1</v>
      </c>
      <c r="F12" s="91" t="str">
        <f>'Daily Records'!AC23</f>
        <v>Colin.Ji</v>
      </c>
      <c r="G12" s="92">
        <f>'Daily Records'!AB23</f>
        <v>10</v>
      </c>
    </row>
    <row r="13" spans="1:7">
      <c r="A13" s="89" t="str">
        <f>'Daily Records'!A25</f>
        <v>Ticket #418</v>
      </c>
      <c r="B13" s="89" t="str">
        <f>'Daily Records'!B25</f>
        <v>Fix bug about the Job Set Up page cannot save state after unchecked in Pressure Test page</v>
      </c>
      <c r="C13" s="89">
        <f>'Daily Records'!C25</f>
        <v>930</v>
      </c>
      <c r="D13" s="89">
        <f>'Daily Records'!D25</f>
        <v>3</v>
      </c>
      <c r="E13" s="90">
        <f>'Daily Records'!AD25</f>
        <v>0</v>
      </c>
      <c r="F13" s="91" t="str">
        <f>'Daily Records'!AC25</f>
        <v>Colin.Ji</v>
      </c>
      <c r="G13" s="92">
        <f>'Daily Records'!AB25</f>
        <v>2.5</v>
      </c>
    </row>
    <row r="14" spans="1:7">
      <c r="A14" s="89" t="str">
        <f>'Daily Records'!A26</f>
        <v>Phase12.I001</v>
      </c>
      <c r="B14" s="89" t="str">
        <f>'Daily Records'!B26</f>
        <v>New team member familiar with business processes</v>
      </c>
      <c r="C14" s="89">
        <f>'Daily Records'!C26</f>
        <v>930</v>
      </c>
      <c r="D14" s="89">
        <f>'Daily Records'!D26</f>
        <v>16</v>
      </c>
      <c r="E14" s="90">
        <f>'Daily Records'!AD26</f>
        <v>0</v>
      </c>
      <c r="F14" s="91" t="str">
        <f>'Daily Records'!AC26</f>
        <v>Bright.Liu</v>
      </c>
      <c r="G14" s="92">
        <f>'Daily Records'!AB26</f>
        <v>15.5</v>
      </c>
    </row>
    <row r="15" spans="1:7">
      <c r="A15" s="89" t="str">
        <f>'Daily Records'!A27</f>
        <v>Ticket #425</v>
      </c>
      <c r="B15" s="89" t="str">
        <f>'Daily Records'!B27</f>
        <v>Conversion from Oracle to Sql server</v>
      </c>
      <c r="C15" s="89">
        <f>'Daily Records'!C27</f>
        <v>920</v>
      </c>
      <c r="D15" s="89">
        <f>'Daily Records'!D27</f>
        <v>40</v>
      </c>
      <c r="E15" s="90">
        <f>'Daily Records'!AD27</f>
        <v>0</v>
      </c>
      <c r="F15" s="91" t="str">
        <f>'Daily Records'!AC27</f>
        <v>Stone.Zhao</v>
      </c>
      <c r="G15" s="92">
        <f>'Daily Records'!AB27</f>
        <v>16</v>
      </c>
    </row>
    <row r="16" spans="1:7">
      <c r="A16" s="89" t="str">
        <f>'Daily Records'!A28</f>
        <v>Phase12.I002</v>
      </c>
      <c r="B16" s="89" t="str">
        <f>'Daily Records'!B28</f>
        <v>Assist in the completion of ticket #425</v>
      </c>
      <c r="C16" s="89">
        <f>'Daily Records'!C28</f>
        <v>920</v>
      </c>
      <c r="D16" s="89">
        <f>'Daily Records'!D28</f>
        <v>8</v>
      </c>
      <c r="E16" s="90">
        <f>'Daily Records'!AD28</f>
        <v>0</v>
      </c>
      <c r="F16" s="91" t="str">
        <f>'Daily Records'!AC28</f>
        <v>Bright.Liu</v>
      </c>
      <c r="G16" s="92">
        <f>'Daily Records'!AB28</f>
        <v>10</v>
      </c>
    </row>
    <row r="17" spans="1:7">
      <c r="A17" s="89" t="str">
        <f>'Daily Records'!A29</f>
        <v>Ticket #448</v>
      </c>
      <c r="B17" s="89" t="str">
        <f>'Daily Records'!B29</f>
        <v>View crew list in crew board</v>
      </c>
      <c r="C17" s="89">
        <f>'Daily Records'!C29</f>
        <v>900</v>
      </c>
      <c r="D17" s="89">
        <f>'Daily Records'!D29</f>
        <v>8</v>
      </c>
      <c r="E17" s="90">
        <f>'Daily Records'!AD29</f>
        <v>1</v>
      </c>
      <c r="F17" s="91" t="str">
        <f>'Daily Records'!AC29</f>
        <v>Bright.Liu</v>
      </c>
      <c r="G17" s="92">
        <f>'Daily Records'!AB29</f>
        <v>11.5</v>
      </c>
    </row>
    <row r="18" spans="1:7">
      <c r="A18" s="89" t="str">
        <f>'Daily Records'!A31</f>
        <v>Ticket #440</v>
      </c>
      <c r="B18" s="89" t="str">
        <f>'Daily Records'!B31</f>
        <v>View Crew Schedule</v>
      </c>
      <c r="C18" s="89">
        <f>'Daily Records'!C31</f>
        <v>900</v>
      </c>
      <c r="D18" s="89">
        <f>'Daily Records'!D31</f>
        <v>8</v>
      </c>
      <c r="E18" s="90">
        <f>'Daily Records'!AD31</f>
        <v>0</v>
      </c>
      <c r="F18" s="91" t="str">
        <f>'Daily Records'!AC31</f>
        <v>Colin.Ji</v>
      </c>
      <c r="G18" s="92">
        <f>'Daily Records'!AB31</f>
        <v>2.5</v>
      </c>
    </row>
    <row r="19" spans="1:7">
      <c r="A19" s="89" t="str">
        <f>'Daily Records'!A32</f>
        <v>Ticket #441</v>
      </c>
      <c r="B19" s="89" t="str">
        <f>'Daily Records'!B32</f>
        <v>View worker schedule</v>
      </c>
      <c r="C19" s="89">
        <f>'Daily Records'!C32</f>
        <v>900</v>
      </c>
      <c r="D19" s="89">
        <f>'Daily Records'!D32</f>
        <v>4</v>
      </c>
      <c r="E19" s="90">
        <f>'Daily Records'!AD32</f>
        <v>0</v>
      </c>
      <c r="F19" s="91" t="str">
        <f>'Daily Records'!AC32</f>
        <v>Colin.Ji</v>
      </c>
      <c r="G19" s="92">
        <f>'Daily Records'!AB32</f>
        <v>2.5</v>
      </c>
    </row>
    <row r="20" spans="1:7">
      <c r="A20" s="89" t="str">
        <f>'Daily Records'!A33</f>
        <v>Ticket #442</v>
      </c>
      <c r="B20" s="89" t="str">
        <f>'Daily Records'!B33</f>
        <v>View unit schedule</v>
      </c>
      <c r="C20" s="89">
        <f>'Daily Records'!C33</f>
        <v>900</v>
      </c>
      <c r="D20" s="89">
        <f>'Daily Records'!D33</f>
        <v>4</v>
      </c>
      <c r="E20" s="90">
        <f>'Daily Records'!AD33</f>
        <v>0</v>
      </c>
      <c r="F20" s="91" t="str">
        <f>'Daily Records'!AC33</f>
        <v>Colin.Ji</v>
      </c>
      <c r="G20" s="92">
        <f>'Daily Records'!AB33</f>
        <v>2.5</v>
      </c>
    </row>
    <row r="21" spans="1:7">
      <c r="A21" s="89" t="str">
        <f>'Daily Records'!A34</f>
        <v>Ticket #443</v>
      </c>
      <c r="B21" s="89" t="str">
        <f>'Daily Records'!B34</f>
        <v>Search by name in Calendar</v>
      </c>
      <c r="C21" s="89">
        <f>'Daily Records'!C34</f>
        <v>900</v>
      </c>
      <c r="D21" s="89">
        <f>'Daily Records'!D34</f>
        <v>6</v>
      </c>
      <c r="E21" s="90">
        <f>'Daily Records'!AD34</f>
        <v>0</v>
      </c>
      <c r="F21" s="91" t="str">
        <f>'Daily Records'!AC34</f>
        <v>Colin.Ji</v>
      </c>
      <c r="G21" s="92">
        <f>'Daily Records'!AB34</f>
        <v>0</v>
      </c>
    </row>
    <row r="22" spans="1:7">
      <c r="A22" s="89" t="str">
        <f>'Daily Records'!A35</f>
        <v>Ticket #451</v>
      </c>
      <c r="B22" s="89" t="str">
        <f>'Daily Records'!B35</f>
        <v>Add a crew</v>
      </c>
      <c r="C22" s="89">
        <f>'Daily Records'!C35</f>
        <v>850</v>
      </c>
      <c r="D22" s="89">
        <f>'Daily Records'!D35</f>
        <v>5</v>
      </c>
      <c r="E22" s="90">
        <f>'Daily Records'!AD35</f>
        <v>1</v>
      </c>
      <c r="F22" s="91" t="str">
        <f>'Daily Records'!AC35</f>
        <v>Bright.Liu</v>
      </c>
      <c r="G22" s="92">
        <f>'Daily Records'!AB35</f>
        <v>4.5</v>
      </c>
    </row>
    <row r="23" spans="1:7">
      <c r="A23" s="89" t="str">
        <f>'Daily Records'!A36</f>
        <v>Ticket #454</v>
      </c>
      <c r="B23" s="89" t="str">
        <f>'Daily Records'!B36</f>
        <v>Assign a crew to a job</v>
      </c>
      <c r="C23" s="89">
        <f>'Daily Records'!C36</f>
        <v>850</v>
      </c>
      <c r="D23" s="89">
        <f>'Daily Records'!D36</f>
        <v>3</v>
      </c>
      <c r="E23" s="90">
        <f>'Daily Records'!AD36</f>
        <v>1</v>
      </c>
      <c r="F23" s="91" t="str">
        <f>'Daily Records'!AC36</f>
        <v>Bright.Liu</v>
      </c>
      <c r="G23" s="92">
        <f>'Daily Records'!AB36</f>
        <v>0.5</v>
      </c>
    </row>
    <row r="24" spans="1:7">
      <c r="A24" s="89" t="str">
        <f>'Daily Records'!A37</f>
        <v>Ticket #457</v>
      </c>
      <c r="B24" s="89" t="str">
        <f>'Daily Records'!B37</f>
        <v>Call crew for a job</v>
      </c>
      <c r="C24" s="89">
        <f>'Daily Records'!C37</f>
        <v>850</v>
      </c>
      <c r="D24" s="89">
        <f>'Daily Records'!D37</f>
        <v>3</v>
      </c>
      <c r="E24" s="90">
        <f>'Daily Records'!AD37</f>
        <v>1</v>
      </c>
      <c r="F24" s="91" t="str">
        <f>'Daily Records'!AC37</f>
        <v>Bright.Liu</v>
      </c>
      <c r="G24" s="92">
        <f>'Daily Records'!AB37</f>
        <v>0.5</v>
      </c>
    </row>
    <row r="25" spans="1:7">
      <c r="A25" s="89" t="str">
        <f>'Daily Records'!A38</f>
        <v>Ticket #460</v>
      </c>
      <c r="B25" s="89" t="str">
        <f>'Daily Records'!B38</f>
        <v>Remove crew for a job</v>
      </c>
      <c r="C25" s="89">
        <f>'Daily Records'!C38</f>
        <v>850</v>
      </c>
      <c r="D25" s="89">
        <f>'Daily Records'!D38</f>
        <v>2</v>
      </c>
      <c r="E25" s="90">
        <f>'Daily Records'!AD38</f>
        <v>1</v>
      </c>
      <c r="F25" s="91" t="str">
        <f>'Daily Records'!AC38</f>
        <v>Bright.Liu</v>
      </c>
      <c r="G25" s="92">
        <f>'Daily Records'!AB38</f>
        <v>1</v>
      </c>
    </row>
    <row r="26" spans="1:7">
      <c r="A26" s="89" t="str">
        <f>'Daily Records'!A39</f>
        <v>Ticket #463</v>
      </c>
      <c r="B26" s="89" t="str">
        <f>'Daily Records'!B39</f>
        <v>Add unit to a crew</v>
      </c>
      <c r="C26" s="89">
        <f>'Daily Records'!C39</f>
        <v>800</v>
      </c>
      <c r="D26" s="89">
        <f>'Daily Records'!D39</f>
        <v>3</v>
      </c>
      <c r="E26" s="90">
        <f>'Daily Records'!AD39</f>
        <v>1</v>
      </c>
      <c r="F26" s="91" t="str">
        <f>'Daily Records'!AC39</f>
        <v>Bright.Liu</v>
      </c>
      <c r="G26" s="92">
        <f>'Daily Records'!AB39</f>
        <v>2.5</v>
      </c>
    </row>
    <row r="27" spans="1:7">
      <c r="A27" s="89" t="str">
        <f>'Daily Records'!A40</f>
        <v>Ticket #465</v>
      </c>
      <c r="B27" s="89" t="str">
        <f>'Daily Records'!B40</f>
        <v>Add worker to a crew</v>
      </c>
      <c r="C27" s="89">
        <f>'Daily Records'!C40</f>
        <v>800</v>
      </c>
      <c r="D27" s="89">
        <f>'Daily Records'!D40</f>
        <v>3</v>
      </c>
      <c r="E27" s="90">
        <f>'Daily Records'!AD40</f>
        <v>1</v>
      </c>
      <c r="F27" s="91" t="str">
        <f>'Daily Records'!AC40</f>
        <v>Bright.Liu</v>
      </c>
      <c r="G27" s="92">
        <f>'Daily Records'!AB40</f>
        <v>2</v>
      </c>
    </row>
    <row r="28" spans="1:7">
      <c r="A28" s="89" t="str">
        <f>'Daily Records'!A41</f>
        <v>Ticket #468</v>
      </c>
      <c r="B28" s="89" t="str">
        <f>'Daily Records'!B41</f>
        <v>Remove a unit from a crew</v>
      </c>
      <c r="C28" s="89">
        <f>'Daily Records'!C41</f>
        <v>800</v>
      </c>
      <c r="D28" s="89">
        <f>'Daily Records'!D41</f>
        <v>2</v>
      </c>
      <c r="E28" s="90">
        <f>'Daily Records'!AD41</f>
        <v>1</v>
      </c>
      <c r="F28" s="91" t="str">
        <f>'Daily Records'!AC41</f>
        <v>Bright.Liu</v>
      </c>
      <c r="G28" s="92">
        <f>'Daily Records'!AB41</f>
        <v>2</v>
      </c>
    </row>
    <row r="29" spans="1:7">
      <c r="A29" s="89" t="str">
        <f>'Daily Records'!A42</f>
        <v>Ticket #469</v>
      </c>
      <c r="B29" s="89" t="str">
        <f>'Daily Records'!B42</f>
        <v>Remove a worker from a crew</v>
      </c>
      <c r="C29" s="89">
        <f>'Daily Records'!C42</f>
        <v>800</v>
      </c>
      <c r="D29" s="89">
        <f>'Daily Records'!D42</f>
        <v>2</v>
      </c>
      <c r="E29" s="90">
        <f>'Daily Records'!AD42</f>
        <v>1</v>
      </c>
      <c r="F29" s="91" t="str">
        <f>'Daily Records'!AC42</f>
        <v>Bright.Liu</v>
      </c>
      <c r="G29" s="92">
        <f>'Daily Records'!AB42</f>
        <v>2</v>
      </c>
    </row>
    <row r="30" spans="1:7">
      <c r="A30" s="89">
        <f>'Daily Records'!A43</f>
        <v>0</v>
      </c>
      <c r="B30" s="89">
        <f>'Daily Records'!B43</f>
        <v>0</v>
      </c>
      <c r="C30" s="89">
        <f>'Daily Records'!C43</f>
        <v>0</v>
      </c>
      <c r="D30" s="89">
        <f>'Daily Records'!D43</f>
        <v>0</v>
      </c>
      <c r="E30" s="90">
        <f>'Daily Records'!AD43</f>
        <v>0</v>
      </c>
      <c r="F30" s="91">
        <f>'Daily Records'!AC43</f>
        <v>0</v>
      </c>
      <c r="G30" s="92">
        <f>'Daily Records'!AB43</f>
        <v>0</v>
      </c>
    </row>
    <row r="31" spans="1:7">
      <c r="A31" s="89">
        <f>'Daily Records'!A44</f>
        <v>0</v>
      </c>
      <c r="B31" s="89">
        <f>'Daily Records'!B44</f>
        <v>0</v>
      </c>
      <c r="C31" s="89">
        <f>'Daily Records'!C44</f>
        <v>0</v>
      </c>
      <c r="D31" s="89">
        <f>'Daily Records'!D44</f>
        <v>0</v>
      </c>
      <c r="E31" s="90">
        <f>'Daily Records'!AD44</f>
        <v>0</v>
      </c>
      <c r="F31" s="91">
        <f>'Daily Records'!AC44</f>
        <v>0</v>
      </c>
      <c r="G31" s="92">
        <f>'Daily Records'!AB44</f>
        <v>0</v>
      </c>
    </row>
    <row r="32" spans="1:7">
      <c r="A32" s="89">
        <f>'Daily Records'!A45</f>
        <v>0</v>
      </c>
      <c r="B32" s="89">
        <f>'Daily Records'!B45</f>
        <v>0</v>
      </c>
      <c r="C32" s="89">
        <f>'Daily Records'!C45</f>
        <v>0</v>
      </c>
      <c r="D32" s="89">
        <f>'Daily Records'!D45</f>
        <v>0</v>
      </c>
      <c r="E32" s="90">
        <f>'Daily Records'!AD45</f>
        <v>0</v>
      </c>
      <c r="F32" s="91">
        <f>'Daily Records'!AC45</f>
        <v>0</v>
      </c>
      <c r="G32" s="92">
        <f>'Daily Records'!AB45</f>
        <v>0</v>
      </c>
    </row>
    <row r="33" spans="1:7">
      <c r="A33" s="89">
        <f>'Daily Records'!A46</f>
        <v>0</v>
      </c>
      <c r="B33" s="89">
        <f>'Daily Records'!B46</f>
        <v>0</v>
      </c>
      <c r="C33" s="89">
        <f>'Daily Records'!C46</f>
        <v>0</v>
      </c>
      <c r="D33" s="89">
        <f>'Daily Records'!D46</f>
        <v>0</v>
      </c>
      <c r="E33" s="90">
        <f>'Daily Records'!AD46</f>
        <v>0</v>
      </c>
      <c r="F33" s="91">
        <f>'Daily Records'!AC46</f>
        <v>0</v>
      </c>
      <c r="G33" s="92">
        <f>'Daily Records'!AB46</f>
        <v>0</v>
      </c>
    </row>
    <row r="34" spans="1:7">
      <c r="A34" s="89">
        <f>'Daily Records'!A47</f>
        <v>0</v>
      </c>
      <c r="B34" s="89">
        <f>'Daily Records'!B47</f>
        <v>0</v>
      </c>
      <c r="C34" s="89">
        <f>'Daily Records'!C47</f>
        <v>0</v>
      </c>
      <c r="D34" s="89">
        <f>'Daily Records'!D47</f>
        <v>0</v>
      </c>
      <c r="E34" s="90">
        <f>'Daily Records'!AD47</f>
        <v>0</v>
      </c>
      <c r="F34" s="91">
        <f>'Daily Records'!AC47</f>
        <v>0</v>
      </c>
      <c r="G34" s="92">
        <f>'Daily Records'!AB47</f>
        <v>0</v>
      </c>
    </row>
    <row r="35" spans="1:7">
      <c r="A35" s="89">
        <f>'Daily Records'!A48</f>
        <v>0</v>
      </c>
      <c r="B35" s="89">
        <f>'Daily Records'!B48</f>
        <v>0</v>
      </c>
      <c r="C35" s="89">
        <f>'Daily Records'!C48</f>
        <v>0</v>
      </c>
      <c r="D35" s="89">
        <f>'Daily Records'!D48</f>
        <v>0</v>
      </c>
      <c r="E35" s="90">
        <f>'Daily Records'!AD48</f>
        <v>0</v>
      </c>
      <c r="F35" s="91">
        <f>'Daily Records'!AC48</f>
        <v>0</v>
      </c>
      <c r="G35" s="92">
        <f>'Daily Records'!AB48</f>
        <v>0</v>
      </c>
    </row>
    <row r="36" spans="1:7">
      <c r="A36" s="89">
        <f>'Daily Records'!A49</f>
        <v>0</v>
      </c>
      <c r="B36" s="89">
        <f>'Daily Records'!B49</f>
        <v>0</v>
      </c>
      <c r="C36" s="89">
        <f>'Daily Records'!C49</f>
        <v>0</v>
      </c>
      <c r="D36" s="89">
        <f>'Daily Records'!D49</f>
        <v>0</v>
      </c>
      <c r="E36" s="90">
        <f>'Daily Records'!AD49</f>
        <v>0</v>
      </c>
      <c r="F36" s="91">
        <f>'Daily Records'!AC49</f>
        <v>0</v>
      </c>
      <c r="G36" s="92">
        <f>'Daily Records'!AB49</f>
        <v>0</v>
      </c>
    </row>
    <row r="37" spans="1:7">
      <c r="A37" s="89">
        <f>'Daily Records'!A50</f>
        <v>0</v>
      </c>
      <c r="B37" s="89">
        <f>'Daily Records'!B50</f>
        <v>0</v>
      </c>
      <c r="C37" s="89">
        <f>'Daily Records'!C50</f>
        <v>0</v>
      </c>
      <c r="D37" s="89">
        <f>'Daily Records'!D50</f>
        <v>0</v>
      </c>
      <c r="E37" s="90">
        <f>'Daily Records'!AD50</f>
        <v>0</v>
      </c>
      <c r="F37" s="91">
        <f>'Daily Records'!AC50</f>
        <v>0</v>
      </c>
      <c r="G37" s="92">
        <f>'Daily Records'!AB50</f>
        <v>0</v>
      </c>
    </row>
  </sheetData>
  <phoneticPr fontId="1" type="noConversion"/>
  <conditionalFormatting sqref="G2:G37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4" zoomScaleNormal="100" workbookViewId="0">
      <selection activeCell="K44" sqref="K44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2019-01-02T01:06:12Z</cp:lastPrinted>
  <dcterms:created xsi:type="dcterms:W3CDTF">2013-06-22T00:08:09Z</dcterms:created>
  <dcterms:modified xsi:type="dcterms:W3CDTF">2019-01-02T01:06:15Z</dcterms:modified>
</cp:coreProperties>
</file>