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Records'!$A$5:$AF$61</definedName>
    <definedName name="_xlnm._FilterDatabase" localSheetId="3" hidden="1">'Sprint Backlog'!$A$1:$F$26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bin liu</author>
    <author>Bella Bi</author>
    <author>joe.huang</author>
    <author>yu huang</author>
  </authors>
  <commentList>
    <comment ref="G7" authorId="0">
      <text>
        <r>
          <rPr>
            <b/>
            <sz val="9"/>
            <rFont val="宋体"/>
            <charset val="134"/>
          </rPr>
          <t>bin liu:</t>
        </r>
        <r>
          <rPr>
            <sz val="9"/>
            <rFont val="宋体"/>
            <charset val="134"/>
          </rPr>
          <t xml:space="preserve">
bright</t>
        </r>
      </text>
    </comment>
    <comment ref="B9" authorId="1">
      <text>
        <r>
          <rPr>
            <b/>
            <sz val="9"/>
            <rFont val="Tahoma"/>
            <charset val="1"/>
          </rPr>
          <t>Bella Bi:</t>
        </r>
        <r>
          <rPr>
            <sz val="9"/>
            <rFont val="Tahoma"/>
            <charset val="1"/>
          </rPr>
          <t xml:space="preserve">
RigJobSanjelCrewSection需要加上版本控制</t>
        </r>
      </text>
    </comment>
    <comment ref="L10" authorId="0">
      <text>
        <r>
          <rPr>
            <b/>
            <sz val="9"/>
            <rFont val="宋体"/>
            <charset val="134"/>
          </rPr>
          <t>bin liu:</t>
        </r>
        <r>
          <rPr>
            <sz val="9"/>
            <rFont val="宋体"/>
            <charset val="134"/>
          </rPr>
          <t xml:space="preserve">
colin</t>
        </r>
      </text>
    </comment>
    <comment ref="W14" authorId="2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Joe:4.5h
Conlin:3h</t>
        </r>
      </text>
    </comment>
    <comment ref="W15" authorId="2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Bright:5h
Conlin:1.5h</t>
        </r>
      </text>
    </comment>
    <comment ref="N16" authorId="0">
      <text>
        <r>
          <rPr>
            <b/>
            <sz val="9"/>
            <rFont val="宋体"/>
            <charset val="134"/>
          </rPr>
          <t>bin liu:</t>
        </r>
        <r>
          <rPr>
            <sz val="9"/>
            <rFont val="宋体"/>
            <charset val="134"/>
          </rPr>
          <t xml:space="preserve">
colin 7.5h
bright 7.5h</t>
        </r>
      </text>
    </comment>
    <comment ref="M21" authorId="0">
      <text>
        <r>
          <rPr>
            <b/>
            <sz val="9"/>
            <rFont val="宋体"/>
            <charset val="134"/>
          </rPr>
          <t>bin liu:</t>
        </r>
        <r>
          <rPr>
            <sz val="9"/>
            <rFont val="宋体"/>
            <charset val="134"/>
          </rPr>
          <t xml:space="preserve">
colin 2.5h
bright 1h</t>
        </r>
      </text>
    </comment>
    <comment ref="S22" authorId="2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Bright：7.5h
Colin：7.5h</t>
        </r>
      </text>
    </comment>
    <comment ref="B25" authorId="1">
      <text>
        <r>
          <rPr>
            <b/>
            <sz val="9"/>
            <rFont val="Tahoma"/>
            <charset val="1"/>
          </rPr>
          <t>Bella Bi:</t>
        </r>
        <r>
          <rPr>
            <sz val="9"/>
            <rFont val="Tahoma"/>
            <charset val="1"/>
          </rPr>
          <t xml:space="preserve">
Postpone时不显示Company信息</t>
        </r>
      </text>
    </comment>
    <comment ref="B26" authorId="1">
      <text>
        <r>
          <rPr>
            <b/>
            <sz val="9"/>
            <rFont val="Tahoma"/>
            <charset val="1"/>
          </rPr>
          <t>Bella Bi:</t>
        </r>
        <r>
          <rPr>
            <sz val="9"/>
            <rFont val="Tahoma"/>
            <charset val="1"/>
          </rPr>
          <t xml:space="preserve">
加验证条件：不能将同一个Crew分给一个Job两次</t>
        </r>
      </text>
    </comment>
    <comment ref="B27" authorId="1">
      <text>
        <r>
          <rPr>
            <b/>
            <sz val="9"/>
            <rFont val="Tahoma"/>
            <charset val="1"/>
          </rPr>
          <t>Bella：
同时显示目前发生冲突的Job  info信息</t>
        </r>
      </text>
    </comment>
    <comment ref="B28" authorId="1">
      <text>
        <r>
          <rPr>
            <b/>
            <sz val="9"/>
            <rFont val="Tahoma"/>
            <charset val="1"/>
          </rPr>
          <t>Bella Bi:</t>
        </r>
        <r>
          <rPr>
            <sz val="9"/>
            <rFont val="Tahoma"/>
            <charset val="1"/>
          </rPr>
          <t xml:space="preserve">
提示信息需要将两个Schedule的信息都显示出来</t>
        </r>
      </text>
    </comment>
    <comment ref="R29" authorId="2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</t>
        </r>
      </text>
    </comment>
    <comment ref="M35" authorId="0">
      <text>
        <r>
          <rPr>
            <b/>
            <sz val="9"/>
            <rFont val="宋体"/>
            <charset val="134"/>
          </rPr>
          <t>bin liu:</t>
        </r>
        <r>
          <rPr>
            <sz val="9"/>
            <rFont val="宋体"/>
            <charset val="134"/>
          </rPr>
          <t xml:space="preserve">
colin 2h
bright 1h</t>
        </r>
      </text>
    </comment>
    <comment ref="T43" authorId="2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Bright:7.5h
Conlin:7.5h</t>
        </r>
      </text>
    </comment>
    <comment ref="W43" authorId="2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Bright:1.5h
Conlin:3h</t>
        </r>
      </text>
    </comment>
    <comment ref="X43" authorId="2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</t>
        </r>
      </text>
    </comment>
    <comment ref="N52" authorId="0">
      <text>
        <r>
          <rPr>
            <b/>
            <sz val="9"/>
            <rFont val="宋体"/>
            <charset val="134"/>
          </rPr>
          <t>bin liu:</t>
        </r>
        <r>
          <rPr>
            <sz val="9"/>
            <rFont val="宋体"/>
            <charset val="134"/>
          </rPr>
          <t xml:space="preserve">
bela</t>
        </r>
      </text>
    </comment>
    <comment ref="O52" authorId="0">
      <text>
        <r>
          <rPr>
            <b/>
            <sz val="9"/>
            <rFont val="宋体"/>
            <charset val="134"/>
          </rPr>
          <t>bin liu:</t>
        </r>
        <r>
          <rPr>
            <sz val="9"/>
            <rFont val="宋体"/>
            <charset val="134"/>
          </rPr>
          <t xml:space="preserve">
bela</t>
        </r>
      </text>
    </comment>
    <comment ref="O55" authorId="0">
      <text>
        <r>
          <rPr>
            <b/>
            <sz val="9"/>
            <rFont val="宋体"/>
            <charset val="134"/>
          </rPr>
          <t>bin liu:</t>
        </r>
        <r>
          <rPr>
            <sz val="9"/>
            <rFont val="宋体"/>
            <charset val="134"/>
          </rPr>
          <t xml:space="preserve">
bright</t>
        </r>
      </text>
    </comment>
    <comment ref="P55" authorId="3">
      <text>
        <r>
          <rPr>
            <b/>
            <sz val="9"/>
            <rFont val="Tahoma"/>
            <charset val="134"/>
          </rPr>
          <t>yu huang:</t>
        </r>
        <r>
          <rPr>
            <sz val="9"/>
            <rFont val="Tahoma"/>
            <charset val="134"/>
          </rPr>
          <t xml:space="preserve">
bela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charset val="134"/>
          </rPr>
          <t>4h
Bright</t>
        </r>
        <r>
          <rPr>
            <sz val="9"/>
            <rFont val="宋体"/>
            <charset val="134"/>
          </rPr>
          <t>：</t>
        </r>
        <r>
          <rPr>
            <sz val="9"/>
            <rFont val="Tahoma"/>
            <charset val="134"/>
          </rPr>
          <t>3.5h</t>
        </r>
      </text>
    </comment>
    <comment ref="Q55" authorId="3">
      <text>
        <r>
          <rPr>
            <b/>
            <sz val="9"/>
            <rFont val="Tahoma"/>
            <charset val="134"/>
          </rPr>
          <t>yu huang:</t>
        </r>
        <r>
          <rPr>
            <sz val="9"/>
            <rFont val="Tahoma"/>
            <charset val="134"/>
          </rPr>
          <t xml:space="preserve">
Bela</t>
        </r>
      </text>
    </comment>
    <comment ref="K58" authorId="0">
      <text>
        <r>
          <rPr>
            <b/>
            <sz val="9"/>
            <rFont val="宋体"/>
            <charset val="134"/>
          </rPr>
          <t>bin liu:</t>
        </r>
        <r>
          <rPr>
            <sz val="9"/>
            <rFont val="宋体"/>
            <charset val="134"/>
          </rPr>
          <t xml:space="preserve">
Bela 1.5h
Bright 1.5h</t>
        </r>
      </text>
    </comment>
    <comment ref="X60" authorId="2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Bright</t>
        </r>
      </text>
    </comment>
    <comment ref="R61" authorId="2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Bela：4h
Bright：1.5h
Olivia：2h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<sst xmlns="http://schemas.openxmlformats.org/spreadsheetml/2006/main" count="322" uniqueCount="149">
  <si>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</si>
  <si>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</si>
  <si>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</si>
  <si>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</si>
  <si>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</si>
  <si>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</si>
  <si>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</si>
  <si>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</si>
  <si>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</si>
  <si>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</si>
  <si>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</si>
  <si>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Phase12.P001</t>
  </si>
  <si>
    <t>Meeting-Phase 12</t>
  </si>
  <si>
    <t>All</t>
  </si>
  <si>
    <t>Sanjel</t>
  </si>
  <si>
    <t>Online</t>
  </si>
  <si>
    <t>Phase12.P002</t>
  </si>
  <si>
    <t>Project management</t>
  </si>
  <si>
    <t>Bella.bi</t>
  </si>
  <si>
    <t>Phase12.S001</t>
  </si>
  <si>
    <t>Analysis requirements</t>
  </si>
  <si>
    <t>Phase12.I003</t>
  </si>
  <si>
    <t>Update CIM model in MDD</t>
  </si>
  <si>
    <t>Bright.Liu</t>
  </si>
  <si>
    <t>Phase12.I009</t>
  </si>
  <si>
    <t>Upgrade SanjelData and eServiceMDM</t>
  </si>
  <si>
    <t>Phase12.I010</t>
  </si>
  <si>
    <t>Update database upgrade script</t>
  </si>
  <si>
    <t>Phase12.D001</t>
  </si>
  <si>
    <t>Update domain model</t>
  </si>
  <si>
    <t>Phase12.D002</t>
  </si>
  <si>
    <t>Add OnlineDesignModel</t>
  </si>
  <si>
    <t>Phase12.S002</t>
  </si>
  <si>
    <t>Update Data dictionary</t>
  </si>
  <si>
    <t>Joe.huang</t>
  </si>
  <si>
    <t>Merge branch code</t>
  </si>
  <si>
    <t>Refactor.T001</t>
  </si>
  <si>
    <t>eService Online Test</t>
  </si>
  <si>
    <t>Colin.Ji</t>
  </si>
  <si>
    <t>Refactor.T002</t>
  </si>
  <si>
    <t>Refactoring Update/Delete Schedule</t>
  </si>
  <si>
    <t>Refactor.T003</t>
  </si>
  <si>
    <t>Re-Schedule Product Haul</t>
  </si>
  <si>
    <t>Refactor.T004</t>
  </si>
  <si>
    <t>Re-Schedule Product Haul Load</t>
  </si>
  <si>
    <t>Refactor.T005</t>
  </si>
  <si>
    <t>Assign a crew to a job</t>
  </si>
  <si>
    <t>Refactor.T006</t>
  </si>
  <si>
    <t>Refactoring eServiceOnlineGateway</t>
  </si>
  <si>
    <t>Refactor.T007</t>
  </si>
  <si>
    <t>Refactoring Enumeration</t>
  </si>
  <si>
    <t>Colin&amp;Bright</t>
  </si>
  <si>
    <t>Ticket #614</t>
  </si>
  <si>
    <t>Update a Crew_on Third party crew board</t>
  </si>
  <si>
    <t>Ticket #616</t>
  </si>
  <si>
    <t>Remove a Crew_on Third party crew board</t>
  </si>
  <si>
    <t>Ticket #251</t>
  </si>
  <si>
    <t>Update Dispatched/In-Progress Rig Job Date Time(Postpone)</t>
  </si>
  <si>
    <t>Ticket #606</t>
  </si>
  <si>
    <t>Ticket #598</t>
  </si>
  <si>
    <t>Display job info in crew board</t>
  </si>
  <si>
    <t>Ticket #612</t>
  </si>
  <si>
    <t>Handling schedule conflicts_in Rig board</t>
  </si>
  <si>
    <t>Ticket #611</t>
  </si>
  <si>
    <t>Update notes in board</t>
  </si>
  <si>
    <t>Ticket #454</t>
  </si>
  <si>
    <t>Check productHaul when assgin A crew</t>
  </si>
  <si>
    <t>Ticket #545</t>
  </si>
  <si>
    <t>Check productHaul when  Adjust Job Duration</t>
  </si>
  <si>
    <t>Ticket #536</t>
  </si>
  <si>
    <t>update worker profile</t>
  </si>
  <si>
    <t>Phase12.E001</t>
  </si>
  <si>
    <t>Update deployment scripts</t>
  </si>
  <si>
    <t>Ticket #121</t>
  </si>
  <si>
    <t>Update Job Alert</t>
  </si>
  <si>
    <t>Phase12.I011</t>
  </si>
  <si>
    <t>Update Rig Board detailed documentation</t>
  </si>
  <si>
    <t>Ticket #451</t>
  </si>
  <si>
    <t>Refactoring add a crew</t>
  </si>
  <si>
    <t>Ticket #620</t>
  </si>
  <si>
    <t>View Rig's Future Job</t>
  </si>
  <si>
    <t>Ticket #621</t>
  </si>
  <si>
    <t>Add BinBoard in Online system</t>
  </si>
  <si>
    <t>Ticket #645</t>
  </si>
  <si>
    <t>Display Plug Loading Head Board</t>
  </si>
  <si>
    <t>Ticket #646</t>
  </si>
  <si>
    <t>Assign an equipment to a Crew - Plug Loading Head</t>
  </si>
  <si>
    <t>Ticket #647</t>
  </si>
  <si>
    <t>Return an Equipment from a crew - Plug Loading Head</t>
  </si>
  <si>
    <t>Ticket #648</t>
  </si>
  <si>
    <t>Assign an Equipment to another district - Plug Loading Head</t>
  </si>
  <si>
    <t>Test for eService Online</t>
  </si>
  <si>
    <t>Bright&amp;Colin</t>
  </si>
  <si>
    <t>Bug #001</t>
  </si>
  <si>
    <t>Reschedule Rig Job</t>
  </si>
  <si>
    <t>Bug #002</t>
  </si>
  <si>
    <t>Update Well Location</t>
  </si>
  <si>
    <t>Bug #003</t>
  </si>
  <si>
    <t>Update RigStatus and ClientCompany ShortName</t>
  </si>
  <si>
    <t>Bug #004</t>
  </si>
  <si>
    <t>Schedule Product Haul</t>
  </si>
  <si>
    <t>Bug #005</t>
  </si>
  <si>
    <t>Fix for Servie Point not working on Resource Board</t>
  </si>
  <si>
    <t>Bug #006</t>
  </si>
  <si>
    <t>Functional stability of add a crew</t>
  </si>
  <si>
    <t>Bug #007</t>
  </si>
  <si>
    <t>The add a crew updates the problem multiple times</t>
  </si>
  <si>
    <t>MDD.T001</t>
  </si>
  <si>
    <t>Enum template example</t>
  </si>
  <si>
    <t>MetaShare</t>
  </si>
  <si>
    <t>MDD</t>
  </si>
  <si>
    <t>MDD.T002</t>
  </si>
  <si>
    <t>Implement for Enum_backend</t>
  </si>
  <si>
    <t>Bela&amp;Bright</t>
  </si>
  <si>
    <t>MDD.T003</t>
  </si>
  <si>
    <t>Implement for Enum_frontend</t>
  </si>
  <si>
    <t>Bela.Zhao</t>
  </si>
  <si>
    <t>MDD.T004</t>
  </si>
  <si>
    <r>
      <rPr>
        <sz val="11"/>
        <rFont val="Calibri"/>
        <charset val="134"/>
      </rPr>
      <t>CimToPimTransform</t>
    </r>
    <r>
      <rPr>
        <sz val="11"/>
        <rFont val="DengXian"/>
        <charset val="134"/>
      </rPr>
      <t>，</t>
    </r>
    <r>
      <rPr>
        <sz val="11"/>
        <rFont val="Calibri"/>
        <charset val="134"/>
      </rPr>
      <t>PimToPsmTransform</t>
    </r>
    <r>
      <rPr>
        <sz val="11"/>
        <rFont val="DengXian"/>
        <charset val="134"/>
      </rPr>
      <t>，</t>
    </r>
    <r>
      <rPr>
        <sz val="11"/>
        <rFont val="Calibri"/>
        <charset val="134"/>
      </rPr>
      <t>PsmToDatabaseScriptTransform</t>
    </r>
  </si>
  <si>
    <t>MDD.T005</t>
  </si>
  <si>
    <t>Modify MDD Enum template example</t>
  </si>
  <si>
    <t>Bessie&amp;Bright</t>
  </si>
  <si>
    <t>MDD.T006</t>
  </si>
  <si>
    <t>Modify modified_user_id data type</t>
  </si>
  <si>
    <t>MDD.T007</t>
  </si>
  <si>
    <t xml:space="preserve">Add Name and Description for non-versioned entity </t>
  </si>
  <si>
    <t>MDD.T008</t>
  </si>
  <si>
    <t>Parse column name endwith id or Id</t>
  </si>
  <si>
    <t>MDD.T009</t>
  </si>
  <si>
    <t>Add multi-properties's id query interface</t>
  </si>
  <si>
    <t>Bessie.yin</t>
  </si>
  <si>
    <t>MDD.T010</t>
  </si>
  <si>
    <t xml:space="preserve">Extend for Service and Webapi </t>
  </si>
  <si>
    <t>MDD.T011</t>
  </si>
  <si>
    <t>Test for MDD new function</t>
  </si>
  <si>
    <t xml:space="preserve">Resolve the slow loading problem in rigjob list </t>
  </si>
  <si>
    <t>Rests</t>
  </si>
  <si>
    <t>Familiar with requirement Sanjel</t>
  </si>
  <si>
    <t>Actual burndown</t>
  </si>
  <si>
    <t>SPRINT</t>
  </si>
  <si>
    <t>本次迭代主要完成第12期工作——Rig Board第三期，Resource和Calendar</t>
  </si>
  <si>
    <t>StartDate</t>
  </si>
  <si>
    <t>EndDate</t>
  </si>
  <si>
    <t>Est Time</t>
  </si>
  <si>
    <t>Role</t>
  </si>
  <si>
    <t>Hours consumed</t>
  </si>
  <si>
    <t>Bella.Bi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</si>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</sst>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[$-804]aaa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m/d;@"/>
    <numFmt numFmtId="179" formatCode="0.0"/>
  </numFmts>
  <fonts count="43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rgb="FFFF0000"/>
      <name val="Calibri"/>
      <charset val="134"/>
    </font>
    <font>
      <sz val="11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name val="DengXian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  <font>
      <sz val="9"/>
      <name val="Tahoma"/>
      <charset val="1"/>
    </font>
    <font>
      <b/>
      <sz val="9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84">
    <xf numFmtId="177" fontId="0" fillId="0" borderId="0"/>
    <xf numFmtId="42" fontId="0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177" fontId="0" fillId="0" borderId="0"/>
    <xf numFmtId="0" fontId="19" fillId="1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22" fillId="0" borderId="0"/>
    <xf numFmtId="0" fontId="24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7" fontId="20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177" fontId="0" fillId="0" borderId="0"/>
    <xf numFmtId="0" fontId="24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177" fontId="0" fillId="0" borderId="0"/>
    <xf numFmtId="0" fontId="24" fillId="22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16" borderId="23" applyNumberFormat="0" applyAlignment="0" applyProtection="0">
      <alignment vertical="center"/>
    </xf>
    <xf numFmtId="0" fontId="33" fillId="16" borderId="21" applyNumberFormat="0" applyAlignment="0" applyProtection="0">
      <alignment vertical="center"/>
    </xf>
    <xf numFmtId="177" fontId="0" fillId="0" borderId="0"/>
    <xf numFmtId="0" fontId="28" fillId="24" borderId="2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177" fontId="0" fillId="0" borderId="0"/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177" fontId="0" fillId="0" borderId="0"/>
    <xf numFmtId="0" fontId="17" fillId="8" borderId="0" applyNumberFormat="0" applyBorder="0" applyAlignment="0" applyProtection="0">
      <alignment vertical="center"/>
    </xf>
    <xf numFmtId="177" fontId="20" fillId="0" borderId="0" applyNumberFormat="0" applyFill="0" applyBorder="0" applyAlignment="0" applyProtection="0"/>
    <xf numFmtId="0" fontId="24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177" fontId="20" fillId="0" borderId="0" applyNumberFormat="0" applyFill="0" applyBorder="0" applyAlignment="0" applyProtection="0"/>
    <xf numFmtId="177" fontId="20" fillId="0" borderId="0" applyNumberFormat="0" applyFill="0" applyBorder="0" applyAlignment="0" applyProtection="0"/>
    <xf numFmtId="177" fontId="20" fillId="0" borderId="0" applyNumberFormat="0" applyFill="0" applyBorder="0" applyAlignment="0" applyProtection="0"/>
    <xf numFmtId="177" fontId="20" fillId="0" borderId="0" applyNumberFormat="0" applyFill="0" applyBorder="0" applyAlignment="0" applyProtection="0"/>
    <xf numFmtId="177" fontId="20" fillId="0" borderId="0" applyNumberFormat="0" applyFill="0" applyBorder="0" applyAlignment="0" applyProtection="0"/>
    <xf numFmtId="177" fontId="20" fillId="0" borderId="0" applyNumberFormat="0" applyFill="0" applyBorder="0" applyAlignment="0" applyProtection="0"/>
    <xf numFmtId="177" fontId="0" fillId="0" borderId="0"/>
    <xf numFmtId="177" fontId="22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</cellStyleXfs>
  <cellXfs count="146">
    <xf numFmtId="177" fontId="0" fillId="0" borderId="0" xfId="0"/>
    <xf numFmtId="177" fontId="1" fillId="0" borderId="0" xfId="0" applyFont="1"/>
    <xf numFmtId="177" fontId="2" fillId="0" borderId="0" xfId="0" applyFont="1"/>
    <xf numFmtId="0" fontId="2" fillId="0" borderId="0" xfId="0" applyNumberFormat="1" applyFont="1"/>
    <xf numFmtId="177" fontId="2" fillId="0" borderId="0" xfId="0" applyFont="1" applyAlignment="1">
      <alignment horizontal="left"/>
    </xf>
    <xf numFmtId="177" fontId="3" fillId="2" borderId="1" xfId="0" applyFont="1" applyFill="1" applyBorder="1"/>
    <xf numFmtId="0" fontId="3" fillId="2" borderId="1" xfId="0" applyNumberFormat="1" applyFont="1" applyFill="1" applyBorder="1"/>
    <xf numFmtId="177" fontId="3" fillId="2" borderId="1" xfId="0" applyFont="1" applyFill="1" applyBorder="1" applyAlignment="1">
      <alignment horizontal="left"/>
    </xf>
    <xf numFmtId="177" fontId="2" fillId="0" borderId="1" xfId="0" applyFont="1" applyBorder="1"/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177" fontId="2" fillId="0" borderId="1" xfId="0" applyFont="1" applyBorder="1" applyAlignment="1">
      <alignment horizontal="left"/>
    </xf>
    <xf numFmtId="177" fontId="3" fillId="0" borderId="0" xfId="0" applyFont="1" applyAlignment="1">
      <alignment horizontal="center"/>
    </xf>
    <xf numFmtId="177" fontId="4" fillId="0" borderId="0" xfId="0" applyFont="1"/>
    <xf numFmtId="177" fontId="5" fillId="2" borderId="1" xfId="0" applyFont="1" applyFill="1" applyBorder="1"/>
    <xf numFmtId="177" fontId="6" fillId="0" borderId="2" xfId="0" applyFont="1" applyBorder="1" applyAlignment="1">
      <alignment horizontal="left"/>
    </xf>
    <xf numFmtId="177" fontId="6" fillId="0" borderId="0" xfId="0" applyFont="1" applyAlignment="1">
      <alignment horizontal="left"/>
    </xf>
    <xf numFmtId="177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7" fontId="5" fillId="0" borderId="0" xfId="0" applyFont="1"/>
    <xf numFmtId="176" fontId="2" fillId="0" borderId="0" xfId="0" applyNumberFormat="1" applyFont="1"/>
    <xf numFmtId="177" fontId="2" fillId="0" borderId="0" xfId="0" applyFont="1" applyAlignment="1">
      <alignment horizontal="center"/>
    </xf>
    <xf numFmtId="177" fontId="7" fillId="2" borderId="0" xfId="0" applyFont="1" applyFill="1"/>
    <xf numFmtId="177" fontId="9" fillId="0" borderId="0" xfId="0" applyFont="1" applyAlignment="1">
      <alignment horizontal="left"/>
    </xf>
    <xf numFmtId="177" fontId="8" fillId="0" borderId="3" xfId="0" applyFont="1" applyBorder="1" applyAlignment="1">
      <alignment horizontal="center"/>
    </xf>
    <xf numFmtId="177" fontId="3" fillId="2" borderId="4" xfId="0" applyFont="1" applyFill="1" applyBorder="1" applyAlignment="1">
      <alignment horizontal="center"/>
    </xf>
    <xf numFmtId="177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7" fontId="3" fillId="2" borderId="6" xfId="0" applyFont="1" applyFill="1" applyBorder="1" applyAlignment="1">
      <alignment horizontal="center"/>
    </xf>
    <xf numFmtId="177" fontId="2" fillId="2" borderId="7" xfId="0" applyFont="1" applyFill="1" applyBorder="1" applyAlignment="1">
      <alignment horizontal="center"/>
    </xf>
    <xf numFmtId="177" fontId="10" fillId="2" borderId="8" xfId="0" applyFont="1" applyFill="1" applyBorder="1" applyAlignment="1">
      <alignment horizontal="center"/>
    </xf>
    <xf numFmtId="177" fontId="10" fillId="2" borderId="9" xfId="0" applyFont="1" applyFill="1" applyBorder="1" applyAlignment="1">
      <alignment horizontal="center"/>
    </xf>
    <xf numFmtId="177" fontId="2" fillId="0" borderId="10" xfId="0" applyFont="1" applyBorder="1" applyAlignment="1">
      <alignment horizontal="right"/>
    </xf>
    <xf numFmtId="177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9" fontId="4" fillId="0" borderId="1" xfId="0" applyNumberFormat="1" applyFont="1" applyBorder="1"/>
    <xf numFmtId="177" fontId="1" fillId="0" borderId="0" xfId="0" applyFont="1" applyAlignment="1">
      <alignment horizontal="right"/>
    </xf>
    <xf numFmtId="177" fontId="1" fillId="0" borderId="0" xfId="0" applyFont="1" applyAlignment="1">
      <alignment horizontal="left"/>
    </xf>
    <xf numFmtId="177" fontId="1" fillId="0" borderId="0" xfId="0" applyFont="1" applyAlignment="1">
      <alignment horizontal="center"/>
    </xf>
    <xf numFmtId="177" fontId="1" fillId="4" borderId="0" xfId="0" applyFont="1" applyFill="1"/>
    <xf numFmtId="177" fontId="3" fillId="2" borderId="12" xfId="0" applyFont="1" applyFill="1" applyBorder="1" applyAlignment="1">
      <alignment horizontal="center"/>
    </xf>
    <xf numFmtId="177" fontId="11" fillId="2" borderId="13" xfId="0" applyFont="1" applyFill="1" applyBorder="1" applyAlignment="1">
      <alignment horizontal="center"/>
    </xf>
    <xf numFmtId="177" fontId="11" fillId="2" borderId="13" xfId="0" applyFont="1" applyFill="1" applyBorder="1" applyAlignment="1">
      <alignment horizontal="left"/>
    </xf>
    <xf numFmtId="177" fontId="11" fillId="2" borderId="14" xfId="0" applyFont="1" applyFill="1" applyBorder="1" applyAlignment="1">
      <alignment horizontal="left" wrapText="1"/>
    </xf>
    <xf numFmtId="178" fontId="11" fillId="2" borderId="1" xfId="0" applyNumberFormat="1" applyFont="1" applyFill="1" applyBorder="1" applyAlignment="1">
      <alignment horizontal="center"/>
    </xf>
    <xf numFmtId="177" fontId="1" fillId="2" borderId="15" xfId="0" applyFont="1" applyFill="1" applyBorder="1" applyAlignment="1">
      <alignment horizontal="left"/>
    </xf>
    <xf numFmtId="177" fontId="1" fillId="2" borderId="3" xfId="0" applyFont="1" applyFill="1" applyBorder="1"/>
    <xf numFmtId="177" fontId="1" fillId="2" borderId="3" xfId="0" applyFont="1" applyFill="1" applyBorder="1" applyAlignment="1">
      <alignment horizontal="left"/>
    </xf>
    <xf numFmtId="177" fontId="11" fillId="2" borderId="16" xfId="0" applyFont="1" applyFill="1" applyBorder="1" applyAlignment="1">
      <alignment horizontal="left" wrapText="1"/>
    </xf>
    <xf numFmtId="177" fontId="12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177" fontId="1" fillId="4" borderId="0" xfId="0" applyFont="1" applyFill="1" applyAlignment="1">
      <alignment horizontal="left" vertical="center"/>
    </xf>
    <xf numFmtId="177" fontId="1" fillId="2" borderId="0" xfId="0" applyFont="1" applyFill="1"/>
    <xf numFmtId="177" fontId="2" fillId="0" borderId="0" xfId="0" applyFont="1" applyAlignment="1">
      <alignment horizontal="left" vertical="center"/>
    </xf>
    <xf numFmtId="177" fontId="2" fillId="0" borderId="0" xfId="0" applyFont="1" applyAlignment="1">
      <alignment horizontal="left" vertical="top" wrapText="1"/>
    </xf>
    <xf numFmtId="179" fontId="1" fillId="0" borderId="0" xfId="0" applyNumberFormat="1" applyFont="1"/>
    <xf numFmtId="0" fontId="1" fillId="0" borderId="0" xfId="0" applyNumberFormat="1" applyFont="1" applyAlignment="1">
      <alignment wrapText="1"/>
    </xf>
    <xf numFmtId="177" fontId="3" fillId="2" borderId="12" xfId="0" applyFont="1" applyFill="1" applyBorder="1" applyAlignment="1">
      <alignment horizontal="left" vertical="center"/>
    </xf>
    <xf numFmtId="177" fontId="3" fillId="2" borderId="13" xfId="0" applyFont="1" applyFill="1" applyBorder="1" applyAlignment="1">
      <alignment horizontal="left" vertical="top" wrapText="1"/>
    </xf>
    <xf numFmtId="177" fontId="3" fillId="2" borderId="13" xfId="0" applyFont="1" applyFill="1" applyBorder="1" applyAlignment="1">
      <alignment horizontal="left"/>
    </xf>
    <xf numFmtId="177" fontId="3" fillId="2" borderId="14" xfId="0" applyFont="1" applyFill="1" applyBorder="1" applyAlignment="1">
      <alignment horizontal="left" wrapText="1"/>
    </xf>
    <xf numFmtId="178" fontId="11" fillId="2" borderId="1" xfId="0" applyNumberFormat="1" applyFont="1" applyFill="1" applyBorder="1" applyAlignment="1">
      <alignment horizontal="left"/>
    </xf>
    <xf numFmtId="177" fontId="2" fillId="2" borderId="15" xfId="0" applyFont="1" applyFill="1" applyBorder="1" applyAlignment="1">
      <alignment horizontal="left" vertical="center"/>
    </xf>
    <xf numFmtId="177" fontId="2" fillId="2" borderId="3" xfId="0" applyFont="1" applyFill="1" applyBorder="1" applyAlignment="1">
      <alignment horizontal="left" vertical="top" wrapText="1"/>
    </xf>
    <xf numFmtId="177" fontId="2" fillId="2" borderId="3" xfId="0" applyFont="1" applyFill="1" applyBorder="1" applyAlignment="1">
      <alignment horizontal="left"/>
    </xf>
    <xf numFmtId="177" fontId="3" fillId="2" borderId="16" xfId="0" applyFont="1" applyFill="1" applyBorder="1" applyAlignment="1">
      <alignment horizontal="left" wrapText="1"/>
    </xf>
    <xf numFmtId="177" fontId="12" fillId="2" borderId="16" xfId="0" applyFont="1" applyFill="1" applyBorder="1" applyAlignment="1">
      <alignment horizontal="left" wrapText="1"/>
    </xf>
    <xf numFmtId="177" fontId="11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/>
    </xf>
    <xf numFmtId="0" fontId="13" fillId="4" borderId="1" xfId="0" applyNumberFormat="1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top" wrapText="1"/>
    </xf>
    <xf numFmtId="0" fontId="2" fillId="4" borderId="1" xfId="0" applyNumberFormat="1" applyFont="1" applyFill="1" applyBorder="1" applyAlignment="1">
      <alignment horizontal="left"/>
    </xf>
    <xf numFmtId="0" fontId="1" fillId="4" borderId="1" xfId="0" applyNumberFormat="1" applyFont="1" applyFill="1" applyBorder="1" applyAlignment="1">
      <alignment horizontal="left"/>
    </xf>
    <xf numFmtId="177" fontId="2" fillId="0" borderId="1" xfId="0" applyFont="1" applyBorder="1" applyAlignment="1">
      <alignment horizontal="left" vertical="center"/>
    </xf>
    <xf numFmtId="177" fontId="2" fillId="0" borderId="1" xfId="0" applyFont="1" applyBorder="1" applyAlignment="1">
      <alignment horizontal="left" vertical="top" wrapText="1"/>
    </xf>
    <xf numFmtId="177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/>
    </xf>
    <xf numFmtId="177" fontId="2" fillId="4" borderId="1" xfId="0" applyFont="1" applyFill="1" applyBorder="1" applyAlignment="1">
      <alignment horizontal="left" vertical="center"/>
    </xf>
    <xf numFmtId="177" fontId="2" fillId="4" borderId="1" xfId="0" applyFont="1" applyFill="1" applyBorder="1" applyAlignment="1">
      <alignment horizontal="left" vertical="top" wrapText="1"/>
    </xf>
    <xf numFmtId="177" fontId="1" fillId="4" borderId="1" xfId="0" applyFont="1" applyFill="1" applyBorder="1" applyAlignment="1">
      <alignment horizontal="left"/>
    </xf>
    <xf numFmtId="0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left" vertical="center"/>
    </xf>
    <xf numFmtId="177" fontId="2" fillId="0" borderId="1" xfId="0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/>
    </xf>
    <xf numFmtId="177" fontId="1" fillId="0" borderId="1" xfId="0" applyFont="1" applyBorder="1" applyAlignment="1">
      <alignment horizontal="left" vertical="center"/>
    </xf>
    <xf numFmtId="177" fontId="2" fillId="2" borderId="1" xfId="0" applyFont="1" applyFill="1" applyBorder="1" applyAlignment="1">
      <alignment horizontal="left" vertical="center"/>
    </xf>
    <xf numFmtId="177" fontId="2" fillId="2" borderId="1" xfId="0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horizontal="left"/>
    </xf>
    <xf numFmtId="177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177" fontId="14" fillId="0" borderId="1" xfId="0" applyFont="1" applyBorder="1" applyAlignment="1">
      <alignment horizontal="left" vertical="top" wrapText="1"/>
    </xf>
    <xf numFmtId="177" fontId="15" fillId="0" borderId="1" xfId="0" applyFont="1" applyBorder="1" applyAlignment="1">
      <alignment horizontal="left" vertical="center"/>
    </xf>
    <xf numFmtId="177" fontId="1" fillId="0" borderId="1" xfId="0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177" fontId="1" fillId="0" borderId="1" xfId="0" applyFont="1" applyBorder="1" applyAlignment="1">
      <alignment horizontal="center" vertical="center"/>
    </xf>
    <xf numFmtId="0" fontId="1" fillId="2" borderId="0" xfId="0" applyNumberFormat="1" applyFont="1" applyFill="1"/>
    <xf numFmtId="179" fontId="3" fillId="2" borderId="18" xfId="0" applyNumberFormat="1" applyFont="1" applyFill="1" applyBorder="1" applyAlignment="1">
      <alignment horizontal="center" vertical="top" wrapText="1"/>
    </xf>
    <xf numFmtId="179" fontId="3" fillId="2" borderId="19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 wrapText="1"/>
    </xf>
    <xf numFmtId="0" fontId="1" fillId="0" borderId="0" xfId="0" applyNumberFormat="1" applyFont="1"/>
    <xf numFmtId="0" fontId="1" fillId="6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77" fontId="1" fillId="4" borderId="1" xfId="0" applyFont="1" applyFill="1" applyBorder="1"/>
    <xf numFmtId="177" fontId="1" fillId="0" borderId="1" xfId="0" applyFont="1" applyBorder="1"/>
    <xf numFmtId="0" fontId="1" fillId="4" borderId="1" xfId="0" applyNumberFormat="1" applyFont="1" applyFill="1" applyBorder="1"/>
    <xf numFmtId="0" fontId="1" fillId="4" borderId="0" xfId="0" applyNumberFormat="1" applyFont="1" applyFill="1" applyAlignment="1">
      <alignment wrapText="1"/>
    </xf>
    <xf numFmtId="0" fontId="1" fillId="0" borderId="1" xfId="0" applyNumberFormat="1" applyFont="1" applyBorder="1" applyAlignment="1">
      <alignment vertical="center"/>
    </xf>
    <xf numFmtId="177" fontId="1" fillId="4" borderId="1" xfId="0" applyFont="1" applyFill="1" applyBorder="1" applyAlignment="1">
      <alignment vertical="center"/>
    </xf>
    <xf numFmtId="177" fontId="1" fillId="4" borderId="0" xfId="0" applyNumberFormat="1" applyFont="1" applyFill="1" applyAlignment="1">
      <alignment wrapText="1"/>
    </xf>
    <xf numFmtId="177" fontId="1" fillId="4" borderId="1" xfId="0" applyNumberFormat="1" applyFont="1" applyFill="1" applyBorder="1"/>
    <xf numFmtId="177" fontId="1" fillId="4" borderId="1" xfId="0" applyNumberFormat="1" applyFont="1" applyFill="1" applyBorder="1" applyAlignment="1">
      <alignment vertical="center"/>
    </xf>
    <xf numFmtId="0" fontId="1" fillId="6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77" fontId="1" fillId="4" borderId="1" xfId="0" applyFont="1" applyFill="1" applyBorder="1" applyAlignment="1">
      <alignment horizontal="left" vertical="center"/>
    </xf>
    <xf numFmtId="177" fontId="1" fillId="4" borderId="0" xfId="0" applyNumberFormat="1" applyFont="1" applyFill="1" applyAlignment="1">
      <alignment horizontal="left" vertical="center" wrapText="1"/>
    </xf>
    <xf numFmtId="177" fontId="1" fillId="0" borderId="1" xfId="0" applyFont="1" applyBorder="1" applyAlignment="1">
      <alignment vertical="center"/>
    </xf>
    <xf numFmtId="177" fontId="1" fillId="2" borderId="1" xfId="0" applyFont="1" applyFill="1" applyBorder="1"/>
    <xf numFmtId="0" fontId="1" fillId="2" borderId="1" xfId="0" applyNumberFormat="1" applyFont="1" applyFill="1" applyBorder="1"/>
    <xf numFmtId="0" fontId="1" fillId="2" borderId="0" xfId="0" applyNumberFormat="1" applyFont="1" applyFill="1" applyAlignment="1">
      <alignment wrapText="1"/>
    </xf>
    <xf numFmtId="0" fontId="1" fillId="2" borderId="1" xfId="0" applyNumberFormat="1" applyFont="1" applyFill="1" applyBorder="1" applyAlignment="1">
      <alignment horizontal="left" vertical="center"/>
    </xf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Normal 2 3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Heading 4 2" xfId="51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Heading 4 2 2" xfId="58"/>
    <cellStyle name="Heading 4 2 2 2" xfId="59"/>
    <cellStyle name="Heading 4 2 2 3" xfId="60"/>
    <cellStyle name="Heading 4 2 2 3 2" xfId="61"/>
    <cellStyle name="Heading 4 2 2 3 3" xfId="62"/>
    <cellStyle name="Heading 4 2 3" xfId="63"/>
    <cellStyle name="Normal 2 3" xfId="64"/>
    <cellStyle name="Normal 12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7"/>
  <sheetViews>
    <sheetView tabSelected="1" workbookViewId="0">
      <pane xSplit="4" ySplit="5" topLeftCell="G45" activePane="bottomRight" state="frozen"/>
      <selection/>
      <selection pane="topRight"/>
      <selection pane="bottomLeft"/>
      <selection pane="bottomRight" activeCell="B70" sqref="B70"/>
    </sheetView>
  </sheetViews>
  <sheetFormatPr defaultColWidth="8.45" defaultRowHeight="15" customHeight="1"/>
  <cols>
    <col min="1" max="1" width="13.45" style="62" customWidth="1"/>
    <col min="2" max="2" width="39.5" style="63" customWidth="1"/>
    <col min="3" max="3" width="7.45" style="4" customWidth="1"/>
    <col min="4" max="4" width="4.54166666666667" style="4" customWidth="1"/>
    <col min="5" max="5" width="0.0916666666666667" style="39" customWidth="1"/>
    <col min="6" max="9" width="2.625" style="40" customWidth="1"/>
    <col min="10" max="10" width="5" style="40" customWidth="1"/>
    <col min="11" max="11" width="5.26666666666667" style="40" customWidth="1"/>
    <col min="12" max="20" width="5" style="40" customWidth="1"/>
    <col min="21" max="21" width="5.5" style="40" customWidth="1"/>
    <col min="22" max="22" width="4" style="40" customWidth="1"/>
    <col min="23" max="26" width="5.00833333333333" style="40" customWidth="1"/>
    <col min="27" max="27" width="8" style="64" customWidth="1"/>
    <col min="28" max="28" width="14.375" style="1" customWidth="1"/>
    <col min="29" max="29" width="4.725" style="1" customWidth="1"/>
    <col min="30" max="30" width="10.45" style="1" customWidth="1"/>
    <col min="31" max="31" width="8.45" style="1" customWidth="1"/>
    <col min="32" max="32" width="8.45" style="65" customWidth="1"/>
    <col min="33" max="16384" width="8.45" style="1"/>
  </cols>
  <sheetData>
    <row r="1" customHeight="1" spans="1:27">
      <c r="A1" s="66" t="s">
        <v>0</v>
      </c>
      <c r="B1" s="67" t="s">
        <v>1</v>
      </c>
      <c r="C1" s="68" t="s">
        <v>2</v>
      </c>
      <c r="D1" s="69" t="s">
        <v>3</v>
      </c>
      <c r="E1" s="70">
        <f>F1-1</f>
        <v>43589</v>
      </c>
      <c r="F1" s="46">
        <f>Resources!D6</f>
        <v>43590</v>
      </c>
      <c r="G1" s="46">
        <f>Resources!E6</f>
        <v>43591</v>
      </c>
      <c r="H1" s="46">
        <f>Resources!F6</f>
        <v>43592</v>
      </c>
      <c r="I1" s="46">
        <f>Resources!G6</f>
        <v>43593</v>
      </c>
      <c r="J1" s="46">
        <f>Resources!H6</f>
        <v>43594</v>
      </c>
      <c r="K1" s="46">
        <f>Resources!I6</f>
        <v>43595</v>
      </c>
      <c r="L1" s="46">
        <f>Resources!J6</f>
        <v>43598</v>
      </c>
      <c r="M1" s="46">
        <f>Resources!K6</f>
        <v>43599</v>
      </c>
      <c r="N1" s="46">
        <f>Resources!L6</f>
        <v>43600</v>
      </c>
      <c r="O1" s="46">
        <f>Resources!M6</f>
        <v>43601</v>
      </c>
      <c r="P1" s="46">
        <f>Resources!N6</f>
        <v>43602</v>
      </c>
      <c r="Q1" s="46">
        <f>Resources!O6</f>
        <v>43605</v>
      </c>
      <c r="R1" s="46">
        <f>Resources!P6</f>
        <v>43606</v>
      </c>
      <c r="S1" s="46">
        <f>Resources!Q6</f>
        <v>43607</v>
      </c>
      <c r="T1" s="46">
        <f>Resources!R6</f>
        <v>43608</v>
      </c>
      <c r="U1" s="46">
        <f>Resources!S6</f>
        <v>43609</v>
      </c>
      <c r="V1" s="46">
        <f>Resources!T6</f>
        <v>43612</v>
      </c>
      <c r="W1" s="46">
        <f>Resources!U6</f>
        <v>43613</v>
      </c>
      <c r="X1" s="46">
        <f>Resources!V6</f>
        <v>43614</v>
      </c>
      <c r="Y1" s="46">
        <f>Resources!W6</f>
        <v>43615</v>
      </c>
      <c r="Z1" s="46">
        <f>Resources!X6</f>
        <v>43616</v>
      </c>
      <c r="AA1" s="119" t="s">
        <v>4</v>
      </c>
    </row>
    <row r="2" customHeight="1" spans="1:27">
      <c r="A2" s="71"/>
      <c r="B2" s="72"/>
      <c r="C2" s="73"/>
      <c r="D2" s="74"/>
      <c r="E2" s="75">
        <f>E1</f>
        <v>43589</v>
      </c>
      <c r="F2" s="76">
        <f>F1</f>
        <v>43590</v>
      </c>
      <c r="G2" s="76">
        <f t="shared" ref="G2:Q2" si="0">G1</f>
        <v>43591</v>
      </c>
      <c r="H2" s="76">
        <f t="shared" si="0"/>
        <v>43592</v>
      </c>
      <c r="I2" s="76">
        <f t="shared" si="0"/>
        <v>43593</v>
      </c>
      <c r="J2" s="76">
        <f t="shared" si="0"/>
        <v>43594</v>
      </c>
      <c r="K2" s="76">
        <f t="shared" si="0"/>
        <v>43595</v>
      </c>
      <c r="L2" s="76">
        <f t="shared" si="0"/>
        <v>43598</v>
      </c>
      <c r="M2" s="76">
        <f t="shared" si="0"/>
        <v>43599</v>
      </c>
      <c r="N2" s="76">
        <f t="shared" si="0"/>
        <v>43600</v>
      </c>
      <c r="O2" s="76">
        <f t="shared" si="0"/>
        <v>43601</v>
      </c>
      <c r="P2" s="76">
        <f t="shared" ref="P2" si="1">P1</f>
        <v>43602</v>
      </c>
      <c r="Q2" s="76">
        <f t="shared" si="0"/>
        <v>43605</v>
      </c>
      <c r="R2" s="76">
        <f t="shared" ref="R2:X2" si="2">R1</f>
        <v>43606</v>
      </c>
      <c r="S2" s="76">
        <f t="shared" si="2"/>
        <v>43607</v>
      </c>
      <c r="T2" s="76">
        <f t="shared" si="2"/>
        <v>43608</v>
      </c>
      <c r="U2" s="76">
        <f t="shared" si="2"/>
        <v>43609</v>
      </c>
      <c r="V2" s="76">
        <f t="shared" si="2"/>
        <v>43612</v>
      </c>
      <c r="W2" s="76">
        <f t="shared" si="2"/>
        <v>43613</v>
      </c>
      <c r="X2" s="76">
        <f t="shared" si="2"/>
        <v>43614</v>
      </c>
      <c r="Y2" s="76">
        <f t="shared" ref="Y2:Z2" si="3">Y1</f>
        <v>43615</v>
      </c>
      <c r="Z2" s="76">
        <f t="shared" si="3"/>
        <v>43616</v>
      </c>
      <c r="AA2" s="120"/>
    </row>
    <row r="3" s="38" customFormat="1" customHeight="1" spans="1:32">
      <c r="A3" s="77"/>
      <c r="B3" s="78" t="s">
        <v>5</v>
      </c>
      <c r="C3" s="79"/>
      <c r="D3" s="80">
        <f>E3</f>
        <v>440</v>
      </c>
      <c r="E3" s="54">
        <f>Resources!C8</f>
        <v>440</v>
      </c>
      <c r="F3" s="55">
        <f>Resources!D8</f>
        <v>420</v>
      </c>
      <c r="G3" s="55">
        <f>Resources!E8</f>
        <v>397</v>
      </c>
      <c r="H3" s="55">
        <f>Resources!F8</f>
        <v>374</v>
      </c>
      <c r="I3" s="55">
        <f>Resources!G8</f>
        <v>351</v>
      </c>
      <c r="J3" s="55">
        <f>Resources!H8</f>
        <v>328</v>
      </c>
      <c r="K3" s="55">
        <f>Resources!I8</f>
        <v>305</v>
      </c>
      <c r="L3" s="55">
        <f>Resources!J8</f>
        <v>282</v>
      </c>
      <c r="M3" s="55">
        <f>Resources!K8</f>
        <v>259</v>
      </c>
      <c r="N3" s="55">
        <f>Resources!L8</f>
        <v>236</v>
      </c>
      <c r="O3" s="55">
        <f>Resources!M8</f>
        <v>213</v>
      </c>
      <c r="P3" s="55">
        <f>Resources!N8</f>
        <v>190</v>
      </c>
      <c r="Q3" s="55">
        <f>Resources!O8</f>
        <v>171</v>
      </c>
      <c r="R3" s="55">
        <f>Resources!P8</f>
        <v>152</v>
      </c>
      <c r="S3" s="55">
        <f>Resources!Q8</f>
        <v>133</v>
      </c>
      <c r="T3" s="55">
        <f>Resources!R8</f>
        <v>114</v>
      </c>
      <c r="U3" s="55">
        <f>Resources!S8</f>
        <v>95</v>
      </c>
      <c r="V3" s="55">
        <f>Resources!T8</f>
        <v>76</v>
      </c>
      <c r="W3" s="55">
        <f>Resources!U8</f>
        <v>57</v>
      </c>
      <c r="X3" s="55">
        <f>Resources!V8</f>
        <v>38</v>
      </c>
      <c r="Y3" s="55">
        <f>Resources!W8</f>
        <v>19</v>
      </c>
      <c r="Z3" s="55">
        <f>Resources!X8</f>
        <v>0</v>
      </c>
      <c r="AA3" s="121">
        <f>SUM(AA6:AA164)</f>
        <v>416.5</v>
      </c>
      <c r="AB3" s="122"/>
      <c r="AC3" s="122"/>
      <c r="AF3" s="123"/>
    </row>
    <row r="4" s="38" customFormat="1" customHeight="1" spans="1:32">
      <c r="A4" s="77"/>
      <c r="B4" s="78" t="s">
        <v>6</v>
      </c>
      <c r="C4" s="79"/>
      <c r="D4" s="81">
        <f>SUM(D6:D165)</f>
        <v>395</v>
      </c>
      <c r="E4" s="54">
        <f>Resources!C8</f>
        <v>440</v>
      </c>
      <c r="F4" s="55">
        <f>E4-F5</f>
        <v>422.5</v>
      </c>
      <c r="G4" s="55">
        <f t="shared" ref="G4:J4" si="4">F4-G5</f>
        <v>401</v>
      </c>
      <c r="H4" s="55">
        <f t="shared" si="4"/>
        <v>379.5</v>
      </c>
      <c r="I4" s="55">
        <f t="shared" si="4"/>
        <v>356.5</v>
      </c>
      <c r="J4" s="55">
        <f t="shared" si="4"/>
        <v>333</v>
      </c>
      <c r="K4" s="55">
        <f t="shared" ref="K4" si="5">J4-K5</f>
        <v>297.5</v>
      </c>
      <c r="L4" s="55">
        <f t="shared" ref="L4" si="6">K4-L5</f>
        <v>262</v>
      </c>
      <c r="M4" s="55">
        <f t="shared" ref="M4" si="7">L4-M5</f>
        <v>235</v>
      </c>
      <c r="N4" s="55">
        <f t="shared" ref="N4" si="8">M4-N5</f>
        <v>204</v>
      </c>
      <c r="O4" s="55">
        <f t="shared" ref="O4:P4" si="9">N4-O5</f>
        <v>182.5</v>
      </c>
      <c r="P4" s="55">
        <f t="shared" si="9"/>
        <v>158.5</v>
      </c>
      <c r="Q4" s="55">
        <f>O4-Q5</f>
        <v>158.5</v>
      </c>
      <c r="R4" s="55">
        <f t="shared" ref="R4:X4" si="10">P4-R5</f>
        <v>132</v>
      </c>
      <c r="S4" s="55">
        <f t="shared" si="10"/>
        <v>130</v>
      </c>
      <c r="T4" s="55">
        <f t="shared" si="10"/>
        <v>116.5</v>
      </c>
      <c r="U4" s="55">
        <f t="shared" si="10"/>
        <v>128.5</v>
      </c>
      <c r="V4" s="55">
        <f t="shared" si="10"/>
        <v>107.5</v>
      </c>
      <c r="W4" s="55">
        <f t="shared" si="10"/>
        <v>108.5</v>
      </c>
      <c r="X4" s="55">
        <f t="shared" si="10"/>
        <v>101.5</v>
      </c>
      <c r="Y4" s="55">
        <f t="shared" ref="Y4" si="11">W4-Y5</f>
        <v>108.5</v>
      </c>
      <c r="Z4" s="55">
        <f t="shared" ref="Z4" si="12">X4-Z5</f>
        <v>101.5</v>
      </c>
      <c r="AA4" s="121"/>
      <c r="AB4" s="122"/>
      <c r="AC4" s="122"/>
      <c r="AF4" s="123"/>
    </row>
    <row r="5" customHeight="1" spans="1:31">
      <c r="A5" s="77"/>
      <c r="B5" s="78"/>
      <c r="C5" s="79"/>
      <c r="D5" s="80"/>
      <c r="E5" s="54">
        <f>SUM(E6:E6)</f>
        <v>0</v>
      </c>
      <c r="F5" s="55">
        <f t="shared" ref="F5:S5" si="13">SUM(F6:F67)</f>
        <v>17.5</v>
      </c>
      <c r="G5" s="55">
        <f t="shared" si="13"/>
        <v>21.5</v>
      </c>
      <c r="H5" s="55">
        <f t="shared" si="13"/>
        <v>21.5</v>
      </c>
      <c r="I5" s="55">
        <f t="shared" si="13"/>
        <v>23</v>
      </c>
      <c r="J5" s="55">
        <f t="shared" si="13"/>
        <v>23.5</v>
      </c>
      <c r="K5" s="55">
        <f t="shared" si="13"/>
        <v>35.5</v>
      </c>
      <c r="L5" s="55">
        <f t="shared" si="13"/>
        <v>35.5</v>
      </c>
      <c r="M5" s="55">
        <f t="shared" si="13"/>
        <v>27</v>
      </c>
      <c r="N5" s="55">
        <f t="shared" si="13"/>
        <v>31</v>
      </c>
      <c r="O5" s="55">
        <f t="shared" si="13"/>
        <v>21.5</v>
      </c>
      <c r="P5" s="55">
        <f t="shared" si="13"/>
        <v>24</v>
      </c>
      <c r="Q5" s="55">
        <f t="shared" si="13"/>
        <v>24</v>
      </c>
      <c r="R5" s="55">
        <f t="shared" si="13"/>
        <v>26.5</v>
      </c>
      <c r="S5" s="55">
        <f t="shared" si="13"/>
        <v>28.5</v>
      </c>
      <c r="T5" s="55">
        <f t="shared" ref="T5:Z5" si="14">SUM(T6:T44)</f>
        <v>15.5</v>
      </c>
      <c r="U5" s="55">
        <f t="shared" si="14"/>
        <v>1.5</v>
      </c>
      <c r="V5" s="55">
        <f t="shared" si="14"/>
        <v>9</v>
      </c>
      <c r="W5" s="55">
        <f t="shared" si="14"/>
        <v>20</v>
      </c>
      <c r="X5" s="55">
        <f t="shared" si="14"/>
        <v>6</v>
      </c>
      <c r="Y5" s="55">
        <f t="shared" si="14"/>
        <v>0</v>
      </c>
      <c r="Z5" s="55">
        <f t="shared" si="14"/>
        <v>0</v>
      </c>
      <c r="AA5" s="55">
        <f>SUM(AA6:AA140)</f>
        <v>416.5</v>
      </c>
      <c r="AB5" s="124" t="s">
        <v>7</v>
      </c>
      <c r="AC5" s="124" t="s">
        <v>8</v>
      </c>
      <c r="AD5" s="1" t="s">
        <v>9</v>
      </c>
      <c r="AE5" s="1" t="s">
        <v>10</v>
      </c>
    </row>
    <row r="6" ht="14.5" customHeight="1" spans="1:31">
      <c r="A6" s="82" t="s">
        <v>11</v>
      </c>
      <c r="B6" s="83" t="s">
        <v>12</v>
      </c>
      <c r="C6" s="84">
        <v>1000</v>
      </c>
      <c r="D6" s="84">
        <v>50</v>
      </c>
      <c r="E6" s="85"/>
      <c r="F6" s="58">
        <v>2</v>
      </c>
      <c r="G6" s="58">
        <v>1.5</v>
      </c>
      <c r="H6" s="58">
        <v>1</v>
      </c>
      <c r="I6" s="58">
        <v>1</v>
      </c>
      <c r="J6" s="58">
        <v>1.5</v>
      </c>
      <c r="K6" s="58">
        <v>1.5</v>
      </c>
      <c r="L6" s="58">
        <v>2.5</v>
      </c>
      <c r="M6" s="58">
        <v>1.5</v>
      </c>
      <c r="N6" s="58">
        <v>1.5</v>
      </c>
      <c r="O6" s="58">
        <v>1</v>
      </c>
      <c r="P6" s="58">
        <v>0.5</v>
      </c>
      <c r="Q6" s="58">
        <v>1</v>
      </c>
      <c r="R6" s="95">
        <v>0.5</v>
      </c>
      <c r="S6" s="58">
        <v>0.5</v>
      </c>
      <c r="T6" s="58">
        <v>0.5</v>
      </c>
      <c r="U6" s="58">
        <v>0.5</v>
      </c>
      <c r="V6" s="58">
        <v>0.5</v>
      </c>
      <c r="W6" s="58">
        <v>0.5</v>
      </c>
      <c r="X6" s="58">
        <v>0.5</v>
      </c>
      <c r="Y6" s="58"/>
      <c r="Z6" s="58"/>
      <c r="AA6" s="125">
        <f t="shared" ref="AA6:AA12" si="15">SUM(F6:Z6)</f>
        <v>20</v>
      </c>
      <c r="AB6" s="126" t="s">
        <v>13</v>
      </c>
      <c r="AC6" s="126">
        <v>0</v>
      </c>
      <c r="AD6" s="127" t="s">
        <v>14</v>
      </c>
      <c r="AE6" s="128" t="s">
        <v>15</v>
      </c>
    </row>
    <row r="7" customHeight="1" spans="1:31">
      <c r="A7" s="82" t="s">
        <v>16</v>
      </c>
      <c r="B7" s="86" t="s">
        <v>17</v>
      </c>
      <c r="C7" s="84">
        <v>1000</v>
      </c>
      <c r="D7" s="84">
        <v>16</v>
      </c>
      <c r="E7" s="85"/>
      <c r="F7" s="58">
        <v>2</v>
      </c>
      <c r="G7" s="58">
        <v>1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125">
        <f t="shared" si="15"/>
        <v>3</v>
      </c>
      <c r="AB7" s="126" t="s">
        <v>18</v>
      </c>
      <c r="AC7" s="126">
        <v>0</v>
      </c>
      <c r="AD7" s="127" t="s">
        <v>14</v>
      </c>
      <c r="AE7" s="128" t="s">
        <v>15</v>
      </c>
    </row>
    <row r="8" customHeight="1" spans="1:31">
      <c r="A8" s="82" t="s">
        <v>19</v>
      </c>
      <c r="B8" s="86" t="s">
        <v>20</v>
      </c>
      <c r="C8" s="84">
        <v>1000</v>
      </c>
      <c r="D8" s="84">
        <v>16</v>
      </c>
      <c r="E8" s="85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125">
        <f t="shared" si="15"/>
        <v>0</v>
      </c>
      <c r="AB8" s="126" t="s">
        <v>18</v>
      </c>
      <c r="AC8" s="126">
        <v>0</v>
      </c>
      <c r="AD8" s="127" t="s">
        <v>14</v>
      </c>
      <c r="AE8" s="128" t="s">
        <v>15</v>
      </c>
    </row>
    <row r="9" customHeight="1" spans="1:31">
      <c r="A9" s="82" t="s">
        <v>21</v>
      </c>
      <c r="B9" s="86" t="s">
        <v>22</v>
      </c>
      <c r="C9" s="87">
        <v>950</v>
      </c>
      <c r="D9" s="87">
        <v>8</v>
      </c>
      <c r="E9" s="85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125">
        <f t="shared" si="15"/>
        <v>0</v>
      </c>
      <c r="AB9" s="126" t="s">
        <v>23</v>
      </c>
      <c r="AC9" s="126">
        <v>0</v>
      </c>
      <c r="AD9" s="127" t="s">
        <v>14</v>
      </c>
      <c r="AE9" s="128" t="s">
        <v>15</v>
      </c>
    </row>
    <row r="10" s="41" customFormat="1" customHeight="1" spans="1:32">
      <c r="A10" s="88" t="s">
        <v>24</v>
      </c>
      <c r="B10" s="89" t="s">
        <v>25</v>
      </c>
      <c r="C10" s="87">
        <v>950</v>
      </c>
      <c r="D10" s="90">
        <v>8</v>
      </c>
      <c r="E10" s="91"/>
      <c r="F10" s="59">
        <v>3</v>
      </c>
      <c r="G10" s="59"/>
      <c r="H10" s="59"/>
      <c r="I10" s="59">
        <v>3</v>
      </c>
      <c r="J10" s="59"/>
      <c r="K10" s="59"/>
      <c r="L10" s="59">
        <v>1</v>
      </c>
      <c r="M10" s="59">
        <v>1</v>
      </c>
      <c r="N10" s="59"/>
      <c r="O10" s="59"/>
      <c r="P10" s="59"/>
      <c r="Q10" s="59"/>
      <c r="R10" s="59"/>
      <c r="S10" s="59"/>
      <c r="T10" s="59"/>
      <c r="U10" s="59"/>
      <c r="V10" s="59"/>
      <c r="W10" s="59">
        <v>1</v>
      </c>
      <c r="X10" s="59"/>
      <c r="Y10" s="59"/>
      <c r="Z10" s="59"/>
      <c r="AA10" s="125">
        <f t="shared" si="15"/>
        <v>9</v>
      </c>
      <c r="AB10" s="129" t="s">
        <v>23</v>
      </c>
      <c r="AC10" s="126">
        <v>0</v>
      </c>
      <c r="AD10" s="127" t="s">
        <v>14</v>
      </c>
      <c r="AE10" s="127" t="s">
        <v>15</v>
      </c>
      <c r="AF10" s="130"/>
    </row>
    <row r="11" s="41" customFormat="1" customHeight="1" spans="1:32">
      <c r="A11" s="88" t="s">
        <v>26</v>
      </c>
      <c r="B11" s="89" t="s">
        <v>27</v>
      </c>
      <c r="C11" s="87">
        <v>950</v>
      </c>
      <c r="D11" s="90">
        <v>10</v>
      </c>
      <c r="E11" s="91"/>
      <c r="F11" s="59">
        <v>1.5</v>
      </c>
      <c r="G11" s="59"/>
      <c r="H11" s="59">
        <v>1</v>
      </c>
      <c r="I11" s="59">
        <v>1.5</v>
      </c>
      <c r="J11" s="59">
        <v>1.5</v>
      </c>
      <c r="K11" s="59"/>
      <c r="L11" s="59"/>
      <c r="M11" s="59">
        <v>1.5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125">
        <f t="shared" si="15"/>
        <v>7</v>
      </c>
      <c r="AB11" s="129" t="s">
        <v>23</v>
      </c>
      <c r="AC11" s="126">
        <v>0</v>
      </c>
      <c r="AD11" s="127" t="s">
        <v>14</v>
      </c>
      <c r="AE11" s="127" t="s">
        <v>15</v>
      </c>
      <c r="AF11" s="130"/>
    </row>
    <row r="12" s="41" customFormat="1" ht="15.65" customHeight="1" spans="1:32">
      <c r="A12" s="88" t="s">
        <v>28</v>
      </c>
      <c r="B12" s="89" t="s">
        <v>29</v>
      </c>
      <c r="C12" s="87">
        <v>950</v>
      </c>
      <c r="D12" s="90">
        <v>8</v>
      </c>
      <c r="E12" s="91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125">
        <f t="shared" si="15"/>
        <v>0</v>
      </c>
      <c r="AB12" s="129" t="s">
        <v>23</v>
      </c>
      <c r="AC12" s="126">
        <v>0</v>
      </c>
      <c r="AD12" s="127" t="s">
        <v>14</v>
      </c>
      <c r="AE12" s="127" t="s">
        <v>15</v>
      </c>
      <c r="AF12" s="130"/>
    </row>
    <row r="13" s="41" customFormat="1" ht="15.65" customHeight="1" spans="1:32">
      <c r="A13" s="88" t="s">
        <v>30</v>
      </c>
      <c r="B13" s="89" t="s">
        <v>31</v>
      </c>
      <c r="C13" s="87">
        <v>900</v>
      </c>
      <c r="D13" s="90">
        <v>1</v>
      </c>
      <c r="E13" s="91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>
        <v>1</v>
      </c>
      <c r="V13" s="59">
        <v>2.5</v>
      </c>
      <c r="W13" s="59"/>
      <c r="X13" s="59"/>
      <c r="Y13" s="59"/>
      <c r="Z13" s="59"/>
      <c r="AA13" s="125">
        <v>3.5</v>
      </c>
      <c r="AB13" s="129" t="s">
        <v>23</v>
      </c>
      <c r="AC13" s="126">
        <v>1</v>
      </c>
      <c r="AD13" s="127" t="s">
        <v>14</v>
      </c>
      <c r="AE13" s="127" t="s">
        <v>15</v>
      </c>
      <c r="AF13" s="130"/>
    </row>
    <row r="14" s="41" customFormat="1" ht="15.65" customHeight="1" spans="1:32">
      <c r="A14" s="82" t="s">
        <v>32</v>
      </c>
      <c r="B14" s="89" t="s">
        <v>33</v>
      </c>
      <c r="C14" s="87">
        <v>850</v>
      </c>
      <c r="D14" s="90">
        <v>3</v>
      </c>
      <c r="E14" s="91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>
        <v>1</v>
      </c>
      <c r="W14" s="59">
        <v>7.5</v>
      </c>
      <c r="X14" s="59"/>
      <c r="Y14" s="59"/>
      <c r="Z14" s="59"/>
      <c r="AA14" s="125">
        <v>8.5</v>
      </c>
      <c r="AB14" s="129" t="s">
        <v>34</v>
      </c>
      <c r="AC14" s="126">
        <v>0</v>
      </c>
      <c r="AD14" s="127" t="s">
        <v>14</v>
      </c>
      <c r="AE14" s="127" t="s">
        <v>15</v>
      </c>
      <c r="AF14" s="130"/>
    </row>
    <row r="15" s="41" customFormat="1" ht="15.65" customHeight="1" spans="1:32">
      <c r="A15" s="82"/>
      <c r="B15" s="89" t="s">
        <v>35</v>
      </c>
      <c r="C15" s="87">
        <v>900</v>
      </c>
      <c r="D15" s="90">
        <v>1</v>
      </c>
      <c r="E15" s="91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>
        <v>1</v>
      </c>
      <c r="W15" s="59">
        <v>6.5</v>
      </c>
      <c r="X15" s="59"/>
      <c r="Y15" s="59"/>
      <c r="Z15" s="59"/>
      <c r="AA15" s="125">
        <v>1</v>
      </c>
      <c r="AB15" s="129" t="s">
        <v>23</v>
      </c>
      <c r="AC15" s="126">
        <v>1</v>
      </c>
      <c r="AD15" s="127" t="s">
        <v>14</v>
      </c>
      <c r="AE15" s="127" t="s">
        <v>15</v>
      </c>
      <c r="AF15" s="130"/>
    </row>
    <row r="16" customHeight="1" spans="1:31">
      <c r="A16" s="92" t="s">
        <v>36</v>
      </c>
      <c r="B16" s="93" t="s">
        <v>37</v>
      </c>
      <c r="C16" s="90">
        <v>950</v>
      </c>
      <c r="D16" s="90">
        <v>8</v>
      </c>
      <c r="E16" s="94"/>
      <c r="F16" s="95"/>
      <c r="G16" s="95"/>
      <c r="H16" s="95">
        <v>4</v>
      </c>
      <c r="I16" s="95"/>
      <c r="J16" s="95"/>
      <c r="K16" s="95">
        <v>1</v>
      </c>
      <c r="L16" s="95">
        <v>3.5</v>
      </c>
      <c r="M16" s="95"/>
      <c r="N16" s="95">
        <v>15</v>
      </c>
      <c r="O16" s="95">
        <v>1</v>
      </c>
      <c r="P16" s="95"/>
      <c r="Q16" s="95"/>
      <c r="R16" s="95"/>
      <c r="S16" s="95"/>
      <c r="T16" s="95"/>
      <c r="U16" s="95"/>
      <c r="V16" s="114"/>
      <c r="W16" s="114"/>
      <c r="X16" s="114"/>
      <c r="Y16" s="114"/>
      <c r="Z16" s="114"/>
      <c r="AA16" s="125">
        <f t="shared" ref="AA16:AA21" si="16">SUM(F16:Z16)</f>
        <v>24.5</v>
      </c>
      <c r="AB16" s="128" t="s">
        <v>38</v>
      </c>
      <c r="AC16" s="126">
        <v>0</v>
      </c>
      <c r="AD16" s="127" t="s">
        <v>14</v>
      </c>
      <c r="AE16" s="127" t="s">
        <v>15</v>
      </c>
    </row>
    <row r="17" customHeight="1" spans="1:31">
      <c r="A17" s="92" t="s">
        <v>39</v>
      </c>
      <c r="B17" s="93" t="s">
        <v>40</v>
      </c>
      <c r="C17" s="90">
        <v>950</v>
      </c>
      <c r="D17" s="90">
        <v>2</v>
      </c>
      <c r="E17" s="94"/>
      <c r="F17" s="95"/>
      <c r="G17" s="95"/>
      <c r="H17" s="95"/>
      <c r="I17" s="95">
        <v>2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114"/>
      <c r="W17" s="114"/>
      <c r="X17" s="114"/>
      <c r="Y17" s="114"/>
      <c r="Z17" s="114"/>
      <c r="AA17" s="125">
        <f t="shared" si="16"/>
        <v>2</v>
      </c>
      <c r="AB17" s="128" t="s">
        <v>23</v>
      </c>
      <c r="AC17" s="126">
        <v>0</v>
      </c>
      <c r="AD17" s="127" t="s">
        <v>14</v>
      </c>
      <c r="AE17" s="127" t="s">
        <v>15</v>
      </c>
    </row>
    <row r="18" customHeight="1" spans="1:31">
      <c r="A18" s="92" t="s">
        <v>41</v>
      </c>
      <c r="B18" s="93" t="s">
        <v>42</v>
      </c>
      <c r="C18" s="90">
        <v>900</v>
      </c>
      <c r="D18" s="87">
        <v>2</v>
      </c>
      <c r="E18" s="94"/>
      <c r="F18" s="95"/>
      <c r="G18" s="95"/>
      <c r="H18" s="95"/>
      <c r="I18" s="95"/>
      <c r="J18" s="95">
        <v>2</v>
      </c>
      <c r="K18" s="95"/>
      <c r="L18" s="95"/>
      <c r="M18" s="95"/>
      <c r="N18" s="95"/>
      <c r="O18" s="95"/>
      <c r="P18" s="95"/>
      <c r="Q18" s="95"/>
      <c r="R18" s="95"/>
      <c r="S18" s="95"/>
      <c r="T18" s="114"/>
      <c r="U18" s="95"/>
      <c r="V18" s="114"/>
      <c r="W18" s="114"/>
      <c r="X18" s="95"/>
      <c r="Y18" s="95"/>
      <c r="Z18" s="95"/>
      <c r="AA18" s="125">
        <f t="shared" si="16"/>
        <v>2</v>
      </c>
      <c r="AB18" s="128" t="s">
        <v>38</v>
      </c>
      <c r="AC18" s="126">
        <v>1</v>
      </c>
      <c r="AD18" s="127" t="s">
        <v>14</v>
      </c>
      <c r="AE18" s="127" t="s">
        <v>15</v>
      </c>
    </row>
    <row r="19" customHeight="1" spans="1:31">
      <c r="A19" s="92" t="s">
        <v>43</v>
      </c>
      <c r="B19" s="93" t="s">
        <v>44</v>
      </c>
      <c r="C19" s="90">
        <v>900</v>
      </c>
      <c r="D19" s="87">
        <v>2</v>
      </c>
      <c r="E19" s="94"/>
      <c r="F19" s="95"/>
      <c r="G19" s="95"/>
      <c r="H19" s="95"/>
      <c r="I19" s="95"/>
      <c r="J19" s="95">
        <v>2</v>
      </c>
      <c r="K19" s="95"/>
      <c r="L19" s="95"/>
      <c r="M19" s="95"/>
      <c r="N19" s="95"/>
      <c r="O19" s="95"/>
      <c r="P19" s="95"/>
      <c r="Q19" s="95"/>
      <c r="R19" s="95"/>
      <c r="S19" s="95"/>
      <c r="T19" s="114"/>
      <c r="U19" s="95"/>
      <c r="V19" s="114"/>
      <c r="W19" s="114"/>
      <c r="X19" s="95"/>
      <c r="Y19" s="95"/>
      <c r="Z19" s="95"/>
      <c r="AA19" s="125">
        <f t="shared" si="16"/>
        <v>2</v>
      </c>
      <c r="AB19" s="128" t="s">
        <v>38</v>
      </c>
      <c r="AC19" s="126">
        <v>1</v>
      </c>
      <c r="AD19" s="127" t="s">
        <v>14</v>
      </c>
      <c r="AE19" s="127" t="s">
        <v>15</v>
      </c>
    </row>
    <row r="20" customHeight="1" spans="1:31">
      <c r="A20" s="92" t="s">
        <v>45</v>
      </c>
      <c r="B20" s="93" t="s">
        <v>46</v>
      </c>
      <c r="C20" s="90">
        <v>900</v>
      </c>
      <c r="D20" s="87">
        <v>2</v>
      </c>
      <c r="E20" s="94"/>
      <c r="F20" s="95"/>
      <c r="G20" s="95"/>
      <c r="H20" s="95"/>
      <c r="I20" s="95"/>
      <c r="J20" s="95">
        <v>2</v>
      </c>
      <c r="K20" s="95"/>
      <c r="L20" s="95"/>
      <c r="M20" s="95"/>
      <c r="N20" s="95"/>
      <c r="O20" s="95"/>
      <c r="P20" s="95"/>
      <c r="Q20" s="95"/>
      <c r="R20" s="95"/>
      <c r="S20" s="95"/>
      <c r="T20" s="114"/>
      <c r="U20" s="95"/>
      <c r="V20" s="114"/>
      <c r="W20" s="114"/>
      <c r="X20" s="95"/>
      <c r="Y20" s="95"/>
      <c r="Z20" s="95"/>
      <c r="AA20" s="125">
        <f t="shared" si="16"/>
        <v>2</v>
      </c>
      <c r="AB20" s="128" t="s">
        <v>38</v>
      </c>
      <c r="AC20" s="126">
        <v>1</v>
      </c>
      <c r="AD20" s="127" t="s">
        <v>14</v>
      </c>
      <c r="AE20" s="127" t="s">
        <v>15</v>
      </c>
    </row>
    <row r="21" customHeight="1" spans="1:31">
      <c r="A21" s="92" t="s">
        <v>47</v>
      </c>
      <c r="B21" s="93" t="s">
        <v>48</v>
      </c>
      <c r="C21" s="90">
        <v>900</v>
      </c>
      <c r="D21" s="87">
        <v>4</v>
      </c>
      <c r="E21" s="94"/>
      <c r="F21" s="95"/>
      <c r="G21" s="95"/>
      <c r="H21" s="95"/>
      <c r="I21" s="95"/>
      <c r="J21" s="95"/>
      <c r="K21" s="95"/>
      <c r="L21" s="95"/>
      <c r="M21" s="95">
        <v>3.5</v>
      </c>
      <c r="N21" s="95"/>
      <c r="O21" s="95"/>
      <c r="P21" s="95"/>
      <c r="Q21" s="95"/>
      <c r="S21" s="95"/>
      <c r="T21" s="114"/>
      <c r="U21" s="95"/>
      <c r="V21" s="114"/>
      <c r="W21" s="114"/>
      <c r="X21" s="95"/>
      <c r="Y21" s="95"/>
      <c r="Z21" s="95"/>
      <c r="AA21" s="125">
        <f t="shared" si="16"/>
        <v>3.5</v>
      </c>
      <c r="AB21" s="128" t="s">
        <v>38</v>
      </c>
      <c r="AC21" s="126">
        <v>1</v>
      </c>
      <c r="AD21" s="127" t="s">
        <v>14</v>
      </c>
      <c r="AE21" s="127" t="s">
        <v>15</v>
      </c>
    </row>
    <row r="22" s="41" customFormat="1" ht="32" customHeight="1" spans="1:32">
      <c r="A22" s="92" t="s">
        <v>49</v>
      </c>
      <c r="B22" s="96" t="s">
        <v>50</v>
      </c>
      <c r="C22" s="97">
        <v>950</v>
      </c>
      <c r="D22" s="90">
        <v>16</v>
      </c>
      <c r="E22" s="91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>
        <v>15</v>
      </c>
      <c r="T22" s="59"/>
      <c r="U22" s="59"/>
      <c r="V22" s="59"/>
      <c r="W22" s="59"/>
      <c r="X22" s="59"/>
      <c r="Y22" s="59"/>
      <c r="Z22" s="59"/>
      <c r="AA22" s="125">
        <v>15</v>
      </c>
      <c r="AB22" s="128" t="s">
        <v>51</v>
      </c>
      <c r="AC22" s="131">
        <v>1</v>
      </c>
      <c r="AD22" s="132" t="s">
        <v>14</v>
      </c>
      <c r="AE22" s="132" t="s">
        <v>15</v>
      </c>
      <c r="AF22" s="133"/>
    </row>
    <row r="23" customHeight="1" spans="1:31">
      <c r="A23" s="92" t="s">
        <v>52</v>
      </c>
      <c r="B23" s="93" t="s">
        <v>53</v>
      </c>
      <c r="C23" s="90">
        <v>930</v>
      </c>
      <c r="D23" s="90">
        <v>2</v>
      </c>
      <c r="E23" s="94"/>
      <c r="F23" s="95">
        <v>2</v>
      </c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114"/>
      <c r="W23" s="114"/>
      <c r="X23" s="114"/>
      <c r="Y23" s="114"/>
      <c r="Z23" s="114"/>
      <c r="AA23" s="125">
        <f t="shared" ref="AA23:AA36" si="17">SUM(F23:Z23)</f>
        <v>2</v>
      </c>
      <c r="AB23" s="128" t="s">
        <v>38</v>
      </c>
      <c r="AC23" s="126">
        <v>1</v>
      </c>
      <c r="AD23" s="127" t="s">
        <v>14</v>
      </c>
      <c r="AE23" s="127" t="s">
        <v>15</v>
      </c>
    </row>
    <row r="24" customHeight="1" spans="1:31">
      <c r="A24" s="92" t="s">
        <v>54</v>
      </c>
      <c r="B24" s="93" t="s">
        <v>55</v>
      </c>
      <c r="C24" s="90">
        <v>930</v>
      </c>
      <c r="D24" s="90">
        <v>2</v>
      </c>
      <c r="E24" s="94"/>
      <c r="F24" s="95">
        <v>2</v>
      </c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114"/>
      <c r="W24" s="114"/>
      <c r="X24" s="114"/>
      <c r="Y24" s="114"/>
      <c r="Z24" s="114"/>
      <c r="AA24" s="125">
        <f t="shared" si="17"/>
        <v>2</v>
      </c>
      <c r="AB24" s="128" t="s">
        <v>38</v>
      </c>
      <c r="AC24" s="126">
        <v>1</v>
      </c>
      <c r="AD24" s="127" t="s">
        <v>14</v>
      </c>
      <c r="AE24" s="127" t="s">
        <v>15</v>
      </c>
    </row>
    <row r="25" customHeight="1" spans="1:31">
      <c r="A25" s="92" t="s">
        <v>56</v>
      </c>
      <c r="B25" s="93" t="s">
        <v>57</v>
      </c>
      <c r="C25" s="90">
        <v>930</v>
      </c>
      <c r="D25" s="90">
        <v>1</v>
      </c>
      <c r="E25" s="94"/>
      <c r="F25" s="95">
        <v>1</v>
      </c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114"/>
      <c r="W25" s="114"/>
      <c r="X25" s="114"/>
      <c r="Y25" s="114"/>
      <c r="Z25" s="114"/>
      <c r="AA25" s="125">
        <f t="shared" si="17"/>
        <v>1</v>
      </c>
      <c r="AB25" s="128" t="s">
        <v>38</v>
      </c>
      <c r="AC25" s="126">
        <v>1</v>
      </c>
      <c r="AD25" s="127" t="s">
        <v>14</v>
      </c>
      <c r="AE25" s="127" t="s">
        <v>15</v>
      </c>
    </row>
    <row r="26" customHeight="1" spans="1:31">
      <c r="A26" s="92" t="s">
        <v>58</v>
      </c>
      <c r="B26" s="93" t="s">
        <v>46</v>
      </c>
      <c r="C26" s="90">
        <v>930</v>
      </c>
      <c r="D26" s="90">
        <v>1</v>
      </c>
      <c r="E26" s="94"/>
      <c r="F26" s="95">
        <v>1.5</v>
      </c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114"/>
      <c r="W26" s="114"/>
      <c r="X26" s="114"/>
      <c r="Y26" s="114"/>
      <c r="Z26" s="114"/>
      <c r="AA26" s="125">
        <f t="shared" si="17"/>
        <v>1.5</v>
      </c>
      <c r="AB26" s="128" t="s">
        <v>23</v>
      </c>
      <c r="AC26" s="126">
        <v>1</v>
      </c>
      <c r="AD26" s="127" t="s">
        <v>14</v>
      </c>
      <c r="AE26" s="127" t="s">
        <v>15</v>
      </c>
    </row>
    <row r="27" customHeight="1" spans="1:31">
      <c r="A27" s="92" t="s">
        <v>59</v>
      </c>
      <c r="B27" s="93" t="s">
        <v>60</v>
      </c>
      <c r="C27" s="90">
        <v>930</v>
      </c>
      <c r="D27" s="90">
        <v>3</v>
      </c>
      <c r="E27" s="94"/>
      <c r="F27" s="95">
        <v>0.5</v>
      </c>
      <c r="G27" s="95">
        <v>2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114"/>
      <c r="W27" s="114"/>
      <c r="X27" s="114"/>
      <c r="Y27" s="114"/>
      <c r="Z27" s="114"/>
      <c r="AA27" s="125">
        <f t="shared" si="17"/>
        <v>2.5</v>
      </c>
      <c r="AB27" s="128" t="s">
        <v>38</v>
      </c>
      <c r="AC27" s="126">
        <v>1</v>
      </c>
      <c r="AD27" s="127" t="s">
        <v>14</v>
      </c>
      <c r="AE27" s="127" t="s">
        <v>15</v>
      </c>
    </row>
    <row r="28" customHeight="1" spans="1:31">
      <c r="A28" s="92" t="s">
        <v>61</v>
      </c>
      <c r="B28" s="93" t="s">
        <v>62</v>
      </c>
      <c r="C28" s="90">
        <v>930</v>
      </c>
      <c r="D28" s="90">
        <v>2</v>
      </c>
      <c r="E28" s="94"/>
      <c r="F28" s="95">
        <v>2</v>
      </c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114"/>
      <c r="W28" s="114"/>
      <c r="X28" s="114"/>
      <c r="Y28" s="114"/>
      <c r="Z28" s="114"/>
      <c r="AA28" s="125">
        <f t="shared" si="17"/>
        <v>2</v>
      </c>
      <c r="AB28" s="128" t="s">
        <v>38</v>
      </c>
      <c r="AC28" s="126">
        <v>1</v>
      </c>
      <c r="AD28" s="127" t="s">
        <v>14</v>
      </c>
      <c r="AE28" s="127" t="s">
        <v>15</v>
      </c>
    </row>
    <row r="29" s="41" customFormat="1" spans="1:32">
      <c r="A29" s="98" t="s">
        <v>63</v>
      </c>
      <c r="B29" s="99" t="s">
        <v>64</v>
      </c>
      <c r="C29" s="90">
        <v>900</v>
      </c>
      <c r="D29" s="90">
        <v>16</v>
      </c>
      <c r="E29" s="100"/>
      <c r="F29" s="101"/>
      <c r="G29" s="101">
        <v>5.5</v>
      </c>
      <c r="H29" s="101"/>
      <c r="I29" s="101">
        <v>4.5</v>
      </c>
      <c r="J29" s="101"/>
      <c r="K29" s="101"/>
      <c r="L29" s="101"/>
      <c r="M29" s="101"/>
      <c r="N29" s="101"/>
      <c r="O29" s="101"/>
      <c r="P29" s="101"/>
      <c r="Q29" s="101"/>
      <c r="R29" s="101">
        <v>1</v>
      </c>
      <c r="S29" s="101"/>
      <c r="T29" s="101"/>
      <c r="U29" s="101"/>
      <c r="V29" s="101"/>
      <c r="W29" s="101"/>
      <c r="X29" s="101"/>
      <c r="Y29" s="101"/>
      <c r="Z29" s="101"/>
      <c r="AA29" s="125">
        <f t="shared" si="17"/>
        <v>11</v>
      </c>
      <c r="AB29" s="128" t="s">
        <v>38</v>
      </c>
      <c r="AC29" s="126">
        <v>1</v>
      </c>
      <c r="AD29" s="127" t="s">
        <v>14</v>
      </c>
      <c r="AE29" s="127" t="s">
        <v>15</v>
      </c>
      <c r="AF29" s="130"/>
    </row>
    <row r="30" s="41" customFormat="1" spans="1:32">
      <c r="A30" s="98" t="s">
        <v>65</v>
      </c>
      <c r="B30" s="99" t="s">
        <v>66</v>
      </c>
      <c r="C30" s="90">
        <v>900</v>
      </c>
      <c r="D30" s="90">
        <v>4</v>
      </c>
      <c r="E30" s="100"/>
      <c r="F30" s="101"/>
      <c r="G30" s="101"/>
      <c r="H30" s="101"/>
      <c r="I30" s="101"/>
      <c r="J30" s="101"/>
      <c r="K30" s="101">
        <v>3</v>
      </c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25">
        <f t="shared" si="17"/>
        <v>3</v>
      </c>
      <c r="AB30" s="128" t="s">
        <v>38</v>
      </c>
      <c r="AC30" s="126">
        <v>1</v>
      </c>
      <c r="AD30" s="127" t="s">
        <v>14</v>
      </c>
      <c r="AE30" s="127" t="s">
        <v>15</v>
      </c>
      <c r="AF30" s="130"/>
    </row>
    <row r="31" s="41" customFormat="1" spans="1:32">
      <c r="A31" s="98" t="s">
        <v>67</v>
      </c>
      <c r="B31" s="99" t="s">
        <v>68</v>
      </c>
      <c r="C31" s="90">
        <v>900</v>
      </c>
      <c r="D31" s="90">
        <v>4</v>
      </c>
      <c r="E31" s="100"/>
      <c r="F31" s="101"/>
      <c r="G31" s="101"/>
      <c r="H31" s="101"/>
      <c r="I31" s="101"/>
      <c r="J31" s="101"/>
      <c r="K31" s="101">
        <v>2.5</v>
      </c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25">
        <f t="shared" si="17"/>
        <v>2.5</v>
      </c>
      <c r="AB31" s="128" t="s">
        <v>38</v>
      </c>
      <c r="AC31" s="126">
        <v>1</v>
      </c>
      <c r="AD31" s="127" t="s">
        <v>14</v>
      </c>
      <c r="AE31" s="127" t="s">
        <v>15</v>
      </c>
      <c r="AF31" s="130"/>
    </row>
    <row r="32" s="41" customFormat="1" spans="1:32">
      <c r="A32" s="98" t="s">
        <v>69</v>
      </c>
      <c r="B32" s="99" t="s">
        <v>70</v>
      </c>
      <c r="C32" s="90">
        <v>900</v>
      </c>
      <c r="D32" s="90">
        <v>3</v>
      </c>
      <c r="E32" s="100"/>
      <c r="F32" s="101"/>
      <c r="G32" s="101"/>
      <c r="H32" s="101"/>
      <c r="I32" s="101"/>
      <c r="J32" s="101"/>
      <c r="K32" s="101">
        <v>1</v>
      </c>
      <c r="L32" s="101">
        <v>3</v>
      </c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25">
        <f t="shared" si="17"/>
        <v>4</v>
      </c>
      <c r="AB32" s="128" t="s">
        <v>38</v>
      </c>
      <c r="AC32" s="126">
        <v>1</v>
      </c>
      <c r="AD32" s="127" t="s">
        <v>14</v>
      </c>
      <c r="AE32" s="127" t="s">
        <v>15</v>
      </c>
      <c r="AF32" s="130"/>
    </row>
    <row r="33" s="41" customFormat="1" spans="1:32">
      <c r="A33" s="98" t="s">
        <v>71</v>
      </c>
      <c r="B33" s="99" t="s">
        <v>72</v>
      </c>
      <c r="C33" s="90">
        <v>900</v>
      </c>
      <c r="D33" s="90">
        <v>8</v>
      </c>
      <c r="E33" s="100"/>
      <c r="F33" s="101"/>
      <c r="G33" s="101"/>
      <c r="H33" s="101"/>
      <c r="I33" s="101"/>
      <c r="J33" s="101"/>
      <c r="K33" s="101"/>
      <c r="L33" s="101">
        <v>6</v>
      </c>
      <c r="M33" s="101">
        <v>1</v>
      </c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25">
        <f t="shared" si="17"/>
        <v>7</v>
      </c>
      <c r="AB33" s="128" t="s">
        <v>23</v>
      </c>
      <c r="AC33" s="126">
        <v>0</v>
      </c>
      <c r="AD33" s="127" t="s">
        <v>14</v>
      </c>
      <c r="AE33" s="127" t="s">
        <v>15</v>
      </c>
      <c r="AF33" s="130"/>
    </row>
    <row r="34" s="41" customFormat="1" spans="1:32">
      <c r="A34" s="98" t="s">
        <v>73</v>
      </c>
      <c r="B34" s="99" t="s">
        <v>74</v>
      </c>
      <c r="C34" s="90">
        <v>900</v>
      </c>
      <c r="D34" s="90">
        <v>3</v>
      </c>
      <c r="E34" s="100"/>
      <c r="F34" s="101"/>
      <c r="G34" s="101"/>
      <c r="H34" s="101"/>
      <c r="I34" s="101"/>
      <c r="J34" s="101"/>
      <c r="K34" s="101"/>
      <c r="L34" s="101"/>
      <c r="M34" s="101">
        <v>3</v>
      </c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25">
        <f t="shared" si="17"/>
        <v>3</v>
      </c>
      <c r="AB34" s="128" t="s">
        <v>38</v>
      </c>
      <c r="AC34" s="126">
        <v>1</v>
      </c>
      <c r="AD34" s="127" t="s">
        <v>14</v>
      </c>
      <c r="AE34" s="127" t="s">
        <v>15</v>
      </c>
      <c r="AF34" s="130"/>
    </row>
    <row r="35" s="41" customFormat="1" ht="15.65" customHeight="1" spans="1:32">
      <c r="A35" s="88" t="s">
        <v>75</v>
      </c>
      <c r="B35" s="89" t="s">
        <v>76</v>
      </c>
      <c r="C35" s="90">
        <v>900</v>
      </c>
      <c r="D35" s="90">
        <v>4</v>
      </c>
      <c r="E35" s="91"/>
      <c r="F35" s="59"/>
      <c r="G35" s="59"/>
      <c r="H35" s="59"/>
      <c r="I35" s="59"/>
      <c r="J35" s="59"/>
      <c r="K35" s="59"/>
      <c r="L35" s="59"/>
      <c r="M35" s="59">
        <v>3</v>
      </c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125">
        <f t="shared" si="17"/>
        <v>3</v>
      </c>
      <c r="AB35" s="129" t="s">
        <v>38</v>
      </c>
      <c r="AC35" s="126">
        <v>1</v>
      </c>
      <c r="AD35" s="127" t="s">
        <v>14</v>
      </c>
      <c r="AE35" s="127" t="s">
        <v>15</v>
      </c>
      <c r="AF35" s="130"/>
    </row>
    <row r="36" s="41" customFormat="1" ht="15.65" customHeight="1" spans="1:32">
      <c r="A36" s="97" t="s">
        <v>77</v>
      </c>
      <c r="B36" s="89" t="s">
        <v>78</v>
      </c>
      <c r="C36" s="90">
        <v>900</v>
      </c>
      <c r="D36" s="90">
        <v>4</v>
      </c>
      <c r="E36" s="91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>
        <v>4</v>
      </c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125">
        <f t="shared" si="17"/>
        <v>4</v>
      </c>
      <c r="AB36" s="134" t="s">
        <v>38</v>
      </c>
      <c r="AC36" s="126">
        <v>1</v>
      </c>
      <c r="AD36" s="127" t="s">
        <v>14</v>
      </c>
      <c r="AE36" s="127" t="s">
        <v>15</v>
      </c>
      <c r="AF36" s="133"/>
    </row>
    <row r="37" s="41" customFormat="1" ht="15.65" customHeight="1" spans="1:32">
      <c r="A37" s="97" t="s">
        <v>79</v>
      </c>
      <c r="B37" s="89" t="s">
        <v>80</v>
      </c>
      <c r="C37" s="90">
        <v>900</v>
      </c>
      <c r="D37" s="90">
        <v>5</v>
      </c>
      <c r="E37" s="91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>
        <v>5</v>
      </c>
      <c r="R37" s="59"/>
      <c r="S37" s="59"/>
      <c r="T37" s="59"/>
      <c r="U37" s="59"/>
      <c r="V37" s="59"/>
      <c r="W37" s="59"/>
      <c r="X37" s="59"/>
      <c r="Y37" s="59"/>
      <c r="Z37" s="59"/>
      <c r="AA37" s="125">
        <v>5</v>
      </c>
      <c r="AB37" s="134" t="s">
        <v>23</v>
      </c>
      <c r="AC37" s="126">
        <v>1</v>
      </c>
      <c r="AD37" s="127" t="s">
        <v>14</v>
      </c>
      <c r="AE37" s="127" t="s">
        <v>15</v>
      </c>
      <c r="AF37" s="133"/>
    </row>
    <row r="38" s="41" customFormat="1" ht="15.65" customHeight="1" spans="1:32">
      <c r="A38" s="97" t="s">
        <v>81</v>
      </c>
      <c r="B38" s="89" t="s">
        <v>82</v>
      </c>
      <c r="C38" s="90">
        <v>950</v>
      </c>
      <c r="D38" s="90">
        <v>5</v>
      </c>
      <c r="E38" s="91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>
        <v>5</v>
      </c>
      <c r="S38" s="59"/>
      <c r="T38" s="59"/>
      <c r="U38" s="59"/>
      <c r="V38" s="59">
        <v>4</v>
      </c>
      <c r="W38" s="59"/>
      <c r="X38" s="59"/>
      <c r="Y38" s="59"/>
      <c r="Z38" s="59"/>
      <c r="AA38" s="125">
        <v>5</v>
      </c>
      <c r="AB38" s="134" t="s">
        <v>23</v>
      </c>
      <c r="AC38" s="126">
        <v>1</v>
      </c>
      <c r="AD38" s="127" t="s">
        <v>14</v>
      </c>
      <c r="AE38" s="127" t="s">
        <v>15</v>
      </c>
      <c r="AF38" s="133"/>
    </row>
    <row r="39" s="41" customFormat="1" ht="15.65" customHeight="1" spans="1:32">
      <c r="A39" s="97" t="s">
        <v>83</v>
      </c>
      <c r="B39" s="89" t="s">
        <v>84</v>
      </c>
      <c r="C39" s="90">
        <v>850</v>
      </c>
      <c r="D39" s="90"/>
      <c r="E39" s="91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125"/>
      <c r="AB39" s="134" t="s">
        <v>23</v>
      </c>
      <c r="AC39" s="126">
        <v>0</v>
      </c>
      <c r="AD39" s="127" t="s">
        <v>14</v>
      </c>
      <c r="AE39" s="127" t="s">
        <v>15</v>
      </c>
      <c r="AF39" s="133"/>
    </row>
    <row r="40" s="41" customFormat="1" ht="32" customHeight="1" spans="1:32">
      <c r="A40" s="97" t="s">
        <v>85</v>
      </c>
      <c r="B40" s="89" t="s">
        <v>86</v>
      </c>
      <c r="C40" s="97">
        <v>850</v>
      </c>
      <c r="D40" s="90"/>
      <c r="E40" s="91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125"/>
      <c r="AB40" s="135" t="s">
        <v>23</v>
      </c>
      <c r="AC40" s="131">
        <v>0</v>
      </c>
      <c r="AD40" s="132" t="s">
        <v>14</v>
      </c>
      <c r="AE40" s="132" t="s">
        <v>15</v>
      </c>
      <c r="AF40" s="133"/>
    </row>
    <row r="41" s="41" customFormat="1" ht="32" customHeight="1" spans="1:32">
      <c r="A41" s="97" t="s">
        <v>87</v>
      </c>
      <c r="B41" s="89" t="s">
        <v>88</v>
      </c>
      <c r="C41" s="97">
        <v>850</v>
      </c>
      <c r="D41" s="90"/>
      <c r="E41" s="91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125"/>
      <c r="AB41" s="135" t="s">
        <v>23</v>
      </c>
      <c r="AC41" s="131">
        <v>0</v>
      </c>
      <c r="AD41" s="132" t="s">
        <v>14</v>
      </c>
      <c r="AE41" s="132" t="s">
        <v>15</v>
      </c>
      <c r="AF41" s="133"/>
    </row>
    <row r="42" s="41" customFormat="1" ht="32" customHeight="1" spans="1:32">
      <c r="A42" s="97" t="s">
        <v>89</v>
      </c>
      <c r="B42" s="89" t="s">
        <v>90</v>
      </c>
      <c r="C42" s="97">
        <v>850</v>
      </c>
      <c r="D42" s="90"/>
      <c r="E42" s="91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125"/>
      <c r="AB42" s="135" t="s">
        <v>23</v>
      </c>
      <c r="AC42" s="131">
        <v>0</v>
      </c>
      <c r="AD42" s="132" t="s">
        <v>14</v>
      </c>
      <c r="AE42" s="132" t="s">
        <v>15</v>
      </c>
      <c r="AF42" s="133"/>
    </row>
    <row r="43" s="60" customFormat="1" ht="32" customHeight="1" spans="1:32">
      <c r="A43" s="97"/>
      <c r="B43" s="96" t="s">
        <v>91</v>
      </c>
      <c r="C43" s="97">
        <v>900</v>
      </c>
      <c r="D43" s="97">
        <v>15</v>
      </c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59">
        <v>15</v>
      </c>
      <c r="U43" s="102"/>
      <c r="V43" s="102"/>
      <c r="W43" s="102">
        <v>4.5</v>
      </c>
      <c r="X43" s="102">
        <v>5.5</v>
      </c>
      <c r="Y43" s="102"/>
      <c r="Z43" s="102"/>
      <c r="AA43" s="136">
        <v>15</v>
      </c>
      <c r="AB43" s="137" t="s">
        <v>92</v>
      </c>
      <c r="AC43" s="138">
        <v>1</v>
      </c>
      <c r="AD43" s="139" t="s">
        <v>14</v>
      </c>
      <c r="AE43" s="139" t="s">
        <v>15</v>
      </c>
      <c r="AF43" s="140"/>
    </row>
    <row r="44" customHeight="1" spans="1:31">
      <c r="A44" s="92" t="s">
        <v>93</v>
      </c>
      <c r="B44" s="93" t="s">
        <v>94</v>
      </c>
      <c r="C44" s="90">
        <v>900</v>
      </c>
      <c r="D44" s="87">
        <v>4</v>
      </c>
      <c r="E44" s="94"/>
      <c r="F44" s="95"/>
      <c r="G44" s="95"/>
      <c r="H44" s="95">
        <v>3</v>
      </c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114"/>
      <c r="U44" s="95"/>
      <c r="V44" s="114"/>
      <c r="W44" s="114"/>
      <c r="X44" s="95"/>
      <c r="Y44" s="95"/>
      <c r="Z44" s="95"/>
      <c r="AA44" s="125">
        <f>SUM(F44:Z44)</f>
        <v>3</v>
      </c>
      <c r="AB44" s="128" t="s">
        <v>38</v>
      </c>
      <c r="AC44" s="126">
        <v>1</v>
      </c>
      <c r="AD44" s="127" t="s">
        <v>14</v>
      </c>
      <c r="AE44" s="127" t="s">
        <v>15</v>
      </c>
    </row>
    <row r="45" customHeight="1" spans="1:31">
      <c r="A45" s="92" t="s">
        <v>95</v>
      </c>
      <c r="B45" s="93" t="s">
        <v>96</v>
      </c>
      <c r="C45" s="90">
        <v>900</v>
      </c>
      <c r="D45" s="87">
        <v>1</v>
      </c>
      <c r="E45" s="94"/>
      <c r="F45" s="95"/>
      <c r="G45" s="95"/>
      <c r="H45" s="95">
        <v>1</v>
      </c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114"/>
      <c r="U45" s="95"/>
      <c r="V45" s="114"/>
      <c r="W45" s="114"/>
      <c r="X45" s="95"/>
      <c r="Y45" s="95"/>
      <c r="Z45" s="95"/>
      <c r="AA45" s="125">
        <f>SUM(F45:Z45)</f>
        <v>1</v>
      </c>
      <c r="AB45" s="128" t="s">
        <v>38</v>
      </c>
      <c r="AC45" s="126">
        <v>1</v>
      </c>
      <c r="AD45" s="127" t="s">
        <v>14</v>
      </c>
      <c r="AE45" s="127" t="s">
        <v>15</v>
      </c>
    </row>
    <row r="46" customHeight="1" spans="1:31">
      <c r="A46" s="92" t="s">
        <v>97</v>
      </c>
      <c r="B46" s="93" t="s">
        <v>98</v>
      </c>
      <c r="C46" s="90">
        <v>900</v>
      </c>
      <c r="D46" s="87">
        <v>2</v>
      </c>
      <c r="E46" s="94"/>
      <c r="F46" s="95"/>
      <c r="G46" s="95"/>
      <c r="H46" s="95">
        <v>1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114"/>
      <c r="U46" s="95"/>
      <c r="V46" s="114"/>
      <c r="W46" s="114"/>
      <c r="X46" s="95"/>
      <c r="Y46" s="95"/>
      <c r="Z46" s="95"/>
      <c r="AA46" s="125">
        <f>SUM(F46:Z46)</f>
        <v>1</v>
      </c>
      <c r="AB46" s="128" t="s">
        <v>23</v>
      </c>
      <c r="AC46" s="126">
        <v>1</v>
      </c>
      <c r="AD46" s="127" t="s">
        <v>14</v>
      </c>
      <c r="AE46" s="127" t="s">
        <v>15</v>
      </c>
    </row>
    <row r="47" customHeight="1" spans="1:31">
      <c r="A47" s="92" t="s">
        <v>99</v>
      </c>
      <c r="B47" s="93" t="s">
        <v>100</v>
      </c>
      <c r="C47" s="90">
        <v>900</v>
      </c>
      <c r="D47" s="87">
        <v>6</v>
      </c>
      <c r="E47" s="94"/>
      <c r="F47" s="95"/>
      <c r="G47" s="95"/>
      <c r="H47" s="95"/>
      <c r="I47" s="95">
        <v>3</v>
      </c>
      <c r="J47" s="95">
        <v>1.5</v>
      </c>
      <c r="K47" s="95"/>
      <c r="L47" s="95"/>
      <c r="M47" s="95"/>
      <c r="N47" s="95"/>
      <c r="O47" s="95"/>
      <c r="P47" s="95"/>
      <c r="Q47" s="95"/>
      <c r="R47" s="95"/>
      <c r="S47" s="95"/>
      <c r="T47" s="114"/>
      <c r="U47" s="95"/>
      <c r="V47" s="114"/>
      <c r="W47" s="114"/>
      <c r="X47" s="95"/>
      <c r="Y47" s="95"/>
      <c r="Z47" s="95"/>
      <c r="AA47" s="125">
        <f>SUM(F47:Z47)</f>
        <v>4.5</v>
      </c>
      <c r="AB47" s="128" t="s">
        <v>38</v>
      </c>
      <c r="AC47" s="126">
        <v>1</v>
      </c>
      <c r="AD47" s="127" t="s">
        <v>14</v>
      </c>
      <c r="AE47" s="127" t="s">
        <v>15</v>
      </c>
    </row>
    <row r="48" customHeight="1" spans="1:31">
      <c r="A48" s="92" t="s">
        <v>101</v>
      </c>
      <c r="B48" s="93" t="s">
        <v>102</v>
      </c>
      <c r="C48" s="90">
        <v>900</v>
      </c>
      <c r="D48" s="87">
        <v>1</v>
      </c>
      <c r="E48" s="94"/>
      <c r="F48" s="95"/>
      <c r="G48" s="95"/>
      <c r="H48" s="95"/>
      <c r="I48" s="95"/>
      <c r="J48" s="95"/>
      <c r="K48" s="95">
        <v>1</v>
      </c>
      <c r="L48" s="95"/>
      <c r="M48" s="95"/>
      <c r="N48" s="95"/>
      <c r="O48" s="95"/>
      <c r="P48" s="95"/>
      <c r="Q48" s="95"/>
      <c r="R48" s="95"/>
      <c r="S48" s="95"/>
      <c r="T48" s="114"/>
      <c r="U48" s="95"/>
      <c r="V48" s="114"/>
      <c r="W48" s="114"/>
      <c r="X48" s="95"/>
      <c r="Y48" s="95"/>
      <c r="Z48" s="95"/>
      <c r="AA48" s="125">
        <f>SUM(F48:Z48)</f>
        <v>1</v>
      </c>
      <c r="AB48" s="128" t="s">
        <v>23</v>
      </c>
      <c r="AC48" s="126">
        <v>1</v>
      </c>
      <c r="AD48" s="127" t="s">
        <v>14</v>
      </c>
      <c r="AE48" s="127" t="s">
        <v>15</v>
      </c>
    </row>
    <row r="49" customFormat="1" customHeight="1" spans="1:32">
      <c r="A49" s="92" t="s">
        <v>103</v>
      </c>
      <c r="B49" s="93" t="s">
        <v>104</v>
      </c>
      <c r="C49" s="90">
        <v>950</v>
      </c>
      <c r="D49" s="87">
        <v>5</v>
      </c>
      <c r="E49" s="94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115"/>
      <c r="R49" s="95"/>
      <c r="S49" s="95"/>
      <c r="T49" s="114"/>
      <c r="U49" s="95">
        <v>3</v>
      </c>
      <c r="V49" s="114"/>
      <c r="W49" s="114"/>
      <c r="X49" s="95"/>
      <c r="Y49" s="95"/>
      <c r="Z49" s="95"/>
      <c r="AA49" s="125">
        <v>3</v>
      </c>
      <c r="AB49" s="128" t="s">
        <v>23</v>
      </c>
      <c r="AC49" s="126">
        <v>1</v>
      </c>
      <c r="AD49" s="127" t="s">
        <v>14</v>
      </c>
      <c r="AE49" s="127" t="s">
        <v>15</v>
      </c>
      <c r="AF49" s="65"/>
    </row>
    <row r="50" customFormat="1" ht="31" customHeight="1" spans="1:32">
      <c r="A50" s="92" t="s">
        <v>105</v>
      </c>
      <c r="B50" s="103" t="s">
        <v>106</v>
      </c>
      <c r="C50" s="97">
        <v>950</v>
      </c>
      <c r="D50" s="104">
        <v>2</v>
      </c>
      <c r="E50" s="105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116"/>
      <c r="R50" s="58"/>
      <c r="S50" s="58"/>
      <c r="T50" s="117"/>
      <c r="U50" s="58">
        <v>2</v>
      </c>
      <c r="V50" s="117"/>
      <c r="W50" s="117"/>
      <c r="X50" s="58"/>
      <c r="Y50" s="58"/>
      <c r="Z50" s="58"/>
      <c r="AA50" s="136">
        <v>2</v>
      </c>
      <c r="AB50" s="141" t="s">
        <v>23</v>
      </c>
      <c r="AC50" s="131">
        <v>1</v>
      </c>
      <c r="AD50" s="132" t="s">
        <v>14</v>
      </c>
      <c r="AE50" s="132" t="s">
        <v>15</v>
      </c>
      <c r="AF50" s="65"/>
    </row>
    <row r="51" s="61" customFormat="1" spans="1:32">
      <c r="A51" s="106" t="s">
        <v>107</v>
      </c>
      <c r="B51" s="107" t="s">
        <v>108</v>
      </c>
      <c r="C51" s="108">
        <v>900</v>
      </c>
      <c r="D51" s="109">
        <v>8</v>
      </c>
      <c r="E51" s="110"/>
      <c r="F51" s="111"/>
      <c r="G51" s="111">
        <v>5</v>
      </c>
      <c r="H51" s="111"/>
      <c r="I51" s="111"/>
      <c r="J51" s="111"/>
      <c r="K51" s="111"/>
      <c r="L51" s="111"/>
      <c r="M51" s="111"/>
      <c r="N51" s="111"/>
      <c r="O51" s="111"/>
      <c r="P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>
        <f t="shared" ref="AA51:AA61" si="18">SUM(F51:Z51)</f>
        <v>5</v>
      </c>
      <c r="AB51" s="142" t="s">
        <v>23</v>
      </c>
      <c r="AC51" s="143">
        <v>1</v>
      </c>
      <c r="AD51" s="142" t="s">
        <v>109</v>
      </c>
      <c r="AE51" s="142" t="s">
        <v>110</v>
      </c>
      <c r="AF51" s="144"/>
    </row>
    <row r="52" s="61" customFormat="1" spans="1:32">
      <c r="A52" s="106" t="s">
        <v>111</v>
      </c>
      <c r="B52" s="107" t="s">
        <v>112</v>
      </c>
      <c r="C52" s="108">
        <v>900</v>
      </c>
      <c r="D52" s="109">
        <v>12</v>
      </c>
      <c r="E52" s="110"/>
      <c r="F52" s="111"/>
      <c r="G52" s="111">
        <v>1.5</v>
      </c>
      <c r="H52" s="111"/>
      <c r="I52" s="111">
        <v>1</v>
      </c>
      <c r="J52" s="111"/>
      <c r="K52" s="111">
        <v>5</v>
      </c>
      <c r="L52" s="111">
        <v>1.5</v>
      </c>
      <c r="M52" s="111"/>
      <c r="N52" s="111">
        <v>7.5</v>
      </c>
      <c r="O52" s="111">
        <v>6</v>
      </c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>
        <f t="shared" si="18"/>
        <v>22.5</v>
      </c>
      <c r="AB52" s="111" t="s">
        <v>113</v>
      </c>
      <c r="AC52" s="143">
        <v>0</v>
      </c>
      <c r="AD52" s="142" t="s">
        <v>109</v>
      </c>
      <c r="AE52" s="142" t="s">
        <v>110</v>
      </c>
      <c r="AF52" s="144"/>
    </row>
    <row r="53" s="61" customFormat="1" spans="1:32">
      <c r="A53" s="106" t="s">
        <v>114</v>
      </c>
      <c r="B53" s="107" t="s">
        <v>115</v>
      </c>
      <c r="C53" s="108">
        <v>900</v>
      </c>
      <c r="D53" s="109">
        <v>16</v>
      </c>
      <c r="E53" s="110"/>
      <c r="F53" s="111"/>
      <c r="G53" s="111"/>
      <c r="H53" s="111"/>
      <c r="I53" s="111"/>
      <c r="J53" s="111"/>
      <c r="K53" s="111"/>
      <c r="L53" s="111">
        <v>4.5</v>
      </c>
      <c r="M53" s="111">
        <v>6</v>
      </c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>
        <f t="shared" si="18"/>
        <v>10.5</v>
      </c>
      <c r="AB53" s="142" t="s">
        <v>116</v>
      </c>
      <c r="AC53" s="143">
        <v>0</v>
      </c>
      <c r="AD53" s="142" t="s">
        <v>109</v>
      </c>
      <c r="AE53" s="142" t="s">
        <v>110</v>
      </c>
      <c r="AF53" s="144"/>
    </row>
    <row r="54" s="61" customFormat="1" ht="30" spans="1:32">
      <c r="A54" s="106" t="s">
        <v>117</v>
      </c>
      <c r="B54" s="107" t="s">
        <v>118</v>
      </c>
      <c r="C54" s="108">
        <v>900</v>
      </c>
      <c r="D54" s="109">
        <v>12</v>
      </c>
      <c r="E54" s="110"/>
      <c r="F54" s="111"/>
      <c r="G54" s="111"/>
      <c r="H54" s="111"/>
      <c r="I54" s="111"/>
      <c r="J54" s="111"/>
      <c r="K54" s="111">
        <v>6</v>
      </c>
      <c r="L54" s="111">
        <v>3</v>
      </c>
      <c r="M54" s="111"/>
      <c r="N54" s="111"/>
      <c r="O54" s="111">
        <v>2</v>
      </c>
      <c r="P54" s="111"/>
      <c r="Q54" s="111"/>
      <c r="R54" s="111">
        <v>4</v>
      </c>
      <c r="S54" s="111"/>
      <c r="T54" s="111"/>
      <c r="U54" s="111"/>
      <c r="V54" s="111"/>
      <c r="W54" s="111"/>
      <c r="X54" s="111"/>
      <c r="Y54" s="111"/>
      <c r="Z54" s="111"/>
      <c r="AA54" s="111">
        <f t="shared" si="18"/>
        <v>15</v>
      </c>
      <c r="AB54" s="142" t="s">
        <v>116</v>
      </c>
      <c r="AC54" s="143">
        <v>1</v>
      </c>
      <c r="AD54" s="142" t="s">
        <v>109</v>
      </c>
      <c r="AE54" s="142" t="s">
        <v>110</v>
      </c>
      <c r="AF54" s="144"/>
    </row>
    <row r="55" s="61" customFormat="1" spans="1:32">
      <c r="A55" s="106" t="s">
        <v>119</v>
      </c>
      <c r="B55" s="107" t="s">
        <v>120</v>
      </c>
      <c r="C55" s="108">
        <v>900</v>
      </c>
      <c r="D55" s="109">
        <v>16</v>
      </c>
      <c r="E55" s="110"/>
      <c r="F55" s="111"/>
      <c r="G55" s="111"/>
      <c r="H55" s="111"/>
      <c r="I55" s="111"/>
      <c r="J55" s="111"/>
      <c r="K55" s="111"/>
      <c r="L55" s="111">
        <v>7.5</v>
      </c>
      <c r="M55" s="111">
        <v>4</v>
      </c>
      <c r="N55" s="111"/>
      <c r="O55" s="111">
        <v>6.5</v>
      </c>
      <c r="P55" s="111">
        <v>7.5</v>
      </c>
      <c r="Q55" s="111">
        <v>8</v>
      </c>
      <c r="R55" s="111"/>
      <c r="S55" s="111"/>
      <c r="T55" s="111"/>
      <c r="U55" s="111"/>
      <c r="V55" s="111"/>
      <c r="W55" s="111"/>
      <c r="X55" s="111"/>
      <c r="Y55" s="111"/>
      <c r="Z55" s="111"/>
      <c r="AA55" s="111">
        <f t="shared" si="18"/>
        <v>33.5</v>
      </c>
      <c r="AB55" s="142" t="s">
        <v>121</v>
      </c>
      <c r="AC55" s="143">
        <v>0</v>
      </c>
      <c r="AD55" s="142" t="s">
        <v>109</v>
      </c>
      <c r="AE55" s="142" t="s">
        <v>110</v>
      </c>
      <c r="AF55" s="144"/>
    </row>
    <row r="56" s="61" customFormat="1" spans="1:32">
      <c r="A56" s="106" t="s">
        <v>122</v>
      </c>
      <c r="B56" s="107" t="s">
        <v>123</v>
      </c>
      <c r="C56" s="108">
        <v>900</v>
      </c>
      <c r="D56" s="109">
        <v>8</v>
      </c>
      <c r="E56" s="110"/>
      <c r="F56" s="111"/>
      <c r="G56" s="111"/>
      <c r="H56" s="111">
        <v>5.5</v>
      </c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>
        <f t="shared" si="18"/>
        <v>5.5</v>
      </c>
      <c r="AB56" s="142" t="s">
        <v>23</v>
      </c>
      <c r="AC56" s="143">
        <v>1</v>
      </c>
      <c r="AD56" s="142" t="s">
        <v>109</v>
      </c>
      <c r="AE56" s="142" t="s">
        <v>110</v>
      </c>
      <c r="AF56" s="144"/>
    </row>
    <row r="57" s="61" customFormat="1" ht="30" spans="1:32">
      <c r="A57" s="106" t="s">
        <v>124</v>
      </c>
      <c r="B57" s="107" t="s">
        <v>125</v>
      </c>
      <c r="C57" s="108">
        <v>900</v>
      </c>
      <c r="D57" s="109">
        <v>16</v>
      </c>
      <c r="E57" s="110"/>
      <c r="F57" s="111"/>
      <c r="G57" s="111"/>
      <c r="H57" s="111"/>
      <c r="I57" s="111"/>
      <c r="J57" s="111">
        <v>6</v>
      </c>
      <c r="K57" s="111"/>
      <c r="L57" s="111"/>
      <c r="M57" s="111">
        <v>2</v>
      </c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>
        <f t="shared" si="18"/>
        <v>8</v>
      </c>
      <c r="AB57" s="142" t="s">
        <v>23</v>
      </c>
      <c r="AC57" s="143">
        <v>1</v>
      </c>
      <c r="AD57" s="142" t="s">
        <v>109</v>
      </c>
      <c r="AE57" s="142" t="s">
        <v>110</v>
      </c>
      <c r="AF57" s="144"/>
    </row>
    <row r="58" s="61" customFormat="1" spans="1:32">
      <c r="A58" s="106" t="s">
        <v>126</v>
      </c>
      <c r="B58" s="107" t="s">
        <v>127</v>
      </c>
      <c r="C58" s="108">
        <v>900</v>
      </c>
      <c r="D58" s="109">
        <v>3</v>
      </c>
      <c r="E58" s="110"/>
      <c r="F58" s="111"/>
      <c r="G58" s="111"/>
      <c r="H58" s="111"/>
      <c r="I58" s="111"/>
      <c r="J58" s="111"/>
      <c r="K58" s="111">
        <v>3</v>
      </c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>
        <f t="shared" si="18"/>
        <v>3</v>
      </c>
      <c r="AB58" s="145" t="s">
        <v>113</v>
      </c>
      <c r="AC58" s="143">
        <v>1</v>
      </c>
      <c r="AD58" s="142" t="s">
        <v>109</v>
      </c>
      <c r="AE58" s="142" t="s">
        <v>110</v>
      </c>
      <c r="AF58" s="144"/>
    </row>
    <row r="59" s="61" customFormat="1" spans="1:32">
      <c r="A59" s="106" t="s">
        <v>128</v>
      </c>
      <c r="B59" s="107" t="s">
        <v>129</v>
      </c>
      <c r="C59" s="108">
        <v>900</v>
      </c>
      <c r="D59" s="109">
        <v>16</v>
      </c>
      <c r="E59" s="110"/>
      <c r="F59" s="111"/>
      <c r="G59" s="111"/>
      <c r="H59" s="111"/>
      <c r="I59" s="111"/>
      <c r="J59" s="111">
        <v>2.5</v>
      </c>
      <c r="K59" s="111">
        <v>8</v>
      </c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>
        <f t="shared" si="18"/>
        <v>10.5</v>
      </c>
      <c r="AB59" s="142" t="s">
        <v>130</v>
      </c>
      <c r="AC59" s="143">
        <v>1</v>
      </c>
      <c r="AD59" s="142" t="s">
        <v>109</v>
      </c>
      <c r="AE59" s="142" t="s">
        <v>110</v>
      </c>
      <c r="AF59" s="144"/>
    </row>
    <row r="60" s="61" customFormat="1" spans="1:32">
      <c r="A60" s="106" t="s">
        <v>131</v>
      </c>
      <c r="B60" s="107" t="s">
        <v>132</v>
      </c>
      <c r="C60" s="108">
        <v>850</v>
      </c>
      <c r="D60" s="109">
        <v>16</v>
      </c>
      <c r="E60" s="110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>
        <v>2</v>
      </c>
      <c r="R60" s="111">
        <v>1</v>
      </c>
      <c r="S60" s="111">
        <v>7.5</v>
      </c>
      <c r="T60" s="111">
        <v>8</v>
      </c>
      <c r="U60" s="111"/>
      <c r="V60" s="111"/>
      <c r="X60" s="111">
        <v>2</v>
      </c>
      <c r="Y60" s="111"/>
      <c r="Z60" s="111"/>
      <c r="AA60" s="111">
        <f t="shared" si="18"/>
        <v>20.5</v>
      </c>
      <c r="AB60" s="142" t="s">
        <v>130</v>
      </c>
      <c r="AC60" s="143">
        <v>0</v>
      </c>
      <c r="AD60" s="142" t="s">
        <v>109</v>
      </c>
      <c r="AE60" s="142" t="s">
        <v>110</v>
      </c>
      <c r="AF60" s="144"/>
    </row>
    <row r="61" s="61" customFormat="1" spans="1:32">
      <c r="A61" s="106" t="s">
        <v>133</v>
      </c>
      <c r="B61" s="107" t="s">
        <v>134</v>
      </c>
      <c r="C61" s="108">
        <v>850</v>
      </c>
      <c r="D61" s="109">
        <v>12</v>
      </c>
      <c r="E61" s="110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>
        <v>5</v>
      </c>
      <c r="Q61" s="118">
        <v>2.5</v>
      </c>
      <c r="R61" s="111">
        <v>7.5</v>
      </c>
      <c r="S61" s="111">
        <v>2</v>
      </c>
      <c r="T61" s="111">
        <v>2</v>
      </c>
      <c r="U61" s="111">
        <v>3.5</v>
      </c>
      <c r="V61" s="111"/>
      <c r="W61" s="111"/>
      <c r="X61" s="111"/>
      <c r="Y61" s="111"/>
      <c r="Z61" s="111"/>
      <c r="AA61" s="111">
        <f t="shared" si="18"/>
        <v>22.5</v>
      </c>
      <c r="AB61" s="142" t="s">
        <v>116</v>
      </c>
      <c r="AC61" s="143">
        <v>0</v>
      </c>
      <c r="AD61" s="142" t="s">
        <v>109</v>
      </c>
      <c r="AE61" s="142" t="s">
        <v>110</v>
      </c>
      <c r="AF61" s="144"/>
    </row>
    <row r="62" ht="26" customHeight="1" spans="1:31">
      <c r="A62" s="92"/>
      <c r="B62" s="112" t="s">
        <v>135</v>
      </c>
      <c r="C62" s="90"/>
      <c r="D62" s="87"/>
      <c r="E62" s="94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114"/>
      <c r="U62" s="95"/>
      <c r="V62" s="114"/>
      <c r="W62" s="114"/>
      <c r="X62" s="95"/>
      <c r="Y62" s="95"/>
      <c r="Z62" s="95"/>
      <c r="AA62" s="125"/>
      <c r="AB62" s="128"/>
      <c r="AC62" s="128"/>
      <c r="AD62" s="128"/>
      <c r="AE62" s="128"/>
    </row>
    <row r="63" customHeight="1" spans="1:31">
      <c r="A63" s="113" t="s">
        <v>136</v>
      </c>
      <c r="B63" s="93" t="s">
        <v>137</v>
      </c>
      <c r="C63" s="90"/>
      <c r="D63" s="87"/>
      <c r="E63" s="94"/>
      <c r="F63" s="95"/>
      <c r="G63" s="95">
        <v>5</v>
      </c>
      <c r="H63" s="95">
        <v>5</v>
      </c>
      <c r="I63" s="95">
        <v>7</v>
      </c>
      <c r="J63" s="95">
        <v>4.5</v>
      </c>
      <c r="K63" s="95">
        <v>3.5</v>
      </c>
      <c r="L63" s="95">
        <v>3</v>
      </c>
      <c r="M63" s="95">
        <v>0.5</v>
      </c>
      <c r="N63" s="95">
        <v>7</v>
      </c>
      <c r="O63" s="95">
        <v>5</v>
      </c>
      <c r="P63" s="95">
        <v>7</v>
      </c>
      <c r="Q63" s="95">
        <v>5.5</v>
      </c>
      <c r="R63" s="95">
        <v>7.5</v>
      </c>
      <c r="S63" s="95">
        <v>3.5</v>
      </c>
      <c r="T63" s="95">
        <v>2</v>
      </c>
      <c r="U63" s="95">
        <v>2</v>
      </c>
      <c r="V63" s="95"/>
      <c r="W63" s="114"/>
      <c r="X63" s="95"/>
      <c r="Y63" s="95"/>
      <c r="Z63" s="95"/>
      <c r="AA63" s="125">
        <v>68</v>
      </c>
      <c r="AB63" s="128" t="s">
        <v>34</v>
      </c>
      <c r="AC63" s="126">
        <v>1</v>
      </c>
      <c r="AD63" s="142" t="s">
        <v>109</v>
      </c>
      <c r="AE63" s="128"/>
    </row>
    <row r="64" customHeight="1" spans="1:31">
      <c r="A64" s="92"/>
      <c r="B64" s="93"/>
      <c r="C64" s="90"/>
      <c r="D64" s="87"/>
      <c r="E64" s="94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114"/>
      <c r="U64" s="114"/>
      <c r="V64" s="114"/>
      <c r="W64" s="114"/>
      <c r="X64" s="95"/>
      <c r="Y64" s="95"/>
      <c r="Z64" s="95"/>
      <c r="AA64" s="125"/>
      <c r="AB64" s="128"/>
      <c r="AC64" s="128"/>
      <c r="AD64" s="128"/>
      <c r="AE64" s="128"/>
    </row>
    <row r="65" customHeight="1" spans="1:31">
      <c r="A65" s="92"/>
      <c r="B65" s="93"/>
      <c r="C65" s="90"/>
      <c r="D65" s="87"/>
      <c r="E65" s="94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114"/>
      <c r="U65" s="114"/>
      <c r="V65" s="114"/>
      <c r="W65" s="114"/>
      <c r="X65" s="95"/>
      <c r="Y65" s="95"/>
      <c r="Z65" s="95"/>
      <c r="AA65" s="125"/>
      <c r="AB65" s="128"/>
      <c r="AC65" s="128"/>
      <c r="AD65" s="128"/>
      <c r="AE65" s="128"/>
    </row>
    <row r="66" customHeight="1" spans="1:31">
      <c r="A66" s="92"/>
      <c r="B66" s="93"/>
      <c r="C66" s="90"/>
      <c r="D66" s="87"/>
      <c r="E66" s="94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114"/>
      <c r="U66" s="114"/>
      <c r="V66" s="114"/>
      <c r="W66" s="114"/>
      <c r="X66" s="95"/>
      <c r="Y66" s="95"/>
      <c r="Z66" s="95"/>
      <c r="AA66" s="125"/>
      <c r="AB66" s="128"/>
      <c r="AC66" s="128"/>
      <c r="AD66" s="128"/>
      <c r="AE66" s="128"/>
    </row>
    <row r="67" customHeight="1" spans="1:31">
      <c r="A67" s="92"/>
      <c r="B67" s="93"/>
      <c r="C67" s="90"/>
      <c r="D67" s="87"/>
      <c r="E67" s="94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114"/>
      <c r="U67" s="114"/>
      <c r="V67" s="114"/>
      <c r="W67" s="114"/>
      <c r="X67" s="95"/>
      <c r="Y67" s="95"/>
      <c r="Z67" s="95"/>
      <c r="AA67" s="125"/>
      <c r="AB67" s="128"/>
      <c r="AC67" s="128"/>
      <c r="AD67" s="128"/>
      <c r="AE67" s="128"/>
    </row>
  </sheetData>
  <mergeCells count="2">
    <mergeCell ref="D1:D2"/>
    <mergeCell ref="AA1:AA2"/>
  </mergeCells>
  <pageMargins left="0.25" right="0.25" top="0" bottom="0" header="0.3" footer="0.3"/>
  <pageSetup paperSize="9" scale="7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7"/>
  <sheetViews>
    <sheetView workbookViewId="0">
      <pane xSplit="4" ySplit="7" topLeftCell="K23" activePane="bottomRight" state="frozen"/>
      <selection/>
      <selection pane="topRight"/>
      <selection pane="bottomLeft"/>
      <selection pane="bottomRight" activeCell="AB34" sqref="AB34"/>
    </sheetView>
  </sheetViews>
  <sheetFormatPr defaultColWidth="8.45" defaultRowHeight="15"/>
  <cols>
    <col min="1" max="1" width="12.45" style="39" customWidth="1"/>
    <col min="2" max="2" width="40.3666666666667" style="1" customWidth="1"/>
    <col min="3" max="3" width="6.725" style="39" customWidth="1"/>
    <col min="4" max="4" width="6.90833333333333" style="39" customWidth="1"/>
    <col min="5" max="6" width="8.45" style="40" customWidth="1"/>
    <col min="7" max="8" width="7.45" style="40" customWidth="1"/>
    <col min="9" max="15" width="8.45" style="1"/>
    <col min="16" max="16" width="8.45" style="41"/>
    <col min="17" max="16384" width="8.45" style="1"/>
  </cols>
  <sheetData>
    <row r="1" ht="15.75" customHeight="1" spans="1:27">
      <c r="A1" s="42" t="s">
        <v>0</v>
      </c>
      <c r="B1" s="43" t="s">
        <v>1</v>
      </c>
      <c r="C1" s="44" t="s">
        <v>2</v>
      </c>
      <c r="D1" s="45" t="s">
        <v>3</v>
      </c>
      <c r="E1" s="46">
        <f>'Daily Records'!E1</f>
        <v>43589</v>
      </c>
      <c r="F1" s="46">
        <f>'Daily Records'!F1</f>
        <v>43590</v>
      </c>
      <c r="G1" s="46">
        <f>'Daily Records'!G1</f>
        <v>43591</v>
      </c>
      <c r="H1" s="46">
        <f>'Daily Records'!H1</f>
        <v>43592</v>
      </c>
      <c r="I1" s="46">
        <f>'Daily Records'!I1</f>
        <v>43593</v>
      </c>
      <c r="J1" s="46">
        <f>'Daily Records'!J1</f>
        <v>43594</v>
      </c>
      <c r="K1" s="46">
        <f>'Daily Records'!K1</f>
        <v>43595</v>
      </c>
      <c r="L1" s="46">
        <f>'Daily Records'!L1</f>
        <v>43598</v>
      </c>
      <c r="M1" s="46">
        <f>'Daily Records'!M1</f>
        <v>43599</v>
      </c>
      <c r="N1" s="46">
        <f>'Daily Records'!N1</f>
        <v>43600</v>
      </c>
      <c r="O1" s="46">
        <f>'Daily Records'!O1</f>
        <v>43601</v>
      </c>
      <c r="P1" s="46">
        <f>'Daily Records'!P1</f>
        <v>43602</v>
      </c>
      <c r="Q1" s="46">
        <f>'Daily Records'!Q1</f>
        <v>43605</v>
      </c>
      <c r="R1" s="46">
        <f>'Daily Records'!R1</f>
        <v>43606</v>
      </c>
      <c r="S1" s="46">
        <f>'Daily Records'!S1</f>
        <v>43607</v>
      </c>
      <c r="T1" s="46">
        <f>'Daily Records'!T1</f>
        <v>43608</v>
      </c>
      <c r="U1" s="46">
        <f>'Daily Records'!U1</f>
        <v>43609</v>
      </c>
      <c r="V1" s="46">
        <f>'Daily Records'!V1</f>
        <v>43612</v>
      </c>
      <c r="W1" s="46">
        <f>'Daily Records'!W1</f>
        <v>43613</v>
      </c>
      <c r="X1" s="46">
        <f>'Daily Records'!X1</f>
        <v>43614</v>
      </c>
      <c r="Y1" s="46">
        <f>'Daily Records'!Y1</f>
        <v>43615</v>
      </c>
      <c r="Z1" s="46">
        <f>'Daily Records'!Z1</f>
        <v>43616</v>
      </c>
      <c r="AA1" s="46" t="e">
        <f>'Daily Records'!#REF!</f>
        <v>#REF!</v>
      </c>
    </row>
    <row r="2" ht="15.75" spans="1:27">
      <c r="A2" s="47"/>
      <c r="B2" s="48"/>
      <c r="C2" s="49"/>
      <c r="D2" s="50"/>
      <c r="E2" s="51">
        <f>'Daily Records'!E1</f>
        <v>43589</v>
      </c>
      <c r="F2" s="51">
        <f>'Daily Records'!F1</f>
        <v>43590</v>
      </c>
      <c r="G2" s="51">
        <f>'Daily Records'!G1</f>
        <v>43591</v>
      </c>
      <c r="H2" s="51">
        <f>'Daily Records'!H1</f>
        <v>43592</v>
      </c>
      <c r="I2" s="51">
        <f>'Daily Records'!I1</f>
        <v>43593</v>
      </c>
      <c r="J2" s="51">
        <f>'Daily Records'!J1</f>
        <v>43594</v>
      </c>
      <c r="K2" s="51">
        <f>'Daily Records'!K1</f>
        <v>43595</v>
      </c>
      <c r="L2" s="51">
        <f>'Daily Records'!L1</f>
        <v>43598</v>
      </c>
      <c r="M2" s="51">
        <f>'Daily Records'!M1</f>
        <v>43599</v>
      </c>
      <c r="N2" s="51">
        <f>'Daily Records'!N1</f>
        <v>43600</v>
      </c>
      <c r="O2" s="51">
        <f>'Daily Records'!O1</f>
        <v>43601</v>
      </c>
      <c r="P2" s="51">
        <f>'Daily Records'!P1</f>
        <v>43602</v>
      </c>
      <c r="Q2" s="51">
        <f>'Daily Records'!Q1</f>
        <v>43605</v>
      </c>
      <c r="R2" s="51">
        <f>'Daily Records'!R1</f>
        <v>43606</v>
      </c>
      <c r="S2" s="51">
        <f>'Daily Records'!S1</f>
        <v>43607</v>
      </c>
      <c r="T2" s="51">
        <f>'Daily Records'!T1</f>
        <v>43608</v>
      </c>
      <c r="U2" s="51">
        <f>'Daily Records'!U1</f>
        <v>43609</v>
      </c>
      <c r="V2" s="51">
        <f>'Daily Records'!V1</f>
        <v>43612</v>
      </c>
      <c r="W2" s="51">
        <f>'Daily Records'!W1</f>
        <v>43613</v>
      </c>
      <c r="X2" s="51">
        <f>'Daily Records'!X1</f>
        <v>43614</v>
      </c>
      <c r="Y2" s="51">
        <f>'Daily Records'!Y1</f>
        <v>43615</v>
      </c>
      <c r="Z2" s="51">
        <f>'Daily Records'!Z1</f>
        <v>43616</v>
      </c>
      <c r="AA2" s="51" t="e">
        <f>'Daily Records'!#REF!</f>
        <v>#REF!</v>
      </c>
    </row>
    <row r="3" s="38" customFormat="1" ht="15.75" spans="1:27">
      <c r="A3" s="52"/>
      <c r="B3" s="53" t="s">
        <v>5</v>
      </c>
      <c r="C3" s="52"/>
      <c r="D3" s="54">
        <f>E3</f>
        <v>440</v>
      </c>
      <c r="E3" s="55">
        <f>Resources!C8</f>
        <v>440</v>
      </c>
      <c r="F3" s="55">
        <f>Resources!D8</f>
        <v>420</v>
      </c>
      <c r="G3" s="55">
        <f>Resources!E8</f>
        <v>397</v>
      </c>
      <c r="H3" s="55">
        <f>Resources!F8</f>
        <v>374</v>
      </c>
      <c r="I3" s="55">
        <f>Resources!G8</f>
        <v>351</v>
      </c>
      <c r="J3" s="55">
        <f>Resources!H8</f>
        <v>328</v>
      </c>
      <c r="K3" s="55">
        <f>Resources!I8</f>
        <v>305</v>
      </c>
      <c r="L3" s="55">
        <f>Resources!J8</f>
        <v>282</v>
      </c>
      <c r="M3" s="55">
        <f>Resources!K8</f>
        <v>259</v>
      </c>
      <c r="N3" s="55">
        <f>Resources!L8</f>
        <v>236</v>
      </c>
      <c r="O3" s="55">
        <f>Resources!M8</f>
        <v>213</v>
      </c>
      <c r="P3" s="55">
        <f>Resources!N8</f>
        <v>190</v>
      </c>
      <c r="Q3" s="55">
        <f>Resources!O8</f>
        <v>171</v>
      </c>
      <c r="R3" s="55">
        <f>Resources!P8</f>
        <v>152</v>
      </c>
      <c r="S3" s="55">
        <f>Resources!Q8</f>
        <v>133</v>
      </c>
      <c r="T3" s="55">
        <f>Resources!R8</f>
        <v>114</v>
      </c>
      <c r="U3" s="55">
        <f>Resources!S8</f>
        <v>95</v>
      </c>
      <c r="V3" s="55">
        <f>Resources!T8</f>
        <v>76</v>
      </c>
      <c r="W3" s="55">
        <f>Resources!U8</f>
        <v>57</v>
      </c>
      <c r="X3" s="55">
        <f>Resources!V8</f>
        <v>38</v>
      </c>
      <c r="Y3" s="55">
        <f>Resources!W8</f>
        <v>19</v>
      </c>
      <c r="Z3" s="55">
        <f>Resources!X8</f>
        <v>0</v>
      </c>
      <c r="AA3" s="55" t="e">
        <f>Resources!#REF!</f>
        <v>#REF!</v>
      </c>
    </row>
    <row r="4" s="38" customFormat="1" ht="15.75" spans="1:27">
      <c r="A4" s="52"/>
      <c r="B4" s="53" t="s">
        <v>138</v>
      </c>
      <c r="C4" s="52"/>
      <c r="D4" s="54">
        <f>SUM(D6:D105)</f>
        <v>319</v>
      </c>
      <c r="E4" s="55">
        <f t="shared" ref="E4:AA4" si="0">SUM(E6:E33)</f>
        <v>192</v>
      </c>
      <c r="F4" s="55">
        <f t="shared" si="0"/>
        <v>192</v>
      </c>
      <c r="G4" s="55">
        <f t="shared" si="0"/>
        <v>192</v>
      </c>
      <c r="H4" s="55">
        <f t="shared" si="0"/>
        <v>560</v>
      </c>
      <c r="I4" s="55">
        <f t="shared" si="0"/>
        <v>504</v>
      </c>
      <c r="J4" s="55">
        <f t="shared" si="0"/>
        <v>364</v>
      </c>
      <c r="K4" s="55">
        <f t="shared" si="0"/>
        <v>364</v>
      </c>
      <c r="L4" s="55">
        <f t="shared" si="0"/>
        <v>308</v>
      </c>
      <c r="M4" s="55">
        <f t="shared" si="0"/>
        <v>280</v>
      </c>
      <c r="N4" s="55">
        <f t="shared" si="0"/>
        <v>280</v>
      </c>
      <c r="O4" s="55">
        <f t="shared" si="0"/>
        <v>168</v>
      </c>
      <c r="P4" s="55">
        <f t="shared" si="0"/>
        <v>84</v>
      </c>
      <c r="Q4" s="55">
        <f t="shared" si="0"/>
        <v>0</v>
      </c>
      <c r="R4" s="55">
        <f t="shared" si="0"/>
        <v>0</v>
      </c>
      <c r="S4" s="55">
        <f t="shared" si="0"/>
        <v>0</v>
      </c>
      <c r="T4" s="55">
        <f t="shared" si="0"/>
        <v>0</v>
      </c>
      <c r="U4" s="55">
        <f t="shared" si="0"/>
        <v>0</v>
      </c>
      <c r="V4" s="55">
        <f t="shared" si="0"/>
        <v>0</v>
      </c>
      <c r="W4" s="55">
        <f t="shared" si="0"/>
        <v>224</v>
      </c>
      <c r="X4" s="55">
        <f t="shared" si="0"/>
        <v>0</v>
      </c>
      <c r="Y4" s="55">
        <f t="shared" si="0"/>
        <v>0</v>
      </c>
      <c r="Z4" s="55">
        <f t="shared" si="0"/>
        <v>0</v>
      </c>
      <c r="AA4" s="55">
        <f t="shared" si="0"/>
        <v>0</v>
      </c>
    </row>
    <row r="5" s="38" customFormat="1" spans="1:27">
      <c r="A5" s="52"/>
      <c r="B5" s="53"/>
      <c r="C5" s="52"/>
      <c r="D5" s="54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 spans="1:27">
      <c r="A6" s="56" t="str">
        <f>'Daily Records'!A6</f>
        <v>Phase12.P001</v>
      </c>
      <c r="B6" s="56" t="str">
        <f>'Daily Records'!B6</f>
        <v>Meeting-Phase 12</v>
      </c>
      <c r="C6" s="57">
        <f>'Daily Records'!C6</f>
        <v>1000</v>
      </c>
      <c r="D6" s="56">
        <f>'Daily Records'!D6</f>
        <v>50</v>
      </c>
      <c r="E6" s="58">
        <f>D6</f>
        <v>50</v>
      </c>
      <c r="F6" s="58">
        <f>E6</f>
        <v>50</v>
      </c>
      <c r="G6" s="58">
        <f t="shared" ref="G6:N6" si="1">F6</f>
        <v>50</v>
      </c>
      <c r="H6" s="58">
        <v>20</v>
      </c>
      <c r="I6" s="58">
        <v>18</v>
      </c>
      <c r="J6" s="58">
        <v>13</v>
      </c>
      <c r="K6" s="58">
        <f t="shared" si="1"/>
        <v>13</v>
      </c>
      <c r="L6" s="58">
        <v>11</v>
      </c>
      <c r="M6" s="58">
        <v>10</v>
      </c>
      <c r="N6" s="58">
        <f t="shared" si="1"/>
        <v>10</v>
      </c>
      <c r="O6" s="58">
        <v>6</v>
      </c>
      <c r="P6" s="59">
        <v>3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8</v>
      </c>
      <c r="X6" s="58">
        <v>0</v>
      </c>
      <c r="Y6" s="58">
        <v>0</v>
      </c>
      <c r="Z6" s="58">
        <v>0</v>
      </c>
      <c r="AA6" s="58">
        <v>0</v>
      </c>
    </row>
    <row r="7" spans="1:27">
      <c r="A7" s="56" t="str">
        <f>'Daily Records'!A7</f>
        <v>Phase12.P002</v>
      </c>
      <c r="B7" s="56" t="str">
        <f>'Daily Records'!B7</f>
        <v>Project management</v>
      </c>
      <c r="C7" s="57">
        <f>'Daily Records'!C7</f>
        <v>1000</v>
      </c>
      <c r="D7" s="56">
        <f>'Daily Records'!D7</f>
        <v>16</v>
      </c>
      <c r="E7" s="58">
        <f t="shared" ref="E7:F7" si="2">D7</f>
        <v>16</v>
      </c>
      <c r="F7" s="58">
        <f t="shared" si="2"/>
        <v>16</v>
      </c>
      <c r="G7" s="58">
        <f t="shared" ref="G7:G44" si="3">F7</f>
        <v>16</v>
      </c>
      <c r="H7" s="58">
        <v>20</v>
      </c>
      <c r="I7" s="58">
        <v>18</v>
      </c>
      <c r="J7" s="58">
        <v>13</v>
      </c>
      <c r="K7" s="58">
        <f t="shared" ref="K7:K43" si="4">J7</f>
        <v>13</v>
      </c>
      <c r="L7" s="58">
        <v>11</v>
      </c>
      <c r="M7" s="58">
        <v>10</v>
      </c>
      <c r="N7" s="58">
        <f t="shared" ref="N7:N43" si="5">M7</f>
        <v>10</v>
      </c>
      <c r="O7" s="58">
        <v>6</v>
      </c>
      <c r="P7" s="59">
        <v>3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8</v>
      </c>
      <c r="X7" s="58">
        <v>0</v>
      </c>
      <c r="Y7" s="58">
        <v>0</v>
      </c>
      <c r="Z7" s="58">
        <v>0</v>
      </c>
      <c r="AA7" s="58">
        <v>0</v>
      </c>
    </row>
    <row r="8" spans="1:27">
      <c r="A8" s="56" t="str">
        <f>'Daily Records'!A8</f>
        <v>Phase12.S001</v>
      </c>
      <c r="B8" s="56" t="str">
        <f>'Daily Records'!B8</f>
        <v>Analysis requirements</v>
      </c>
      <c r="C8" s="57">
        <f>'Daily Records'!C8</f>
        <v>1000</v>
      </c>
      <c r="D8" s="56">
        <f>'Daily Records'!D8</f>
        <v>16</v>
      </c>
      <c r="E8" s="58">
        <f t="shared" ref="E8:F8" si="6">D8</f>
        <v>16</v>
      </c>
      <c r="F8" s="58">
        <f t="shared" si="6"/>
        <v>16</v>
      </c>
      <c r="G8" s="58">
        <f t="shared" si="3"/>
        <v>16</v>
      </c>
      <c r="H8" s="58">
        <v>20</v>
      </c>
      <c r="I8" s="58">
        <v>18</v>
      </c>
      <c r="J8" s="58">
        <v>13</v>
      </c>
      <c r="K8" s="58">
        <f t="shared" si="4"/>
        <v>13</v>
      </c>
      <c r="L8" s="58">
        <v>11</v>
      </c>
      <c r="M8" s="58">
        <v>10</v>
      </c>
      <c r="N8" s="58">
        <f t="shared" si="5"/>
        <v>10</v>
      </c>
      <c r="O8" s="58">
        <v>6</v>
      </c>
      <c r="P8" s="59">
        <v>3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8</v>
      </c>
      <c r="X8" s="58">
        <v>0</v>
      </c>
      <c r="Y8" s="58">
        <v>0</v>
      </c>
      <c r="Z8" s="58">
        <v>0</v>
      </c>
      <c r="AA8" s="58">
        <v>0</v>
      </c>
    </row>
    <row r="9" spans="1:27">
      <c r="A9" s="56" t="str">
        <f>'Daily Records'!A9</f>
        <v>Phase12.I003</v>
      </c>
      <c r="B9" s="56" t="str">
        <f>'Daily Records'!B9</f>
        <v>Update CIM model in MDD</v>
      </c>
      <c r="C9" s="57">
        <f>'Daily Records'!C9</f>
        <v>950</v>
      </c>
      <c r="D9" s="56">
        <f>'Daily Records'!D9</f>
        <v>8</v>
      </c>
      <c r="E9" s="58">
        <f t="shared" ref="E9:F9" si="7">D9</f>
        <v>8</v>
      </c>
      <c r="F9" s="58">
        <f t="shared" si="7"/>
        <v>8</v>
      </c>
      <c r="G9" s="58">
        <f t="shared" si="3"/>
        <v>8</v>
      </c>
      <c r="H9" s="58">
        <v>20</v>
      </c>
      <c r="I9" s="58">
        <v>18</v>
      </c>
      <c r="J9" s="58">
        <v>13</v>
      </c>
      <c r="K9" s="58">
        <f t="shared" si="4"/>
        <v>13</v>
      </c>
      <c r="L9" s="58">
        <v>11</v>
      </c>
      <c r="M9" s="58">
        <v>10</v>
      </c>
      <c r="N9" s="58">
        <f t="shared" si="5"/>
        <v>10</v>
      </c>
      <c r="O9" s="58">
        <v>6</v>
      </c>
      <c r="P9" s="59">
        <v>3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8</v>
      </c>
      <c r="X9" s="58">
        <v>0</v>
      </c>
      <c r="Y9" s="58">
        <v>0</v>
      </c>
      <c r="Z9" s="58">
        <v>0</v>
      </c>
      <c r="AA9" s="58">
        <v>0</v>
      </c>
    </row>
    <row r="10" spans="1:27">
      <c r="A10" s="56" t="str">
        <f>'Daily Records'!A10</f>
        <v>Phase12.I009</v>
      </c>
      <c r="B10" s="56" t="str">
        <f>'Daily Records'!B10</f>
        <v>Upgrade SanjelData and eServiceMDM</v>
      </c>
      <c r="C10" s="57">
        <f>'Daily Records'!C10</f>
        <v>950</v>
      </c>
      <c r="D10" s="56">
        <f>'Daily Records'!D10</f>
        <v>8</v>
      </c>
      <c r="E10" s="58">
        <f t="shared" ref="E10:F10" si="8">D10</f>
        <v>8</v>
      </c>
      <c r="F10" s="58">
        <f t="shared" si="8"/>
        <v>8</v>
      </c>
      <c r="G10" s="58">
        <f t="shared" si="3"/>
        <v>8</v>
      </c>
      <c r="H10" s="58">
        <v>20</v>
      </c>
      <c r="I10" s="58">
        <v>18</v>
      </c>
      <c r="J10" s="58">
        <v>13</v>
      </c>
      <c r="K10" s="58">
        <f t="shared" si="4"/>
        <v>13</v>
      </c>
      <c r="L10" s="58">
        <v>11</v>
      </c>
      <c r="M10" s="58">
        <v>10</v>
      </c>
      <c r="N10" s="58">
        <f t="shared" si="5"/>
        <v>10</v>
      </c>
      <c r="O10" s="58">
        <v>6</v>
      </c>
      <c r="P10" s="59">
        <v>3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8</v>
      </c>
      <c r="X10" s="58">
        <v>0</v>
      </c>
      <c r="Y10" s="58">
        <v>0</v>
      </c>
      <c r="Z10" s="58">
        <v>0</v>
      </c>
      <c r="AA10" s="58">
        <v>0</v>
      </c>
    </row>
    <row r="11" spans="1:27">
      <c r="A11" s="56" t="str">
        <f>'Daily Records'!A11</f>
        <v>Phase12.I010</v>
      </c>
      <c r="B11" s="56" t="str">
        <f>'Daily Records'!B11</f>
        <v>Update database upgrade script</v>
      </c>
      <c r="C11" s="57">
        <f>'Daily Records'!C11</f>
        <v>950</v>
      </c>
      <c r="D11" s="56">
        <f>'Daily Records'!D11</f>
        <v>10</v>
      </c>
      <c r="E11" s="58">
        <f t="shared" ref="E11:F11" si="9">D11</f>
        <v>10</v>
      </c>
      <c r="F11" s="58">
        <f t="shared" si="9"/>
        <v>10</v>
      </c>
      <c r="G11" s="58">
        <f t="shared" si="3"/>
        <v>10</v>
      </c>
      <c r="H11" s="58">
        <v>20</v>
      </c>
      <c r="I11" s="58">
        <v>18</v>
      </c>
      <c r="J11" s="58">
        <v>13</v>
      </c>
      <c r="K11" s="58">
        <f t="shared" si="4"/>
        <v>13</v>
      </c>
      <c r="L11" s="58">
        <v>11</v>
      </c>
      <c r="M11" s="58">
        <v>10</v>
      </c>
      <c r="N11" s="58">
        <f t="shared" si="5"/>
        <v>10</v>
      </c>
      <c r="O11" s="58">
        <v>6</v>
      </c>
      <c r="P11" s="59">
        <v>3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8</v>
      </c>
      <c r="X11" s="58">
        <v>0</v>
      </c>
      <c r="Y11" s="58">
        <v>0</v>
      </c>
      <c r="Z11" s="58">
        <v>0</v>
      </c>
      <c r="AA11" s="58">
        <v>0</v>
      </c>
    </row>
    <row r="12" spans="1:27">
      <c r="A12" s="56" t="str">
        <f>'Daily Records'!A12</f>
        <v>Phase12.D001</v>
      </c>
      <c r="B12" s="56" t="str">
        <f>'Daily Records'!B12</f>
        <v>Update domain model</v>
      </c>
      <c r="C12" s="57">
        <f>'Daily Records'!C12</f>
        <v>950</v>
      </c>
      <c r="D12" s="56">
        <f>'Daily Records'!D12</f>
        <v>8</v>
      </c>
      <c r="E12" s="58">
        <f t="shared" ref="E12:F12" si="10">D12</f>
        <v>8</v>
      </c>
      <c r="F12" s="58">
        <f t="shared" si="10"/>
        <v>8</v>
      </c>
      <c r="G12" s="58">
        <f t="shared" si="3"/>
        <v>8</v>
      </c>
      <c r="H12" s="58">
        <v>20</v>
      </c>
      <c r="I12" s="58">
        <v>18</v>
      </c>
      <c r="J12" s="58">
        <v>13</v>
      </c>
      <c r="K12" s="58">
        <f t="shared" si="4"/>
        <v>13</v>
      </c>
      <c r="L12" s="58">
        <v>11</v>
      </c>
      <c r="M12" s="58">
        <v>10</v>
      </c>
      <c r="N12" s="58">
        <f t="shared" si="5"/>
        <v>10</v>
      </c>
      <c r="O12" s="58">
        <v>6</v>
      </c>
      <c r="P12" s="59">
        <v>3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8</v>
      </c>
      <c r="X12" s="58">
        <v>0</v>
      </c>
      <c r="Y12" s="58">
        <v>0</v>
      </c>
      <c r="Z12" s="58">
        <v>0</v>
      </c>
      <c r="AA12" s="58">
        <v>0</v>
      </c>
    </row>
    <row r="13" spans="1:27">
      <c r="A13" s="56" t="str">
        <f>'Daily Records'!A16</f>
        <v>Refactor.T001</v>
      </c>
      <c r="B13" s="56" t="str">
        <f>'Daily Records'!B16</f>
        <v>eService Online Test</v>
      </c>
      <c r="C13" s="57">
        <f>'Daily Records'!C16</f>
        <v>950</v>
      </c>
      <c r="D13" s="56">
        <f>'Daily Records'!D16</f>
        <v>8</v>
      </c>
      <c r="E13" s="58">
        <f t="shared" ref="E13:F13" si="11">D13</f>
        <v>8</v>
      </c>
      <c r="F13" s="58">
        <f t="shared" si="11"/>
        <v>8</v>
      </c>
      <c r="G13" s="58">
        <f t="shared" si="3"/>
        <v>8</v>
      </c>
      <c r="H13" s="58">
        <v>20</v>
      </c>
      <c r="I13" s="58">
        <v>18</v>
      </c>
      <c r="J13" s="58">
        <v>13</v>
      </c>
      <c r="K13" s="58">
        <f t="shared" si="4"/>
        <v>13</v>
      </c>
      <c r="L13" s="58">
        <v>11</v>
      </c>
      <c r="M13" s="58">
        <v>10</v>
      </c>
      <c r="N13" s="58">
        <f t="shared" si="5"/>
        <v>10</v>
      </c>
      <c r="O13" s="58">
        <v>6</v>
      </c>
      <c r="P13" s="59">
        <v>3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8</v>
      </c>
      <c r="X13" s="58">
        <v>0</v>
      </c>
      <c r="Y13" s="58">
        <v>0</v>
      </c>
      <c r="Z13" s="58">
        <v>0</v>
      </c>
      <c r="AA13" s="58">
        <v>0</v>
      </c>
    </row>
    <row r="14" spans="1:27">
      <c r="A14" s="56" t="str">
        <f>'Daily Records'!A17</f>
        <v>Refactor.T002</v>
      </c>
      <c r="B14" s="56" t="str">
        <f>'Daily Records'!B17</f>
        <v>Refactoring Update/Delete Schedule</v>
      </c>
      <c r="C14" s="57">
        <f>'Daily Records'!C17</f>
        <v>950</v>
      </c>
      <c r="D14" s="56">
        <f>'Daily Records'!D17</f>
        <v>2</v>
      </c>
      <c r="E14" s="58">
        <f t="shared" ref="E14:F14" si="12">D14</f>
        <v>2</v>
      </c>
      <c r="F14" s="58">
        <f t="shared" si="12"/>
        <v>2</v>
      </c>
      <c r="G14" s="58">
        <f t="shared" si="3"/>
        <v>2</v>
      </c>
      <c r="H14" s="58">
        <v>20</v>
      </c>
      <c r="I14" s="58">
        <v>18</v>
      </c>
      <c r="J14" s="58">
        <v>13</v>
      </c>
      <c r="K14" s="58">
        <f t="shared" si="4"/>
        <v>13</v>
      </c>
      <c r="L14" s="58">
        <v>11</v>
      </c>
      <c r="M14" s="58">
        <v>10</v>
      </c>
      <c r="N14" s="58">
        <f t="shared" si="5"/>
        <v>10</v>
      </c>
      <c r="O14" s="58">
        <v>6</v>
      </c>
      <c r="P14" s="59">
        <v>3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8</v>
      </c>
      <c r="X14" s="58">
        <v>0</v>
      </c>
      <c r="Y14" s="58">
        <v>0</v>
      </c>
      <c r="Z14" s="58">
        <v>0</v>
      </c>
      <c r="AA14" s="58">
        <v>0</v>
      </c>
    </row>
    <row r="15" spans="1:27">
      <c r="A15" s="56" t="str">
        <f>'Daily Records'!A18</f>
        <v>Refactor.T003</v>
      </c>
      <c r="B15" s="56" t="str">
        <f>'Daily Records'!B18</f>
        <v>Re-Schedule Product Haul</v>
      </c>
      <c r="C15" s="57">
        <f>'Daily Records'!C18</f>
        <v>900</v>
      </c>
      <c r="D15" s="56">
        <f>'Daily Records'!D18</f>
        <v>2</v>
      </c>
      <c r="E15" s="58">
        <f t="shared" ref="E15:F15" si="13">D15</f>
        <v>2</v>
      </c>
      <c r="F15" s="58">
        <f t="shared" si="13"/>
        <v>2</v>
      </c>
      <c r="G15" s="58">
        <f t="shared" si="3"/>
        <v>2</v>
      </c>
      <c r="H15" s="58">
        <v>20</v>
      </c>
      <c r="I15" s="58">
        <v>18</v>
      </c>
      <c r="J15" s="58">
        <v>13</v>
      </c>
      <c r="K15" s="58">
        <f t="shared" si="4"/>
        <v>13</v>
      </c>
      <c r="L15" s="58">
        <v>11</v>
      </c>
      <c r="M15" s="58">
        <v>10</v>
      </c>
      <c r="N15" s="58">
        <f t="shared" si="5"/>
        <v>10</v>
      </c>
      <c r="O15" s="58">
        <v>6</v>
      </c>
      <c r="P15" s="59">
        <v>3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8</v>
      </c>
      <c r="X15" s="58">
        <v>0</v>
      </c>
      <c r="Y15" s="58">
        <v>0</v>
      </c>
      <c r="Z15" s="58">
        <v>0</v>
      </c>
      <c r="AA15" s="58">
        <v>0</v>
      </c>
    </row>
    <row r="16" spans="1:27">
      <c r="A16" s="56" t="str">
        <f>'Daily Records'!A19</f>
        <v>Refactor.T004</v>
      </c>
      <c r="B16" s="56" t="str">
        <f>'Daily Records'!B19</f>
        <v>Re-Schedule Product Haul Load</v>
      </c>
      <c r="C16" s="57">
        <f>'Daily Records'!C19</f>
        <v>900</v>
      </c>
      <c r="D16" s="56">
        <f>'Daily Records'!D19</f>
        <v>2</v>
      </c>
      <c r="E16" s="58">
        <f t="shared" ref="E16:F16" si="14">D16</f>
        <v>2</v>
      </c>
      <c r="F16" s="58">
        <f t="shared" si="14"/>
        <v>2</v>
      </c>
      <c r="G16" s="58">
        <f t="shared" si="3"/>
        <v>2</v>
      </c>
      <c r="H16" s="58">
        <v>20</v>
      </c>
      <c r="I16" s="58">
        <v>18</v>
      </c>
      <c r="J16" s="58">
        <v>13</v>
      </c>
      <c r="K16" s="58">
        <f t="shared" si="4"/>
        <v>13</v>
      </c>
      <c r="L16" s="58">
        <v>11</v>
      </c>
      <c r="M16" s="58">
        <v>10</v>
      </c>
      <c r="N16" s="58">
        <f t="shared" si="5"/>
        <v>10</v>
      </c>
      <c r="O16" s="58">
        <v>6</v>
      </c>
      <c r="P16" s="59">
        <v>3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8</v>
      </c>
      <c r="X16" s="58">
        <v>0</v>
      </c>
      <c r="Y16" s="58">
        <v>0</v>
      </c>
      <c r="Z16" s="58">
        <v>0</v>
      </c>
      <c r="AA16" s="58">
        <v>0</v>
      </c>
    </row>
    <row r="17" spans="1:27">
      <c r="A17" s="56" t="str">
        <f>'Daily Records'!A20</f>
        <v>Refactor.T005</v>
      </c>
      <c r="B17" s="56" t="str">
        <f>'Daily Records'!B20</f>
        <v>Assign a crew to a job</v>
      </c>
      <c r="C17" s="57">
        <f>'Daily Records'!C20</f>
        <v>900</v>
      </c>
      <c r="D17" s="56">
        <f>'Daily Records'!D20</f>
        <v>2</v>
      </c>
      <c r="E17" s="58">
        <f t="shared" ref="E17:F17" si="15">D17</f>
        <v>2</v>
      </c>
      <c r="F17" s="58">
        <f t="shared" si="15"/>
        <v>2</v>
      </c>
      <c r="G17" s="58">
        <f t="shared" si="3"/>
        <v>2</v>
      </c>
      <c r="H17" s="58">
        <v>20</v>
      </c>
      <c r="I17" s="58">
        <v>18</v>
      </c>
      <c r="J17" s="58">
        <v>13</v>
      </c>
      <c r="K17" s="58">
        <f t="shared" si="4"/>
        <v>13</v>
      </c>
      <c r="L17" s="58">
        <v>11</v>
      </c>
      <c r="M17" s="58">
        <v>10</v>
      </c>
      <c r="N17" s="58">
        <f t="shared" si="5"/>
        <v>10</v>
      </c>
      <c r="O17" s="58">
        <v>6</v>
      </c>
      <c r="P17" s="59">
        <v>3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8</v>
      </c>
      <c r="X17" s="58">
        <v>0</v>
      </c>
      <c r="Y17" s="58">
        <v>0</v>
      </c>
      <c r="Z17" s="58">
        <v>0</v>
      </c>
      <c r="AA17" s="58">
        <v>0</v>
      </c>
    </row>
    <row r="18" spans="1:27">
      <c r="A18" s="56" t="str">
        <f>'Daily Records'!A23</f>
        <v>Ticket #614</v>
      </c>
      <c r="B18" s="56" t="str">
        <f>'Daily Records'!B23</f>
        <v>Update a Crew_on Third party crew board</v>
      </c>
      <c r="C18" s="57">
        <f>'Daily Records'!C23</f>
        <v>930</v>
      </c>
      <c r="D18" s="56">
        <f>'Daily Records'!D23</f>
        <v>2</v>
      </c>
      <c r="E18" s="58">
        <f t="shared" ref="E18:F18" si="16">D18</f>
        <v>2</v>
      </c>
      <c r="F18" s="58">
        <f t="shared" si="16"/>
        <v>2</v>
      </c>
      <c r="G18" s="58">
        <f t="shared" si="3"/>
        <v>2</v>
      </c>
      <c r="H18" s="58">
        <v>20</v>
      </c>
      <c r="I18" s="58">
        <v>18</v>
      </c>
      <c r="J18" s="58">
        <v>13</v>
      </c>
      <c r="K18" s="58">
        <f t="shared" si="4"/>
        <v>13</v>
      </c>
      <c r="L18" s="58">
        <v>11</v>
      </c>
      <c r="M18" s="58">
        <v>10</v>
      </c>
      <c r="N18" s="58">
        <f t="shared" si="5"/>
        <v>10</v>
      </c>
      <c r="O18" s="58">
        <v>6</v>
      </c>
      <c r="P18" s="59">
        <v>3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8</v>
      </c>
      <c r="X18" s="58">
        <v>0</v>
      </c>
      <c r="Y18" s="58">
        <v>0</v>
      </c>
      <c r="Z18" s="58">
        <v>0</v>
      </c>
      <c r="AA18" s="58">
        <v>0</v>
      </c>
    </row>
    <row r="19" spans="1:27">
      <c r="A19" s="56" t="str">
        <f>'Daily Records'!A24</f>
        <v>Ticket #616</v>
      </c>
      <c r="B19" s="56" t="str">
        <f>'Daily Records'!B24</f>
        <v>Remove a Crew_on Third party crew board</v>
      </c>
      <c r="C19" s="57">
        <f>'Daily Records'!C24</f>
        <v>930</v>
      </c>
      <c r="D19" s="56">
        <f>'Daily Records'!D24</f>
        <v>2</v>
      </c>
      <c r="E19" s="58">
        <f t="shared" ref="E19:F19" si="17">D19</f>
        <v>2</v>
      </c>
      <c r="F19" s="58">
        <f t="shared" si="17"/>
        <v>2</v>
      </c>
      <c r="G19" s="58">
        <f t="shared" si="3"/>
        <v>2</v>
      </c>
      <c r="H19" s="58">
        <v>20</v>
      </c>
      <c r="I19" s="58">
        <v>18</v>
      </c>
      <c r="J19" s="58">
        <v>13</v>
      </c>
      <c r="K19" s="58">
        <f t="shared" si="4"/>
        <v>13</v>
      </c>
      <c r="L19" s="58">
        <v>11</v>
      </c>
      <c r="M19" s="58">
        <v>10</v>
      </c>
      <c r="N19" s="58">
        <f t="shared" si="5"/>
        <v>10</v>
      </c>
      <c r="O19" s="58">
        <v>6</v>
      </c>
      <c r="P19" s="59">
        <v>3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8</v>
      </c>
      <c r="X19" s="58">
        <v>0</v>
      </c>
      <c r="Y19" s="58">
        <v>0</v>
      </c>
      <c r="Z19" s="58">
        <v>0</v>
      </c>
      <c r="AA19" s="58">
        <v>0</v>
      </c>
    </row>
    <row r="20" spans="1:27">
      <c r="A20" s="56" t="str">
        <f>'Daily Records'!A25</f>
        <v>Ticket #251</v>
      </c>
      <c r="B20" s="56" t="str">
        <f>'Daily Records'!B25</f>
        <v>Update Dispatched/In-Progress Rig Job Date Time(Postpone)</v>
      </c>
      <c r="C20" s="57">
        <f>'Daily Records'!C25</f>
        <v>930</v>
      </c>
      <c r="D20" s="56">
        <f>'Daily Records'!D25</f>
        <v>1</v>
      </c>
      <c r="E20" s="58">
        <f t="shared" ref="E20:F20" si="18">D20</f>
        <v>1</v>
      </c>
      <c r="F20" s="58">
        <f t="shared" si="18"/>
        <v>1</v>
      </c>
      <c r="G20" s="58">
        <f t="shared" si="3"/>
        <v>1</v>
      </c>
      <c r="H20" s="58">
        <v>20</v>
      </c>
      <c r="I20" s="58">
        <v>18</v>
      </c>
      <c r="J20" s="58">
        <v>13</v>
      </c>
      <c r="K20" s="58">
        <f t="shared" si="4"/>
        <v>13</v>
      </c>
      <c r="L20" s="58">
        <v>11</v>
      </c>
      <c r="M20" s="58">
        <v>10</v>
      </c>
      <c r="N20" s="58">
        <f t="shared" si="5"/>
        <v>10</v>
      </c>
      <c r="O20" s="58">
        <v>6</v>
      </c>
      <c r="P20" s="59">
        <v>3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8</v>
      </c>
      <c r="X20" s="58">
        <v>0</v>
      </c>
      <c r="Y20" s="58">
        <v>0</v>
      </c>
      <c r="Z20" s="58">
        <v>0</v>
      </c>
      <c r="AA20" s="58">
        <v>0</v>
      </c>
    </row>
    <row r="21" spans="1:27">
      <c r="A21" s="56" t="str">
        <f>'Daily Records'!A26</f>
        <v>Ticket #606</v>
      </c>
      <c r="B21" s="56" t="str">
        <f>'Daily Records'!B26</f>
        <v>Assign a crew to a job</v>
      </c>
      <c r="C21" s="57">
        <f>'Daily Records'!C26</f>
        <v>930</v>
      </c>
      <c r="D21" s="56">
        <f>'Daily Records'!D26</f>
        <v>1</v>
      </c>
      <c r="E21" s="58">
        <f t="shared" ref="E21:F21" si="19">D21</f>
        <v>1</v>
      </c>
      <c r="F21" s="58">
        <f t="shared" si="19"/>
        <v>1</v>
      </c>
      <c r="G21" s="58">
        <f t="shared" si="3"/>
        <v>1</v>
      </c>
      <c r="H21" s="58">
        <v>20</v>
      </c>
      <c r="I21" s="58">
        <v>18</v>
      </c>
      <c r="J21" s="58">
        <v>13</v>
      </c>
      <c r="K21" s="58">
        <f t="shared" si="4"/>
        <v>13</v>
      </c>
      <c r="L21" s="58">
        <v>11</v>
      </c>
      <c r="M21" s="58">
        <v>10</v>
      </c>
      <c r="N21" s="58">
        <f t="shared" si="5"/>
        <v>10</v>
      </c>
      <c r="O21" s="58">
        <v>6</v>
      </c>
      <c r="P21" s="59">
        <v>3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8</v>
      </c>
      <c r="X21" s="58">
        <v>0</v>
      </c>
      <c r="Y21" s="58">
        <v>0</v>
      </c>
      <c r="Z21" s="58">
        <v>0</v>
      </c>
      <c r="AA21" s="58">
        <v>0</v>
      </c>
    </row>
    <row r="22" customHeight="1" spans="1:27">
      <c r="A22" s="56" t="str">
        <f>'Daily Records'!A27</f>
        <v>Ticket #598</v>
      </c>
      <c r="B22" s="56" t="str">
        <f>'Daily Records'!B27</f>
        <v>Display job info in crew board</v>
      </c>
      <c r="C22" s="57">
        <f>'Daily Records'!C27</f>
        <v>930</v>
      </c>
      <c r="D22" s="56">
        <f>'Daily Records'!D27</f>
        <v>3</v>
      </c>
      <c r="E22" s="58">
        <f t="shared" ref="E22:F22" si="20">D22</f>
        <v>3</v>
      </c>
      <c r="F22" s="58">
        <f t="shared" si="20"/>
        <v>3</v>
      </c>
      <c r="G22" s="58">
        <f t="shared" si="3"/>
        <v>3</v>
      </c>
      <c r="H22" s="58">
        <v>20</v>
      </c>
      <c r="I22" s="58">
        <v>18</v>
      </c>
      <c r="J22" s="58">
        <v>13</v>
      </c>
      <c r="K22" s="58">
        <f t="shared" si="4"/>
        <v>13</v>
      </c>
      <c r="L22" s="58">
        <v>11</v>
      </c>
      <c r="M22" s="58">
        <v>10</v>
      </c>
      <c r="N22" s="58">
        <f t="shared" si="5"/>
        <v>10</v>
      </c>
      <c r="O22" s="58">
        <v>6</v>
      </c>
      <c r="P22" s="59">
        <v>3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8</v>
      </c>
      <c r="X22" s="58">
        <v>0</v>
      </c>
      <c r="Y22" s="58">
        <v>0</v>
      </c>
      <c r="Z22" s="58">
        <v>0</v>
      </c>
      <c r="AA22" s="58">
        <v>0</v>
      </c>
    </row>
    <row r="23" spans="1:27">
      <c r="A23" s="56" t="str">
        <f>'Daily Records'!A28</f>
        <v>Ticket #612</v>
      </c>
      <c r="B23" s="56" t="str">
        <f>'Daily Records'!B28</f>
        <v>Handling schedule conflicts_in Rig board</v>
      </c>
      <c r="C23" s="57">
        <f>'Daily Records'!C28</f>
        <v>930</v>
      </c>
      <c r="D23" s="56">
        <f>'Daily Records'!D28</f>
        <v>2</v>
      </c>
      <c r="E23" s="58">
        <f t="shared" ref="E23:F23" si="21">D23</f>
        <v>2</v>
      </c>
      <c r="F23" s="58">
        <f t="shared" si="21"/>
        <v>2</v>
      </c>
      <c r="G23" s="58">
        <f t="shared" si="3"/>
        <v>2</v>
      </c>
      <c r="H23" s="58">
        <v>20</v>
      </c>
      <c r="I23" s="58">
        <v>18</v>
      </c>
      <c r="J23" s="58">
        <v>13</v>
      </c>
      <c r="K23" s="58">
        <f t="shared" si="4"/>
        <v>13</v>
      </c>
      <c r="L23" s="58">
        <v>11</v>
      </c>
      <c r="M23" s="58">
        <v>10</v>
      </c>
      <c r="N23" s="58">
        <f t="shared" si="5"/>
        <v>10</v>
      </c>
      <c r="O23" s="58">
        <v>6</v>
      </c>
      <c r="P23" s="59">
        <v>3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8</v>
      </c>
      <c r="X23" s="58">
        <v>0</v>
      </c>
      <c r="Y23" s="58">
        <v>0</v>
      </c>
      <c r="Z23" s="58">
        <v>0</v>
      </c>
      <c r="AA23" s="58">
        <v>0</v>
      </c>
    </row>
    <row r="24" spans="1:27">
      <c r="A24" s="56" t="str">
        <f>'Daily Records'!A29</f>
        <v>Ticket #611</v>
      </c>
      <c r="B24" s="56" t="str">
        <f>'Daily Records'!B29</f>
        <v>Update notes in board</v>
      </c>
      <c r="C24" s="57">
        <f>'Daily Records'!C29</f>
        <v>900</v>
      </c>
      <c r="D24" s="56">
        <f>'Daily Records'!D29</f>
        <v>16</v>
      </c>
      <c r="E24" s="58">
        <f t="shared" ref="E24:F24" si="22">D24</f>
        <v>16</v>
      </c>
      <c r="F24" s="58">
        <f t="shared" si="22"/>
        <v>16</v>
      </c>
      <c r="G24" s="58">
        <f t="shared" si="3"/>
        <v>16</v>
      </c>
      <c r="H24" s="58">
        <v>20</v>
      </c>
      <c r="I24" s="58">
        <v>18</v>
      </c>
      <c r="J24" s="58">
        <v>13</v>
      </c>
      <c r="K24" s="58">
        <f t="shared" si="4"/>
        <v>13</v>
      </c>
      <c r="L24" s="58">
        <v>11</v>
      </c>
      <c r="M24" s="58">
        <v>10</v>
      </c>
      <c r="N24" s="58">
        <f t="shared" si="5"/>
        <v>10</v>
      </c>
      <c r="O24" s="58">
        <v>6</v>
      </c>
      <c r="P24" s="59">
        <v>3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8</v>
      </c>
      <c r="X24" s="58">
        <v>0</v>
      </c>
      <c r="Y24" s="58">
        <v>0</v>
      </c>
      <c r="Z24" s="58">
        <v>0</v>
      </c>
      <c r="AA24" s="58">
        <v>0</v>
      </c>
    </row>
    <row r="25" spans="1:27">
      <c r="A25" s="56" t="str">
        <f>'Daily Records'!A30</f>
        <v>Ticket #454</v>
      </c>
      <c r="B25" s="56" t="str">
        <f>'Daily Records'!B30</f>
        <v>Check productHaul when assgin A crew</v>
      </c>
      <c r="C25" s="57">
        <f>'Daily Records'!C30</f>
        <v>900</v>
      </c>
      <c r="D25" s="56">
        <f>'Daily Records'!D30</f>
        <v>4</v>
      </c>
      <c r="E25" s="58">
        <f t="shared" ref="E25:F25" si="23">D25</f>
        <v>4</v>
      </c>
      <c r="F25" s="58">
        <f t="shared" si="23"/>
        <v>4</v>
      </c>
      <c r="G25" s="58">
        <f t="shared" si="3"/>
        <v>4</v>
      </c>
      <c r="H25" s="58">
        <v>20</v>
      </c>
      <c r="I25" s="58">
        <v>18</v>
      </c>
      <c r="J25" s="58">
        <v>13</v>
      </c>
      <c r="K25" s="58">
        <f t="shared" si="4"/>
        <v>13</v>
      </c>
      <c r="L25" s="58">
        <v>11</v>
      </c>
      <c r="M25" s="58">
        <v>10</v>
      </c>
      <c r="N25" s="58">
        <f t="shared" si="5"/>
        <v>10</v>
      </c>
      <c r="O25" s="58">
        <v>6</v>
      </c>
      <c r="P25" s="59">
        <v>3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8</v>
      </c>
      <c r="X25" s="58">
        <v>0</v>
      </c>
      <c r="Y25" s="58">
        <v>0</v>
      </c>
      <c r="Z25" s="58">
        <v>0</v>
      </c>
      <c r="AA25" s="58">
        <v>0</v>
      </c>
    </row>
    <row r="26" spans="1:27">
      <c r="A26" s="56" t="str">
        <f>'Daily Records'!A31</f>
        <v>Ticket #545</v>
      </c>
      <c r="B26" s="56" t="str">
        <f>'Daily Records'!B31</f>
        <v>Check productHaul when  Adjust Job Duration</v>
      </c>
      <c r="C26" s="57">
        <f>'Daily Records'!C31</f>
        <v>900</v>
      </c>
      <c r="D26" s="56">
        <f>'Daily Records'!D31</f>
        <v>4</v>
      </c>
      <c r="E26" s="58">
        <f t="shared" ref="E26:F26" si="24">D26</f>
        <v>4</v>
      </c>
      <c r="F26" s="58">
        <f t="shared" si="24"/>
        <v>4</v>
      </c>
      <c r="G26" s="58">
        <f t="shared" si="3"/>
        <v>4</v>
      </c>
      <c r="H26" s="58">
        <v>20</v>
      </c>
      <c r="I26" s="58">
        <v>18</v>
      </c>
      <c r="J26" s="58">
        <v>13</v>
      </c>
      <c r="K26" s="58">
        <f t="shared" si="4"/>
        <v>13</v>
      </c>
      <c r="L26" s="58">
        <v>11</v>
      </c>
      <c r="M26" s="58">
        <v>10</v>
      </c>
      <c r="N26" s="58">
        <f t="shared" si="5"/>
        <v>10</v>
      </c>
      <c r="O26" s="58">
        <v>6</v>
      </c>
      <c r="P26" s="59">
        <v>3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8</v>
      </c>
      <c r="X26" s="58">
        <v>0</v>
      </c>
      <c r="Y26" s="58">
        <v>0</v>
      </c>
      <c r="Z26" s="58">
        <v>0</v>
      </c>
      <c r="AA26" s="58">
        <v>0</v>
      </c>
    </row>
    <row r="27" spans="1:27">
      <c r="A27" s="56" t="str">
        <f>'Daily Records'!A32</f>
        <v>Ticket #536</v>
      </c>
      <c r="B27" s="56" t="str">
        <f>'Daily Records'!B32</f>
        <v>update worker profile</v>
      </c>
      <c r="C27" s="57">
        <f>'Daily Records'!C32</f>
        <v>900</v>
      </c>
      <c r="D27" s="56">
        <f>'Daily Records'!D32</f>
        <v>3</v>
      </c>
      <c r="E27" s="58">
        <f t="shared" ref="E27:F27" si="25">D27</f>
        <v>3</v>
      </c>
      <c r="F27" s="58">
        <f t="shared" si="25"/>
        <v>3</v>
      </c>
      <c r="G27" s="58">
        <f t="shared" si="3"/>
        <v>3</v>
      </c>
      <c r="H27" s="58">
        <v>20</v>
      </c>
      <c r="I27" s="58">
        <v>18</v>
      </c>
      <c r="J27" s="58">
        <v>13</v>
      </c>
      <c r="K27" s="58">
        <f t="shared" si="4"/>
        <v>13</v>
      </c>
      <c r="L27" s="58">
        <v>11</v>
      </c>
      <c r="M27" s="58">
        <v>10</v>
      </c>
      <c r="N27" s="58">
        <f t="shared" si="5"/>
        <v>10</v>
      </c>
      <c r="O27" s="58">
        <v>6</v>
      </c>
      <c r="P27" s="59">
        <v>3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8</v>
      </c>
      <c r="X27" s="58">
        <v>0</v>
      </c>
      <c r="Y27" s="58">
        <v>0</v>
      </c>
      <c r="Z27" s="58">
        <v>0</v>
      </c>
      <c r="AA27" s="58">
        <v>0</v>
      </c>
    </row>
    <row r="28" spans="1:27">
      <c r="A28" s="56" t="str">
        <f>'Daily Records'!A44</f>
        <v>Bug #001</v>
      </c>
      <c r="B28" s="56" t="str">
        <f>'Daily Records'!B44</f>
        <v>Reschedule Rig Job</v>
      </c>
      <c r="C28" s="57">
        <f>'Daily Records'!C44</f>
        <v>900</v>
      </c>
      <c r="D28" s="56">
        <f>'Daily Records'!D44</f>
        <v>4</v>
      </c>
      <c r="E28" s="58">
        <f t="shared" ref="E28:F28" si="26">D28</f>
        <v>4</v>
      </c>
      <c r="F28" s="58">
        <f t="shared" si="26"/>
        <v>4</v>
      </c>
      <c r="G28" s="58">
        <f t="shared" si="3"/>
        <v>4</v>
      </c>
      <c r="H28" s="58">
        <v>20</v>
      </c>
      <c r="I28" s="58">
        <v>18</v>
      </c>
      <c r="J28" s="58">
        <v>13</v>
      </c>
      <c r="K28" s="58">
        <f t="shared" si="4"/>
        <v>13</v>
      </c>
      <c r="L28" s="58">
        <v>11</v>
      </c>
      <c r="M28" s="58">
        <v>10</v>
      </c>
      <c r="N28" s="58">
        <f t="shared" si="5"/>
        <v>10</v>
      </c>
      <c r="O28" s="58">
        <v>6</v>
      </c>
      <c r="P28" s="59">
        <v>3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8</v>
      </c>
      <c r="X28" s="58">
        <v>0</v>
      </c>
      <c r="Y28" s="58">
        <v>0</v>
      </c>
      <c r="Z28" s="58">
        <v>0</v>
      </c>
      <c r="AA28" s="58">
        <v>0</v>
      </c>
    </row>
    <row r="29" spans="1:27">
      <c r="A29" s="56" t="str">
        <f>'Daily Records'!A45</f>
        <v>Bug #002</v>
      </c>
      <c r="B29" s="56" t="str">
        <f>'Daily Records'!B45</f>
        <v>Update Well Location</v>
      </c>
      <c r="C29" s="57">
        <f>'Daily Records'!C45</f>
        <v>900</v>
      </c>
      <c r="D29" s="56">
        <f>'Daily Records'!D45</f>
        <v>1</v>
      </c>
      <c r="E29" s="58">
        <f t="shared" ref="E29:F29" si="27">D29</f>
        <v>1</v>
      </c>
      <c r="F29" s="58">
        <f t="shared" si="27"/>
        <v>1</v>
      </c>
      <c r="G29" s="58">
        <f t="shared" si="3"/>
        <v>1</v>
      </c>
      <c r="H29" s="58">
        <v>20</v>
      </c>
      <c r="I29" s="58">
        <v>18</v>
      </c>
      <c r="J29" s="58">
        <v>13</v>
      </c>
      <c r="K29" s="58">
        <f t="shared" si="4"/>
        <v>13</v>
      </c>
      <c r="L29" s="58">
        <v>11</v>
      </c>
      <c r="M29" s="58">
        <v>10</v>
      </c>
      <c r="N29" s="58">
        <f t="shared" si="5"/>
        <v>10</v>
      </c>
      <c r="O29" s="58">
        <v>6</v>
      </c>
      <c r="P29" s="59">
        <v>3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8</v>
      </c>
      <c r="X29" s="58">
        <v>0</v>
      </c>
      <c r="Y29" s="58">
        <v>0</v>
      </c>
      <c r="Z29" s="58">
        <v>0</v>
      </c>
      <c r="AA29" s="58">
        <v>0</v>
      </c>
    </row>
    <row r="30" spans="1:27">
      <c r="A30" s="56" t="str">
        <f>'Daily Records'!A46</f>
        <v>Bug #003</v>
      </c>
      <c r="B30" s="56" t="str">
        <f>'Daily Records'!B46</f>
        <v>Update RigStatus and ClientCompany ShortName</v>
      </c>
      <c r="C30" s="57">
        <f>'Daily Records'!C46</f>
        <v>900</v>
      </c>
      <c r="D30" s="56">
        <f>'Daily Records'!D46</f>
        <v>2</v>
      </c>
      <c r="E30" s="58">
        <f t="shared" ref="E30:F30" si="28">D30</f>
        <v>2</v>
      </c>
      <c r="F30" s="58">
        <f t="shared" si="28"/>
        <v>2</v>
      </c>
      <c r="G30" s="58">
        <f t="shared" si="3"/>
        <v>2</v>
      </c>
      <c r="H30" s="58">
        <v>20</v>
      </c>
      <c r="I30" s="58">
        <v>18</v>
      </c>
      <c r="J30" s="58">
        <v>13</v>
      </c>
      <c r="K30" s="58">
        <f t="shared" si="4"/>
        <v>13</v>
      </c>
      <c r="L30" s="58">
        <v>11</v>
      </c>
      <c r="M30" s="58">
        <v>10</v>
      </c>
      <c r="N30" s="58">
        <f t="shared" si="5"/>
        <v>10</v>
      </c>
      <c r="O30" s="58">
        <v>6</v>
      </c>
      <c r="P30" s="59">
        <v>3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8</v>
      </c>
      <c r="X30" s="58">
        <v>0</v>
      </c>
      <c r="Y30" s="58">
        <v>0</v>
      </c>
      <c r="Z30" s="58">
        <v>0</v>
      </c>
      <c r="AA30" s="58">
        <v>0</v>
      </c>
    </row>
    <row r="31" spans="1:27">
      <c r="A31" s="56" t="str">
        <f>'Daily Records'!A47</f>
        <v>Bug #004</v>
      </c>
      <c r="B31" s="56" t="str">
        <f>'Daily Records'!B47</f>
        <v>Schedule Product Haul</v>
      </c>
      <c r="C31" s="57">
        <f>'Daily Records'!C47</f>
        <v>900</v>
      </c>
      <c r="D31" s="56">
        <f>'Daily Records'!D47</f>
        <v>6</v>
      </c>
      <c r="E31" s="58">
        <f t="shared" ref="E31:F31" si="29">D31</f>
        <v>6</v>
      </c>
      <c r="F31" s="58">
        <f t="shared" si="29"/>
        <v>6</v>
      </c>
      <c r="G31" s="58">
        <f t="shared" si="3"/>
        <v>6</v>
      </c>
      <c r="H31" s="58">
        <v>20</v>
      </c>
      <c r="I31" s="58">
        <v>18</v>
      </c>
      <c r="J31" s="58">
        <v>13</v>
      </c>
      <c r="K31" s="58">
        <f t="shared" si="4"/>
        <v>13</v>
      </c>
      <c r="L31" s="58">
        <v>11</v>
      </c>
      <c r="M31" s="58">
        <v>10</v>
      </c>
      <c r="N31" s="58">
        <f t="shared" si="5"/>
        <v>10</v>
      </c>
      <c r="O31" s="58">
        <v>6</v>
      </c>
      <c r="P31" s="59">
        <v>3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8</v>
      </c>
      <c r="X31" s="58">
        <v>0</v>
      </c>
      <c r="Y31" s="58">
        <v>0</v>
      </c>
      <c r="Z31" s="58">
        <v>0</v>
      </c>
      <c r="AA31" s="58">
        <v>0</v>
      </c>
    </row>
    <row r="32" spans="1:27">
      <c r="A32" s="56" t="str">
        <f>'Daily Records'!A48</f>
        <v>Bug #005</v>
      </c>
      <c r="B32" s="56" t="str">
        <f>'Daily Records'!B48</f>
        <v>Fix for Servie Point not working on Resource Board</v>
      </c>
      <c r="C32" s="57">
        <f>'Daily Records'!C48</f>
        <v>900</v>
      </c>
      <c r="D32" s="56">
        <f>'Daily Records'!D48</f>
        <v>1</v>
      </c>
      <c r="E32" s="58">
        <f t="shared" ref="E32:F32" si="30">D32</f>
        <v>1</v>
      </c>
      <c r="F32" s="58">
        <f t="shared" si="30"/>
        <v>1</v>
      </c>
      <c r="G32" s="58">
        <f t="shared" si="3"/>
        <v>1</v>
      </c>
      <c r="H32" s="58">
        <v>20</v>
      </c>
      <c r="I32" s="58">
        <v>18</v>
      </c>
      <c r="J32" s="58">
        <v>13</v>
      </c>
      <c r="K32" s="58">
        <f t="shared" si="4"/>
        <v>13</v>
      </c>
      <c r="L32" s="58">
        <v>11</v>
      </c>
      <c r="M32" s="58">
        <v>10</v>
      </c>
      <c r="N32" s="58">
        <f t="shared" si="5"/>
        <v>10</v>
      </c>
      <c r="O32" s="58">
        <v>6</v>
      </c>
      <c r="P32" s="59">
        <v>3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8</v>
      </c>
      <c r="X32" s="58">
        <v>0</v>
      </c>
      <c r="Y32" s="58">
        <v>0</v>
      </c>
      <c r="Z32" s="58">
        <v>0</v>
      </c>
      <c r="AA32" s="58">
        <v>0</v>
      </c>
    </row>
    <row r="33" spans="1:27">
      <c r="A33" s="56" t="str">
        <f>'Daily Records'!A51</f>
        <v>MDD.T001</v>
      </c>
      <c r="B33" s="56" t="str">
        <f>'Daily Records'!B51</f>
        <v>Enum template example</v>
      </c>
      <c r="C33" s="57">
        <f>'Daily Records'!C51</f>
        <v>900</v>
      </c>
      <c r="D33" s="56">
        <f>'Daily Records'!D51</f>
        <v>8</v>
      </c>
      <c r="E33" s="58">
        <f t="shared" ref="E33:F33" si="31">D33</f>
        <v>8</v>
      </c>
      <c r="F33" s="58">
        <f t="shared" si="31"/>
        <v>8</v>
      </c>
      <c r="G33" s="58">
        <f t="shared" si="3"/>
        <v>8</v>
      </c>
      <c r="H33" s="58">
        <v>20</v>
      </c>
      <c r="I33" s="58">
        <v>18</v>
      </c>
      <c r="J33" s="58">
        <v>13</v>
      </c>
      <c r="K33" s="58">
        <f t="shared" si="4"/>
        <v>13</v>
      </c>
      <c r="L33" s="58">
        <v>11</v>
      </c>
      <c r="M33" s="58">
        <v>10</v>
      </c>
      <c r="N33" s="58">
        <f t="shared" si="5"/>
        <v>10</v>
      </c>
      <c r="O33" s="58">
        <v>6</v>
      </c>
      <c r="P33" s="59">
        <v>3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8</v>
      </c>
      <c r="X33" s="58">
        <v>0</v>
      </c>
      <c r="Y33" s="58">
        <v>0</v>
      </c>
      <c r="Z33" s="58">
        <v>0</v>
      </c>
      <c r="AA33" s="58">
        <v>0</v>
      </c>
    </row>
    <row r="34" spans="1:27">
      <c r="A34" s="56" t="str">
        <f>'Daily Records'!A52</f>
        <v>MDD.T002</v>
      </c>
      <c r="B34" s="56" t="str">
        <f>'Daily Records'!B52</f>
        <v>Implement for Enum_backend</v>
      </c>
      <c r="C34" s="57">
        <f>'Daily Records'!C52</f>
        <v>900</v>
      </c>
      <c r="D34" s="56">
        <f>'Daily Records'!D52</f>
        <v>12</v>
      </c>
      <c r="E34" s="58">
        <f t="shared" ref="E34:F34" si="32">D34</f>
        <v>12</v>
      </c>
      <c r="F34" s="58">
        <f t="shared" si="32"/>
        <v>12</v>
      </c>
      <c r="G34" s="58">
        <f t="shared" si="3"/>
        <v>12</v>
      </c>
      <c r="H34" s="58">
        <v>20</v>
      </c>
      <c r="I34" s="58">
        <v>18</v>
      </c>
      <c r="J34" s="58">
        <v>13</v>
      </c>
      <c r="K34" s="58">
        <f t="shared" si="4"/>
        <v>13</v>
      </c>
      <c r="L34" s="58">
        <v>11</v>
      </c>
      <c r="M34" s="58">
        <v>10</v>
      </c>
      <c r="N34" s="58">
        <f t="shared" si="5"/>
        <v>10</v>
      </c>
      <c r="O34" s="58">
        <v>6</v>
      </c>
      <c r="P34" s="59">
        <v>3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8</v>
      </c>
      <c r="X34" s="58">
        <v>0</v>
      </c>
      <c r="Y34" s="58">
        <v>0</v>
      </c>
      <c r="Z34" s="58">
        <v>0</v>
      </c>
      <c r="AA34" s="58">
        <v>0</v>
      </c>
    </row>
    <row r="35" spans="1:27">
      <c r="A35" s="56" t="str">
        <f>'Daily Records'!A53</f>
        <v>MDD.T003</v>
      </c>
      <c r="B35" s="56" t="str">
        <f>'Daily Records'!B53</f>
        <v>Implement for Enum_frontend</v>
      </c>
      <c r="C35" s="57">
        <f>'Daily Records'!C53</f>
        <v>900</v>
      </c>
      <c r="D35" s="56">
        <f>'Daily Records'!D53</f>
        <v>16</v>
      </c>
      <c r="E35" s="58">
        <f t="shared" ref="E35:F35" si="33">D35</f>
        <v>16</v>
      </c>
      <c r="F35" s="58">
        <f t="shared" si="33"/>
        <v>16</v>
      </c>
      <c r="G35" s="58">
        <f t="shared" si="3"/>
        <v>16</v>
      </c>
      <c r="H35" s="58">
        <v>20</v>
      </c>
      <c r="I35" s="58">
        <v>18</v>
      </c>
      <c r="J35" s="58">
        <v>13</v>
      </c>
      <c r="K35" s="58">
        <f t="shared" si="4"/>
        <v>13</v>
      </c>
      <c r="L35" s="58">
        <v>11</v>
      </c>
      <c r="M35" s="58">
        <v>10</v>
      </c>
      <c r="N35" s="58">
        <f t="shared" si="5"/>
        <v>10</v>
      </c>
      <c r="O35" s="58">
        <v>6</v>
      </c>
      <c r="P35" s="59">
        <v>3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8</v>
      </c>
      <c r="X35" s="58">
        <v>0</v>
      </c>
      <c r="Y35" s="58">
        <v>0</v>
      </c>
      <c r="Z35" s="58">
        <v>0</v>
      </c>
      <c r="AA35" s="58">
        <v>0</v>
      </c>
    </row>
    <row r="36" spans="1:27">
      <c r="A36" s="56" t="str">
        <f>'Daily Records'!A54</f>
        <v>MDD.T004</v>
      </c>
      <c r="B36" s="56" t="str">
        <f>'Daily Records'!B54</f>
        <v>CimToPimTransform，PimToPsmTransform，PsmToDatabaseScriptTransform</v>
      </c>
      <c r="C36" s="57">
        <f>'Daily Records'!C54</f>
        <v>900</v>
      </c>
      <c r="D36" s="56">
        <f>'Daily Records'!D54</f>
        <v>12</v>
      </c>
      <c r="E36" s="58">
        <f t="shared" ref="E36:F36" si="34">D36</f>
        <v>12</v>
      </c>
      <c r="F36" s="58">
        <f t="shared" si="34"/>
        <v>12</v>
      </c>
      <c r="G36" s="58">
        <f t="shared" si="3"/>
        <v>12</v>
      </c>
      <c r="H36" s="58">
        <v>20</v>
      </c>
      <c r="I36" s="58">
        <v>18</v>
      </c>
      <c r="J36" s="58">
        <v>13</v>
      </c>
      <c r="K36" s="58">
        <f t="shared" si="4"/>
        <v>13</v>
      </c>
      <c r="L36" s="58">
        <v>11</v>
      </c>
      <c r="M36" s="58">
        <v>10</v>
      </c>
      <c r="N36" s="58">
        <f t="shared" si="5"/>
        <v>10</v>
      </c>
      <c r="O36" s="58">
        <v>6</v>
      </c>
      <c r="P36" s="59">
        <v>3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8</v>
      </c>
      <c r="X36" s="58">
        <v>0</v>
      </c>
      <c r="Y36" s="58">
        <v>0</v>
      </c>
      <c r="Z36" s="58">
        <v>0</v>
      </c>
      <c r="AA36" s="58">
        <v>0</v>
      </c>
    </row>
    <row r="37" spans="1:27">
      <c r="A37" s="56" t="str">
        <f>'Daily Records'!A55</f>
        <v>MDD.T005</v>
      </c>
      <c r="B37" s="56" t="str">
        <f>'Daily Records'!B55</f>
        <v>Modify MDD Enum template example</v>
      </c>
      <c r="C37" s="57">
        <f>'Daily Records'!C55</f>
        <v>900</v>
      </c>
      <c r="D37" s="56">
        <f>'Daily Records'!D55</f>
        <v>16</v>
      </c>
      <c r="E37" s="58">
        <f t="shared" ref="E37:F37" si="35">D37</f>
        <v>16</v>
      </c>
      <c r="F37" s="58">
        <f t="shared" si="35"/>
        <v>16</v>
      </c>
      <c r="G37" s="58">
        <f t="shared" si="3"/>
        <v>16</v>
      </c>
      <c r="H37" s="58">
        <v>20</v>
      </c>
      <c r="I37" s="58">
        <v>18</v>
      </c>
      <c r="J37" s="58">
        <v>13</v>
      </c>
      <c r="K37" s="58">
        <f t="shared" si="4"/>
        <v>13</v>
      </c>
      <c r="L37" s="58">
        <v>11</v>
      </c>
      <c r="M37" s="58">
        <v>10</v>
      </c>
      <c r="N37" s="58">
        <f t="shared" si="5"/>
        <v>10</v>
      </c>
      <c r="O37" s="58">
        <v>6</v>
      </c>
      <c r="P37" s="59">
        <v>3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8</v>
      </c>
      <c r="X37" s="58">
        <v>0</v>
      </c>
      <c r="Y37" s="58">
        <v>0</v>
      </c>
      <c r="Z37" s="58">
        <v>0</v>
      </c>
      <c r="AA37" s="58">
        <v>0</v>
      </c>
    </row>
    <row r="38" spans="1:27">
      <c r="A38" s="56" t="str">
        <f>'Daily Records'!A56</f>
        <v>MDD.T006</v>
      </c>
      <c r="B38" s="56" t="str">
        <f>'Daily Records'!B56</f>
        <v>Modify modified_user_id data type</v>
      </c>
      <c r="C38" s="57">
        <f>'Daily Records'!C56</f>
        <v>900</v>
      </c>
      <c r="D38" s="56">
        <f>'Daily Records'!D56</f>
        <v>8</v>
      </c>
      <c r="E38" s="58">
        <f t="shared" ref="E38:F38" si="36">D38</f>
        <v>8</v>
      </c>
      <c r="F38" s="58">
        <f t="shared" si="36"/>
        <v>8</v>
      </c>
      <c r="G38" s="58">
        <f t="shared" si="3"/>
        <v>8</v>
      </c>
      <c r="H38" s="58">
        <v>20</v>
      </c>
      <c r="I38" s="58">
        <v>18</v>
      </c>
      <c r="J38" s="58">
        <v>13</v>
      </c>
      <c r="K38" s="58">
        <f t="shared" si="4"/>
        <v>13</v>
      </c>
      <c r="L38" s="58">
        <v>11</v>
      </c>
      <c r="M38" s="58">
        <v>10</v>
      </c>
      <c r="N38" s="58">
        <f t="shared" si="5"/>
        <v>10</v>
      </c>
      <c r="O38" s="58">
        <v>6</v>
      </c>
      <c r="P38" s="59">
        <v>3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8</v>
      </c>
      <c r="X38" s="58">
        <v>0</v>
      </c>
      <c r="Y38" s="58">
        <v>0</v>
      </c>
      <c r="Z38" s="58">
        <v>0</v>
      </c>
      <c r="AA38" s="58">
        <v>0</v>
      </c>
    </row>
    <row r="39" spans="1:27">
      <c r="A39" s="56" t="str">
        <f>'Daily Records'!A57</f>
        <v>MDD.T007</v>
      </c>
      <c r="B39" s="56" t="str">
        <f>'Daily Records'!B57</f>
        <v>Add Name and Description for non-versioned entity </v>
      </c>
      <c r="C39" s="57">
        <f>'Daily Records'!C57</f>
        <v>900</v>
      </c>
      <c r="D39" s="56">
        <f>'Daily Records'!D57</f>
        <v>16</v>
      </c>
      <c r="E39" s="58">
        <f t="shared" ref="E39:F39" si="37">D39</f>
        <v>16</v>
      </c>
      <c r="F39" s="58">
        <f t="shared" si="37"/>
        <v>16</v>
      </c>
      <c r="G39" s="58">
        <f t="shared" si="3"/>
        <v>16</v>
      </c>
      <c r="H39" s="58">
        <v>20</v>
      </c>
      <c r="I39" s="58">
        <v>18</v>
      </c>
      <c r="J39" s="58">
        <v>13</v>
      </c>
      <c r="K39" s="58">
        <f t="shared" si="4"/>
        <v>13</v>
      </c>
      <c r="L39" s="58">
        <v>11</v>
      </c>
      <c r="M39" s="58">
        <v>10</v>
      </c>
      <c r="N39" s="58">
        <f t="shared" si="5"/>
        <v>10</v>
      </c>
      <c r="O39" s="58">
        <v>6</v>
      </c>
      <c r="P39" s="59">
        <v>3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8</v>
      </c>
      <c r="X39" s="58">
        <v>0</v>
      </c>
      <c r="Y39" s="58">
        <v>0</v>
      </c>
      <c r="Z39" s="58">
        <v>0</v>
      </c>
      <c r="AA39" s="58">
        <v>0</v>
      </c>
    </row>
    <row r="40" spans="1:27">
      <c r="A40" s="56" t="str">
        <f>'Daily Records'!A58</f>
        <v>MDD.T008</v>
      </c>
      <c r="B40" s="56" t="str">
        <f>'Daily Records'!B58</f>
        <v>Parse column name endwith id or Id</v>
      </c>
      <c r="C40" s="57">
        <f>'Daily Records'!C58</f>
        <v>900</v>
      </c>
      <c r="D40" s="56">
        <f>'Daily Records'!D58</f>
        <v>3</v>
      </c>
      <c r="E40" s="58">
        <f t="shared" ref="E40:F40" si="38">D40</f>
        <v>3</v>
      </c>
      <c r="F40" s="58">
        <f t="shared" si="38"/>
        <v>3</v>
      </c>
      <c r="G40" s="58">
        <f t="shared" si="3"/>
        <v>3</v>
      </c>
      <c r="H40" s="58">
        <v>20</v>
      </c>
      <c r="I40" s="58">
        <v>18</v>
      </c>
      <c r="J40" s="58">
        <v>13</v>
      </c>
      <c r="K40" s="58">
        <f t="shared" si="4"/>
        <v>13</v>
      </c>
      <c r="L40" s="58">
        <v>11</v>
      </c>
      <c r="M40" s="58">
        <v>10</v>
      </c>
      <c r="N40" s="58">
        <f t="shared" si="5"/>
        <v>10</v>
      </c>
      <c r="O40" s="58">
        <v>6</v>
      </c>
      <c r="P40" s="59">
        <v>3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8</v>
      </c>
      <c r="X40" s="58">
        <v>0</v>
      </c>
      <c r="Y40" s="58">
        <v>0</v>
      </c>
      <c r="Z40" s="58">
        <v>0</v>
      </c>
      <c r="AA40" s="58">
        <v>0</v>
      </c>
    </row>
    <row r="41" spans="1:27">
      <c r="A41" s="56" t="str">
        <f>'Daily Records'!A59</f>
        <v>MDD.T009</v>
      </c>
      <c r="B41" s="56" t="str">
        <f>'Daily Records'!B59</f>
        <v>Add multi-properties's id query interface</v>
      </c>
      <c r="C41" s="57">
        <f>'Daily Records'!C59</f>
        <v>900</v>
      </c>
      <c r="D41" s="56">
        <f>'Daily Records'!D59</f>
        <v>16</v>
      </c>
      <c r="E41" s="58">
        <f t="shared" ref="E41:F41" si="39">D41</f>
        <v>16</v>
      </c>
      <c r="F41" s="58">
        <f t="shared" si="39"/>
        <v>16</v>
      </c>
      <c r="G41" s="58">
        <f t="shared" si="3"/>
        <v>16</v>
      </c>
      <c r="H41" s="58">
        <v>20</v>
      </c>
      <c r="I41" s="58">
        <v>18</v>
      </c>
      <c r="J41" s="58">
        <v>13</v>
      </c>
      <c r="K41" s="58">
        <f t="shared" si="4"/>
        <v>13</v>
      </c>
      <c r="L41" s="58">
        <v>11</v>
      </c>
      <c r="M41" s="58">
        <v>10</v>
      </c>
      <c r="N41" s="58">
        <f t="shared" si="5"/>
        <v>10</v>
      </c>
      <c r="O41" s="58">
        <v>6</v>
      </c>
      <c r="P41" s="59">
        <v>3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8</v>
      </c>
      <c r="X41" s="58">
        <v>0</v>
      </c>
      <c r="Y41" s="58">
        <v>0</v>
      </c>
      <c r="Z41" s="58">
        <v>0</v>
      </c>
      <c r="AA41" s="58">
        <v>0</v>
      </c>
    </row>
    <row r="42" spans="1:27">
      <c r="A42" s="56" t="str">
        <f>'Daily Records'!A60</f>
        <v>MDD.T010</v>
      </c>
      <c r="B42" s="56" t="str">
        <f>'Daily Records'!B60</f>
        <v>Extend for Service and Webapi </v>
      </c>
      <c r="C42" s="57">
        <f>'Daily Records'!C60</f>
        <v>850</v>
      </c>
      <c r="D42" s="56">
        <f>'Daily Records'!D60</f>
        <v>16</v>
      </c>
      <c r="E42" s="58">
        <f t="shared" ref="E42:F42" si="40">D42</f>
        <v>16</v>
      </c>
      <c r="F42" s="58">
        <f t="shared" si="40"/>
        <v>16</v>
      </c>
      <c r="G42" s="58">
        <f t="shared" si="3"/>
        <v>16</v>
      </c>
      <c r="H42" s="58">
        <v>20</v>
      </c>
      <c r="I42" s="58">
        <v>18</v>
      </c>
      <c r="J42" s="58">
        <v>13</v>
      </c>
      <c r="K42" s="58">
        <f t="shared" si="4"/>
        <v>13</v>
      </c>
      <c r="L42" s="58">
        <v>11</v>
      </c>
      <c r="M42" s="58">
        <v>10</v>
      </c>
      <c r="N42" s="58">
        <f t="shared" si="5"/>
        <v>10</v>
      </c>
      <c r="O42" s="58">
        <v>6</v>
      </c>
      <c r="P42" s="59">
        <v>3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8</v>
      </c>
      <c r="X42" s="58">
        <v>0</v>
      </c>
      <c r="Y42" s="58">
        <v>0</v>
      </c>
      <c r="Z42" s="58">
        <v>0</v>
      </c>
      <c r="AA42" s="58">
        <v>0</v>
      </c>
    </row>
    <row r="43" spans="1:27">
      <c r="A43" s="56" t="str">
        <f>'Daily Records'!A61</f>
        <v>MDD.T011</v>
      </c>
      <c r="B43" s="56" t="str">
        <f>'Daily Records'!B61</f>
        <v>Test for MDD new function</v>
      </c>
      <c r="C43" s="57">
        <f>'Daily Records'!C61</f>
        <v>850</v>
      </c>
      <c r="D43" s="56">
        <f>'Daily Records'!D61</f>
        <v>12</v>
      </c>
      <c r="E43" s="58">
        <f t="shared" ref="E43:F43" si="41">D43</f>
        <v>12</v>
      </c>
      <c r="F43" s="58">
        <f t="shared" si="41"/>
        <v>12</v>
      </c>
      <c r="G43" s="58">
        <f t="shared" si="3"/>
        <v>12</v>
      </c>
      <c r="H43" s="58">
        <v>20</v>
      </c>
      <c r="I43" s="58">
        <v>18</v>
      </c>
      <c r="J43" s="58">
        <v>13</v>
      </c>
      <c r="K43" s="58">
        <f t="shared" si="4"/>
        <v>13</v>
      </c>
      <c r="L43" s="58">
        <v>11</v>
      </c>
      <c r="M43" s="58">
        <v>10</v>
      </c>
      <c r="N43" s="58">
        <f t="shared" si="5"/>
        <v>10</v>
      </c>
      <c r="O43" s="58">
        <v>6</v>
      </c>
      <c r="P43" s="59">
        <v>3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8</v>
      </c>
      <c r="X43" s="58">
        <v>0</v>
      </c>
      <c r="Y43" s="58">
        <v>0</v>
      </c>
      <c r="Z43" s="58">
        <v>0</v>
      </c>
      <c r="AA43" s="58">
        <v>0</v>
      </c>
    </row>
    <row r="44" spans="1:27">
      <c r="A44" s="56">
        <f>'Daily Records'!A62</f>
        <v>0</v>
      </c>
      <c r="B44" s="56" t="str">
        <f>'Daily Records'!B62</f>
        <v>Resolve the slow loading problem in rigjob list </v>
      </c>
      <c r="C44" s="57">
        <f>'Daily Records'!C62</f>
        <v>0</v>
      </c>
      <c r="D44" s="56">
        <f>'Daily Records'!D62</f>
        <v>0</v>
      </c>
      <c r="E44" s="58">
        <f t="shared" ref="E44:F44" si="42">D44</f>
        <v>0</v>
      </c>
      <c r="F44" s="58">
        <f t="shared" si="42"/>
        <v>0</v>
      </c>
      <c r="G44" s="58">
        <f t="shared" si="3"/>
        <v>0</v>
      </c>
      <c r="H44" s="58">
        <v>20</v>
      </c>
      <c r="I44" s="58">
        <v>18</v>
      </c>
      <c r="J44" s="58">
        <v>13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9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8</v>
      </c>
      <c r="X44" s="58">
        <v>0</v>
      </c>
      <c r="Y44" s="58">
        <v>0</v>
      </c>
      <c r="Z44" s="58">
        <v>0</v>
      </c>
      <c r="AA44" s="58">
        <v>0</v>
      </c>
    </row>
    <row r="45" spans="1:27">
      <c r="A45" s="56"/>
      <c r="B45" s="56"/>
      <c r="C45" s="57"/>
      <c r="D45" s="56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9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</row>
    <row r="46" spans="1:27">
      <c r="A46" s="56"/>
      <c r="B46" s="56"/>
      <c r="C46" s="57"/>
      <c r="D46" s="56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9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</row>
    <row r="47" spans="16:17">
      <c r="P47" s="58"/>
      <c r="Q47" s="58">
        <f t="shared" ref="Q47" si="43">P47</f>
        <v>0</v>
      </c>
    </row>
  </sheetData>
  <mergeCells count="1">
    <mergeCell ref="D1:D2"/>
  </mergeCells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G15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D19" sqref="D19"/>
    </sheetView>
  </sheetViews>
  <sheetFormatPr defaultColWidth="13" defaultRowHeight="15"/>
  <cols>
    <col min="1" max="1" width="11" style="2" customWidth="1"/>
    <col min="2" max="2" width="5" style="2" customWidth="1"/>
    <col min="3" max="3" width="11.0916666666667" style="2" customWidth="1"/>
    <col min="4" max="7" width="5.45" style="13" customWidth="1"/>
    <col min="8" max="15" width="5.45" style="2" customWidth="1"/>
    <col min="16" max="23" width="5.90833333333333" style="2" customWidth="1"/>
    <col min="24" max="24" width="6.36666666666667" style="2" customWidth="1"/>
    <col min="25" max="16384" width="13" style="2"/>
  </cols>
  <sheetData>
    <row r="1" spans="1:7">
      <c r="A1" s="14" t="s">
        <v>139</v>
      </c>
      <c r="B1" s="8"/>
      <c r="C1" s="15" t="s">
        <v>140</v>
      </c>
      <c r="D1" s="16"/>
      <c r="E1" s="16"/>
      <c r="F1" s="16"/>
      <c r="G1" s="16"/>
    </row>
    <row r="2" spans="1:9">
      <c r="A2" s="17" t="s">
        <v>141</v>
      </c>
      <c r="B2" s="18">
        <v>43590</v>
      </c>
      <c r="C2" s="19"/>
      <c r="D2" s="19"/>
      <c r="E2" s="19"/>
      <c r="F2" s="19"/>
      <c r="G2" s="19"/>
      <c r="H2" s="4"/>
      <c r="I2" s="4"/>
    </row>
    <row r="3" spans="1:9">
      <c r="A3" s="17" t="s">
        <v>142</v>
      </c>
      <c r="B3" s="18">
        <f>B2+26</f>
        <v>43616</v>
      </c>
      <c r="C3" s="19"/>
      <c r="D3" s="19"/>
      <c r="E3" s="19"/>
      <c r="F3" s="19"/>
      <c r="G3" s="19"/>
      <c r="H3" s="4"/>
      <c r="I3" s="4"/>
    </row>
    <row r="4" spans="1:7">
      <c r="A4" s="20"/>
      <c r="B4" s="21"/>
      <c r="C4" s="22"/>
      <c r="D4" s="22"/>
      <c r="E4" s="22"/>
      <c r="F4" s="22"/>
      <c r="G4" s="22"/>
    </row>
    <row r="5" ht="15.75" spans="1:16205">
      <c r="A5" s="23" t="s">
        <v>143</v>
      </c>
      <c r="B5" s="24"/>
      <c r="D5" s="25"/>
      <c r="E5" s="25"/>
      <c r="F5" s="25"/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</row>
    <row r="6" s="12" customFormat="1" spans="1:24">
      <c r="A6" s="26" t="s">
        <v>1</v>
      </c>
      <c r="B6" s="26" t="s">
        <v>144</v>
      </c>
      <c r="C6" s="27" t="s">
        <v>4</v>
      </c>
      <c r="D6" s="28">
        <f>B2</f>
        <v>43590</v>
      </c>
      <c r="E6" s="28">
        <f>D6+1</f>
        <v>43591</v>
      </c>
      <c r="F6" s="28">
        <f>E6+1</f>
        <v>43592</v>
      </c>
      <c r="G6" s="28">
        <f>F6+1</f>
        <v>43593</v>
      </c>
      <c r="H6" s="28">
        <f>G6+1</f>
        <v>43594</v>
      </c>
      <c r="I6" s="28">
        <f>H6+1</f>
        <v>43595</v>
      </c>
      <c r="J6" s="28">
        <f>I6+3</f>
        <v>43598</v>
      </c>
      <c r="K6" s="28">
        <f>J6+1</f>
        <v>43599</v>
      </c>
      <c r="L6" s="28">
        <f>K6+1</f>
        <v>43600</v>
      </c>
      <c r="M6" s="28">
        <f>L6+1</f>
        <v>43601</v>
      </c>
      <c r="N6" s="28">
        <f>M6+1</f>
        <v>43602</v>
      </c>
      <c r="O6" s="28">
        <f>N6+3</f>
        <v>43605</v>
      </c>
      <c r="P6" s="28">
        <f>O6+1</f>
        <v>43606</v>
      </c>
      <c r="Q6" s="28">
        <f>P6+1</f>
        <v>43607</v>
      </c>
      <c r="R6" s="28">
        <f>Q6+1</f>
        <v>43608</v>
      </c>
      <c r="S6" s="28">
        <f>R6+1</f>
        <v>43609</v>
      </c>
      <c r="T6" s="28">
        <f>S6+3</f>
        <v>43612</v>
      </c>
      <c r="U6" s="28">
        <f>T6+1</f>
        <v>43613</v>
      </c>
      <c r="V6" s="28">
        <f>U6+1</f>
        <v>43614</v>
      </c>
      <c r="W6" s="28">
        <f>V6+1</f>
        <v>43615</v>
      </c>
      <c r="X6" s="28">
        <f t="shared" ref="X6" si="0">W6+1</f>
        <v>43616</v>
      </c>
    </row>
    <row r="7" s="12" customFormat="1" spans="1:24">
      <c r="A7" s="29"/>
      <c r="B7" s="29"/>
      <c r="C7" s="30"/>
      <c r="D7" s="31">
        <f t="shared" ref="D7:G7" si="1">D6</f>
        <v>43590</v>
      </c>
      <c r="E7" s="31">
        <f t="shared" si="1"/>
        <v>43591</v>
      </c>
      <c r="F7" s="32">
        <f t="shared" si="1"/>
        <v>43592</v>
      </c>
      <c r="G7" s="32">
        <f t="shared" si="1"/>
        <v>43593</v>
      </c>
      <c r="H7" s="32">
        <f t="shared" ref="H7:M7" si="2">H6</f>
        <v>43594</v>
      </c>
      <c r="I7" s="32">
        <f t="shared" si="2"/>
        <v>43595</v>
      </c>
      <c r="J7" s="32">
        <f t="shared" si="2"/>
        <v>43598</v>
      </c>
      <c r="K7" s="32">
        <f t="shared" si="2"/>
        <v>43599</v>
      </c>
      <c r="L7" s="32">
        <f t="shared" si="2"/>
        <v>43600</v>
      </c>
      <c r="M7" s="32">
        <f t="shared" si="2"/>
        <v>43601</v>
      </c>
      <c r="N7" s="32">
        <f t="shared" ref="N7:O7" si="3">N6</f>
        <v>43602</v>
      </c>
      <c r="O7" s="32">
        <f t="shared" si="3"/>
        <v>43605</v>
      </c>
      <c r="P7" s="32">
        <f t="shared" ref="P7:V7" si="4">P6</f>
        <v>43606</v>
      </c>
      <c r="Q7" s="32">
        <f t="shared" si="4"/>
        <v>43607</v>
      </c>
      <c r="R7" s="32">
        <f t="shared" si="4"/>
        <v>43608</v>
      </c>
      <c r="S7" s="32">
        <f t="shared" si="4"/>
        <v>43609</v>
      </c>
      <c r="T7" s="32">
        <f t="shared" si="4"/>
        <v>43612</v>
      </c>
      <c r="U7" s="32">
        <f t="shared" si="4"/>
        <v>43613</v>
      </c>
      <c r="V7" s="32">
        <f t="shared" si="4"/>
        <v>43614</v>
      </c>
      <c r="W7" s="32">
        <f t="shared" ref="W7:X7" si="5">W6</f>
        <v>43615</v>
      </c>
      <c r="X7" s="32">
        <f t="shared" si="5"/>
        <v>43616</v>
      </c>
    </row>
    <row r="8" spans="1:24">
      <c r="A8" s="33" t="s">
        <v>5</v>
      </c>
      <c r="B8" s="34"/>
      <c r="C8" s="35">
        <f>SUM(C10:C14)</f>
        <v>440</v>
      </c>
      <c r="D8" s="36">
        <f>C8-D9</f>
        <v>420</v>
      </c>
      <c r="E8" s="36">
        <f>D8-E9</f>
        <v>397</v>
      </c>
      <c r="F8" s="36">
        <f t="shared" ref="F8:M8" si="6">E8-F9</f>
        <v>374</v>
      </c>
      <c r="G8" s="36">
        <f t="shared" si="6"/>
        <v>351</v>
      </c>
      <c r="H8" s="36">
        <f t="shared" si="6"/>
        <v>328</v>
      </c>
      <c r="I8" s="36">
        <f t="shared" si="6"/>
        <v>305</v>
      </c>
      <c r="J8" s="36">
        <f t="shared" si="6"/>
        <v>282</v>
      </c>
      <c r="K8" s="36">
        <f t="shared" si="6"/>
        <v>259</v>
      </c>
      <c r="L8" s="36">
        <f t="shared" si="6"/>
        <v>236</v>
      </c>
      <c r="M8" s="36">
        <f t="shared" si="6"/>
        <v>213</v>
      </c>
      <c r="N8" s="36">
        <f t="shared" ref="N8" si="7">M8-N9</f>
        <v>190</v>
      </c>
      <c r="O8" s="36">
        <f t="shared" ref="O8:V8" si="8">N8-O9</f>
        <v>171</v>
      </c>
      <c r="P8" s="36">
        <f t="shared" si="8"/>
        <v>152</v>
      </c>
      <c r="Q8" s="36">
        <f t="shared" si="8"/>
        <v>133</v>
      </c>
      <c r="R8" s="36">
        <f t="shared" si="8"/>
        <v>114</v>
      </c>
      <c r="S8" s="36">
        <f t="shared" si="8"/>
        <v>95</v>
      </c>
      <c r="T8" s="36">
        <f t="shared" si="8"/>
        <v>76</v>
      </c>
      <c r="U8" s="36">
        <f t="shared" si="8"/>
        <v>57</v>
      </c>
      <c r="V8" s="36">
        <f t="shared" si="8"/>
        <v>38</v>
      </c>
      <c r="W8" s="36">
        <f t="shared" ref="W8" si="9">V8-W9</f>
        <v>19</v>
      </c>
      <c r="X8" s="36">
        <f t="shared" ref="X8" si="10">W8-X9</f>
        <v>0</v>
      </c>
    </row>
    <row r="9" spans="1:24">
      <c r="A9" s="33" t="s">
        <v>145</v>
      </c>
      <c r="B9" s="34"/>
      <c r="C9" s="35">
        <f>SUM(D9:X9)</f>
        <v>440</v>
      </c>
      <c r="D9" s="35">
        <f t="shared" ref="D9:X9" si="11">SUM(D10:D14)</f>
        <v>20</v>
      </c>
      <c r="E9" s="35">
        <f t="shared" si="11"/>
        <v>23</v>
      </c>
      <c r="F9" s="35">
        <f t="shared" si="11"/>
        <v>23</v>
      </c>
      <c r="G9" s="35">
        <f t="shared" si="11"/>
        <v>23</v>
      </c>
      <c r="H9" s="35">
        <f t="shared" si="11"/>
        <v>23</v>
      </c>
      <c r="I9" s="35">
        <f t="shared" si="11"/>
        <v>23</v>
      </c>
      <c r="J9" s="35">
        <f t="shared" si="11"/>
        <v>23</v>
      </c>
      <c r="K9" s="35">
        <f t="shared" si="11"/>
        <v>23</v>
      </c>
      <c r="L9" s="35">
        <f t="shared" si="11"/>
        <v>23</v>
      </c>
      <c r="M9" s="35">
        <f t="shared" si="11"/>
        <v>23</v>
      </c>
      <c r="N9" s="35">
        <f t="shared" si="11"/>
        <v>23</v>
      </c>
      <c r="O9" s="35">
        <f t="shared" si="11"/>
        <v>19</v>
      </c>
      <c r="P9" s="35">
        <f t="shared" si="11"/>
        <v>19</v>
      </c>
      <c r="Q9" s="35">
        <f t="shared" si="11"/>
        <v>19</v>
      </c>
      <c r="R9" s="35">
        <f t="shared" si="11"/>
        <v>19</v>
      </c>
      <c r="S9" s="35">
        <f t="shared" si="11"/>
        <v>19</v>
      </c>
      <c r="T9" s="35">
        <f t="shared" si="11"/>
        <v>19</v>
      </c>
      <c r="U9" s="35">
        <f t="shared" si="11"/>
        <v>19</v>
      </c>
      <c r="V9" s="35">
        <f t="shared" si="11"/>
        <v>19</v>
      </c>
      <c r="W9" s="35">
        <f t="shared" si="11"/>
        <v>19</v>
      </c>
      <c r="X9" s="35">
        <f t="shared" si="11"/>
        <v>19</v>
      </c>
    </row>
    <row r="10" spans="1:24">
      <c r="A10" s="8" t="s">
        <v>146</v>
      </c>
      <c r="B10" s="8"/>
      <c r="C10" s="36">
        <f>SUM(D10:X10)</f>
        <v>60</v>
      </c>
      <c r="D10" s="37">
        <v>0</v>
      </c>
      <c r="E10" s="37">
        <v>3</v>
      </c>
      <c r="F10" s="37">
        <v>3</v>
      </c>
      <c r="G10" s="37">
        <v>3</v>
      </c>
      <c r="H10" s="37">
        <v>3</v>
      </c>
      <c r="I10" s="37">
        <v>3</v>
      </c>
      <c r="J10" s="37">
        <v>3</v>
      </c>
      <c r="K10" s="37">
        <v>3</v>
      </c>
      <c r="L10" s="37">
        <v>3</v>
      </c>
      <c r="M10" s="37">
        <v>3</v>
      </c>
      <c r="N10" s="37">
        <v>3</v>
      </c>
      <c r="O10" s="37">
        <v>3</v>
      </c>
      <c r="P10" s="37">
        <v>3</v>
      </c>
      <c r="Q10" s="37">
        <v>3</v>
      </c>
      <c r="R10" s="37">
        <v>3</v>
      </c>
      <c r="S10" s="37">
        <v>3</v>
      </c>
      <c r="T10" s="37">
        <v>3</v>
      </c>
      <c r="U10" s="37">
        <v>3</v>
      </c>
      <c r="V10" s="37">
        <v>3</v>
      </c>
      <c r="W10" s="37">
        <v>3</v>
      </c>
      <c r="X10" s="37">
        <v>3</v>
      </c>
    </row>
    <row r="11" spans="1:24">
      <c r="A11" s="8" t="s">
        <v>116</v>
      </c>
      <c r="B11" s="8"/>
      <c r="C11" s="36">
        <f>SUM(D11:X11)</f>
        <v>44</v>
      </c>
      <c r="D11" s="37">
        <v>4</v>
      </c>
      <c r="E11" s="37">
        <v>4</v>
      </c>
      <c r="F11" s="37">
        <v>4</v>
      </c>
      <c r="G11" s="37">
        <v>4</v>
      </c>
      <c r="H11" s="37">
        <v>4</v>
      </c>
      <c r="I11" s="37">
        <v>4</v>
      </c>
      <c r="J11" s="37">
        <v>4</v>
      </c>
      <c r="K11" s="37">
        <v>4</v>
      </c>
      <c r="L11" s="37">
        <v>4</v>
      </c>
      <c r="M11" s="37">
        <v>4</v>
      </c>
      <c r="N11" s="37">
        <v>4</v>
      </c>
      <c r="O11" s="37">
        <v>0</v>
      </c>
      <c r="P11" s="37">
        <v>0</v>
      </c>
      <c r="Q11" s="37">
        <v>0</v>
      </c>
      <c r="R11" s="37">
        <v>0</v>
      </c>
      <c r="S11" s="37">
        <v>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</row>
    <row r="12" spans="1:24">
      <c r="A12" s="8" t="s">
        <v>23</v>
      </c>
      <c r="B12" s="8"/>
      <c r="C12" s="36">
        <f>SUM(D12:X12)</f>
        <v>168</v>
      </c>
      <c r="D12" s="37">
        <v>8</v>
      </c>
      <c r="E12" s="37">
        <v>8</v>
      </c>
      <c r="F12" s="37">
        <v>8</v>
      </c>
      <c r="G12" s="37">
        <v>8</v>
      </c>
      <c r="H12" s="37">
        <v>8</v>
      </c>
      <c r="I12" s="37">
        <v>8</v>
      </c>
      <c r="J12" s="37">
        <v>8</v>
      </c>
      <c r="K12" s="37">
        <v>8</v>
      </c>
      <c r="L12" s="37">
        <v>8</v>
      </c>
      <c r="M12" s="37">
        <v>8</v>
      </c>
      <c r="N12" s="37">
        <v>8</v>
      </c>
      <c r="O12" s="37">
        <v>8</v>
      </c>
      <c r="P12" s="37">
        <v>8</v>
      </c>
      <c r="Q12" s="37">
        <v>8</v>
      </c>
      <c r="R12" s="37">
        <v>8</v>
      </c>
      <c r="S12" s="37">
        <v>8</v>
      </c>
      <c r="T12" s="37">
        <v>8</v>
      </c>
      <c r="U12" s="37">
        <v>8</v>
      </c>
      <c r="V12" s="37">
        <v>8</v>
      </c>
      <c r="W12" s="37">
        <v>8</v>
      </c>
      <c r="X12" s="37">
        <v>8</v>
      </c>
    </row>
    <row r="13" spans="1:24">
      <c r="A13" s="8" t="s">
        <v>38</v>
      </c>
      <c r="B13" s="8"/>
      <c r="C13" s="36">
        <f>SUM(D13:X13)</f>
        <v>168</v>
      </c>
      <c r="D13" s="37">
        <v>8</v>
      </c>
      <c r="E13" s="37">
        <v>8</v>
      </c>
      <c r="F13" s="37">
        <v>8</v>
      </c>
      <c r="G13" s="37">
        <v>8</v>
      </c>
      <c r="H13" s="37">
        <v>8</v>
      </c>
      <c r="I13" s="37">
        <v>8</v>
      </c>
      <c r="J13" s="37">
        <v>8</v>
      </c>
      <c r="K13" s="37">
        <v>8</v>
      </c>
      <c r="L13" s="37">
        <v>8</v>
      </c>
      <c r="M13" s="37">
        <v>8</v>
      </c>
      <c r="N13" s="37">
        <v>8</v>
      </c>
      <c r="O13" s="37">
        <v>8</v>
      </c>
      <c r="P13" s="37">
        <v>8</v>
      </c>
      <c r="Q13" s="37">
        <v>8</v>
      </c>
      <c r="R13" s="37">
        <v>8</v>
      </c>
      <c r="S13" s="37">
        <v>8</v>
      </c>
      <c r="T13" s="37">
        <v>8</v>
      </c>
      <c r="U13" s="37">
        <v>8</v>
      </c>
      <c r="V13" s="37">
        <v>8</v>
      </c>
      <c r="W13" s="37">
        <v>8</v>
      </c>
      <c r="X13" s="37">
        <v>8</v>
      </c>
    </row>
    <row r="14" spans="1:24">
      <c r="A14" s="8" t="s">
        <v>130</v>
      </c>
      <c r="B14" s="8"/>
      <c r="C14" s="36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>
      <c r="A15" s="8"/>
      <c r="B15" s="8"/>
      <c r="C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</sheetData>
  <mergeCells count="7">
    <mergeCell ref="C1:G1"/>
    <mergeCell ref="B2:G2"/>
    <mergeCell ref="B3:G3"/>
    <mergeCell ref="C4:G4"/>
    <mergeCell ref="D5:G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zoomScale="115" zoomScaleNormal="115" topLeftCell="A16" workbookViewId="0">
      <selection activeCell="C26" sqref="C26"/>
    </sheetView>
  </sheetViews>
  <sheetFormatPr defaultColWidth="9.45" defaultRowHeight="15" outlineLevelCol="6"/>
  <cols>
    <col min="1" max="1" width="24.45" style="2" customWidth="1"/>
    <col min="2" max="2" width="32.725" style="2" customWidth="1"/>
    <col min="3" max="4" width="8.45" style="3" customWidth="1"/>
    <col min="5" max="5" width="12.45" style="3" customWidth="1"/>
    <col min="6" max="6" width="12.45" style="4" customWidth="1"/>
    <col min="7" max="7" width="13.45" style="3" customWidth="1"/>
    <col min="8" max="20" width="5.45" style="2" customWidth="1"/>
    <col min="21" max="16384" width="9.45" style="2"/>
  </cols>
  <sheetData>
    <row r="1" spans="1:7">
      <c r="A1" s="5" t="s">
        <v>0</v>
      </c>
      <c r="B1" s="5" t="s">
        <v>1</v>
      </c>
      <c r="C1" s="6" t="s">
        <v>2</v>
      </c>
      <c r="D1" s="6" t="s">
        <v>3</v>
      </c>
      <c r="E1" s="6" t="s">
        <v>8</v>
      </c>
      <c r="F1" s="7" t="s">
        <v>147</v>
      </c>
      <c r="G1" s="6" t="s">
        <v>148</v>
      </c>
    </row>
    <row r="2" spans="1:7">
      <c r="A2" s="8" t="str">
        <f>'Daily Records'!A6</f>
        <v>Phase12.P001</v>
      </c>
      <c r="B2" s="8" t="str">
        <f>'Daily Records'!B6</f>
        <v>Meeting-Phase 12</v>
      </c>
      <c r="C2" s="9">
        <f>'Daily Records'!C6</f>
        <v>1000</v>
      </c>
      <c r="D2" s="9">
        <f>'Daily Records'!D6</f>
        <v>50</v>
      </c>
      <c r="E2" s="10">
        <f>'Daily Records'!AC6</f>
        <v>0</v>
      </c>
      <c r="F2" s="11" t="str">
        <f>'Daily Records'!AB6</f>
        <v>All</v>
      </c>
      <c r="G2" s="10">
        <f>'Daily Records'!AA6</f>
        <v>20</v>
      </c>
    </row>
    <row r="3" spans="1:7">
      <c r="A3" s="8" t="str">
        <f>'Daily Records'!A7</f>
        <v>Phase12.P002</v>
      </c>
      <c r="B3" s="8" t="str">
        <f>'Daily Records'!B7</f>
        <v>Project management</v>
      </c>
      <c r="C3" s="9">
        <f>'Daily Records'!C7</f>
        <v>1000</v>
      </c>
      <c r="D3" s="9">
        <f>'Daily Records'!D7</f>
        <v>16</v>
      </c>
      <c r="E3" s="10">
        <f>'Daily Records'!AC7</f>
        <v>0</v>
      </c>
      <c r="F3" s="11" t="str">
        <f>'Daily Records'!AB7</f>
        <v>Bella.bi</v>
      </c>
      <c r="G3" s="10">
        <f>'Daily Records'!AA7</f>
        <v>3</v>
      </c>
    </row>
    <row r="4" spans="1:7">
      <c r="A4" s="8" t="str">
        <f>'Daily Records'!A8</f>
        <v>Phase12.S001</v>
      </c>
      <c r="B4" s="8" t="str">
        <f>'Daily Records'!B8</f>
        <v>Analysis requirements</v>
      </c>
      <c r="C4" s="9">
        <f>'Daily Records'!C8</f>
        <v>1000</v>
      </c>
      <c r="D4" s="9">
        <f>'Daily Records'!D8</f>
        <v>16</v>
      </c>
      <c r="E4" s="10">
        <f>'Daily Records'!AC8</f>
        <v>0</v>
      </c>
      <c r="F4" s="11" t="str">
        <f>'Daily Records'!AB8</f>
        <v>Bella.bi</v>
      </c>
      <c r="G4" s="10">
        <f>'Daily Records'!AA8</f>
        <v>0</v>
      </c>
    </row>
    <row r="5" spans="1:7">
      <c r="A5" s="8" t="str">
        <f>'Daily Records'!A9</f>
        <v>Phase12.I003</v>
      </c>
      <c r="B5" s="8" t="str">
        <f>'Daily Records'!B9</f>
        <v>Update CIM model in MDD</v>
      </c>
      <c r="C5" s="9">
        <f>'Daily Records'!C9</f>
        <v>950</v>
      </c>
      <c r="D5" s="9">
        <f>'Daily Records'!D9</f>
        <v>8</v>
      </c>
      <c r="E5" s="10">
        <f>'Daily Records'!AC9</f>
        <v>0</v>
      </c>
      <c r="F5" s="11" t="str">
        <f>'Daily Records'!AB9</f>
        <v>Bright.Liu</v>
      </c>
      <c r="G5" s="10">
        <f>'Daily Records'!AA9</f>
        <v>0</v>
      </c>
    </row>
    <row r="6" spans="1:7">
      <c r="A6" s="8" t="str">
        <f>'Daily Records'!A10</f>
        <v>Phase12.I009</v>
      </c>
      <c r="B6" s="8" t="str">
        <f>'Daily Records'!B10</f>
        <v>Upgrade SanjelData and eServiceMDM</v>
      </c>
      <c r="C6" s="9">
        <f>'Daily Records'!C10</f>
        <v>950</v>
      </c>
      <c r="D6" s="9">
        <f>'Daily Records'!D10</f>
        <v>8</v>
      </c>
      <c r="E6" s="10">
        <f>'Daily Records'!AC10</f>
        <v>0</v>
      </c>
      <c r="F6" s="11" t="str">
        <f>'Daily Records'!AB10</f>
        <v>Bright.Liu</v>
      </c>
      <c r="G6" s="10">
        <f>'Daily Records'!AA10</f>
        <v>9</v>
      </c>
    </row>
    <row r="7" spans="1:7">
      <c r="A7" s="8" t="str">
        <f>'Daily Records'!A11</f>
        <v>Phase12.I010</v>
      </c>
      <c r="B7" s="8" t="str">
        <f>'Daily Records'!B11</f>
        <v>Update database upgrade script</v>
      </c>
      <c r="C7" s="9">
        <f>'Daily Records'!C11</f>
        <v>950</v>
      </c>
      <c r="D7" s="9">
        <f>'Daily Records'!D11</f>
        <v>10</v>
      </c>
      <c r="E7" s="10">
        <f>'Daily Records'!AC11</f>
        <v>0</v>
      </c>
      <c r="F7" s="11" t="str">
        <f>'Daily Records'!AB11</f>
        <v>Bright.Liu</v>
      </c>
      <c r="G7" s="10">
        <f>'Daily Records'!AA11</f>
        <v>7</v>
      </c>
    </row>
    <row r="8" spans="1:7">
      <c r="A8" s="8" t="str">
        <f>'Daily Records'!A12</f>
        <v>Phase12.D001</v>
      </c>
      <c r="B8" s="8" t="str">
        <f>'Daily Records'!B12</f>
        <v>Update domain model</v>
      </c>
      <c r="C8" s="9">
        <f>'Daily Records'!C12</f>
        <v>950</v>
      </c>
      <c r="D8" s="9">
        <f>'Daily Records'!D12</f>
        <v>8</v>
      </c>
      <c r="E8" s="10">
        <f>'Daily Records'!AC12</f>
        <v>0</v>
      </c>
      <c r="F8" s="11" t="str">
        <f>'Daily Records'!AB12</f>
        <v>Bright.Liu</v>
      </c>
      <c r="G8" s="10">
        <f>'Daily Records'!AA12</f>
        <v>0</v>
      </c>
    </row>
    <row r="9" spans="1:7">
      <c r="A9" s="8" t="str">
        <f>'Daily Records'!A17</f>
        <v>Refactor.T002</v>
      </c>
      <c r="B9" s="8" t="str">
        <f>'Daily Records'!B17</f>
        <v>Refactoring Update/Delete Schedule</v>
      </c>
      <c r="C9" s="9">
        <f>'Daily Records'!C17</f>
        <v>950</v>
      </c>
      <c r="D9" s="9">
        <f>'Daily Records'!D17</f>
        <v>2</v>
      </c>
      <c r="E9" s="10">
        <f>'Daily Records'!AC17</f>
        <v>0</v>
      </c>
      <c r="F9" s="11" t="str">
        <f>'Daily Records'!AB17</f>
        <v>Bright.Liu</v>
      </c>
      <c r="G9" s="10">
        <f>'Daily Records'!AA17</f>
        <v>2</v>
      </c>
    </row>
    <row r="10" spans="1:7">
      <c r="A10" s="8" t="str">
        <f>'Daily Records'!A23</f>
        <v>Ticket #614</v>
      </c>
      <c r="B10" s="8" t="str">
        <f>'Daily Records'!B23</f>
        <v>Update a Crew_on Third party crew board</v>
      </c>
      <c r="C10" s="9">
        <f>'Daily Records'!C23</f>
        <v>930</v>
      </c>
      <c r="D10" s="9">
        <f>'Daily Records'!D23</f>
        <v>2</v>
      </c>
      <c r="E10" s="10">
        <f>'Daily Records'!AC23</f>
        <v>1</v>
      </c>
      <c r="F10" s="11" t="str">
        <f>'Daily Records'!AB23</f>
        <v>Colin.Ji</v>
      </c>
      <c r="G10" s="10">
        <f>'Daily Records'!AA23</f>
        <v>2</v>
      </c>
    </row>
    <row r="11" spans="1:7">
      <c r="A11" s="8" t="str">
        <f>'Daily Records'!A24</f>
        <v>Ticket #616</v>
      </c>
      <c r="B11" s="8" t="str">
        <f>'Daily Records'!B24</f>
        <v>Remove a Crew_on Third party crew board</v>
      </c>
      <c r="C11" s="9">
        <f>'Daily Records'!C24</f>
        <v>930</v>
      </c>
      <c r="D11" s="9">
        <f>'Daily Records'!D24</f>
        <v>2</v>
      </c>
      <c r="E11" s="10">
        <f>'Daily Records'!AC24</f>
        <v>1</v>
      </c>
      <c r="F11" s="11" t="str">
        <f>'Daily Records'!AB24</f>
        <v>Colin.Ji</v>
      </c>
      <c r="G11" s="10">
        <f>'Daily Records'!AA24</f>
        <v>2</v>
      </c>
    </row>
    <row r="12" spans="1:7">
      <c r="A12" s="8" t="str">
        <f>'Daily Records'!A25</f>
        <v>Ticket #251</v>
      </c>
      <c r="B12" s="8" t="str">
        <f>'Daily Records'!B25</f>
        <v>Update Dispatched/In-Progress Rig Job Date Time(Postpone)</v>
      </c>
      <c r="C12" s="9">
        <f>'Daily Records'!C25</f>
        <v>930</v>
      </c>
      <c r="D12" s="9">
        <f>'Daily Records'!D25</f>
        <v>1</v>
      </c>
      <c r="E12" s="10">
        <f>'Daily Records'!AC25</f>
        <v>1</v>
      </c>
      <c r="F12" s="11" t="str">
        <f>'Daily Records'!AB25</f>
        <v>Colin.Ji</v>
      </c>
      <c r="G12" s="10">
        <f>'Daily Records'!AA25</f>
        <v>1</v>
      </c>
    </row>
    <row r="13" spans="1:7">
      <c r="A13" s="8" t="str">
        <f>'Daily Records'!A26</f>
        <v>Ticket #606</v>
      </c>
      <c r="B13" s="8" t="str">
        <f>'Daily Records'!B26</f>
        <v>Assign a crew to a job</v>
      </c>
      <c r="C13" s="9">
        <f>'Daily Records'!C26</f>
        <v>930</v>
      </c>
      <c r="D13" s="9">
        <f>'Daily Records'!D26</f>
        <v>1</v>
      </c>
      <c r="E13" s="10">
        <f>'Daily Records'!AC26</f>
        <v>1</v>
      </c>
      <c r="F13" s="11" t="str">
        <f>'Daily Records'!AB26</f>
        <v>Bright.Liu</v>
      </c>
      <c r="G13" s="10">
        <f>'Daily Records'!AA26</f>
        <v>1.5</v>
      </c>
    </row>
    <row r="14" spans="1:7">
      <c r="A14" s="8" t="str">
        <f>'Daily Records'!A27</f>
        <v>Ticket #598</v>
      </c>
      <c r="B14" s="8" t="str">
        <f>'Daily Records'!B27</f>
        <v>Display job info in crew board</v>
      </c>
      <c r="C14" s="9">
        <f>'Daily Records'!C27</f>
        <v>930</v>
      </c>
      <c r="D14" s="9">
        <f>'Daily Records'!D27</f>
        <v>3</v>
      </c>
      <c r="E14" s="10">
        <f>'Daily Records'!AC27</f>
        <v>1</v>
      </c>
      <c r="F14" s="11" t="str">
        <f>'Daily Records'!AB27</f>
        <v>Colin.Ji</v>
      </c>
      <c r="G14" s="10">
        <f>'Daily Records'!AA27</f>
        <v>2.5</v>
      </c>
    </row>
    <row r="15" spans="1:7">
      <c r="A15" s="8" t="str">
        <f>'Daily Records'!A28</f>
        <v>Ticket #612</v>
      </c>
      <c r="B15" s="8" t="str">
        <f>'Daily Records'!B28</f>
        <v>Handling schedule conflicts_in Rig board</v>
      </c>
      <c r="C15" s="9">
        <f>'Daily Records'!C28</f>
        <v>930</v>
      </c>
      <c r="D15" s="9">
        <f>'Daily Records'!D28</f>
        <v>2</v>
      </c>
      <c r="E15" s="10">
        <f>'Daily Records'!AC28</f>
        <v>1</v>
      </c>
      <c r="F15" s="11" t="str">
        <f>'Daily Records'!AB28</f>
        <v>Colin.Ji</v>
      </c>
      <c r="G15" s="10">
        <f>'Daily Records'!AA28</f>
        <v>2</v>
      </c>
    </row>
    <row r="16" spans="1:7">
      <c r="A16" s="8" t="str">
        <f>'Daily Records'!A29</f>
        <v>Ticket #611</v>
      </c>
      <c r="B16" s="8" t="str">
        <f>'Daily Records'!B29</f>
        <v>Update notes in board</v>
      </c>
      <c r="C16" s="9">
        <f>'Daily Records'!C29</f>
        <v>900</v>
      </c>
      <c r="D16" s="9">
        <f>'Daily Records'!D29</f>
        <v>16</v>
      </c>
      <c r="E16" s="10">
        <f>'Daily Records'!AC29</f>
        <v>1</v>
      </c>
      <c r="F16" s="11" t="str">
        <f>'Daily Records'!AB29</f>
        <v>Colin.Ji</v>
      </c>
      <c r="G16" s="10">
        <f>'Daily Records'!AA29</f>
        <v>11</v>
      </c>
    </row>
    <row r="17" spans="1:7">
      <c r="A17" s="8" t="str">
        <f>'Daily Records'!A51</f>
        <v>MDD.T001</v>
      </c>
      <c r="B17" s="8" t="str">
        <f>'Daily Records'!B51</f>
        <v>Enum template example</v>
      </c>
      <c r="C17" s="9">
        <f>'Daily Records'!C51</f>
        <v>900</v>
      </c>
      <c r="D17" s="9">
        <f>'Daily Records'!D51</f>
        <v>8</v>
      </c>
      <c r="E17" s="10">
        <f>'Daily Records'!AC51</f>
        <v>1</v>
      </c>
      <c r="F17" s="11" t="str">
        <f>'Daily Records'!AB51</f>
        <v>Bright.Liu</v>
      </c>
      <c r="G17" s="10">
        <f>'Daily Records'!AA51</f>
        <v>5</v>
      </c>
    </row>
    <row r="18" spans="1:7">
      <c r="A18" s="8" t="str">
        <f>'Daily Records'!A52</f>
        <v>MDD.T002</v>
      </c>
      <c r="B18" s="8" t="str">
        <f>'Daily Records'!B52</f>
        <v>Implement for Enum_backend</v>
      </c>
      <c r="C18" s="9">
        <f>'Daily Records'!C52</f>
        <v>900</v>
      </c>
      <c r="D18" s="9">
        <f>'Daily Records'!D52</f>
        <v>12</v>
      </c>
      <c r="E18" s="10">
        <f>'Daily Records'!AC52</f>
        <v>0</v>
      </c>
      <c r="F18" s="11" t="str">
        <f>'Daily Records'!AB52</f>
        <v>Bela&amp;Bright</v>
      </c>
      <c r="G18" s="10">
        <f>'Daily Records'!AA52</f>
        <v>22.5</v>
      </c>
    </row>
    <row r="19" spans="1:7">
      <c r="A19" s="8" t="str">
        <f>'Daily Records'!A53</f>
        <v>MDD.T003</v>
      </c>
      <c r="B19" s="8" t="str">
        <f>'Daily Records'!B53</f>
        <v>Implement for Enum_frontend</v>
      </c>
      <c r="C19" s="9">
        <f>'Daily Records'!C53</f>
        <v>900</v>
      </c>
      <c r="D19" s="9">
        <f>'Daily Records'!D53</f>
        <v>16</v>
      </c>
      <c r="E19" s="10">
        <f>'Daily Records'!AC53</f>
        <v>0</v>
      </c>
      <c r="F19" s="11" t="str">
        <f>'Daily Records'!AB53</f>
        <v>Bela.Zhao</v>
      </c>
      <c r="G19" s="10">
        <f>'Daily Records'!AA53</f>
        <v>10.5</v>
      </c>
    </row>
    <row r="20" spans="1:7">
      <c r="A20" s="8" t="str">
        <f>'Daily Records'!A54</f>
        <v>MDD.T004</v>
      </c>
      <c r="B20" s="8" t="str">
        <f>'Daily Records'!B54</f>
        <v>CimToPimTransform，PimToPsmTransform，PsmToDatabaseScriptTransform</v>
      </c>
      <c r="C20" s="9">
        <f>'Daily Records'!C54</f>
        <v>900</v>
      </c>
      <c r="D20" s="9">
        <f>'Daily Records'!D54</f>
        <v>12</v>
      </c>
      <c r="E20" s="10">
        <f>'Daily Records'!AC54</f>
        <v>1</v>
      </c>
      <c r="F20" s="11" t="str">
        <f>'Daily Records'!AB54</f>
        <v>Bela.Zhao</v>
      </c>
      <c r="G20" s="10">
        <f>'Daily Records'!AA54</f>
        <v>15</v>
      </c>
    </row>
    <row r="21" spans="1:7">
      <c r="A21" s="8" t="str">
        <f>'Daily Records'!A56</f>
        <v>MDD.T006</v>
      </c>
      <c r="B21" s="8" t="str">
        <f>'Daily Records'!B56</f>
        <v>Modify modified_user_id data type</v>
      </c>
      <c r="C21" s="9">
        <f>'Daily Records'!C56</f>
        <v>900</v>
      </c>
      <c r="D21" s="9">
        <f>'Daily Records'!D56</f>
        <v>8</v>
      </c>
      <c r="E21" s="10">
        <f>'Daily Records'!AC56</f>
        <v>1</v>
      </c>
      <c r="F21" s="11" t="str">
        <f>'Daily Records'!AB56</f>
        <v>Bright.Liu</v>
      </c>
      <c r="G21" s="10">
        <f>'Daily Records'!AA56</f>
        <v>5.5</v>
      </c>
    </row>
    <row r="22" spans="1:7">
      <c r="A22" s="8" t="str">
        <f>'Daily Records'!A57</f>
        <v>MDD.T007</v>
      </c>
      <c r="B22" s="8" t="str">
        <f>'Daily Records'!B57</f>
        <v>Add Name and Description for non-versioned entity </v>
      </c>
      <c r="C22" s="9">
        <f>'Daily Records'!C57</f>
        <v>900</v>
      </c>
      <c r="D22" s="9">
        <f>'Daily Records'!D57</f>
        <v>16</v>
      </c>
      <c r="E22" s="10">
        <f>'Daily Records'!AC57</f>
        <v>1</v>
      </c>
      <c r="F22" s="11" t="str">
        <f>'Daily Records'!AB57</f>
        <v>Bright.Liu</v>
      </c>
      <c r="G22" s="10">
        <f>'Daily Records'!AA57</f>
        <v>8</v>
      </c>
    </row>
    <row r="23" spans="1:7">
      <c r="A23" s="8" t="str">
        <f>'Daily Records'!A60</f>
        <v>MDD.T010</v>
      </c>
      <c r="B23" s="8" t="str">
        <f>'Daily Records'!B60</f>
        <v>Extend for Service and Webapi </v>
      </c>
      <c r="C23" s="9">
        <f>'Daily Records'!C60</f>
        <v>850</v>
      </c>
      <c r="D23" s="9">
        <f>'Daily Records'!D60</f>
        <v>16</v>
      </c>
      <c r="E23" s="10">
        <f>'Daily Records'!AC60</f>
        <v>0</v>
      </c>
      <c r="F23" s="11" t="str">
        <f>'Daily Records'!AB60</f>
        <v>Bessie.yin</v>
      </c>
      <c r="G23" s="10">
        <f>'Daily Records'!AA60</f>
        <v>20.5</v>
      </c>
    </row>
    <row r="24" spans="1:7">
      <c r="A24" s="8" t="str">
        <f>'Daily Records'!A61</f>
        <v>MDD.T011</v>
      </c>
      <c r="B24" s="8" t="str">
        <f>'Daily Records'!B61</f>
        <v>Test for MDD new function</v>
      </c>
      <c r="C24" s="9">
        <f>'Daily Records'!C61</f>
        <v>850</v>
      </c>
      <c r="D24" s="9">
        <f>'Daily Records'!D61</f>
        <v>12</v>
      </c>
      <c r="E24" s="10">
        <f>'Daily Records'!AC61</f>
        <v>0</v>
      </c>
      <c r="F24" s="11" t="str">
        <f>'Daily Records'!AB61</f>
        <v>Bela.Zhao</v>
      </c>
      <c r="G24" s="10">
        <f>'Daily Records'!AA61</f>
        <v>22.5</v>
      </c>
    </row>
    <row r="25" spans="1:7">
      <c r="A25" s="8">
        <f>'Daily Records'!A62</f>
        <v>0</v>
      </c>
      <c r="B25" s="8" t="str">
        <f>'Daily Records'!B62</f>
        <v>Resolve the slow loading problem in rigjob list </v>
      </c>
      <c r="C25" s="9">
        <f>'Daily Records'!C62</f>
        <v>0</v>
      </c>
      <c r="D25" s="9">
        <f>'Daily Records'!D62</f>
        <v>0</v>
      </c>
      <c r="E25" s="10">
        <f>'Daily Records'!AC62</f>
        <v>0</v>
      </c>
      <c r="F25" s="11">
        <f>'Daily Records'!AB62</f>
        <v>0</v>
      </c>
      <c r="G25" s="10">
        <f>'Daily Records'!AA62</f>
        <v>0</v>
      </c>
    </row>
    <row r="26" spans="1:7">
      <c r="A26" s="8" t="str">
        <f>'Daily Records'!A44</f>
        <v>Bug #001</v>
      </c>
      <c r="B26" s="8" t="str">
        <f>'Daily Records'!B44</f>
        <v>Reschedule Rig Job</v>
      </c>
      <c r="C26" s="9">
        <f>'Daily Records'!C44</f>
        <v>900</v>
      </c>
      <c r="D26" s="9">
        <f>'Daily Records'!D44</f>
        <v>4</v>
      </c>
      <c r="E26" s="10">
        <f>'Daily Records'!AC44</f>
        <v>1</v>
      </c>
      <c r="F26" s="11" t="str">
        <f>'Daily Records'!AB44</f>
        <v>Colin.Ji</v>
      </c>
      <c r="G26" s="10">
        <f>'Daily Records'!AA44</f>
        <v>3</v>
      </c>
    </row>
    <row r="27" spans="1:7">
      <c r="A27" s="8" t="str">
        <f>'Daily Records'!A45</f>
        <v>Bug #002</v>
      </c>
      <c r="B27" s="8" t="str">
        <f>'Daily Records'!B45</f>
        <v>Update Well Location</v>
      </c>
      <c r="C27" s="9">
        <f>'Daily Records'!C45</f>
        <v>900</v>
      </c>
      <c r="D27" s="9">
        <f>'Daily Records'!D45</f>
        <v>1</v>
      </c>
      <c r="E27" s="10">
        <f>'Daily Records'!AC45</f>
        <v>1</v>
      </c>
      <c r="F27" s="11" t="str">
        <f>'Daily Records'!AB45</f>
        <v>Colin.Ji</v>
      </c>
      <c r="G27" s="10">
        <f>'Daily Records'!AA45</f>
        <v>1</v>
      </c>
    </row>
    <row r="28" spans="1:7">
      <c r="A28" s="8" t="str">
        <f>'Daily Records'!A19</f>
        <v>Refactor.T004</v>
      </c>
      <c r="B28" s="8" t="str">
        <f>'Daily Records'!B19</f>
        <v>Re-Schedule Product Haul Load</v>
      </c>
      <c r="C28" s="9">
        <f>'Daily Records'!C19</f>
        <v>900</v>
      </c>
      <c r="D28" s="9">
        <f>'Daily Records'!D19</f>
        <v>2</v>
      </c>
      <c r="E28" s="10">
        <f>'Daily Records'!AC19</f>
        <v>1</v>
      </c>
      <c r="F28" s="11" t="str">
        <f>'Daily Records'!AB19</f>
        <v>Colin.Ji</v>
      </c>
      <c r="G28" s="10">
        <f>'Daily Records'!AA19</f>
        <v>2</v>
      </c>
    </row>
    <row r="29" spans="1:7">
      <c r="A29" s="8" t="str">
        <f>'Daily Records'!A63</f>
        <v>Rests</v>
      </c>
      <c r="B29" s="8" t="str">
        <f>'Daily Records'!B63</f>
        <v>Familiar with requirement Sanjel</v>
      </c>
      <c r="C29" s="9">
        <f>'Daily Records'!C63</f>
        <v>0</v>
      </c>
      <c r="D29" s="9">
        <f>'Daily Records'!D63</f>
        <v>0</v>
      </c>
      <c r="E29" s="10">
        <f>'Daily Records'!AC63</f>
        <v>1</v>
      </c>
      <c r="F29" s="11" t="str">
        <f>'Daily Records'!AB63</f>
        <v>Joe.huang</v>
      </c>
      <c r="G29" s="10">
        <f>'Daily Records'!AA63</f>
        <v>68</v>
      </c>
    </row>
    <row r="30" spans="1:7">
      <c r="A30" s="8">
        <f>'Daily Records'!A64</f>
        <v>0</v>
      </c>
      <c r="B30" s="8">
        <f>'Daily Records'!B64</f>
        <v>0</v>
      </c>
      <c r="C30" s="9">
        <f>'Daily Records'!C64</f>
        <v>0</v>
      </c>
      <c r="D30" s="9">
        <f>'Daily Records'!D64</f>
        <v>0</v>
      </c>
      <c r="E30" s="10">
        <f>'Daily Records'!AC64</f>
        <v>0</v>
      </c>
      <c r="F30" s="11">
        <f>'Daily Records'!AB64</f>
        <v>0</v>
      </c>
      <c r="G30" s="10">
        <f>'Daily Records'!AA64</f>
        <v>0</v>
      </c>
    </row>
    <row r="31" spans="1:7">
      <c r="A31" s="8">
        <f>'Daily Records'!A65</f>
        <v>0</v>
      </c>
      <c r="B31" s="8">
        <f>'Daily Records'!B65</f>
        <v>0</v>
      </c>
      <c r="C31" s="9">
        <f>'Daily Records'!C65</f>
        <v>0</v>
      </c>
      <c r="D31" s="9">
        <f>'Daily Records'!D65</f>
        <v>0</v>
      </c>
      <c r="E31" s="10">
        <f>'Daily Records'!AC65</f>
        <v>0</v>
      </c>
      <c r="F31" s="11">
        <f>'Daily Records'!AB65</f>
        <v>0</v>
      </c>
      <c r="G31" s="10">
        <f>'Daily Records'!AA65</f>
        <v>0</v>
      </c>
    </row>
    <row r="32" spans="1:7">
      <c r="A32" s="8">
        <f>'Daily Records'!A66</f>
        <v>0</v>
      </c>
      <c r="B32" s="8">
        <f>'Daily Records'!B66</f>
        <v>0</v>
      </c>
      <c r="C32" s="9">
        <f>'Daily Records'!C66</f>
        <v>0</v>
      </c>
      <c r="D32" s="9">
        <f>'Daily Records'!D66</f>
        <v>0</v>
      </c>
      <c r="E32" s="10">
        <f>'Daily Records'!AC66</f>
        <v>0</v>
      </c>
      <c r="F32" s="11">
        <f>'Daily Records'!AB66</f>
        <v>0</v>
      </c>
      <c r="G32" s="10">
        <f>'Daily Records'!AA66</f>
        <v>0</v>
      </c>
    </row>
    <row r="33" spans="1:7">
      <c r="A33" s="8">
        <f>'Daily Records'!A67</f>
        <v>0</v>
      </c>
      <c r="B33" s="8">
        <f>'Daily Records'!B67</f>
        <v>0</v>
      </c>
      <c r="C33" s="9">
        <f>'Daily Records'!C67</f>
        <v>0</v>
      </c>
      <c r="D33" s="9">
        <f>'Daily Records'!D67</f>
        <v>0</v>
      </c>
      <c r="E33" s="10">
        <f>'Daily Records'!AC67</f>
        <v>0</v>
      </c>
      <c r="F33" s="11">
        <f>'Daily Records'!AB67</f>
        <v>0</v>
      </c>
      <c r="G33" s="10">
        <f>'Daily Records'!AA67</f>
        <v>0</v>
      </c>
    </row>
    <row r="34" spans="1:7">
      <c r="A34" s="8">
        <f>'Daily Records'!A68</f>
        <v>0</v>
      </c>
      <c r="B34" s="8">
        <f>'Daily Records'!B68</f>
        <v>0</v>
      </c>
      <c r="C34" s="9">
        <f>'Daily Records'!C68</f>
        <v>0</v>
      </c>
      <c r="D34" s="9">
        <f>'Daily Records'!D68</f>
        <v>0</v>
      </c>
      <c r="E34" s="10">
        <f>'Daily Records'!AC68</f>
        <v>0</v>
      </c>
      <c r="F34" s="11">
        <f>'Daily Records'!AB68</f>
        <v>0</v>
      </c>
      <c r="G34" s="10">
        <f>'Daily Records'!AA68</f>
        <v>0</v>
      </c>
    </row>
    <row r="35" spans="1:7">
      <c r="A35" s="8">
        <f>'Daily Records'!A69</f>
        <v>0</v>
      </c>
      <c r="B35" s="8">
        <f>'Daily Records'!B69</f>
        <v>0</v>
      </c>
      <c r="C35" s="9">
        <f>'Daily Records'!C69</f>
        <v>0</v>
      </c>
      <c r="D35" s="9">
        <f>'Daily Records'!D69</f>
        <v>0</v>
      </c>
      <c r="E35" s="10">
        <f>'Daily Records'!AC69</f>
        <v>0</v>
      </c>
      <c r="F35" s="11">
        <f>'Daily Records'!AB69</f>
        <v>0</v>
      </c>
      <c r="G35" s="10">
        <f>'Daily Records'!AA69</f>
        <v>0</v>
      </c>
    </row>
    <row r="36" spans="1:7">
      <c r="A36" s="8">
        <f>'Daily Records'!A70</f>
        <v>0</v>
      </c>
      <c r="B36" s="8">
        <f>'Daily Records'!B70</f>
        <v>0</v>
      </c>
      <c r="C36" s="9">
        <f>'Daily Records'!C70</f>
        <v>0</v>
      </c>
      <c r="D36" s="9">
        <f>'Daily Records'!D70</f>
        <v>0</v>
      </c>
      <c r="E36" s="10">
        <f>'Daily Records'!AC70</f>
        <v>0</v>
      </c>
      <c r="F36" s="11">
        <f>'Daily Records'!AB70</f>
        <v>0</v>
      </c>
      <c r="G36" s="10">
        <f>'Daily Records'!AA70</f>
        <v>0</v>
      </c>
    </row>
    <row r="37" spans="1:7">
      <c r="A37" s="8">
        <f>'Daily Records'!A71</f>
        <v>0</v>
      </c>
      <c r="B37" s="8">
        <f>'Daily Records'!B71</f>
        <v>0</v>
      </c>
      <c r="C37" s="9">
        <f>'Daily Records'!C71</f>
        <v>0</v>
      </c>
      <c r="D37" s="9">
        <f>'Daily Records'!D71</f>
        <v>0</v>
      </c>
      <c r="E37" s="10">
        <f>'Daily Records'!AC71</f>
        <v>0</v>
      </c>
      <c r="F37" s="11">
        <f>'Daily Records'!AB71</f>
        <v>0</v>
      </c>
      <c r="G37" s="10">
        <f>'Daily Records'!AA71</f>
        <v>0</v>
      </c>
    </row>
    <row r="38" spans="1:7">
      <c r="A38" s="8">
        <f>'Daily Records'!A72</f>
        <v>0</v>
      </c>
      <c r="B38" s="8">
        <f>'Daily Records'!B72</f>
        <v>0</v>
      </c>
      <c r="C38" s="9">
        <f>'Daily Records'!C72</f>
        <v>0</v>
      </c>
      <c r="D38" s="9">
        <f>'Daily Records'!D72</f>
        <v>0</v>
      </c>
      <c r="E38" s="10">
        <f>'Daily Records'!AC72</f>
        <v>0</v>
      </c>
      <c r="F38" s="11">
        <f>'Daily Records'!AB72</f>
        <v>0</v>
      </c>
      <c r="G38" s="10">
        <f>'Daily Records'!AA72</f>
        <v>0</v>
      </c>
    </row>
    <row r="39" spans="1:7">
      <c r="A39" s="8">
        <f>'Daily Records'!A73</f>
        <v>0</v>
      </c>
      <c r="B39" s="8">
        <f>'Daily Records'!B73</f>
        <v>0</v>
      </c>
      <c r="C39" s="9">
        <f>'Daily Records'!C73</f>
        <v>0</v>
      </c>
      <c r="D39" s="9">
        <f>'Daily Records'!D73</f>
        <v>0</v>
      </c>
      <c r="E39" s="10">
        <f>'Daily Records'!AC73</f>
        <v>0</v>
      </c>
      <c r="F39" s="11">
        <f>'Daily Records'!AB73</f>
        <v>0</v>
      </c>
      <c r="G39" s="10">
        <f>'Daily Records'!AA73</f>
        <v>0</v>
      </c>
    </row>
    <row r="40" spans="1:7">
      <c r="A40" s="8">
        <f>'Daily Records'!A74</f>
        <v>0</v>
      </c>
      <c r="B40" s="8">
        <f>'Daily Records'!B74</f>
        <v>0</v>
      </c>
      <c r="C40" s="9">
        <f>'Daily Records'!C74</f>
        <v>0</v>
      </c>
      <c r="D40" s="9">
        <f>'Daily Records'!D74</f>
        <v>0</v>
      </c>
      <c r="E40" s="10">
        <f>'Daily Records'!AC74</f>
        <v>0</v>
      </c>
      <c r="F40" s="11">
        <f>'Daily Records'!AB74</f>
        <v>0</v>
      </c>
      <c r="G40" s="10">
        <f>'Daily Records'!AA74</f>
        <v>0</v>
      </c>
    </row>
    <row r="41" spans="1:7">
      <c r="A41" s="8">
        <f>'Daily Records'!A75</f>
        <v>0</v>
      </c>
      <c r="B41" s="8">
        <f>'Daily Records'!B75</f>
        <v>0</v>
      </c>
      <c r="C41" s="9">
        <f>'Daily Records'!C75</f>
        <v>0</v>
      </c>
      <c r="D41" s="9">
        <f>'Daily Records'!D75</f>
        <v>0</v>
      </c>
      <c r="E41" s="10">
        <f>'Daily Records'!AC75</f>
        <v>0</v>
      </c>
      <c r="F41" s="11">
        <f>'Daily Records'!AB75</f>
        <v>0</v>
      </c>
      <c r="G41" s="10">
        <f>'Daily Records'!AA75</f>
        <v>0</v>
      </c>
    </row>
    <row r="42" spans="1:7">
      <c r="A42" s="8">
        <f>'Daily Records'!A76</f>
        <v>0</v>
      </c>
      <c r="B42" s="8">
        <f>'Daily Records'!B76</f>
        <v>0</v>
      </c>
      <c r="C42" s="9">
        <f>'Daily Records'!C76</f>
        <v>0</v>
      </c>
      <c r="D42" s="9">
        <f>'Daily Records'!D76</f>
        <v>0</v>
      </c>
      <c r="E42" s="10">
        <f>'Daily Records'!AC76</f>
        <v>0</v>
      </c>
      <c r="F42" s="11">
        <f>'Daily Records'!AB76</f>
        <v>0</v>
      </c>
      <c r="G42" s="10">
        <f>'Daily Records'!AA76</f>
        <v>0</v>
      </c>
    </row>
    <row r="43" spans="1:7">
      <c r="A43" s="8">
        <f>'Daily Records'!A77</f>
        <v>0</v>
      </c>
      <c r="B43" s="8">
        <f>'Daily Records'!B77</f>
        <v>0</v>
      </c>
      <c r="C43" s="9">
        <f>'Daily Records'!C77</f>
        <v>0</v>
      </c>
      <c r="D43" s="9">
        <f>'Daily Records'!D77</f>
        <v>0</v>
      </c>
      <c r="E43" s="10">
        <f>'Daily Records'!AC77</f>
        <v>0</v>
      </c>
      <c r="F43" s="11">
        <f>'Daily Records'!AB77</f>
        <v>0</v>
      </c>
      <c r="G43" s="10">
        <f>'Daily Records'!AA77</f>
        <v>0</v>
      </c>
    </row>
    <row r="44" spans="1:7">
      <c r="A44" s="8">
        <f>'Daily Records'!A78</f>
        <v>0</v>
      </c>
      <c r="B44" s="8">
        <f>'Daily Records'!B78</f>
        <v>0</v>
      </c>
      <c r="C44" s="9">
        <f>'Daily Records'!C78</f>
        <v>0</v>
      </c>
      <c r="D44" s="9">
        <f>'Daily Records'!D78</f>
        <v>0</v>
      </c>
      <c r="E44" s="10">
        <f>'Daily Records'!AC78</f>
        <v>0</v>
      </c>
      <c r="F44" s="11">
        <f>'Daily Records'!AB78</f>
        <v>0</v>
      </c>
      <c r="G44" s="10">
        <f>'Daily Records'!AA78</f>
        <v>0</v>
      </c>
    </row>
  </sheetData>
  <conditionalFormatting sqref="G2:G44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44" sqref="K44"/>
    </sheetView>
  </sheetViews>
  <sheetFormatPr defaultColWidth="0" defaultRowHeight="15"/>
  <cols>
    <col min="1" max="17" width="8.45" style="1" customWidth="1"/>
    <col min="18" max="16384" width="8.45" style="1" hidden="1"/>
  </cols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大英雄</cp:lastModifiedBy>
  <dcterms:created xsi:type="dcterms:W3CDTF">2013-06-22T00:08:00Z</dcterms:created>
  <cp:lastPrinted>2019-05-21T00:29:00Z</cp:lastPrinted>
  <dcterms:modified xsi:type="dcterms:W3CDTF">2019-05-31T01:57:31Z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2052-11.3.0.8586</vt:lpwstr>
  </property>
</Properties>
</file>