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-260" windowWidth="19250" windowHeight="10920" tabRatio="538" activeTab="2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Backlog'!$A$1:$I$21</definedName>
  </definedNames>
  <calcPr calcId="145621"/>
</workbook>
</file>

<file path=xl/calcChain.xml><?xml version="1.0" encoding="utf-8"?>
<calcChain xmlns="http://schemas.openxmlformats.org/spreadsheetml/2006/main">
  <c r="A3" i="7" l="1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C2" i="7"/>
  <c r="D2" i="7"/>
  <c r="I3" i="7" l="1"/>
  <c r="K7" i="1"/>
  <c r="K8" i="1"/>
  <c r="I4" i="7" s="1"/>
  <c r="K9" i="1"/>
  <c r="I5" i="7" s="1"/>
  <c r="K10" i="1"/>
  <c r="I6" i="7" s="1"/>
  <c r="K11" i="1"/>
  <c r="I7" i="7" s="1"/>
  <c r="K12" i="1"/>
  <c r="I8" i="7" s="1"/>
  <c r="K13" i="1"/>
  <c r="K14" i="1"/>
  <c r="K6" i="1"/>
  <c r="I2" i="7" s="1"/>
  <c r="B20" i="7" l="1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B3" i="2" l="1"/>
  <c r="C25" i="2" l="1"/>
  <c r="C24" i="2"/>
  <c r="C23" i="2"/>
  <c r="C22" i="2"/>
  <c r="C21" i="2"/>
  <c r="H20" i="2"/>
  <c r="G20" i="2"/>
  <c r="F20" i="2"/>
  <c r="E20" i="2"/>
  <c r="D20" i="2"/>
  <c r="C11" i="2"/>
  <c r="C12" i="2"/>
  <c r="C13" i="2"/>
  <c r="C14" i="2"/>
  <c r="C10" i="2"/>
  <c r="C20" i="2" l="1"/>
  <c r="C19" i="2"/>
  <c r="D19" i="2" s="1"/>
  <c r="E19" i="2" s="1"/>
  <c r="F19" i="2" s="1"/>
  <c r="G19" i="2" l="1"/>
  <c r="H19" i="2" s="1"/>
  <c r="A2" i="7"/>
  <c r="B2" i="7"/>
  <c r="B21" i="7" l="1"/>
  <c r="I5" i="1" l="1"/>
  <c r="H9" i="2" l="1"/>
  <c r="F5" i="1" l="1"/>
  <c r="G5" i="1"/>
  <c r="H5" i="1"/>
  <c r="J5" i="1"/>
  <c r="E5" i="1"/>
  <c r="D4" i="1"/>
  <c r="E9" i="2" l="1"/>
  <c r="F9" i="2"/>
  <c r="G9" i="2"/>
  <c r="D9" i="2"/>
  <c r="C9" i="2" l="1"/>
  <c r="E20" i="7"/>
  <c r="K3" i="1" l="1"/>
  <c r="E21" i="7" l="1"/>
  <c r="C8" i="2" l="1"/>
  <c r="E4" i="1" l="1"/>
  <c r="F4" i="1" s="1"/>
  <c r="G4" i="1" s="1"/>
  <c r="H4" i="1" s="1"/>
  <c r="E3" i="1"/>
  <c r="I4" i="1" l="1"/>
  <c r="J4" i="1" s="1"/>
  <c r="D5" i="1" l="1"/>
  <c r="D8" i="2"/>
  <c r="E8" i="2" l="1"/>
  <c r="F8" i="2" s="1"/>
  <c r="G8" i="2" s="1"/>
  <c r="H8" i="2" l="1"/>
  <c r="I3" i="1"/>
  <c r="D6" i="2"/>
  <c r="D17" i="2" s="1"/>
  <c r="D18" i="2" l="1"/>
  <c r="E17" i="2"/>
  <c r="J3" i="1"/>
  <c r="F1" i="1"/>
  <c r="E1" i="1" s="1"/>
  <c r="E18" i="2" l="1"/>
  <c r="F17" i="2"/>
  <c r="F2" i="1"/>
  <c r="G17" i="2" l="1"/>
  <c r="F18" i="2"/>
  <c r="D3" i="1"/>
  <c r="G18" i="2" l="1"/>
  <c r="H17" i="2"/>
  <c r="F3" i="1"/>
  <c r="H18" i="2" l="1"/>
  <c r="G3" i="1"/>
  <c r="H3" i="1" l="1"/>
  <c r="D7" i="2" l="1"/>
  <c r="E6" i="2" l="1"/>
  <c r="G1" i="1" l="1"/>
  <c r="G2" i="1" s="1"/>
  <c r="F6" i="2"/>
  <c r="E7" i="2"/>
  <c r="H1" i="1" l="1"/>
  <c r="H2" i="1" s="1"/>
  <c r="F7" i="2"/>
  <c r="G6" i="2"/>
  <c r="I1" i="1" l="1"/>
  <c r="I2" i="1" s="1"/>
  <c r="H6" i="2"/>
  <c r="G7" i="2"/>
  <c r="H7" i="2" l="1"/>
  <c r="J1" i="1"/>
  <c r="J2" i="1" s="1"/>
</calcChain>
</file>

<file path=xl/comments1.xml><?xml version="1.0" encoding="utf-8"?>
<comments xmlns="http://schemas.openxmlformats.org/spreadsheetml/2006/main">
  <authors>
    <author>Bella Bi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更新数据库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1h 导入表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Bella Bi:</t>
        </r>
        <r>
          <rPr>
            <sz val="8"/>
            <color indexed="81"/>
            <rFont val="Tahoma"/>
            <family val="2"/>
          </rPr>
          <t xml:space="preserve">
参会人数：5
说明：
1、上午1小时跟Adam开会沟通本次开发的主要内容
2、下午1小时开Planning会议，Bela为大家简单介绍导入功能以及目前的问题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参会人数：4
说明：跟Adam一起开会，对于新上传的初始需求Program Tool Package Dec 2016.docx进行解释，明确接下来的工作安排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1h
Bella 1h
Olivia 1h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熟悉和理解新上传的初始需求Program Tool Package Dec 2016.docx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收集问题，写Backlog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预估任务的完成时间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1.5h
Bella 1.5h
Shawn 1.5h
Olivia 1.5h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<sst xmlns="http://schemas.openxmlformats.org/spreadsheetml/2006/main" count="66" uniqueCount="54">
  <si>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</si>
  <si>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</si>
  <si>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</si>
  <si>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</si>
  <si>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</si>
  <si>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</si>
  <si>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</si>
  <si>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</si>
  <si>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</si>
  <si>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</si>
  <si>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</si>
  <si>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</si>
  <si>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</si>
  <si>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</si>
  <si>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</si>
  <si>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</si>
  <si>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</si>
  <si>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</si>
  <si>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</si>
  <si>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</si>
  <si>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</si>
  <si>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</si>
  <si>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</si>
  <si>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</si>
  <si>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</si>
  <si>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</si>
  <si>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</si>
  <si>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</si>
  <si>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</si>
  <si>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</si>
  <si>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</si>
  <si>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</si>
  <si>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</si>
  <si>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</si>
  <si>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</si>
  <si>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</si>
  <si>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Prepare development environment</t>
  </si>
  <si>
    <t>I001</t>
  </si>
  <si>
    <t>A001</t>
  </si>
  <si>
    <t>A002</t>
  </si>
  <si>
    <t>Meeting</t>
  </si>
  <si>
    <t>All</t>
  </si>
  <si>
    <t>Bela Zhao</t>
  </si>
  <si>
    <t>Find Excel differences</t>
  </si>
  <si>
    <t>S001</t>
  </si>
  <si>
    <t>Be familiar with the requirements</t>
  </si>
  <si>
    <t>Bela.zhao</t>
  </si>
  <si>
    <t>S002</t>
  </si>
  <si>
    <t>Write product backlog</t>
  </si>
  <si>
    <t>Estimate time</t>
  </si>
  <si>
    <t>S003</t>
  </si>
  <si>
    <t>Bella.bi</t>
  </si>
  <si>
    <t>UC002.US01</t>
  </si>
  <si>
    <t>Refactor Program Import function to import new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</si>
</sst>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2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07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8" fillId="4" borderId="7" xfId="0" applyFont="1" applyFill="1" applyBorder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6" fillId="4" borderId="7" xfId="0" applyFont="1" applyFill="1" applyBorder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6" fillId="4" borderId="7" xfId="0" applyFont="1" applyFill="1" applyBorder="1" applyAlignment="1">
      <alignment wrapText="1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1" xfId="0" applyNumberFormat="1" applyFont="1" applyFill="1" applyBorder="1"/>
    <xf numFmtId="0" fontId="8" fillId="4" borderId="22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8" fillId="0" borderId="0" xfId="0" applyNumberFormat="1" applyFont="1" applyBorder="1" applyAlignment="1">
      <alignment horizontal="center"/>
    </xf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/>
    <xf numFmtId="0" fontId="6" fillId="0" borderId="7" xfId="0" applyNumberFormat="1" applyFont="1" applyBorder="1" applyAlignment="1">
      <alignment horizontal="center"/>
    </xf>
    <xf numFmtId="0" fontId="6" fillId="0" borderId="7" xfId="0" applyNumberFormat="1" applyFont="1" applyFill="1" applyBorder="1"/>
    <xf numFmtId="0" fontId="6" fillId="0" borderId="20" xfId="0" applyNumberFormat="1" applyFont="1" applyBorder="1" applyAlignment="1">
      <alignment horizontal="center"/>
    </xf>
    <xf numFmtId="0" fontId="8" fillId="0" borderId="7" xfId="0" applyNumberFormat="1" applyFont="1" applyFill="1" applyBorder="1"/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/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4" fontId="8" fillId="0" borderId="7" xfId="0" applyNumberFormat="1" applyFont="1" applyBorder="1"/>
    <xf numFmtId="14" fontId="8" fillId="0" borderId="20" xfId="0" applyNumberFormat="1" applyFont="1" applyBorder="1"/>
    <xf numFmtId="0" fontId="8" fillId="0" borderId="20" xfId="0" applyNumberFormat="1" applyFont="1" applyBorder="1"/>
    <xf numFmtId="0" fontId="8" fillId="0" borderId="20" xfId="0" applyNumberFormat="1" applyFont="1" applyBorder="1" applyAlignment="1">
      <alignment horizontal="center"/>
    </xf>
    <xf numFmtId="14" fontId="8" fillId="0" borderId="0" xfId="0" applyNumberFormat="1" applyFont="1" applyBorder="1"/>
    <xf numFmtId="167" fontId="8" fillId="0" borderId="7" xfId="0" applyFont="1" applyFill="1" applyBorder="1"/>
    <xf numFmtId="167" fontId="8" fillId="0" borderId="20" xfId="0" applyFont="1" applyFill="1" applyBorder="1"/>
    <xf numFmtId="167" fontId="0" fillId="0" borderId="20" xfId="0" applyBorder="1" applyAlignment="1">
      <alignment vertical="top"/>
    </xf>
    <xf numFmtId="0" fontId="0" fillId="0" borderId="20" xfId="0" applyNumberFormat="1" applyBorder="1" applyAlignment="1">
      <alignment vertical="top"/>
    </xf>
    <xf numFmtId="167" fontId="8" fillId="0" borderId="20" xfId="0" applyFont="1" applyBorder="1"/>
    <xf numFmtId="0" fontId="8" fillId="0" borderId="20" xfId="0" applyNumberFormat="1" applyFont="1" applyBorder="1"/>
    <xf numFmtId="167" fontId="0" fillId="0" borderId="20" xfId="0" applyFill="1" applyBorder="1" applyAlignment="1">
      <alignment vertical="top"/>
    </xf>
    <xf numFmtId="0" fontId="6" fillId="0" borderId="20" xfId="0" applyNumberFormat="1" applyFont="1" applyFill="1" applyBorder="1" applyAlignment="1">
      <alignment vertical="top" wrapText="1"/>
    </xf>
    <xf numFmtId="0" fontId="6" fillId="0" borderId="20" xfId="0" applyNumberFormat="1" applyFont="1" applyFill="1" applyBorder="1" applyAlignment="1">
      <alignment vertical="top"/>
    </xf>
    <xf numFmtId="0" fontId="8" fillId="0" borderId="20" xfId="0" applyNumberFormat="1" applyFont="1" applyBorder="1" applyAlignment="1">
      <alignment horizontal="center"/>
    </xf>
    <xf numFmtId="0" fontId="8" fillId="0" borderId="20" xfId="0" applyNumberFormat="1" applyFont="1" applyBorder="1"/>
    <xf numFmtId="14" fontId="8" fillId="0" borderId="20" xfId="0" applyNumberFormat="1" applyFont="1" applyBorder="1"/>
    <xf numFmtId="167" fontId="6" fillId="0" borderId="20" xfId="0" applyFont="1" applyFill="1" applyBorder="1" applyAlignment="1">
      <alignment vertical="top" wrapText="1"/>
    </xf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0" fontId="6" fillId="4" borderId="20" xfId="0" applyNumberFormat="1" applyFont="1" applyFill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0" xfId="0" applyNumberFormat="1" applyFont="1" applyFill="1" applyBorder="1" applyAlignment="1">
      <alignment vertical="top" wrapText="1"/>
    </xf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8" fillId="0" borderId="12" xfId="0" applyFont="1" applyBorder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22">
    <cellStyle name="Heading 4 2" xfId="1"/>
    <cellStyle name="Heading 4 2 2" xfId="5"/>
    <cellStyle name="Heading 4 2 2 2" xfId="11"/>
    <cellStyle name="Heading 4 2 2 3" xfId="19"/>
    <cellStyle name="Heading 4 2 3" xfId="9"/>
    <cellStyle name="Normal" xfId="0" builtinId="0"/>
    <cellStyle name="Normal 10" xfId="17"/>
    <cellStyle name="Normal 12" xfId="2"/>
    <cellStyle name="Normal 2" xfId="4"/>
    <cellStyle name="Normal 2 2" xfId="10"/>
    <cellStyle name="Normal 2 3" xfId="18"/>
    <cellStyle name="Normal 3" xfId="6"/>
    <cellStyle name="Normal 3 2" xfId="20"/>
    <cellStyle name="Normal 3 2 6" xfId="3"/>
    <cellStyle name="Normal 4" xfId="7"/>
    <cellStyle name="Normal 4 2" xfId="12"/>
    <cellStyle name="Normal 4 3" xfId="2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'Daily Records'!$D$1:$J$2</c:f>
              <c:multiLvlStrCache>
                <c:ptCount val="7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</c:lvl>
                <c:lvl>
                  <c:pt idx="0">
                    <c:v>Est(Hour)</c:v>
                  </c:pt>
                  <c:pt idx="1">
                    <c:v>12/18</c:v>
                  </c:pt>
                  <c:pt idx="2">
                    <c:v>12/19</c:v>
                  </c:pt>
                  <c:pt idx="3">
                    <c:v>12/20</c:v>
                  </c:pt>
                  <c:pt idx="4">
                    <c:v>12/21</c:v>
                  </c:pt>
                  <c:pt idx="5">
                    <c:v>12/22</c:v>
                  </c:pt>
                  <c:pt idx="6">
                    <c:v>12/23</c:v>
                  </c:pt>
                </c:lvl>
              </c:multiLvlStrCache>
            </c:multiLvlStrRef>
          </c:cat>
          <c:val>
            <c:numRef>
              <c:f>'Daily Records'!$D$3:$J$3</c:f>
              <c:numCache>
                <c:formatCode>0.0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'Daily Records'!$D$1:$J$2</c:f>
              <c:multiLvlStrCache>
                <c:ptCount val="7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</c:lvl>
                <c:lvl>
                  <c:pt idx="0">
                    <c:v>Est(Hour)</c:v>
                  </c:pt>
                  <c:pt idx="1">
                    <c:v>12/18</c:v>
                  </c:pt>
                  <c:pt idx="2">
                    <c:v>12/19</c:v>
                  </c:pt>
                  <c:pt idx="3">
                    <c:v>12/20</c:v>
                  </c:pt>
                  <c:pt idx="4">
                    <c:v>12/21</c:v>
                  </c:pt>
                  <c:pt idx="5">
                    <c:v>12/22</c:v>
                  </c:pt>
                  <c:pt idx="6">
                    <c:v>12/23</c:v>
                  </c:pt>
                </c:lvl>
              </c:multiLvlStrCache>
            </c:multiLvlStrRef>
          </c:cat>
          <c:val>
            <c:numRef>
              <c:f>'Daily Records'!$D$4:$J$4</c:f>
              <c:numCache>
                <c:formatCode>0.0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28.5</c:v>
                </c:pt>
                <c:pt idx="3">
                  <c:v>23.5</c:v>
                </c:pt>
                <c:pt idx="4">
                  <c:v>16.5</c:v>
                </c:pt>
                <c:pt idx="5">
                  <c:v>10.5</c:v>
                </c:pt>
                <c:pt idx="6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31360"/>
        <c:axId val="69878912"/>
      </c:lineChart>
      <c:catAx>
        <c:axId val="69631360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69878912"/>
        <c:crosses val="autoZero"/>
        <c:auto val="1"/>
        <c:lblAlgn val="ctr"/>
        <c:lblOffset val="100"/>
        <c:noMultiLvlLbl val="1"/>
      </c:catAx>
      <c:valAx>
        <c:axId val="69878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96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115" zoomScaleNormal="115" workbookViewId="0">
      <pane ySplit="2" topLeftCell="A3" activePane="bottomLeft" state="frozen"/>
      <selection pane="bottomLeft" activeCell="C9" sqref="C9"/>
    </sheetView>
  </sheetViews>
  <sheetFormatPr defaultColWidth="8.54296875" defaultRowHeight="14.5"/>
  <cols>
    <col min="1" max="1" width="11.453125" style="11" customWidth="1"/>
    <col min="2" max="2" width="34" style="14" customWidth="1"/>
    <col min="3" max="3" width="8.54296875" style="11" bestFit="1" customWidth="1"/>
    <col min="4" max="4" width="8.54296875" style="16" bestFit="1" customWidth="1"/>
    <col min="5" max="5" width="8.54296875" style="17" bestFit="1" customWidth="1"/>
    <col min="6" max="6" width="7.453125" style="17" customWidth="1"/>
    <col min="7" max="7" width="7.54296875" style="17" customWidth="1"/>
    <col min="8" max="9" width="7" style="17" customWidth="1"/>
    <col min="10" max="10" width="7.453125" style="17" customWidth="1"/>
    <col min="11" max="11" width="10.453125" style="14" bestFit="1" customWidth="1"/>
    <col min="12" max="16384" width="8.54296875" style="14"/>
  </cols>
  <sheetData>
    <row r="1" spans="1:11" s="2" customFormat="1" ht="15.75" customHeight="1">
      <c r="A1" s="31" t="s">
        <v>26</v>
      </c>
      <c r="B1" s="32" t="s">
        <v>13</v>
      </c>
      <c r="C1" s="33" t="s">
        <v>25</v>
      </c>
      <c r="D1" s="94" t="s">
        <v>28</v>
      </c>
      <c r="E1" s="1">
        <f>F1-1</f>
        <v>42722</v>
      </c>
      <c r="F1" s="1">
        <f>Resources!D6</f>
        <v>42723</v>
      </c>
      <c r="G1" s="1">
        <f>Resources!E6</f>
        <v>42724</v>
      </c>
      <c r="H1" s="1">
        <f>Resources!F6</f>
        <v>42725</v>
      </c>
      <c r="I1" s="1">
        <f>Resources!G6</f>
        <v>42726</v>
      </c>
      <c r="J1" s="1">
        <f>Resources!H6</f>
        <v>42727</v>
      </c>
      <c r="K1" s="96" t="s">
        <v>15</v>
      </c>
    </row>
    <row r="2" spans="1:11" s="2" customFormat="1" ht="15.5" thickBot="1">
      <c r="A2" s="3"/>
      <c r="B2" s="4"/>
      <c r="C2" s="5"/>
      <c r="D2" s="95"/>
      <c r="E2" s="41" t="s">
        <v>31</v>
      </c>
      <c r="F2" s="69">
        <f>F1</f>
        <v>42723</v>
      </c>
      <c r="G2" s="69">
        <f t="shared" ref="G2:J2" si="0">G1</f>
        <v>42724</v>
      </c>
      <c r="H2" s="69">
        <f t="shared" si="0"/>
        <v>42725</v>
      </c>
      <c r="I2" s="69">
        <f t="shared" si="0"/>
        <v>42726</v>
      </c>
      <c r="J2" s="69">
        <f t="shared" si="0"/>
        <v>42727</v>
      </c>
      <c r="K2" s="97"/>
    </row>
    <row r="3" spans="1:11" s="8" customFormat="1" ht="15" thickBot="1">
      <c r="A3" s="6"/>
      <c r="B3" s="7" t="s">
        <v>11</v>
      </c>
      <c r="C3" s="6"/>
      <c r="D3" s="15">
        <f>SUM(D6:D113)</f>
        <v>0</v>
      </c>
      <c r="E3" s="15">
        <f>Resources!C8</f>
        <v>43</v>
      </c>
      <c r="F3" s="15">
        <f>Resources!D8</f>
        <v>24</v>
      </c>
      <c r="G3" s="15">
        <f>Resources!E8</f>
        <v>18</v>
      </c>
      <c r="H3" s="15">
        <f>Resources!F8</f>
        <v>12</v>
      </c>
      <c r="I3" s="15">
        <f>Resources!G8</f>
        <v>6</v>
      </c>
      <c r="J3" s="15">
        <f>Resources!H8</f>
        <v>0</v>
      </c>
      <c r="K3" s="42">
        <f>SUM(K6:K21)</f>
        <v>52</v>
      </c>
    </row>
    <row r="4" spans="1:11" s="8" customFormat="1" ht="15" thickBot="1">
      <c r="A4" s="6"/>
      <c r="B4" s="7" t="s">
        <v>32</v>
      </c>
      <c r="C4" s="6"/>
      <c r="D4" s="15">
        <f>SUM(D6:D21)</f>
        <v>0</v>
      </c>
      <c r="E4" s="15">
        <f>Resources!C8</f>
        <v>43</v>
      </c>
      <c r="F4" s="15">
        <f t="shared" ref="F4:I4" si="1">E4-F5</f>
        <v>28.5</v>
      </c>
      <c r="G4" s="15">
        <f t="shared" si="1"/>
        <v>23.5</v>
      </c>
      <c r="H4" s="15">
        <f t="shared" si="1"/>
        <v>16.5</v>
      </c>
      <c r="I4" s="15">
        <f t="shared" si="1"/>
        <v>10.5</v>
      </c>
      <c r="J4" s="15">
        <f>I4-J5</f>
        <v>-9</v>
      </c>
      <c r="K4" s="42"/>
    </row>
    <row r="5" spans="1:11" s="2" customFormat="1">
      <c r="A5" s="9"/>
      <c r="B5" s="34"/>
      <c r="C5" s="9"/>
      <c r="D5" s="15">
        <f>SUM(D6:D114)</f>
        <v>0</v>
      </c>
      <c r="E5" s="15">
        <f t="shared" ref="E5:J5" si="2">SUM(E6:E21)</f>
        <v>0</v>
      </c>
      <c r="F5" s="15">
        <f t="shared" si="2"/>
        <v>14.5</v>
      </c>
      <c r="G5" s="15">
        <f t="shared" si="2"/>
        <v>5</v>
      </c>
      <c r="H5" s="15">
        <f t="shared" si="2"/>
        <v>7</v>
      </c>
      <c r="I5" s="15">
        <f t="shared" si="2"/>
        <v>6</v>
      </c>
      <c r="J5" s="15">
        <f t="shared" si="2"/>
        <v>19.5</v>
      </c>
      <c r="K5" s="43"/>
    </row>
    <row r="6" spans="1:11" s="36" customFormat="1">
      <c r="A6" s="40" t="s">
        <v>37</v>
      </c>
      <c r="B6" s="37" t="s">
        <v>36</v>
      </c>
      <c r="C6" s="60">
        <v>1000</v>
      </c>
      <c r="D6" s="58"/>
      <c r="E6" s="59"/>
      <c r="F6" s="59">
        <v>1.5</v>
      </c>
      <c r="G6" s="59"/>
      <c r="H6" s="59"/>
      <c r="I6" s="61">
        <v>1</v>
      </c>
      <c r="J6" s="59">
        <v>1.5</v>
      </c>
      <c r="K6" s="59">
        <f>SUM(F6:J6)</f>
        <v>4</v>
      </c>
    </row>
    <row r="7" spans="1:11" s="36" customFormat="1">
      <c r="A7" s="77" t="s">
        <v>38</v>
      </c>
      <c r="B7" s="37" t="s">
        <v>43</v>
      </c>
      <c r="C7" s="78">
        <v>1000</v>
      </c>
      <c r="D7" s="78"/>
      <c r="E7" s="61"/>
      <c r="F7" s="61">
        <v>3</v>
      </c>
      <c r="G7" s="61"/>
      <c r="H7" s="61"/>
      <c r="I7" s="61"/>
      <c r="J7" s="61"/>
      <c r="K7" s="59">
        <f t="shared" ref="K7:K14" si="3">SUM(F7:J7)</f>
        <v>3</v>
      </c>
    </row>
    <row r="8" spans="1:11" s="36" customFormat="1">
      <c r="A8" s="89" t="s">
        <v>39</v>
      </c>
      <c r="B8" s="88" t="s">
        <v>40</v>
      </c>
      <c r="C8" s="90">
        <v>1000</v>
      </c>
      <c r="D8" s="90"/>
      <c r="E8" s="61"/>
      <c r="F8" s="61">
        <v>10</v>
      </c>
      <c r="G8" s="61"/>
      <c r="H8" s="61">
        <v>4</v>
      </c>
      <c r="I8" s="61"/>
      <c r="J8" s="61">
        <v>3</v>
      </c>
      <c r="K8" s="59">
        <f t="shared" si="3"/>
        <v>17</v>
      </c>
    </row>
    <row r="9" spans="1:11" s="36" customFormat="1" ht="29">
      <c r="A9" s="89" t="s">
        <v>52</v>
      </c>
      <c r="B9" s="88" t="s">
        <v>53</v>
      </c>
      <c r="C9" s="91">
        <v>1000</v>
      </c>
      <c r="D9" s="92"/>
      <c r="E9" s="61"/>
      <c r="F9" s="61"/>
      <c r="G9" s="61">
        <v>5</v>
      </c>
      <c r="H9" s="61"/>
      <c r="I9" s="61">
        <v>3</v>
      </c>
      <c r="J9" s="61">
        <v>8</v>
      </c>
      <c r="K9" s="59">
        <f t="shared" si="3"/>
        <v>16</v>
      </c>
    </row>
    <row r="10" spans="1:11" s="36" customFormat="1">
      <c r="A10" s="89" t="s">
        <v>44</v>
      </c>
      <c r="B10" s="93" t="s">
        <v>45</v>
      </c>
      <c r="C10" s="91">
        <v>900</v>
      </c>
      <c r="D10" s="92"/>
      <c r="E10" s="61"/>
      <c r="F10" s="61"/>
      <c r="G10" s="61"/>
      <c r="H10" s="61">
        <v>3</v>
      </c>
      <c r="I10" s="61"/>
      <c r="J10" s="61"/>
      <c r="K10" s="59">
        <f t="shared" si="3"/>
        <v>3</v>
      </c>
    </row>
    <row r="11" spans="1:11" s="36" customFormat="1">
      <c r="A11" s="89" t="s">
        <v>47</v>
      </c>
      <c r="B11" s="93" t="s">
        <v>48</v>
      </c>
      <c r="C11" s="91">
        <v>900</v>
      </c>
      <c r="D11" s="92"/>
      <c r="E11" s="61"/>
      <c r="F11" s="61"/>
      <c r="G11" s="61"/>
      <c r="H11" s="61"/>
      <c r="I11" s="61">
        <v>2</v>
      </c>
      <c r="J11" s="61">
        <v>1</v>
      </c>
      <c r="K11" s="59">
        <f t="shared" si="3"/>
        <v>3</v>
      </c>
    </row>
    <row r="12" spans="1:11" s="36" customFormat="1">
      <c r="A12" s="89" t="s">
        <v>50</v>
      </c>
      <c r="B12" s="93" t="s">
        <v>49</v>
      </c>
      <c r="C12" s="91">
        <v>900</v>
      </c>
      <c r="D12" s="92"/>
      <c r="E12" s="61"/>
      <c r="F12" s="61"/>
      <c r="G12" s="61"/>
      <c r="H12" s="61"/>
      <c r="I12" s="61"/>
      <c r="J12" s="61">
        <v>6</v>
      </c>
      <c r="K12" s="59">
        <f t="shared" si="3"/>
        <v>6</v>
      </c>
    </row>
    <row r="13" spans="1:11" s="36" customFormat="1">
      <c r="A13" s="89"/>
      <c r="B13" s="93"/>
      <c r="C13" s="91"/>
      <c r="D13" s="92"/>
      <c r="E13" s="61"/>
      <c r="F13" s="61"/>
      <c r="G13" s="61"/>
      <c r="H13" s="61"/>
      <c r="I13" s="61"/>
      <c r="J13" s="61"/>
      <c r="K13" s="59">
        <f t="shared" si="3"/>
        <v>0</v>
      </c>
    </row>
    <row r="14" spans="1:11" s="36" customFormat="1">
      <c r="A14" s="87"/>
      <c r="B14" s="93"/>
      <c r="C14" s="91"/>
      <c r="D14" s="92"/>
      <c r="E14" s="61"/>
      <c r="F14" s="61"/>
      <c r="G14" s="61"/>
      <c r="H14" s="61"/>
      <c r="I14" s="61"/>
      <c r="J14" s="61"/>
      <c r="K14" s="59">
        <f t="shared" si="3"/>
        <v>0</v>
      </c>
    </row>
    <row r="15" spans="1:11" s="36" customFormat="1">
      <c r="A15" s="87"/>
      <c r="B15" s="93"/>
      <c r="C15" s="91"/>
      <c r="D15" s="91"/>
      <c r="E15" s="61"/>
      <c r="F15" s="61"/>
      <c r="G15" s="61"/>
      <c r="H15" s="61"/>
      <c r="I15" s="61"/>
      <c r="J15" s="61"/>
      <c r="K15" s="59"/>
    </row>
    <row r="16" spans="1:11" s="36" customFormat="1">
      <c r="A16" s="87"/>
      <c r="B16" s="93"/>
      <c r="C16" s="91"/>
      <c r="D16" s="92"/>
      <c r="E16" s="61"/>
      <c r="F16" s="61"/>
      <c r="G16" s="61"/>
      <c r="H16" s="61"/>
      <c r="I16" s="61"/>
      <c r="J16" s="61"/>
      <c r="K16" s="59"/>
    </row>
    <row r="17" spans="1:11" s="36" customFormat="1">
      <c r="A17" s="87"/>
      <c r="B17" s="93"/>
      <c r="C17" s="91"/>
      <c r="D17" s="92"/>
      <c r="E17" s="61"/>
      <c r="F17" s="61"/>
      <c r="G17" s="61"/>
      <c r="H17" s="61"/>
      <c r="I17" s="61"/>
      <c r="J17" s="61"/>
      <c r="K17" s="59"/>
    </row>
    <row r="18" spans="1:11" s="36" customFormat="1">
      <c r="A18" s="87"/>
      <c r="B18" s="93"/>
      <c r="C18" s="91"/>
      <c r="D18" s="92"/>
      <c r="E18" s="61"/>
      <c r="F18" s="61"/>
      <c r="G18" s="61"/>
      <c r="H18" s="61"/>
      <c r="I18" s="61"/>
      <c r="J18" s="61"/>
      <c r="K18" s="59"/>
    </row>
    <row r="19" spans="1:11" s="36" customFormat="1">
      <c r="A19" s="81"/>
      <c r="B19" s="82"/>
      <c r="C19" s="83"/>
      <c r="D19" s="83"/>
      <c r="E19" s="61"/>
      <c r="F19" s="61"/>
      <c r="G19" s="61"/>
      <c r="H19" s="61"/>
      <c r="I19" s="61"/>
      <c r="J19" s="61"/>
      <c r="K19" s="59"/>
    </row>
    <row r="20" spans="1:11">
      <c r="A20" s="75"/>
      <c r="B20" s="75"/>
      <c r="C20" s="62"/>
      <c r="D20" s="60"/>
      <c r="E20" s="59"/>
      <c r="F20" s="59"/>
      <c r="G20" s="59"/>
      <c r="H20" s="59"/>
      <c r="I20" s="61"/>
      <c r="J20" s="59"/>
      <c r="K20" s="59"/>
    </row>
    <row r="21" spans="1:11">
      <c r="A21" s="30"/>
      <c r="B21" s="76"/>
      <c r="C21" s="62"/>
      <c r="D21" s="58"/>
      <c r="E21" s="59"/>
      <c r="F21" s="59"/>
      <c r="G21" s="59"/>
      <c r="H21" s="59"/>
      <c r="I21" s="61"/>
      <c r="J21" s="59"/>
      <c r="K21" s="59"/>
    </row>
    <row r="22" spans="1:11">
      <c r="C22" s="63"/>
      <c r="D22" s="64"/>
      <c r="E22" s="64"/>
      <c r="F22" s="64"/>
      <c r="G22" s="64"/>
      <c r="H22" s="64"/>
      <c r="I22" s="64"/>
      <c r="J22" s="64"/>
      <c r="K22" s="65"/>
    </row>
    <row r="23" spans="1:11">
      <c r="A23" s="14"/>
    </row>
  </sheetData>
  <mergeCells count="2">
    <mergeCell ref="D1:D2"/>
    <mergeCell ref="K1:K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I25"/>
  <sheetViews>
    <sheetView topLeftCell="A10" zoomScale="115" zoomScaleNormal="115" workbookViewId="0">
      <selection activeCell="H21" sqref="H21"/>
    </sheetView>
  </sheetViews>
  <sheetFormatPr defaultColWidth="13" defaultRowHeight="14.5"/>
  <cols>
    <col min="1" max="1" width="11.54296875" style="13" bestFit="1" customWidth="1"/>
    <col min="2" max="2" width="12.453125" style="13" bestFit="1" customWidth="1"/>
    <col min="3" max="3" width="10.453125" style="13" bestFit="1" customWidth="1"/>
    <col min="4" max="7" width="9.54296875" style="13" customWidth="1"/>
    <col min="8" max="16384" width="13" style="13"/>
  </cols>
  <sheetData>
    <row r="1" spans="1:16337">
      <c r="A1" s="18" t="s">
        <v>0</v>
      </c>
      <c r="B1" s="47">
        <v>1</v>
      </c>
      <c r="C1" s="100"/>
      <c r="D1" s="101"/>
      <c r="E1" s="101"/>
      <c r="F1" s="101"/>
      <c r="G1" s="101"/>
    </row>
    <row r="2" spans="1:16337">
      <c r="A2" s="19" t="s">
        <v>9</v>
      </c>
      <c r="B2" s="20">
        <v>42723</v>
      </c>
      <c r="C2" s="103"/>
      <c r="D2" s="104"/>
      <c r="E2" s="104"/>
      <c r="F2" s="104"/>
      <c r="G2" s="104"/>
    </row>
    <row r="3" spans="1:16337">
      <c r="A3" s="19" t="s">
        <v>10</v>
      </c>
      <c r="B3" s="20">
        <f>B2+4</f>
        <v>42727</v>
      </c>
      <c r="C3" s="103"/>
      <c r="D3" s="104"/>
      <c r="E3" s="104"/>
      <c r="F3" s="104"/>
      <c r="G3" s="104"/>
    </row>
    <row r="4" spans="1:16337">
      <c r="A4" s="21"/>
      <c r="B4" s="22"/>
      <c r="C4" s="101"/>
      <c r="D4" s="101"/>
      <c r="E4" s="101"/>
      <c r="F4" s="101"/>
      <c r="G4" s="101"/>
    </row>
    <row r="5" spans="1:16337" ht="15" thickBot="1">
      <c r="A5" s="23" t="s">
        <v>16</v>
      </c>
      <c r="B5" s="24"/>
      <c r="D5" s="102"/>
      <c r="E5" s="102"/>
      <c r="F5" s="102"/>
      <c r="G5" s="10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  <c r="XDE5" s="25"/>
      <c r="XDF5" s="25"/>
      <c r="XDG5" s="25"/>
      <c r="XDH5" s="25"/>
      <c r="XDI5" s="25"/>
    </row>
    <row r="6" spans="1:16337" s="26" customFormat="1">
      <c r="A6" s="38" t="s">
        <v>7</v>
      </c>
      <c r="B6" s="38" t="s">
        <v>8</v>
      </c>
      <c r="C6" s="39" t="s">
        <v>17</v>
      </c>
      <c r="D6" s="12">
        <f>B2</f>
        <v>42723</v>
      </c>
      <c r="E6" s="12">
        <f>D6+1</f>
        <v>42724</v>
      </c>
      <c r="F6" s="12">
        <f>E6+1</f>
        <v>42725</v>
      </c>
      <c r="G6" s="12">
        <f>F6+1</f>
        <v>42726</v>
      </c>
      <c r="H6" s="12">
        <f>G6+1</f>
        <v>42727</v>
      </c>
    </row>
    <row r="7" spans="1:16337" s="26" customFormat="1">
      <c r="A7" s="27"/>
      <c r="B7" s="27"/>
      <c r="C7" s="28"/>
      <c r="D7" s="67">
        <f t="shared" ref="D7:F7" si="0">D6</f>
        <v>42723</v>
      </c>
      <c r="E7" s="68">
        <f t="shared" si="0"/>
        <v>42724</v>
      </c>
      <c r="F7" s="68">
        <f t="shared" si="0"/>
        <v>42725</v>
      </c>
      <c r="G7" s="68">
        <f t="shared" ref="G7:H7" si="1">G6</f>
        <v>42726</v>
      </c>
      <c r="H7" s="68">
        <f t="shared" si="1"/>
        <v>42727</v>
      </c>
    </row>
    <row r="8" spans="1:16337" s="29" customFormat="1" ht="15">
      <c r="A8" s="98" t="s">
        <v>20</v>
      </c>
      <c r="B8" s="99"/>
      <c r="C8" s="66">
        <f>SUM(C10:C14)</f>
        <v>43</v>
      </c>
      <c r="D8" s="66">
        <f t="shared" ref="D8" si="2">C8-D9</f>
        <v>24</v>
      </c>
      <c r="E8" s="66">
        <f t="shared" ref="E8" si="3">D8-E9</f>
        <v>18</v>
      </c>
      <c r="F8" s="66">
        <f t="shared" ref="F8" si="4">E8-F9</f>
        <v>12</v>
      </c>
      <c r="G8" s="66">
        <f t="shared" ref="G8:H8" si="5">F8-G9</f>
        <v>6</v>
      </c>
      <c r="H8" s="66">
        <f t="shared" si="5"/>
        <v>0</v>
      </c>
    </row>
    <row r="9" spans="1:16337" s="29" customFormat="1">
      <c r="A9" s="35"/>
      <c r="B9" s="35"/>
      <c r="C9" s="66">
        <f t="shared" ref="C9:C14" si="6">SUM(D9:H9)</f>
        <v>43</v>
      </c>
      <c r="D9" s="47">
        <f>SUM(D10:D14)</f>
        <v>19</v>
      </c>
      <c r="E9" s="47">
        <f>SUM(E10:E14)</f>
        <v>6</v>
      </c>
      <c r="F9" s="47">
        <f>SUM(F10:F14)</f>
        <v>6</v>
      </c>
      <c r="G9" s="47">
        <f>SUM(G10:G14)</f>
        <v>6</v>
      </c>
      <c r="H9" s="47">
        <f>SUM(H10:H14)</f>
        <v>6</v>
      </c>
    </row>
    <row r="10" spans="1:16337">
      <c r="A10" s="35" t="s">
        <v>29</v>
      </c>
      <c r="B10" s="35"/>
      <c r="C10" s="66">
        <f t="shared" si="6"/>
        <v>12</v>
      </c>
      <c r="D10" s="47">
        <v>4</v>
      </c>
      <c r="E10" s="47">
        <v>2</v>
      </c>
      <c r="F10" s="47">
        <v>2</v>
      </c>
      <c r="G10" s="47">
        <v>2</v>
      </c>
      <c r="H10" s="47">
        <v>2</v>
      </c>
    </row>
    <row r="11" spans="1:16337">
      <c r="A11" s="35" t="s">
        <v>30</v>
      </c>
      <c r="B11" s="35"/>
      <c r="C11" s="66">
        <f t="shared" si="6"/>
        <v>3</v>
      </c>
      <c r="D11" s="47">
        <v>3</v>
      </c>
      <c r="E11" s="47"/>
      <c r="F11" s="47"/>
      <c r="G11" s="47"/>
      <c r="H11" s="47"/>
    </row>
    <row r="12" spans="1:16337">
      <c r="A12" s="35" t="s">
        <v>33</v>
      </c>
      <c r="B12" s="35"/>
      <c r="C12" s="66">
        <f t="shared" si="6"/>
        <v>20</v>
      </c>
      <c r="D12" s="47">
        <v>4</v>
      </c>
      <c r="E12" s="47">
        <v>4</v>
      </c>
      <c r="F12" s="47">
        <v>4</v>
      </c>
      <c r="G12" s="47">
        <v>4</v>
      </c>
      <c r="H12" s="47">
        <v>4</v>
      </c>
    </row>
    <row r="13" spans="1:16337">
      <c r="A13" s="79" t="s">
        <v>35</v>
      </c>
      <c r="B13" s="79"/>
      <c r="C13" s="66">
        <f t="shared" si="6"/>
        <v>4</v>
      </c>
      <c r="D13" s="72">
        <v>4</v>
      </c>
      <c r="E13" s="80"/>
      <c r="F13" s="80"/>
      <c r="G13" s="80"/>
      <c r="H13" s="80"/>
    </row>
    <row r="14" spans="1:16337">
      <c r="A14" s="35" t="s">
        <v>34</v>
      </c>
      <c r="B14" s="35"/>
      <c r="C14" s="66">
        <f t="shared" si="6"/>
        <v>4</v>
      </c>
      <c r="D14" s="47">
        <v>4</v>
      </c>
      <c r="E14" s="47"/>
      <c r="F14" s="47"/>
      <c r="G14" s="47"/>
      <c r="H14" s="47"/>
    </row>
    <row r="16" spans="1:16337" ht="15" thickBot="1">
      <c r="A16" s="23" t="s">
        <v>19</v>
      </c>
      <c r="B16" s="24"/>
      <c r="D16" s="102"/>
      <c r="E16" s="102"/>
      <c r="F16" s="102"/>
      <c r="G16" s="102"/>
    </row>
    <row r="17" spans="1:8">
      <c r="A17" s="38" t="s">
        <v>7</v>
      </c>
      <c r="B17" s="38" t="s">
        <v>8</v>
      </c>
      <c r="C17" s="39" t="s">
        <v>17</v>
      </c>
      <c r="D17" s="12">
        <f>D6</f>
        <v>42723</v>
      </c>
      <c r="E17" s="12">
        <f>D17+1</f>
        <v>42724</v>
      </c>
      <c r="F17" s="12">
        <f>E17+1</f>
        <v>42725</v>
      </c>
      <c r="G17" s="12">
        <f>F17+1</f>
        <v>42726</v>
      </c>
      <c r="H17" s="12">
        <f>G17+1</f>
        <v>42727</v>
      </c>
    </row>
    <row r="18" spans="1:8">
      <c r="A18" s="27"/>
      <c r="B18" s="27"/>
      <c r="C18" s="28"/>
      <c r="D18" s="67">
        <f t="shared" ref="D18:H18" si="7">D17</f>
        <v>42723</v>
      </c>
      <c r="E18" s="68">
        <f t="shared" si="7"/>
        <v>42724</v>
      </c>
      <c r="F18" s="68">
        <f t="shared" si="7"/>
        <v>42725</v>
      </c>
      <c r="G18" s="68">
        <f t="shared" si="7"/>
        <v>42726</v>
      </c>
      <c r="H18" s="68">
        <f t="shared" si="7"/>
        <v>42727</v>
      </c>
    </row>
    <row r="19" spans="1:8" ht="15">
      <c r="A19" s="98" t="s">
        <v>20</v>
      </c>
      <c r="B19" s="99"/>
      <c r="C19" s="66">
        <f>SUM(C21:C25)</f>
        <v>52</v>
      </c>
      <c r="D19" s="66">
        <f t="shared" ref="D19" si="8">C19-D20</f>
        <v>37.5</v>
      </c>
      <c r="E19" s="66">
        <f t="shared" ref="E19" si="9">D19-E20</f>
        <v>32.5</v>
      </c>
      <c r="F19" s="66">
        <f t="shared" ref="F19" si="10">E19-F20</f>
        <v>25.5</v>
      </c>
      <c r="G19" s="66">
        <f>F19-G20</f>
        <v>19.5</v>
      </c>
      <c r="H19" s="66">
        <f t="shared" ref="H19" si="11">G19-H20</f>
        <v>0</v>
      </c>
    </row>
    <row r="20" spans="1:8">
      <c r="A20" s="35"/>
      <c r="B20" s="35"/>
      <c r="C20" s="66">
        <f t="shared" ref="C20:C25" si="12">SUM(D20:H20)</f>
        <v>52</v>
      </c>
      <c r="D20" s="47">
        <f t="shared" ref="D20:H20" si="13">SUM(D21:D25)</f>
        <v>14.5</v>
      </c>
      <c r="E20" s="47">
        <f t="shared" si="13"/>
        <v>5</v>
      </c>
      <c r="F20" s="47">
        <f t="shared" si="13"/>
        <v>7</v>
      </c>
      <c r="G20" s="47">
        <f t="shared" si="13"/>
        <v>6</v>
      </c>
      <c r="H20" s="47">
        <f t="shared" si="13"/>
        <v>19.5</v>
      </c>
    </row>
    <row r="21" spans="1:8">
      <c r="A21" s="35" t="s">
        <v>29</v>
      </c>
      <c r="B21" s="35"/>
      <c r="C21" s="66">
        <f t="shared" si="12"/>
        <v>9</v>
      </c>
      <c r="D21" s="47">
        <v>2</v>
      </c>
      <c r="E21" s="47">
        <v>0</v>
      </c>
      <c r="F21" s="47">
        <v>2</v>
      </c>
      <c r="G21" s="47">
        <v>1</v>
      </c>
      <c r="H21" s="47">
        <v>4</v>
      </c>
    </row>
    <row r="22" spans="1:8">
      <c r="A22" s="35" t="s">
        <v>30</v>
      </c>
      <c r="B22" s="35"/>
      <c r="C22" s="66">
        <f t="shared" si="12"/>
        <v>9.5</v>
      </c>
      <c r="D22" s="47">
        <v>2</v>
      </c>
      <c r="E22" s="47">
        <v>0</v>
      </c>
      <c r="F22" s="47">
        <v>2</v>
      </c>
      <c r="G22" s="47">
        <v>2</v>
      </c>
      <c r="H22" s="47">
        <v>3.5</v>
      </c>
    </row>
    <row r="23" spans="1:8">
      <c r="A23" s="35" t="s">
        <v>33</v>
      </c>
      <c r="B23" s="35"/>
      <c r="C23" s="66">
        <f t="shared" si="12"/>
        <v>25.5</v>
      </c>
      <c r="D23" s="47">
        <v>5</v>
      </c>
      <c r="E23" s="47">
        <v>5</v>
      </c>
      <c r="F23" s="47">
        <v>2</v>
      </c>
      <c r="G23" s="47">
        <v>3</v>
      </c>
      <c r="H23" s="47">
        <v>10.5</v>
      </c>
    </row>
    <row r="24" spans="1:8">
      <c r="A24" s="79" t="s">
        <v>35</v>
      </c>
      <c r="B24" s="79"/>
      <c r="C24" s="66">
        <f t="shared" si="12"/>
        <v>2.5</v>
      </c>
      <c r="D24" s="72">
        <v>1</v>
      </c>
      <c r="E24" s="72">
        <v>0</v>
      </c>
      <c r="F24" s="72">
        <v>0</v>
      </c>
      <c r="G24" s="72">
        <v>0</v>
      </c>
      <c r="H24" s="72">
        <v>1.5</v>
      </c>
    </row>
    <row r="25" spans="1:8">
      <c r="A25" s="35" t="s">
        <v>34</v>
      </c>
      <c r="B25" s="35"/>
      <c r="C25" s="66">
        <f t="shared" si="12"/>
        <v>5.5</v>
      </c>
      <c r="D25" s="47">
        <v>4.5</v>
      </c>
      <c r="E25" s="47">
        <v>0</v>
      </c>
      <c r="F25" s="47">
        <v>1</v>
      </c>
      <c r="G25" s="47">
        <v>0</v>
      </c>
      <c r="H25" s="47">
        <v>0</v>
      </c>
    </row>
  </sheetData>
  <mergeCells count="8">
    <mergeCell ref="A19:B19"/>
    <mergeCell ref="C1:G1"/>
    <mergeCell ref="C4:G4"/>
    <mergeCell ref="D16:G16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="115" zoomScaleNormal="115" workbookViewId="0">
      <selection activeCell="D6" sqref="D6"/>
    </sheetView>
  </sheetViews>
  <sheetFormatPr defaultColWidth="9.453125" defaultRowHeight="14.5"/>
  <cols>
    <col min="1" max="1" width="12.453125" style="13" customWidth="1"/>
    <col min="2" max="2" width="34.54296875" style="13" customWidth="1"/>
    <col min="3" max="3" width="8.54296875" style="13" customWidth="1"/>
    <col min="4" max="4" width="10.54296875" style="13" bestFit="1" customWidth="1"/>
    <col min="5" max="5" width="12.453125" style="13" customWidth="1"/>
    <col min="6" max="6" width="11.54296875" style="13" customWidth="1"/>
    <col min="7" max="7" width="13" style="13" customWidth="1"/>
    <col min="8" max="8" width="12.26953125" style="13" customWidth="1"/>
    <col min="9" max="9" width="13.453125" style="13" customWidth="1"/>
    <col min="10" max="10" width="45" style="13" customWidth="1"/>
    <col min="11" max="23" width="5.453125" style="13" bestFit="1" customWidth="1"/>
    <col min="24" max="16384" width="9.453125" style="13"/>
  </cols>
  <sheetData>
    <row r="1" spans="1:10">
      <c r="A1" s="46" t="s">
        <v>27</v>
      </c>
      <c r="B1" s="46" t="s">
        <v>1</v>
      </c>
      <c r="C1" s="46" t="s">
        <v>24</v>
      </c>
      <c r="D1" s="46" t="s">
        <v>2</v>
      </c>
      <c r="E1" s="46" t="s">
        <v>14</v>
      </c>
      <c r="F1" s="46" t="s">
        <v>3</v>
      </c>
      <c r="G1" s="46" t="s">
        <v>4</v>
      </c>
      <c r="H1" s="46" t="s">
        <v>5</v>
      </c>
      <c r="I1" s="46" t="s">
        <v>12</v>
      </c>
      <c r="J1" s="46" t="s">
        <v>6</v>
      </c>
    </row>
    <row r="2" spans="1:10">
      <c r="A2" s="44" t="str">
        <f>'Daily Records'!A6</f>
        <v>I001</v>
      </c>
      <c r="B2" s="44" t="str">
        <f>'Daily Records'!B6</f>
        <v>Prepare development environment</v>
      </c>
      <c r="C2" s="44">
        <f>'Daily Records'!C6</f>
        <v>1000</v>
      </c>
      <c r="D2" s="44">
        <f>'Daily Records'!D6</f>
        <v>0</v>
      </c>
      <c r="E2" s="45">
        <v>0</v>
      </c>
      <c r="F2" s="70">
        <v>42723</v>
      </c>
      <c r="G2" s="70"/>
      <c r="H2" s="47" t="s">
        <v>41</v>
      </c>
      <c r="I2" s="48">
        <f>'Daily Records'!K6</f>
        <v>4</v>
      </c>
      <c r="J2" s="48"/>
    </row>
    <row r="3" spans="1:10">
      <c r="A3" s="44" t="str">
        <f>'Daily Records'!A7</f>
        <v>A001</v>
      </c>
      <c r="B3" s="44" t="str">
        <f>'Daily Records'!B7</f>
        <v>Find Excel differences</v>
      </c>
      <c r="C3" s="44">
        <f>'Daily Records'!C7</f>
        <v>1000</v>
      </c>
      <c r="D3" s="44">
        <f>'Daily Records'!D7</f>
        <v>0</v>
      </c>
      <c r="E3" s="45">
        <v>1</v>
      </c>
      <c r="F3" s="70">
        <v>42723</v>
      </c>
      <c r="G3" s="70">
        <v>42723</v>
      </c>
      <c r="H3" s="47" t="s">
        <v>42</v>
      </c>
      <c r="I3" s="48">
        <f>'Daily Records'!K7</f>
        <v>3</v>
      </c>
      <c r="J3" s="48"/>
    </row>
    <row r="4" spans="1:10">
      <c r="A4" s="44" t="str">
        <f>'Daily Records'!A8</f>
        <v>A002</v>
      </c>
      <c r="B4" s="44" t="str">
        <f>'Daily Records'!B8</f>
        <v>Meeting</v>
      </c>
      <c r="C4" s="44">
        <f>'Daily Records'!C8</f>
        <v>1000</v>
      </c>
      <c r="D4" s="44">
        <f>'Daily Records'!D8</f>
        <v>0</v>
      </c>
      <c r="E4" s="45">
        <v>1</v>
      </c>
      <c r="F4" s="70">
        <v>42723</v>
      </c>
      <c r="G4" s="70">
        <v>42725</v>
      </c>
      <c r="H4" s="47" t="s">
        <v>41</v>
      </c>
      <c r="I4" s="48">
        <f>'Daily Records'!K8</f>
        <v>17</v>
      </c>
      <c r="J4" s="48"/>
    </row>
    <row r="5" spans="1:10">
      <c r="A5" s="44" t="str">
        <f>'Daily Records'!A9</f>
        <v>UC002.US01</v>
      </c>
      <c r="B5" s="44" t="str">
        <f>'Daily Records'!B9</f>
        <v>Refactor Program Import function to import new template</v>
      </c>
      <c r="C5" s="44">
        <f>'Daily Records'!C9</f>
        <v>1000</v>
      </c>
      <c r="D5" s="44">
        <f>'Daily Records'!D9</f>
        <v>0</v>
      </c>
      <c r="E5" s="45">
        <v>0</v>
      </c>
      <c r="F5" s="70">
        <v>42724</v>
      </c>
      <c r="G5" s="70"/>
      <c r="H5" s="47" t="s">
        <v>46</v>
      </c>
      <c r="I5" s="48">
        <f>'Daily Records'!K9</f>
        <v>16</v>
      </c>
      <c r="J5" s="48"/>
    </row>
    <row r="6" spans="1:10">
      <c r="A6" s="44" t="str">
        <f>'Daily Records'!A10</f>
        <v>S001</v>
      </c>
      <c r="B6" s="44" t="str">
        <f>'Daily Records'!B10</f>
        <v>Be familiar with the requirements</v>
      </c>
      <c r="C6" s="44">
        <f>'Daily Records'!C10</f>
        <v>900</v>
      </c>
      <c r="D6" s="44">
        <f>'Daily Records'!D10</f>
        <v>0</v>
      </c>
      <c r="E6" s="45">
        <v>1</v>
      </c>
      <c r="F6" s="71">
        <v>42725</v>
      </c>
      <c r="G6" s="86">
        <v>42725</v>
      </c>
      <c r="H6" s="72" t="s">
        <v>41</v>
      </c>
      <c r="I6" s="48">
        <f>'Daily Records'!K10</f>
        <v>3</v>
      </c>
      <c r="J6" s="48"/>
    </row>
    <row r="7" spans="1:10">
      <c r="A7" s="44" t="str">
        <f>'Daily Records'!A11</f>
        <v>S002</v>
      </c>
      <c r="B7" s="44" t="str">
        <f>'Daily Records'!B11</f>
        <v>Write product backlog</v>
      </c>
      <c r="C7" s="44">
        <f>'Daily Records'!C11</f>
        <v>900</v>
      </c>
      <c r="D7" s="44">
        <f>'Daily Records'!D11</f>
        <v>0</v>
      </c>
      <c r="E7" s="45">
        <v>1</v>
      </c>
      <c r="F7" s="71">
        <v>42726</v>
      </c>
      <c r="G7" s="86">
        <v>42727</v>
      </c>
      <c r="H7" s="85" t="s">
        <v>51</v>
      </c>
      <c r="I7" s="48">
        <f>'Daily Records'!K11</f>
        <v>3</v>
      </c>
      <c r="J7" s="73"/>
    </row>
    <row r="8" spans="1:10">
      <c r="A8" s="44" t="str">
        <f>'Daily Records'!A12</f>
        <v>S003</v>
      </c>
      <c r="B8" s="44" t="str">
        <f>'Daily Records'!B12</f>
        <v>Estimate time</v>
      </c>
      <c r="C8" s="44">
        <f>'Daily Records'!C12</f>
        <v>900</v>
      </c>
      <c r="D8" s="44">
        <f>'Daily Records'!D12</f>
        <v>0</v>
      </c>
      <c r="E8" s="45">
        <v>1</v>
      </c>
      <c r="F8" s="86">
        <v>42727</v>
      </c>
      <c r="G8" s="86">
        <v>42727</v>
      </c>
      <c r="H8" s="85" t="s">
        <v>41</v>
      </c>
      <c r="I8" s="48">
        <f>'Daily Records'!K12</f>
        <v>6</v>
      </c>
      <c r="J8" s="84"/>
    </row>
    <row r="9" spans="1:10">
      <c r="A9" s="44">
        <f>'Daily Records'!A13</f>
        <v>0</v>
      </c>
      <c r="B9" s="44">
        <f>'Daily Records'!B13</f>
        <v>0</v>
      </c>
      <c r="C9" s="44">
        <f>'Daily Records'!C13</f>
        <v>0</v>
      </c>
      <c r="D9" s="44">
        <f>'Daily Records'!D13</f>
        <v>0</v>
      </c>
      <c r="E9" s="45"/>
      <c r="F9" s="86"/>
      <c r="G9" s="86"/>
      <c r="H9" s="84"/>
      <c r="I9" s="48"/>
      <c r="J9" s="84"/>
    </row>
    <row r="10" spans="1:10">
      <c r="A10" s="44">
        <f>'Daily Records'!A14</f>
        <v>0</v>
      </c>
      <c r="B10" s="44">
        <f>'Daily Records'!B14</f>
        <v>0</v>
      </c>
      <c r="C10" s="44">
        <f>'Daily Records'!C14</f>
        <v>0</v>
      </c>
      <c r="D10" s="44">
        <f>'Daily Records'!D14</f>
        <v>0</v>
      </c>
      <c r="E10" s="45"/>
      <c r="F10" s="86"/>
      <c r="G10" s="86"/>
      <c r="H10" s="85"/>
      <c r="I10" s="48"/>
      <c r="J10" s="84"/>
    </row>
    <row r="11" spans="1:10">
      <c r="A11" s="44">
        <f>'Daily Records'!A15</f>
        <v>0</v>
      </c>
      <c r="B11" s="44">
        <f>'Daily Records'!B15</f>
        <v>0</v>
      </c>
      <c r="C11" s="44">
        <f>'Daily Records'!C15</f>
        <v>0</v>
      </c>
      <c r="D11" s="44">
        <f>'Daily Records'!D15</f>
        <v>0</v>
      </c>
      <c r="E11" s="45"/>
      <c r="F11" s="86"/>
      <c r="G11" s="86"/>
      <c r="H11" s="85"/>
      <c r="I11" s="48"/>
      <c r="J11" s="84"/>
    </row>
    <row r="12" spans="1:10">
      <c r="A12" s="44">
        <f>'Daily Records'!A16</f>
        <v>0</v>
      </c>
      <c r="B12" s="44">
        <f>'Daily Records'!B16</f>
        <v>0</v>
      </c>
      <c r="C12" s="44">
        <f>'Daily Records'!C16</f>
        <v>0</v>
      </c>
      <c r="D12" s="44">
        <f>'Daily Records'!D16</f>
        <v>0</v>
      </c>
      <c r="E12" s="45"/>
      <c r="F12" s="86"/>
      <c r="G12" s="86"/>
      <c r="H12" s="85"/>
      <c r="I12" s="48"/>
      <c r="J12" s="84"/>
    </row>
    <row r="13" spans="1:10">
      <c r="A13" s="44">
        <f>'Daily Records'!A17</f>
        <v>0</v>
      </c>
      <c r="B13" s="44">
        <f>'Daily Records'!B17</f>
        <v>0</v>
      </c>
      <c r="C13" s="44">
        <f>'Daily Records'!C17</f>
        <v>0</v>
      </c>
      <c r="D13" s="44">
        <f>'Daily Records'!D17</f>
        <v>0</v>
      </c>
      <c r="E13" s="45"/>
      <c r="F13" s="86"/>
      <c r="G13" s="86"/>
      <c r="H13" s="85"/>
      <c r="I13" s="48"/>
      <c r="J13" s="84"/>
    </row>
    <row r="14" spans="1:10">
      <c r="A14" s="44">
        <f>'Daily Records'!A18</f>
        <v>0</v>
      </c>
      <c r="B14" s="44">
        <f>'Daily Records'!B18</f>
        <v>0</v>
      </c>
      <c r="C14" s="44">
        <f>'Daily Records'!C18</f>
        <v>0</v>
      </c>
      <c r="D14" s="44">
        <f>'Daily Records'!D18</f>
        <v>0</v>
      </c>
      <c r="E14" s="45"/>
      <c r="F14" s="86"/>
      <c r="G14" s="86"/>
      <c r="H14" s="85"/>
      <c r="I14" s="48"/>
      <c r="J14" s="84"/>
    </row>
    <row r="15" spans="1:10">
      <c r="A15" s="44">
        <f>'Daily Records'!A19</f>
        <v>0</v>
      </c>
      <c r="B15" s="44">
        <f>'Daily Records'!B19</f>
        <v>0</v>
      </c>
      <c r="C15" s="44">
        <f>'Daily Records'!C19</f>
        <v>0</v>
      </c>
      <c r="D15" s="44">
        <f>'Daily Records'!D19</f>
        <v>0</v>
      </c>
      <c r="E15" s="45"/>
      <c r="F15" s="86"/>
      <c r="G15" s="86"/>
      <c r="H15" s="85"/>
      <c r="I15" s="48"/>
      <c r="J15" s="84"/>
    </row>
    <row r="16" spans="1:10">
      <c r="A16" s="44">
        <f>'Daily Records'!A20</f>
        <v>0</v>
      </c>
      <c r="B16" s="44">
        <f>'Daily Records'!B20</f>
        <v>0</v>
      </c>
      <c r="C16" s="44">
        <f>'Daily Records'!C20</f>
        <v>0</v>
      </c>
      <c r="D16" s="44">
        <f>'Daily Records'!D20</f>
        <v>0</v>
      </c>
      <c r="E16" s="45"/>
      <c r="F16" s="86"/>
      <c r="G16" s="86"/>
      <c r="H16" s="85"/>
      <c r="I16" s="48"/>
      <c r="J16" s="84"/>
    </row>
    <row r="17" spans="1:10">
      <c r="A17" s="44">
        <f>'Daily Records'!A21</f>
        <v>0</v>
      </c>
      <c r="B17" s="44">
        <f>'Daily Records'!B21</f>
        <v>0</v>
      </c>
      <c r="C17" s="44">
        <f>'Daily Records'!C21</f>
        <v>0</v>
      </c>
      <c r="D17" s="44">
        <f>'Daily Records'!D21</f>
        <v>0</v>
      </c>
      <c r="E17" s="45"/>
      <c r="F17" s="86"/>
      <c r="G17" s="86"/>
      <c r="H17" s="85"/>
      <c r="I17" s="48"/>
      <c r="J17" s="84"/>
    </row>
    <row r="18" spans="1:10">
      <c r="A18" s="44">
        <f>'Daily Records'!A22</f>
        <v>0</v>
      </c>
      <c r="B18" s="44">
        <f>'Daily Records'!B22</f>
        <v>0</v>
      </c>
      <c r="C18" s="44">
        <f>'Daily Records'!C22</f>
        <v>0</v>
      </c>
      <c r="D18" s="44">
        <f>'Daily Records'!D22</f>
        <v>0</v>
      </c>
      <c r="E18" s="45"/>
      <c r="F18" s="71"/>
      <c r="G18" s="71"/>
      <c r="H18" s="47"/>
      <c r="I18" s="48"/>
      <c r="J18" s="48"/>
    </row>
    <row r="19" spans="1:10">
      <c r="A19" s="49"/>
      <c r="B19" s="49"/>
      <c r="C19" s="50"/>
      <c r="D19" s="51"/>
      <c r="E19" s="52"/>
      <c r="F19" s="74"/>
      <c r="G19" s="74"/>
      <c r="H19" s="53"/>
      <c r="I19" s="54"/>
      <c r="J19" s="54"/>
    </row>
    <row r="20" spans="1:10" ht="15.5">
      <c r="A20" s="46" t="s">
        <v>21</v>
      </c>
      <c r="B20" s="55">
        <f>COUNTA(B2:B4)</f>
        <v>3</v>
      </c>
      <c r="C20" s="105" t="s">
        <v>18</v>
      </c>
      <c r="D20" s="106"/>
      <c r="E20" s="56">
        <f>SUM(D2:D18)</f>
        <v>0</v>
      </c>
      <c r="F20" s="53"/>
      <c r="G20" s="53"/>
      <c r="H20" s="53"/>
      <c r="I20" s="53"/>
      <c r="J20" s="57"/>
    </row>
    <row r="21" spans="1:10" ht="15.5">
      <c r="A21" s="46" t="s">
        <v>22</v>
      </c>
      <c r="B21" s="55">
        <f>SUM(E2:E18)</f>
        <v>5</v>
      </c>
      <c r="C21" s="105" t="s">
        <v>23</v>
      </c>
      <c r="D21" s="106"/>
      <c r="E21" s="56">
        <f>SUM(I2:I18)</f>
        <v>52</v>
      </c>
      <c r="F21" s="53"/>
      <c r="G21" s="53"/>
      <c r="H21" s="53"/>
      <c r="I21" s="53"/>
      <c r="J21" s="57"/>
    </row>
    <row r="22" spans="1:10">
      <c r="A22" s="57"/>
      <c r="B22" s="57"/>
      <c r="C22" s="57"/>
      <c r="D22" s="57"/>
      <c r="E22" s="57"/>
      <c r="F22" s="57"/>
      <c r="G22" s="57"/>
      <c r="H22" s="57"/>
      <c r="I22" s="57"/>
      <c r="J22" s="57"/>
    </row>
    <row r="23" spans="1:10">
      <c r="A23" s="57"/>
      <c r="B23" s="57"/>
      <c r="C23" s="57"/>
      <c r="D23" s="57"/>
      <c r="E23" s="57"/>
      <c r="F23" s="57"/>
      <c r="G23" s="57"/>
      <c r="H23" s="57"/>
      <c r="I23" s="57"/>
      <c r="J23" s="57"/>
    </row>
  </sheetData>
  <autoFilter ref="A1:I21">
    <sortState ref="A2:I41">
      <sortCondition descending="1" ref="C1:C31"/>
    </sortState>
  </autoFilter>
  <mergeCells count="2">
    <mergeCell ref="C20:D20"/>
    <mergeCell ref="C21:D21"/>
  </mergeCells>
  <phoneticPr fontId="1" type="noConversion"/>
  <dataValidations count="1">
    <dataValidation type="list" allowBlank="1" showInputMessage="1" showErrorMessage="1" sqref="H1:H1048576">
      <formula1>"Bela.zhao,Randy.ling,Olivia.ge,Bella.bi,Shawn.shao,All"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54296875" style="10" customWidth="1"/>
    <col min="18" max="16384" width="8.5429687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2015-10-19T07:32:37Z</cp:lastPrinted>
  <dcterms:created xsi:type="dcterms:W3CDTF">2013-06-22T00:08:09Z</dcterms:created>
  <dcterms:modified xsi:type="dcterms:W3CDTF">2016-12-29T03:03:57Z</dcterms:modified>
</cp:coreProperties>
</file>