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el\SanjelClientSolutionTool\Project\I-Implementation\Burndown\"/>
    </mc:Choice>
  </mc:AlternateContent>
  <bookViews>
    <workbookView xWindow="-1470" yWindow="620" windowWidth="19250" windowHeight="10920" tabRatio="538" activeTab="1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Backlog'!$A$1:$I$25</definedName>
  </definedNames>
  <calcPr calcId="152511" concurrentCalc="0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L1" i="1"/>
  <c r="L2" i="1"/>
  <c r="D4" i="1"/>
  <c r="C24" i="2"/>
  <c r="C25" i="2"/>
  <c r="C26" i="2"/>
  <c r="C27" i="2"/>
  <c r="C28" i="2"/>
  <c r="C29" i="2"/>
  <c r="D19" i="2"/>
  <c r="E19" i="2"/>
  <c r="F19" i="2"/>
  <c r="G19" i="2"/>
  <c r="H19" i="2"/>
  <c r="I19" i="2"/>
  <c r="J19" i="2"/>
  <c r="J20" i="2"/>
  <c r="J22" i="2"/>
  <c r="C11" i="2"/>
  <c r="C12" i="2"/>
  <c r="C13" i="2"/>
  <c r="C14" i="2"/>
  <c r="C15" i="2"/>
  <c r="C16" i="2"/>
  <c r="C10" i="2"/>
  <c r="E9" i="2"/>
  <c r="F9" i="2"/>
  <c r="G9" i="2"/>
  <c r="H9" i="2"/>
  <c r="I9" i="2"/>
  <c r="J9" i="2"/>
  <c r="D9" i="2"/>
  <c r="C9" i="2"/>
  <c r="J7" i="2"/>
  <c r="C23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6" i="1"/>
  <c r="L5" i="1"/>
  <c r="N12" i="1"/>
  <c r="I4" i="7"/>
  <c r="I6" i="7"/>
  <c r="I7" i="7"/>
  <c r="I8" i="7"/>
  <c r="I9" i="7"/>
  <c r="I10" i="7"/>
  <c r="J5" i="1"/>
  <c r="K5" i="1"/>
  <c r="K1" i="1"/>
  <c r="K2" i="1"/>
  <c r="J1" i="1"/>
  <c r="J2" i="1"/>
  <c r="I5" i="7"/>
  <c r="A8" i="7"/>
  <c r="B8" i="7"/>
  <c r="C8" i="7"/>
  <c r="D8" i="7"/>
  <c r="M24" i="1"/>
  <c r="A13" i="7"/>
  <c r="B13" i="7"/>
  <c r="C13" i="7"/>
  <c r="D13" i="7"/>
  <c r="A4" i="7"/>
  <c r="B4" i="7"/>
  <c r="C4" i="7"/>
  <c r="D4" i="7"/>
  <c r="H22" i="2"/>
  <c r="I22" i="2"/>
  <c r="B3" i="2"/>
  <c r="A18" i="7"/>
  <c r="B18" i="7"/>
  <c r="C18" i="7"/>
  <c r="D18" i="7"/>
  <c r="I18" i="7"/>
  <c r="E22" i="2"/>
  <c r="F22" i="2"/>
  <c r="G22" i="2"/>
  <c r="D22" i="2"/>
  <c r="I20" i="7"/>
  <c r="I3" i="7"/>
  <c r="N7" i="1"/>
  <c r="N9" i="1"/>
  <c r="N10" i="1"/>
  <c r="N11" i="1"/>
  <c r="N13" i="1"/>
  <c r="N14" i="1"/>
  <c r="N15" i="1"/>
  <c r="N16" i="1"/>
  <c r="N17" i="1"/>
  <c r="N19" i="1"/>
  <c r="N20" i="1"/>
  <c r="N21" i="1"/>
  <c r="N23" i="1"/>
  <c r="N6" i="1"/>
  <c r="A20" i="7"/>
  <c r="B20" i="7"/>
  <c r="C20" i="7"/>
  <c r="D20" i="7"/>
  <c r="I16" i="7"/>
  <c r="A16" i="7"/>
  <c r="B16" i="7"/>
  <c r="C16" i="7"/>
  <c r="D16" i="7"/>
  <c r="A3" i="7"/>
  <c r="B3" i="7"/>
  <c r="C3" i="7"/>
  <c r="D3" i="7"/>
  <c r="I12" i="7"/>
  <c r="I13" i="7"/>
  <c r="I14" i="7"/>
  <c r="I15" i="7"/>
  <c r="A12" i="7"/>
  <c r="B12" i="7"/>
  <c r="C12" i="7"/>
  <c r="D12" i="7"/>
  <c r="A14" i="7"/>
  <c r="B14" i="7"/>
  <c r="C14" i="7"/>
  <c r="D14" i="7"/>
  <c r="A15" i="7"/>
  <c r="B15" i="7"/>
  <c r="C15" i="7"/>
  <c r="D15" i="7"/>
  <c r="A17" i="7"/>
  <c r="B17" i="7"/>
  <c r="C17" i="7"/>
  <c r="D17" i="7"/>
  <c r="A19" i="7"/>
  <c r="B19" i="7"/>
  <c r="C19" i="7"/>
  <c r="D19" i="7"/>
  <c r="G5" i="1"/>
  <c r="H5" i="1"/>
  <c r="I5" i="1"/>
  <c r="F5" i="1"/>
  <c r="E5" i="1"/>
  <c r="I17" i="7"/>
  <c r="I19" i="7"/>
  <c r="A11" i="7"/>
  <c r="I11" i="7"/>
  <c r="M3" i="1"/>
  <c r="I2" i="7"/>
  <c r="E25" i="7"/>
  <c r="A5" i="7"/>
  <c r="B5" i="7"/>
  <c r="C5" i="7"/>
  <c r="D5" i="7"/>
  <c r="A2" i="7"/>
  <c r="B2" i="7"/>
  <c r="C2" i="7"/>
  <c r="D2" i="7"/>
  <c r="A6" i="7"/>
  <c r="B6" i="7"/>
  <c r="C6" i="7"/>
  <c r="D6" i="7"/>
  <c r="A7" i="7"/>
  <c r="B7" i="7"/>
  <c r="C7" i="7"/>
  <c r="D7" i="7"/>
  <c r="A9" i="7"/>
  <c r="B9" i="7"/>
  <c r="C9" i="7"/>
  <c r="D9" i="7"/>
  <c r="A10" i="7"/>
  <c r="B10" i="7"/>
  <c r="C10" i="7"/>
  <c r="D10" i="7"/>
  <c r="B11" i="7"/>
  <c r="C11" i="7"/>
  <c r="D11" i="7"/>
  <c r="E24" i="7"/>
  <c r="C8" i="2"/>
  <c r="D8" i="2"/>
  <c r="E8" i="2"/>
  <c r="F8" i="2"/>
  <c r="G8" i="2"/>
  <c r="H8" i="2"/>
  <c r="C21" i="2"/>
  <c r="D21" i="2"/>
  <c r="E21" i="2"/>
  <c r="F21" i="2"/>
  <c r="C22" i="2"/>
  <c r="I8" i="2"/>
  <c r="J3" i="1"/>
  <c r="G21" i="2"/>
  <c r="H21" i="2"/>
  <c r="I21" i="2"/>
  <c r="J21" i="2"/>
  <c r="B24" i="7"/>
  <c r="J8" i="2"/>
  <c r="L3" i="1"/>
  <c r="K3" i="1"/>
  <c r="B25" i="7"/>
  <c r="E4" i="1"/>
  <c r="F4" i="1"/>
  <c r="G4" i="1"/>
  <c r="H4" i="1"/>
  <c r="I4" i="1"/>
  <c r="J4" i="1"/>
  <c r="K4" i="1"/>
  <c r="L4" i="1"/>
  <c r="E3" i="1"/>
  <c r="D5" i="1"/>
  <c r="I3" i="1"/>
  <c r="D20" i="2"/>
  <c r="F1" i="1"/>
  <c r="E1" i="1"/>
  <c r="E20" i="2"/>
  <c r="F2" i="1"/>
  <c r="F20" i="2"/>
  <c r="D3" i="1"/>
  <c r="I20" i="2"/>
  <c r="H20" i="2"/>
  <c r="G20" i="2"/>
  <c r="F3" i="1"/>
  <c r="G3" i="1"/>
  <c r="H3" i="1"/>
  <c r="D7" i="2"/>
  <c r="G1" i="1"/>
  <c r="G2" i="1"/>
  <c r="E7" i="2"/>
  <c r="H1" i="1"/>
  <c r="H2" i="1"/>
  <c r="F7" i="2"/>
  <c r="I1" i="1"/>
  <c r="I2" i="1"/>
  <c r="G7" i="2"/>
  <c r="H7" i="2"/>
  <c r="I7" i="2"/>
</calcChain>
</file>

<file path=xl/comments1.xml><?xml version="1.0" encoding="utf-8"?>
<comments xmlns="http://schemas.openxmlformats.org/spreadsheetml/2006/main">
  <authors>
    <author>Bella Bi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上午1小时开会对第二阶段需求进行问题汇总1*7
下午1小时Planning 1*4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新增加需求，预估时间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与Adam一起确认第二阶段的需求，以及问题讨论2h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理解第二阶段的需求
Olivia 2.5h
Bela 2.5h
Bella 1h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新需求的理解和讨论
Bela 5h
Olivia 1h
Bella 1h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Well需求更改，对照新的Excel模板与代码，整理问题
Bela 5h
Olivia 1h
Bella 1h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整理ProductBacklog以及任务估算、优先级整理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整理Backlog优先级，建立下一迭代的burndown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将ProductControl提到CommonLibrary中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将ProductControl提到CommonLibrary中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<sst xmlns="http://schemas.openxmlformats.org/spreadsheetml/2006/main" count="90" uniqueCount="71">
  <si>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</si>
  <si>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</si>
  <si>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</si>
  <si>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</si>
  <si>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</si>
  <si>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</si>
  <si>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</si>
  <si>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</si>
  <si>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</si>
  <si>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</si>
  <si>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</si>
  <si>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</si>
  <si>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</si>
  <si>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</si>
  <si>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</si>
  <si>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</si>
  <si>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</si>
  <si>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</si>
  <si>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</si>
  <si>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</si>
  <si>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</si>
  <si>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</si>
  <si>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</si>
  <si>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</si>
  <si>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</si>
  <si>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</si>
  <si>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</si>
  <si>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</si>
  <si>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</si>
  <si>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</si>
  <si>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</si>
  <si>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</si>
  <si>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</si>
  <si>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</si>
  <si>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</si>
  <si>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</si>
  <si>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</si>
  <si>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Leo.Tian</t>
  </si>
  <si>
    <t>UC001.US01</t>
  </si>
  <si>
    <t>Code refactoring to separate framework</t>
  </si>
  <si>
    <t>I004</t>
  </si>
  <si>
    <t>Olivia.ge</t>
  </si>
  <si>
    <t>All</t>
  </si>
  <si>
    <t>S003</t>
  </si>
  <si>
    <t>Requirements analysis</t>
  </si>
  <si>
    <t>Randy.ling</t>
  </si>
  <si>
    <t>Frank.Zhang</t>
  </si>
  <si>
    <t>UC012.US01</t>
  </si>
  <si>
    <t>GroupedLineItemControl load price item number properly</t>
  </si>
  <si>
    <t>UC004.US04</t>
  </si>
  <si>
    <t xml:space="preserve">Add values to  “eService Import Sheet” </t>
  </si>
  <si>
    <t>UC014.US01</t>
  </si>
  <si>
    <t>Excel configration refactor</t>
  </si>
  <si>
    <t>UC004.US01</t>
  </si>
  <si>
    <t>Add product page in Program</t>
  </si>
  <si>
    <t>UC004.US02</t>
  </si>
  <si>
    <t xml:space="preserve">Import Product information </t>
  </si>
  <si>
    <t>UC006.US03</t>
  </si>
  <si>
    <t>Create Call Sheet from Program to carry over product information</t>
  </si>
  <si>
    <t>Olivia.Ge</t>
  </si>
  <si>
    <t>P001</t>
  </si>
  <si>
    <t>Project management</t>
  </si>
  <si>
    <t>Bella.Bi</t>
  </si>
  <si>
    <t>Bella.Bi &amp; Bela.Zhao &amp; Olivia.Ge</t>
  </si>
  <si>
    <t>UC004.US05</t>
  </si>
  <si>
    <t>Add product entity,testdata,service,dao</t>
  </si>
  <si>
    <t xml:space="preserve"> </t>
  </si>
  <si>
    <t>UC016.US01</t>
  </si>
  <si>
    <t>Re-organize the program treeview</t>
  </si>
  <si>
    <t>UC011.US04</t>
  </si>
  <si>
    <t>Unit Test for recalculation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</si>
</sst>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11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1" xfId="0" applyNumberFormat="1" applyFont="1" applyFill="1" applyBorder="1"/>
    <xf numFmtId="0" fontId="8" fillId="4" borderId="22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8" fillId="0" borderId="0" xfId="0" applyNumberFormat="1" applyFont="1" applyBorder="1" applyAlignment="1">
      <alignment horizontal="center"/>
    </xf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4" fontId="8" fillId="0" borderId="0" xfId="0" applyNumberFormat="1" applyFont="1" applyBorder="1"/>
    <xf numFmtId="167" fontId="0" fillId="0" borderId="20" xfId="0" applyBorder="1" applyAlignment="1">
      <alignment vertical="top"/>
    </xf>
    <xf numFmtId="0" fontId="0" fillId="0" borderId="20" xfId="0" applyNumberFormat="1" applyBorder="1" applyAlignment="1">
      <alignment vertical="top"/>
    </xf>
    <xf numFmtId="167" fontId="8" fillId="0" borderId="20" xfId="0" applyFont="1" applyBorder="1"/>
    <xf numFmtId="0" fontId="8" fillId="0" borderId="20" xfId="0" applyNumberFormat="1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167" fontId="0" fillId="0" borderId="20" xfId="0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0" fillId="0" borderId="20" xfId="0" applyFont="1" applyFill="1" applyBorder="1" applyAlignment="1">
      <alignment horizontal="left" vertical="top" wrapText="1"/>
    </xf>
    <xf numFmtId="0" fontId="6" fillId="0" borderId="20" xfId="0" applyNumberFormat="1" applyFont="1" applyBorder="1" applyAlignment="1">
      <alignment horizontal="right"/>
    </xf>
    <xf numFmtId="167" fontId="6" fillId="0" borderId="20" xfId="0" applyFont="1" applyBorder="1"/>
    <xf numFmtId="166" fontId="6" fillId="0" borderId="20" xfId="0" applyNumberFormat="1" applyFont="1" applyBorder="1" applyAlignment="1">
      <alignment horizontal="right"/>
    </xf>
    <xf numFmtId="167" fontId="6" fillId="0" borderId="20" xfId="0" applyFont="1" applyBorder="1" applyAlignment="1">
      <alignment horizontal="center"/>
    </xf>
    <xf numFmtId="166" fontId="0" fillId="0" borderId="20" xfId="0" applyNumberFormat="1" applyFill="1" applyBorder="1" applyAlignment="1">
      <alignment horizontal="right" vertical="top"/>
    </xf>
    <xf numFmtId="166" fontId="0" fillId="0" borderId="20" xfId="0" applyNumberFormat="1" applyBorder="1" applyAlignment="1">
      <alignment horizontal="right" vertical="top"/>
    </xf>
    <xf numFmtId="166" fontId="6" fillId="0" borderId="20" xfId="0" applyNumberFormat="1" applyFont="1" applyFill="1" applyBorder="1" applyAlignment="1">
      <alignment horizontal="right"/>
    </xf>
    <xf numFmtId="0" fontId="6" fillId="0" borderId="20" xfId="0" applyNumberFormat="1" applyFont="1" applyFill="1" applyBorder="1" applyAlignment="1">
      <alignment horizontal="right"/>
    </xf>
    <xf numFmtId="167" fontId="0" fillId="0" borderId="20" xfId="0" applyBorder="1" applyAlignment="1">
      <alignment horizontal="left" vertical="top"/>
    </xf>
    <xf numFmtId="0" fontId="8" fillId="0" borderId="7" xfId="0" applyNumberFormat="1" applyFont="1" applyFill="1" applyBorder="1" applyAlignment="1">
      <alignment horizontal="left"/>
    </xf>
    <xf numFmtId="0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vertical="top"/>
    </xf>
    <xf numFmtId="167" fontId="0" fillId="0" borderId="20" xfId="0" applyFill="1" applyBorder="1" applyAlignment="1">
      <alignment horizontal="left" vertical="top" wrapText="1"/>
    </xf>
    <xf numFmtId="0" fontId="0" fillId="0" borderId="20" xfId="0" applyNumberFormat="1" applyFill="1" applyBorder="1" applyAlignment="1">
      <alignment vertical="top"/>
    </xf>
    <xf numFmtId="0" fontId="8" fillId="5" borderId="20" xfId="0" applyNumberFormat="1" applyFont="1" applyFill="1" applyBorder="1"/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8" fillId="0" borderId="12" xfId="0" applyFont="1" applyBorder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1-8</c:v>
                  </c:pt>
                  <c:pt idx="2">
                    <c:v>1-9</c:v>
                  </c:pt>
                  <c:pt idx="3">
                    <c:v>1-10</c:v>
                  </c:pt>
                  <c:pt idx="4">
                    <c:v>1-11</c:v>
                  </c:pt>
                  <c:pt idx="5">
                    <c:v>1-12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172</c:v>
                </c:pt>
                <c:pt idx="1">
                  <c:v>152</c:v>
                </c:pt>
                <c:pt idx="2">
                  <c:v>127</c:v>
                </c:pt>
                <c:pt idx="3">
                  <c:v>103</c:v>
                </c:pt>
                <c:pt idx="4">
                  <c:v>79</c:v>
                </c:pt>
                <c:pt idx="5">
                  <c:v>55</c:v>
                </c:pt>
              </c:numCache>
            </c:numRef>
          </c:val>
          <c:smooth val="0"/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1-8</c:v>
                  </c:pt>
                  <c:pt idx="2">
                    <c:v>1-9</c:v>
                  </c:pt>
                  <c:pt idx="3">
                    <c:v>1-10</c:v>
                  </c:pt>
                  <c:pt idx="4">
                    <c:v>1-11</c:v>
                  </c:pt>
                  <c:pt idx="5">
                    <c:v>1-12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172</c:v>
                </c:pt>
                <c:pt idx="1">
                  <c:v>152</c:v>
                </c:pt>
                <c:pt idx="2">
                  <c:v>130.5</c:v>
                </c:pt>
                <c:pt idx="3">
                  <c:v>116.5</c:v>
                </c:pt>
                <c:pt idx="4">
                  <c:v>94.5</c:v>
                </c:pt>
                <c:pt idx="5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0064"/>
        <c:axId val="422242416"/>
      </c:lineChart>
      <c:catAx>
        <c:axId val="422240064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422242416"/>
        <c:crosses val="autoZero"/>
        <c:auto val="1"/>
        <c:lblAlgn val="ctr"/>
        <c:lblOffset val="100"/>
        <c:noMultiLvlLbl val="1"/>
      </c:catAx>
      <c:valAx>
        <c:axId val="4222424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222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zoomScale="115" zoomScaleNormal="115" workbookViewId="0">
      <pane ySplit="2" topLeftCell="A3" activePane="bottomLeft" state="frozen"/>
      <selection pane="bottomLeft" activeCell="B10" sqref="B10"/>
    </sheetView>
  </sheetViews>
  <sheetFormatPr defaultColWidth="8.54296875" defaultRowHeight="14.5"/>
  <cols>
    <col min="1" max="1" width="15.90625" style="11" customWidth="1"/>
    <col min="2" max="2" width="36.6328125" style="14" customWidth="1"/>
    <col min="3" max="3" width="8.54296875" style="11" bestFit="1" customWidth="1"/>
    <col min="4" max="4" width="8.54296875" style="16" bestFit="1" customWidth="1"/>
    <col min="5" max="5" width="8.54296875" style="17" bestFit="1" customWidth="1"/>
    <col min="6" max="6" width="7.453125" style="17" customWidth="1"/>
    <col min="7" max="7" width="7.54296875" style="17" customWidth="1"/>
    <col min="8" max="12" width="7" style="17" customWidth="1"/>
    <col min="13" max="13" width="10.453125" style="14" bestFit="1" customWidth="1"/>
    <col min="14" max="14" width="8.54296875" style="14" customWidth="1"/>
    <col min="15" max="16384" width="8.54296875" style="14"/>
  </cols>
  <sheetData>
    <row r="1" spans="1:14" s="2" customFormat="1" ht="15.75" customHeight="1">
      <c r="A1" s="30" t="s">
        <v>26</v>
      </c>
      <c r="B1" s="31" t="s">
        <v>13</v>
      </c>
      <c r="C1" s="32" t="s">
        <v>25</v>
      </c>
      <c r="D1" s="96" t="s">
        <v>28</v>
      </c>
      <c r="E1" s="1">
        <f>F1-1</f>
        <v>42743</v>
      </c>
      <c r="F1" s="1">
        <f>Resources!D6</f>
        <v>42744</v>
      </c>
      <c r="G1" s="1">
        <f>Resources!E6</f>
        <v>42745</v>
      </c>
      <c r="H1" s="1">
        <f>Resources!F6</f>
        <v>42746</v>
      </c>
      <c r="I1" s="1">
        <f>Resources!G6</f>
        <v>42747</v>
      </c>
      <c r="J1" s="1">
        <f>Resources!H6</f>
        <v>42748</v>
      </c>
      <c r="K1" s="1">
        <f>Resources!I6</f>
        <v>42749</v>
      </c>
      <c r="L1" s="1">
        <f>Resources!J6</f>
        <v>42750</v>
      </c>
      <c r="M1" s="98" t="s">
        <v>15</v>
      </c>
    </row>
    <row r="2" spans="1:14" s="2" customFormat="1" ht="15.5" thickBot="1">
      <c r="A2" s="3"/>
      <c r="B2" s="4"/>
      <c r="C2" s="5"/>
      <c r="D2" s="97"/>
      <c r="E2" s="38" t="s">
        <v>31</v>
      </c>
      <c r="F2" s="60">
        <f>F1</f>
        <v>42744</v>
      </c>
      <c r="G2" s="60">
        <f t="shared" ref="G2:K2" si="0">G1</f>
        <v>42745</v>
      </c>
      <c r="H2" s="60">
        <f t="shared" si="0"/>
        <v>42746</v>
      </c>
      <c r="I2" s="60">
        <f t="shared" si="0"/>
        <v>42747</v>
      </c>
      <c r="J2" s="60">
        <f t="shared" si="0"/>
        <v>42748</v>
      </c>
      <c r="K2" s="60">
        <f t="shared" si="0"/>
        <v>42749</v>
      </c>
      <c r="L2" s="60">
        <f t="shared" ref="L2" si="1">L1</f>
        <v>42750</v>
      </c>
      <c r="M2" s="99"/>
    </row>
    <row r="3" spans="1:14" s="8" customFormat="1" ht="15" thickBot="1">
      <c r="A3" s="6"/>
      <c r="B3" s="7" t="s">
        <v>11</v>
      </c>
      <c r="C3" s="6"/>
      <c r="D3" s="15">
        <f>SUM(D6:D111)</f>
        <v>172</v>
      </c>
      <c r="E3" s="15">
        <f>Resources!C8</f>
        <v>152</v>
      </c>
      <c r="F3" s="15">
        <f>Resources!D8</f>
        <v>127</v>
      </c>
      <c r="G3" s="15">
        <f>Resources!E8</f>
        <v>103</v>
      </c>
      <c r="H3" s="15">
        <f>Resources!F8</f>
        <v>79</v>
      </c>
      <c r="I3" s="15">
        <f>Resources!G8</f>
        <v>55</v>
      </c>
      <c r="J3" s="15">
        <f>Resources!H8</f>
        <v>31</v>
      </c>
      <c r="K3" s="15">
        <f>Resources!I8</f>
        <v>17</v>
      </c>
      <c r="L3" s="15">
        <f>Resources!J8</f>
        <v>0</v>
      </c>
      <c r="M3" s="39">
        <f>SUM(M6:M29)</f>
        <v>118.5</v>
      </c>
    </row>
    <row r="4" spans="1:14" s="8" customFormat="1" ht="15" thickBot="1">
      <c r="A4" s="6"/>
      <c r="B4" s="7" t="s">
        <v>32</v>
      </c>
      <c r="C4" s="6"/>
      <c r="D4" s="15">
        <f>SUM(D6:D21)</f>
        <v>172</v>
      </c>
      <c r="E4" s="15">
        <f>Resources!C8</f>
        <v>152</v>
      </c>
      <c r="F4" s="15">
        <f t="shared" ref="F4:I4" si="2">E4-F5</f>
        <v>130.5</v>
      </c>
      <c r="G4" s="15">
        <f t="shared" si="2"/>
        <v>116.5</v>
      </c>
      <c r="H4" s="15">
        <f t="shared" si="2"/>
        <v>94.5</v>
      </c>
      <c r="I4" s="15">
        <f t="shared" si="2"/>
        <v>73</v>
      </c>
      <c r="J4" s="15">
        <f t="shared" ref="J4" si="3">I4-J5</f>
        <v>49.5</v>
      </c>
      <c r="K4" s="15">
        <f t="shared" ref="K4:L4" si="4">J4-K5</f>
        <v>42.5</v>
      </c>
      <c r="L4" s="15">
        <f t="shared" si="4"/>
        <v>33.5</v>
      </c>
      <c r="M4" s="39"/>
    </row>
    <row r="5" spans="1:14" s="2" customFormat="1">
      <c r="A5" s="9"/>
      <c r="B5" s="33"/>
      <c r="C5" s="9"/>
      <c r="D5" s="15">
        <f>SUM(D6:D112)</f>
        <v>172</v>
      </c>
      <c r="E5" s="15">
        <f>SUM(E6:E23)</f>
        <v>0</v>
      </c>
      <c r="F5" s="15">
        <f t="shared" ref="F5:L5" si="5">SUM(F6:F31)</f>
        <v>21.5</v>
      </c>
      <c r="G5" s="15">
        <f t="shared" si="5"/>
        <v>14</v>
      </c>
      <c r="H5" s="15">
        <f t="shared" si="5"/>
        <v>22</v>
      </c>
      <c r="I5" s="15">
        <f t="shared" si="5"/>
        <v>21.5</v>
      </c>
      <c r="J5" s="15">
        <f t="shared" si="5"/>
        <v>23.5</v>
      </c>
      <c r="K5" s="15">
        <f t="shared" si="5"/>
        <v>7</v>
      </c>
      <c r="L5" s="15">
        <f t="shared" si="5"/>
        <v>9</v>
      </c>
      <c r="M5" s="40"/>
    </row>
    <row r="6" spans="1:14" s="35" customFormat="1">
      <c r="A6" s="70" t="s">
        <v>40</v>
      </c>
      <c r="B6" s="69" t="s">
        <v>36</v>
      </c>
      <c r="C6" s="71">
        <v>1000</v>
      </c>
      <c r="D6" s="85">
        <v>14</v>
      </c>
      <c r="E6" s="56"/>
      <c r="F6" s="56">
        <v>11</v>
      </c>
      <c r="G6" s="56"/>
      <c r="H6" s="56">
        <v>4</v>
      </c>
      <c r="I6" s="56"/>
      <c r="J6" s="56">
        <v>8</v>
      </c>
      <c r="K6" s="56"/>
      <c r="L6" s="56"/>
      <c r="M6" s="55">
        <f>SUM(F6:L6)</f>
        <v>23</v>
      </c>
      <c r="N6" s="35" t="str">
        <f>'Sprint Backlog'!H2</f>
        <v>All</v>
      </c>
    </row>
    <row r="7" spans="1:14" s="35" customFormat="1">
      <c r="A7" s="70" t="s">
        <v>43</v>
      </c>
      <c r="B7" s="69" t="s">
        <v>44</v>
      </c>
      <c r="C7" s="71">
        <v>1000</v>
      </c>
      <c r="D7" s="85">
        <v>20</v>
      </c>
      <c r="E7" s="56"/>
      <c r="F7" s="56">
        <v>6</v>
      </c>
      <c r="G7" s="56">
        <v>7</v>
      </c>
      <c r="H7" s="56">
        <v>8</v>
      </c>
      <c r="I7" s="56"/>
      <c r="J7" s="56"/>
      <c r="K7" s="56"/>
      <c r="L7" s="56"/>
      <c r="M7" s="55">
        <f t="shared" ref="M7:M23" si="6">SUM(F7:L7)</f>
        <v>21</v>
      </c>
      <c r="N7" s="35" t="str">
        <f>'Sprint Backlog'!H3</f>
        <v>Bella.Bi &amp; Bela.Zhao &amp; Olivia.Ge</v>
      </c>
    </row>
    <row r="8" spans="1:14" s="35" customFormat="1">
      <c r="A8" s="70" t="s">
        <v>60</v>
      </c>
      <c r="B8" s="69" t="s">
        <v>61</v>
      </c>
      <c r="C8" s="71">
        <v>1000</v>
      </c>
      <c r="D8" s="85">
        <v>5</v>
      </c>
      <c r="E8" s="56"/>
      <c r="F8" s="56">
        <v>1</v>
      </c>
      <c r="G8" s="56"/>
      <c r="H8" s="56">
        <v>2</v>
      </c>
      <c r="I8" s="56">
        <v>0.5</v>
      </c>
      <c r="J8" s="56">
        <v>1</v>
      </c>
      <c r="K8" s="56"/>
      <c r="L8" s="56">
        <v>2</v>
      </c>
      <c r="M8" s="55">
        <f t="shared" si="6"/>
        <v>6.5</v>
      </c>
    </row>
    <row r="9" spans="1:14" s="35" customFormat="1" ht="20" customHeight="1">
      <c r="A9" s="63" t="s">
        <v>38</v>
      </c>
      <c r="B9" s="72" t="s">
        <v>39</v>
      </c>
      <c r="C9" s="64">
        <v>850</v>
      </c>
      <c r="D9" s="86">
        <v>5</v>
      </c>
      <c r="E9" s="56"/>
      <c r="F9" s="56"/>
      <c r="G9" s="56">
        <v>1</v>
      </c>
      <c r="H9" s="56">
        <v>4</v>
      </c>
      <c r="I9" s="56"/>
      <c r="J9" s="56"/>
      <c r="K9" s="56"/>
      <c r="L9" s="56"/>
      <c r="M9" s="55">
        <f t="shared" si="6"/>
        <v>5</v>
      </c>
      <c r="N9" s="35" t="str">
        <f>'Sprint Backlog'!H5</f>
        <v>Olivia.ge</v>
      </c>
    </row>
    <row r="10" spans="1:14" s="35" customFormat="1" ht="29">
      <c r="A10" s="63" t="s">
        <v>47</v>
      </c>
      <c r="B10" s="72" t="s">
        <v>48</v>
      </c>
      <c r="C10" s="64">
        <v>730</v>
      </c>
      <c r="D10" s="86">
        <v>6</v>
      </c>
      <c r="E10" s="56"/>
      <c r="F10" s="56">
        <v>1.5</v>
      </c>
      <c r="G10" s="56">
        <v>4</v>
      </c>
      <c r="H10" s="56"/>
      <c r="I10" s="56"/>
      <c r="J10" s="56"/>
      <c r="K10" s="56"/>
      <c r="L10" s="56"/>
      <c r="M10" s="55">
        <f t="shared" si="6"/>
        <v>5.5</v>
      </c>
      <c r="N10" s="35" t="str">
        <f>'Sprint Backlog'!H6</f>
        <v>Olivia.Ge</v>
      </c>
    </row>
    <row r="11" spans="1:14" s="35" customFormat="1">
      <c r="A11" s="63" t="s">
        <v>49</v>
      </c>
      <c r="B11" s="69" t="s">
        <v>50</v>
      </c>
      <c r="C11" s="71">
        <v>730</v>
      </c>
      <c r="D11" s="85">
        <v>6</v>
      </c>
      <c r="E11" s="56"/>
      <c r="F11" s="56">
        <v>2</v>
      </c>
      <c r="G11" s="56"/>
      <c r="H11" s="56"/>
      <c r="I11" s="56">
        <v>1</v>
      </c>
      <c r="J11" s="56"/>
      <c r="K11" s="56"/>
      <c r="L11" s="56"/>
      <c r="M11" s="55">
        <f t="shared" si="6"/>
        <v>3</v>
      </c>
      <c r="N11" s="35" t="str">
        <f>'Sprint Backlog'!H7</f>
        <v>Bela.Zhao</v>
      </c>
    </row>
    <row r="12" spans="1:14" s="35" customFormat="1">
      <c r="A12" s="92" t="s">
        <v>64</v>
      </c>
      <c r="B12" s="93" t="s">
        <v>65</v>
      </c>
      <c r="C12" s="94">
        <v>710</v>
      </c>
      <c r="D12" s="85">
        <v>10</v>
      </c>
      <c r="E12" s="56"/>
      <c r="F12" s="56"/>
      <c r="G12" s="56">
        <v>1</v>
      </c>
      <c r="H12" s="56">
        <v>1</v>
      </c>
      <c r="I12" s="56">
        <v>6</v>
      </c>
      <c r="J12" s="56">
        <v>5</v>
      </c>
      <c r="K12" s="56">
        <v>6</v>
      </c>
      <c r="L12" s="56"/>
      <c r="M12" s="55">
        <f t="shared" si="6"/>
        <v>19</v>
      </c>
      <c r="N12" s="35" t="str">
        <f>'Sprint Backlog'!H8</f>
        <v>Bela.Zhao</v>
      </c>
    </row>
    <row r="13" spans="1:14">
      <c r="A13" s="63" t="s">
        <v>53</v>
      </c>
      <c r="B13" s="69" t="s">
        <v>54</v>
      </c>
      <c r="C13" s="71">
        <v>700</v>
      </c>
      <c r="D13" s="85">
        <v>25</v>
      </c>
      <c r="E13" s="55"/>
      <c r="F13" s="55"/>
      <c r="G13" s="55"/>
      <c r="H13" s="55">
        <v>1</v>
      </c>
      <c r="I13" s="56">
        <v>6</v>
      </c>
      <c r="J13" s="56">
        <v>4</v>
      </c>
      <c r="K13" s="56"/>
      <c r="L13" s="56">
        <v>7</v>
      </c>
      <c r="M13" s="55">
        <f t="shared" si="6"/>
        <v>18</v>
      </c>
      <c r="N13" s="35" t="str">
        <f>'Sprint Backlog'!H9</f>
        <v>Olivia.Ge</v>
      </c>
    </row>
    <row r="14" spans="1:14">
      <c r="A14" s="79" t="s">
        <v>55</v>
      </c>
      <c r="B14" s="80" t="s">
        <v>56</v>
      </c>
      <c r="C14" s="81">
        <v>700</v>
      </c>
      <c r="D14" s="83">
        <v>22</v>
      </c>
      <c r="E14" s="56"/>
      <c r="F14" s="56"/>
      <c r="G14" s="56">
        <v>1</v>
      </c>
      <c r="H14" s="56" t="s">
        <v>66</v>
      </c>
      <c r="I14" s="56"/>
      <c r="J14" s="56"/>
      <c r="K14" s="56"/>
      <c r="L14" s="56"/>
      <c r="M14" s="55">
        <f t="shared" si="6"/>
        <v>1</v>
      </c>
      <c r="N14" s="35" t="str">
        <f>'Sprint Backlog'!H10</f>
        <v>Bela.Zhao</v>
      </c>
    </row>
    <row r="15" spans="1:14" ht="29">
      <c r="A15" s="82" t="s">
        <v>57</v>
      </c>
      <c r="B15" s="80" t="s">
        <v>58</v>
      </c>
      <c r="C15" s="81">
        <v>700</v>
      </c>
      <c r="D15" s="83">
        <v>10</v>
      </c>
      <c r="E15" s="84"/>
      <c r="F15" s="56"/>
      <c r="G15" s="56"/>
      <c r="H15" s="56"/>
      <c r="I15" s="56"/>
      <c r="J15" s="56"/>
      <c r="K15" s="56"/>
      <c r="L15" s="56"/>
      <c r="M15" s="55">
        <f t="shared" si="6"/>
        <v>0</v>
      </c>
      <c r="N15" s="35" t="str">
        <f>'Sprint Backlog'!H11</f>
        <v>Olivia.Ge</v>
      </c>
    </row>
    <row r="16" spans="1:14" s="35" customFormat="1">
      <c r="A16" s="79" t="s">
        <v>69</v>
      </c>
      <c r="B16" s="80" t="s">
        <v>70</v>
      </c>
      <c r="C16" s="81">
        <v>700</v>
      </c>
      <c r="D16" s="83">
        <v>14</v>
      </c>
      <c r="E16" s="84"/>
      <c r="F16" s="84"/>
      <c r="G16" s="56"/>
      <c r="H16" s="56">
        <v>1.5</v>
      </c>
      <c r="I16" s="56">
        <v>7</v>
      </c>
      <c r="J16" s="56">
        <v>4.5</v>
      </c>
      <c r="K16" s="56">
        <v>1</v>
      </c>
      <c r="L16" s="56"/>
      <c r="M16" s="55">
        <f t="shared" si="6"/>
        <v>14</v>
      </c>
      <c r="N16" s="35" t="str">
        <f>'Sprint Backlog'!H12</f>
        <v>Shawn.Shao</v>
      </c>
    </row>
    <row r="17" spans="1:14" s="35" customFormat="1">
      <c r="A17" s="63" t="s">
        <v>51</v>
      </c>
      <c r="B17" s="72" t="s">
        <v>52</v>
      </c>
      <c r="C17" s="64">
        <v>690</v>
      </c>
      <c r="D17" s="86">
        <v>10</v>
      </c>
      <c r="E17" s="84"/>
      <c r="F17" s="56"/>
      <c r="G17" s="56"/>
      <c r="H17" s="56">
        <v>0.5</v>
      </c>
      <c r="I17" s="56"/>
      <c r="J17" s="56"/>
      <c r="K17" s="56"/>
      <c r="L17" s="56"/>
      <c r="M17" s="55">
        <f t="shared" si="6"/>
        <v>0.5</v>
      </c>
      <c r="N17" s="35" t="str">
        <f>'Sprint Backlog'!H13</f>
        <v>Randy.ling</v>
      </c>
    </row>
    <row r="18" spans="1:14" s="35" customFormat="1">
      <c r="A18" s="79" t="s">
        <v>67</v>
      </c>
      <c r="B18" s="82" t="s">
        <v>68</v>
      </c>
      <c r="C18" s="81">
        <v>900</v>
      </c>
      <c r="D18" s="83">
        <v>25</v>
      </c>
      <c r="E18" s="84"/>
      <c r="F18" s="56"/>
      <c r="G18" s="56"/>
      <c r="H18" s="56"/>
      <c r="I18" s="56">
        <v>1</v>
      </c>
      <c r="J18" s="56">
        <v>1</v>
      </c>
      <c r="K18" s="56"/>
      <c r="L18" s="56"/>
      <c r="M18" s="55">
        <f t="shared" si="6"/>
        <v>2</v>
      </c>
      <c r="N18" s="35" t="s">
        <v>59</v>
      </c>
    </row>
    <row r="19" spans="1:14" s="35" customFormat="1">
      <c r="A19" s="79"/>
      <c r="B19" s="82"/>
      <c r="C19" s="81"/>
      <c r="D19" s="83"/>
      <c r="E19" s="84"/>
      <c r="F19" s="56"/>
      <c r="G19" s="56"/>
      <c r="H19" s="56"/>
      <c r="I19" s="56"/>
      <c r="J19" s="56"/>
      <c r="K19" s="56"/>
      <c r="L19" s="56"/>
      <c r="M19" s="55">
        <f t="shared" si="6"/>
        <v>0</v>
      </c>
      <c r="N19" s="35">
        <f>'Sprint Backlog'!H15</f>
        <v>0</v>
      </c>
    </row>
    <row r="20" spans="1:14" s="35" customFormat="1">
      <c r="A20" s="14"/>
      <c r="B20" s="14"/>
      <c r="C20" s="81"/>
      <c r="D20" s="87"/>
      <c r="E20" s="84"/>
      <c r="F20" s="56"/>
      <c r="G20" s="56"/>
      <c r="H20" s="56"/>
      <c r="I20" s="56"/>
      <c r="J20" s="56"/>
      <c r="K20" s="56"/>
      <c r="L20" s="56"/>
      <c r="M20" s="55">
        <f t="shared" si="6"/>
        <v>0</v>
      </c>
      <c r="N20" s="35">
        <f>'Sprint Backlog'!H16</f>
        <v>0</v>
      </c>
    </row>
    <row r="21" spans="1:14">
      <c r="A21" s="79"/>
      <c r="B21" s="80"/>
      <c r="C21" s="81"/>
      <c r="D21" s="83"/>
      <c r="E21" s="84"/>
      <c r="F21" s="56"/>
      <c r="G21" s="56"/>
      <c r="H21" s="56"/>
      <c r="I21" s="56"/>
      <c r="J21" s="56"/>
      <c r="K21" s="56"/>
      <c r="L21" s="56"/>
      <c r="M21" s="55">
        <f t="shared" si="6"/>
        <v>0</v>
      </c>
      <c r="N21" s="35">
        <f>'Sprint Backlog'!H17</f>
        <v>0</v>
      </c>
    </row>
    <row r="22" spans="1:14" s="35" customFormat="1">
      <c r="A22" s="79"/>
      <c r="B22" s="80"/>
      <c r="C22" s="81"/>
      <c r="D22" s="83"/>
      <c r="E22" s="84"/>
      <c r="F22" s="56"/>
      <c r="G22" s="56"/>
      <c r="H22" s="56"/>
      <c r="I22" s="56"/>
      <c r="J22" s="56"/>
      <c r="K22" s="56"/>
      <c r="L22" s="56"/>
      <c r="M22" s="55">
        <f t="shared" si="6"/>
        <v>0</v>
      </c>
    </row>
    <row r="23" spans="1:14">
      <c r="A23" s="79"/>
      <c r="B23" s="80"/>
      <c r="C23" s="81"/>
      <c r="D23" s="83"/>
      <c r="E23" s="84"/>
      <c r="F23" s="56"/>
      <c r="G23" s="56"/>
      <c r="H23" s="56"/>
      <c r="I23" s="56"/>
      <c r="J23" s="56"/>
      <c r="K23" s="56"/>
      <c r="L23" s="56"/>
      <c r="M23" s="55">
        <f t="shared" si="6"/>
        <v>0</v>
      </c>
      <c r="N23" s="35">
        <f>'Sprint Backlog'!H19</f>
        <v>0</v>
      </c>
    </row>
    <row r="24" spans="1:14">
      <c r="A24" s="63"/>
      <c r="B24" s="69"/>
      <c r="C24" s="88"/>
      <c r="D24" s="83"/>
      <c r="E24" s="84"/>
      <c r="F24" s="84"/>
      <c r="G24" s="84"/>
      <c r="H24" s="84"/>
      <c r="I24" s="56"/>
      <c r="J24" s="56"/>
      <c r="K24" s="56"/>
      <c r="L24" s="56"/>
      <c r="M24" s="55">
        <f t="shared" ref="M24" si="7">SUM(F24:I24)</f>
        <v>0</v>
      </c>
    </row>
    <row r="25" spans="1:14">
      <c r="A25" s="14"/>
      <c r="C25" s="14"/>
      <c r="D25" s="14"/>
    </row>
    <row r="26" spans="1:14">
      <c r="A26" s="14"/>
      <c r="C26" s="14"/>
      <c r="D26" s="14"/>
    </row>
    <row r="27" spans="1:14">
      <c r="A27" s="14"/>
      <c r="C27" s="14"/>
      <c r="D27" s="14"/>
    </row>
    <row r="28" spans="1:14">
      <c r="A28" s="14"/>
      <c r="C28" s="14"/>
      <c r="D28" s="14"/>
    </row>
    <row r="29" spans="1:14">
      <c r="A29" s="14"/>
      <c r="C29" s="14"/>
      <c r="D29" s="14"/>
    </row>
  </sheetData>
  <mergeCells count="2">
    <mergeCell ref="D1:D2"/>
    <mergeCell ref="M1:M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29"/>
  <sheetViews>
    <sheetView tabSelected="1" zoomScale="115" zoomScaleNormal="115" workbookViewId="0">
      <selection activeCell="C23" sqref="C23:C29"/>
    </sheetView>
  </sheetViews>
  <sheetFormatPr defaultColWidth="13" defaultRowHeight="14.5"/>
  <cols>
    <col min="1" max="1" width="11.54296875" style="13" bestFit="1" customWidth="1"/>
    <col min="2" max="2" width="12.453125" style="13" bestFit="1" customWidth="1"/>
    <col min="3" max="3" width="10.453125" style="13" bestFit="1" customWidth="1"/>
    <col min="4" max="7" width="9.54296875" style="13" customWidth="1"/>
    <col min="8" max="16384" width="13" style="13"/>
  </cols>
  <sheetData>
    <row r="1" spans="1:16336">
      <c r="A1" s="18" t="s">
        <v>0</v>
      </c>
      <c r="B1" s="44">
        <v>1</v>
      </c>
      <c r="C1" s="102"/>
      <c r="D1" s="103"/>
      <c r="E1" s="103"/>
      <c r="F1" s="103"/>
      <c r="G1" s="103"/>
    </row>
    <row r="2" spans="1:16336">
      <c r="A2" s="19" t="s">
        <v>9</v>
      </c>
      <c r="B2" s="20">
        <v>42744</v>
      </c>
      <c r="C2" s="107"/>
      <c r="D2" s="108"/>
      <c r="E2" s="108"/>
      <c r="F2" s="108"/>
      <c r="G2" s="108"/>
    </row>
    <row r="3" spans="1:16336">
      <c r="A3" s="19" t="s">
        <v>10</v>
      </c>
      <c r="B3" s="20">
        <f>B2+5</f>
        <v>42749</v>
      </c>
      <c r="C3" s="107"/>
      <c r="D3" s="108"/>
      <c r="E3" s="108"/>
      <c r="F3" s="108"/>
      <c r="G3" s="108"/>
    </row>
    <row r="4" spans="1:16336">
      <c r="A4" s="21"/>
      <c r="B4" s="22"/>
      <c r="C4" s="103"/>
      <c r="D4" s="103"/>
      <c r="E4" s="103"/>
      <c r="F4" s="103"/>
      <c r="G4" s="103"/>
    </row>
    <row r="5" spans="1:16336" ht="15" thickBot="1">
      <c r="A5" s="23" t="s">
        <v>16</v>
      </c>
      <c r="B5" s="24"/>
      <c r="D5" s="104"/>
      <c r="E5" s="104"/>
      <c r="F5" s="104"/>
      <c r="G5" s="10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  <c r="XDE5" s="25"/>
      <c r="XDF5" s="25"/>
      <c r="XDG5" s="25"/>
      <c r="XDH5" s="25"/>
    </row>
    <row r="6" spans="1:16336" s="26" customFormat="1">
      <c r="A6" s="36" t="s">
        <v>7</v>
      </c>
      <c r="B6" s="36" t="s">
        <v>8</v>
      </c>
      <c r="C6" s="37" t="s">
        <v>17</v>
      </c>
      <c r="D6" s="12">
        <f>B2</f>
        <v>42744</v>
      </c>
      <c r="E6" s="12">
        <f t="shared" ref="E6:J6" si="0">D6+1</f>
        <v>42745</v>
      </c>
      <c r="F6" s="12">
        <f t="shared" si="0"/>
        <v>42746</v>
      </c>
      <c r="G6" s="12">
        <f t="shared" si="0"/>
        <v>42747</v>
      </c>
      <c r="H6" s="12">
        <f t="shared" si="0"/>
        <v>42748</v>
      </c>
      <c r="I6" s="12">
        <f t="shared" si="0"/>
        <v>42749</v>
      </c>
      <c r="J6" s="12">
        <f t="shared" si="0"/>
        <v>42750</v>
      </c>
    </row>
    <row r="7" spans="1:16336" s="26" customFormat="1">
      <c r="A7" s="27"/>
      <c r="B7" s="27"/>
      <c r="C7" s="28"/>
      <c r="D7" s="58">
        <f t="shared" ref="D7:F7" si="1">D6</f>
        <v>42744</v>
      </c>
      <c r="E7" s="59">
        <f t="shared" si="1"/>
        <v>42745</v>
      </c>
      <c r="F7" s="59">
        <f t="shared" si="1"/>
        <v>42746</v>
      </c>
      <c r="G7" s="59">
        <f t="shared" ref="G7:H7" si="2">G6</f>
        <v>42747</v>
      </c>
      <c r="H7" s="59">
        <f t="shared" si="2"/>
        <v>42748</v>
      </c>
      <c r="I7" s="59">
        <f t="shared" ref="I7:J7" si="3">I6</f>
        <v>42749</v>
      </c>
      <c r="J7" s="59">
        <f t="shared" si="3"/>
        <v>42750</v>
      </c>
    </row>
    <row r="8" spans="1:16336" s="29" customFormat="1" ht="15">
      <c r="A8" s="105" t="s">
        <v>20</v>
      </c>
      <c r="B8" s="106"/>
      <c r="C8" s="57">
        <f>SUM(C10:C16)</f>
        <v>152</v>
      </c>
      <c r="D8" s="57">
        <f t="shared" ref="D8" si="4">C8-D9</f>
        <v>127</v>
      </c>
      <c r="E8" s="57">
        <f t="shared" ref="E8" si="5">D8-E9</f>
        <v>103</v>
      </c>
      <c r="F8" s="57">
        <f t="shared" ref="F8" si="6">E8-F9</f>
        <v>79</v>
      </c>
      <c r="G8" s="57">
        <f t="shared" ref="G8:J8" si="7">F8-G9</f>
        <v>55</v>
      </c>
      <c r="H8" s="57">
        <f t="shared" si="7"/>
        <v>31</v>
      </c>
      <c r="I8" s="57">
        <f t="shared" si="7"/>
        <v>17</v>
      </c>
      <c r="J8" s="57">
        <f t="shared" si="7"/>
        <v>0</v>
      </c>
    </row>
    <row r="9" spans="1:16336" s="29" customFormat="1">
      <c r="A9" s="34"/>
      <c r="B9" s="34"/>
      <c r="C9" s="57">
        <f>SUM(D9:J9)</f>
        <v>152</v>
      </c>
      <c r="D9" s="44">
        <f t="shared" ref="D9:J9" si="8">SUM(D10:D16)</f>
        <v>25</v>
      </c>
      <c r="E9" s="44">
        <f t="shared" si="8"/>
        <v>24</v>
      </c>
      <c r="F9" s="44">
        <f t="shared" si="8"/>
        <v>24</v>
      </c>
      <c r="G9" s="44">
        <f t="shared" si="8"/>
        <v>24</v>
      </c>
      <c r="H9" s="44">
        <f t="shared" si="8"/>
        <v>24</v>
      </c>
      <c r="I9" s="44">
        <f t="shared" si="8"/>
        <v>14</v>
      </c>
      <c r="J9" s="44">
        <f t="shared" si="8"/>
        <v>17</v>
      </c>
    </row>
    <row r="10" spans="1:16336">
      <c r="A10" s="34" t="s">
        <v>29</v>
      </c>
      <c r="B10" s="34"/>
      <c r="C10" s="57">
        <f>SUM(D10:J10)</f>
        <v>42</v>
      </c>
      <c r="D10" s="44">
        <v>7</v>
      </c>
      <c r="E10" s="44">
        <v>7</v>
      </c>
      <c r="F10" s="44">
        <v>7</v>
      </c>
      <c r="G10" s="44">
        <v>7</v>
      </c>
      <c r="H10" s="44">
        <v>7</v>
      </c>
      <c r="I10" s="44">
        <v>0</v>
      </c>
      <c r="J10" s="44">
        <v>7</v>
      </c>
    </row>
    <row r="11" spans="1:16336">
      <c r="A11" s="34" t="s">
        <v>30</v>
      </c>
      <c r="B11" s="34"/>
      <c r="C11" s="57">
        <f t="shared" ref="C11:C16" si="9">SUM(D11:J11)</f>
        <v>11</v>
      </c>
      <c r="D11" s="44">
        <v>4</v>
      </c>
      <c r="E11" s="44">
        <v>1</v>
      </c>
      <c r="F11" s="44">
        <v>1</v>
      </c>
      <c r="G11" s="44">
        <v>1</v>
      </c>
      <c r="H11" s="44">
        <v>1</v>
      </c>
      <c r="I11" s="44">
        <v>0</v>
      </c>
      <c r="J11" s="44">
        <v>3</v>
      </c>
    </row>
    <row r="12" spans="1:16336">
      <c r="A12" s="34" t="s">
        <v>33</v>
      </c>
      <c r="B12" s="34"/>
      <c r="C12" s="57">
        <f t="shared" si="9"/>
        <v>42</v>
      </c>
      <c r="D12" s="44">
        <v>7</v>
      </c>
      <c r="E12" s="44">
        <v>7</v>
      </c>
      <c r="F12" s="44">
        <v>7</v>
      </c>
      <c r="G12" s="44">
        <v>7</v>
      </c>
      <c r="H12" s="44">
        <v>7</v>
      </c>
      <c r="I12" s="44">
        <v>7</v>
      </c>
      <c r="J12" s="44">
        <v>0</v>
      </c>
    </row>
    <row r="13" spans="1:16336">
      <c r="A13" s="65" t="s">
        <v>35</v>
      </c>
      <c r="B13" s="65"/>
      <c r="C13" s="57">
        <f t="shared" si="9"/>
        <v>37</v>
      </c>
      <c r="D13" s="61">
        <v>3</v>
      </c>
      <c r="E13" s="66">
        <v>5</v>
      </c>
      <c r="F13" s="66">
        <v>5</v>
      </c>
      <c r="G13" s="66">
        <v>5</v>
      </c>
      <c r="H13" s="67">
        <v>5</v>
      </c>
      <c r="I13" s="67">
        <v>7</v>
      </c>
      <c r="J13" s="67">
        <v>7</v>
      </c>
    </row>
    <row r="14" spans="1:16336">
      <c r="A14" s="65" t="s">
        <v>34</v>
      </c>
      <c r="B14" s="65"/>
      <c r="C14" s="57">
        <f t="shared" si="9"/>
        <v>10</v>
      </c>
      <c r="D14" s="67">
        <v>2</v>
      </c>
      <c r="E14" s="67">
        <v>2</v>
      </c>
      <c r="F14" s="67">
        <v>2</v>
      </c>
      <c r="G14" s="67">
        <v>2</v>
      </c>
      <c r="H14" s="67">
        <v>2</v>
      </c>
      <c r="I14" s="67">
        <v>0</v>
      </c>
      <c r="J14" s="67">
        <v>0</v>
      </c>
    </row>
    <row r="15" spans="1:16336">
      <c r="A15" s="34" t="s">
        <v>37</v>
      </c>
      <c r="B15" s="34"/>
      <c r="C15" s="57">
        <f t="shared" si="9"/>
        <v>5</v>
      </c>
      <c r="D15" s="44">
        <v>1</v>
      </c>
      <c r="E15" s="44">
        <v>1</v>
      </c>
      <c r="F15" s="44">
        <v>1</v>
      </c>
      <c r="G15" s="44">
        <v>1</v>
      </c>
      <c r="H15" s="44">
        <v>1</v>
      </c>
      <c r="I15" s="44">
        <v>0</v>
      </c>
      <c r="J15" s="44">
        <v>0</v>
      </c>
    </row>
    <row r="16" spans="1:16336">
      <c r="A16" s="65" t="s">
        <v>46</v>
      </c>
      <c r="B16" s="65"/>
      <c r="C16" s="57">
        <f t="shared" si="9"/>
        <v>5</v>
      </c>
      <c r="D16" s="67">
        <v>1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</row>
    <row r="18" spans="1:10" ht="15" thickBot="1">
      <c r="A18" s="23" t="s">
        <v>19</v>
      </c>
      <c r="B18" s="24"/>
      <c r="D18" s="104"/>
      <c r="E18" s="104"/>
      <c r="F18" s="104"/>
      <c r="G18" s="104"/>
    </row>
    <row r="19" spans="1:10">
      <c r="A19" s="36" t="s">
        <v>7</v>
      </c>
      <c r="B19" s="36" t="s">
        <v>8</v>
      </c>
      <c r="C19" s="37" t="s">
        <v>17</v>
      </c>
      <c r="D19" s="12">
        <f>D6</f>
        <v>42744</v>
      </c>
      <c r="E19" s="12">
        <f>D19+1</f>
        <v>42745</v>
      </c>
      <c r="F19" s="12">
        <f>E19+1</f>
        <v>42746</v>
      </c>
      <c r="G19" s="12">
        <f>F19+1</f>
        <v>42747</v>
      </c>
      <c r="H19" s="12">
        <f t="shared" ref="H19:J19" si="10">G19+1</f>
        <v>42748</v>
      </c>
      <c r="I19" s="12">
        <f t="shared" si="10"/>
        <v>42749</v>
      </c>
      <c r="J19" s="12">
        <f t="shared" si="10"/>
        <v>42750</v>
      </c>
    </row>
    <row r="20" spans="1:10">
      <c r="A20" s="27"/>
      <c r="B20" s="27"/>
      <c r="C20" s="28"/>
      <c r="D20" s="58">
        <f t="shared" ref="D20:G20" si="11">D19</f>
        <v>42744</v>
      </c>
      <c r="E20" s="59">
        <f t="shared" si="11"/>
        <v>42745</v>
      </c>
      <c r="F20" s="59">
        <f t="shared" si="11"/>
        <v>42746</v>
      </c>
      <c r="G20" s="59">
        <f t="shared" si="11"/>
        <v>42747</v>
      </c>
      <c r="H20" s="59">
        <f t="shared" ref="H20:I20" si="12">H19</f>
        <v>42748</v>
      </c>
      <c r="I20" s="59">
        <f t="shared" si="12"/>
        <v>42749</v>
      </c>
      <c r="J20" s="59">
        <f t="shared" ref="J20" si="13">J19</f>
        <v>42750</v>
      </c>
    </row>
    <row r="21" spans="1:10" ht="15">
      <c r="A21" s="100" t="s">
        <v>20</v>
      </c>
      <c r="B21" s="101"/>
      <c r="C21" s="57">
        <f>SUM(C23:C29)</f>
        <v>118.5</v>
      </c>
      <c r="D21" s="57">
        <f t="shared" ref="D21" si="14">C21-D22</f>
        <v>97</v>
      </c>
      <c r="E21" s="57">
        <f t="shared" ref="E21" si="15">D21-E22</f>
        <v>83</v>
      </c>
      <c r="F21" s="57">
        <f t="shared" ref="F21" si="16">E21-F22</f>
        <v>61</v>
      </c>
      <c r="G21" s="57">
        <f>F21-G22</f>
        <v>39.5</v>
      </c>
      <c r="H21" s="57">
        <f t="shared" ref="H21:J21" si="17">G21-H22</f>
        <v>16</v>
      </c>
      <c r="I21" s="57">
        <f t="shared" si="17"/>
        <v>9</v>
      </c>
      <c r="J21" s="57">
        <f t="shared" si="17"/>
        <v>0</v>
      </c>
    </row>
    <row r="22" spans="1:10">
      <c r="A22" s="34"/>
      <c r="B22" s="34"/>
      <c r="C22" s="57">
        <f t="shared" ref="C22" si="18">SUM(D22:G22)</f>
        <v>79</v>
      </c>
      <c r="D22" s="44">
        <f>SUM(D23:D29)</f>
        <v>21.5</v>
      </c>
      <c r="E22" s="44">
        <f>SUM(E23:E29)</f>
        <v>14</v>
      </c>
      <c r="F22" s="44">
        <f>SUM(F23:F29)</f>
        <v>22</v>
      </c>
      <c r="G22" s="44">
        <f>SUM(G23:G29)</f>
        <v>21.5</v>
      </c>
      <c r="H22" s="44">
        <f t="shared" ref="H22:I22" si="19">SUM(H23:H29)</f>
        <v>23.5</v>
      </c>
      <c r="I22" s="44">
        <f t="shared" si="19"/>
        <v>7</v>
      </c>
      <c r="J22" s="44">
        <f t="shared" ref="J22" si="20">SUM(J23:J29)</f>
        <v>9</v>
      </c>
    </row>
    <row r="23" spans="1:10">
      <c r="A23" s="34" t="s">
        <v>29</v>
      </c>
      <c r="B23" s="34"/>
      <c r="C23" s="57">
        <f>SUM(D23:J23)</f>
        <v>40</v>
      </c>
      <c r="D23" s="44">
        <v>6</v>
      </c>
      <c r="E23" s="44">
        <v>6</v>
      </c>
      <c r="F23" s="44">
        <v>7</v>
      </c>
      <c r="G23" s="44">
        <v>7</v>
      </c>
      <c r="H23" s="44">
        <v>7</v>
      </c>
      <c r="I23" s="44">
        <v>0</v>
      </c>
      <c r="J23" s="44">
        <v>7</v>
      </c>
    </row>
    <row r="24" spans="1:10">
      <c r="A24" s="34" t="s">
        <v>30</v>
      </c>
      <c r="B24" s="34"/>
      <c r="C24" s="57">
        <f t="shared" ref="C24:C29" si="21">SUM(D24:J24)</f>
        <v>14.5</v>
      </c>
      <c r="D24" s="44">
        <v>4</v>
      </c>
      <c r="E24" s="44">
        <v>1</v>
      </c>
      <c r="F24" s="44">
        <v>4</v>
      </c>
      <c r="G24" s="44">
        <v>0.5</v>
      </c>
      <c r="H24" s="44">
        <v>3</v>
      </c>
      <c r="I24" s="44">
        <v>0</v>
      </c>
      <c r="J24" s="44">
        <v>2</v>
      </c>
    </row>
    <row r="25" spans="1:10">
      <c r="A25" s="34" t="s">
        <v>33</v>
      </c>
      <c r="B25" s="34"/>
      <c r="C25" s="57">
        <f t="shared" si="21"/>
        <v>40.5</v>
      </c>
      <c r="D25" s="44">
        <v>6.5</v>
      </c>
      <c r="E25" s="44">
        <v>7</v>
      </c>
      <c r="F25" s="44">
        <v>7</v>
      </c>
      <c r="G25" s="44">
        <v>7</v>
      </c>
      <c r="H25" s="44">
        <v>7</v>
      </c>
      <c r="I25" s="44">
        <v>6</v>
      </c>
      <c r="J25" s="44">
        <v>0</v>
      </c>
    </row>
    <row r="26" spans="1:10">
      <c r="A26" s="65" t="s">
        <v>35</v>
      </c>
      <c r="B26" s="65"/>
      <c r="C26" s="57">
        <f t="shared" si="21"/>
        <v>18</v>
      </c>
      <c r="D26" s="61">
        <v>1</v>
      </c>
      <c r="E26" s="61">
        <v>0</v>
      </c>
      <c r="F26" s="61">
        <v>2.5</v>
      </c>
      <c r="G26" s="61">
        <v>7</v>
      </c>
      <c r="H26" s="95">
        <v>6.5</v>
      </c>
      <c r="I26" s="95">
        <v>1</v>
      </c>
      <c r="J26" s="67">
        <v>0</v>
      </c>
    </row>
    <row r="27" spans="1:10">
      <c r="A27" s="65" t="s">
        <v>34</v>
      </c>
      <c r="B27" s="65"/>
      <c r="C27" s="57">
        <f t="shared" si="21"/>
        <v>3.5</v>
      </c>
      <c r="D27" s="67">
        <v>2</v>
      </c>
      <c r="E27" s="67">
        <v>0</v>
      </c>
      <c r="F27" s="67">
        <v>1.5</v>
      </c>
      <c r="G27" s="67">
        <v>0</v>
      </c>
      <c r="H27" s="67">
        <v>0</v>
      </c>
      <c r="I27" s="67">
        <v>0</v>
      </c>
      <c r="J27" s="67">
        <v>0</v>
      </c>
    </row>
    <row r="28" spans="1:10">
      <c r="A28" s="34" t="s">
        <v>37</v>
      </c>
      <c r="B28" s="34"/>
      <c r="C28" s="57">
        <f t="shared" si="21"/>
        <v>1</v>
      </c>
      <c r="D28" s="44">
        <v>1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</row>
    <row r="29" spans="1:10">
      <c r="A29" s="65" t="s">
        <v>46</v>
      </c>
      <c r="B29" s="65"/>
      <c r="C29" s="57">
        <f t="shared" si="21"/>
        <v>1</v>
      </c>
      <c r="D29" s="44">
        <v>1</v>
      </c>
      <c r="E29" s="44">
        <v>0</v>
      </c>
      <c r="F29" s="44">
        <v>0</v>
      </c>
      <c r="G29" s="67">
        <v>0</v>
      </c>
      <c r="H29" s="67">
        <v>0</v>
      </c>
      <c r="I29" s="67">
        <v>0</v>
      </c>
      <c r="J29" s="67">
        <v>0</v>
      </c>
    </row>
  </sheetData>
  <mergeCells count="8">
    <mergeCell ref="A21:B21"/>
    <mergeCell ref="C1:G1"/>
    <mergeCell ref="C4:G4"/>
    <mergeCell ref="D18:G18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zoomScale="115" zoomScaleNormal="115" workbookViewId="0">
      <selection activeCell="B2" sqref="B2"/>
    </sheetView>
  </sheetViews>
  <sheetFormatPr defaultColWidth="9.453125" defaultRowHeight="14.5"/>
  <cols>
    <col min="1" max="1" width="12.453125" style="13" customWidth="1"/>
    <col min="2" max="2" width="45.08984375" style="13" customWidth="1"/>
    <col min="3" max="3" width="8.54296875" style="13" customWidth="1"/>
    <col min="4" max="4" width="8.36328125" style="13" customWidth="1"/>
    <col min="5" max="5" width="12.453125" style="13" customWidth="1"/>
    <col min="6" max="6" width="11.54296875" style="13" customWidth="1"/>
    <col min="7" max="7" width="11.26953125" style="13" customWidth="1"/>
    <col min="8" max="8" width="12.54296875" style="78" customWidth="1"/>
    <col min="9" max="9" width="13.453125" style="13" customWidth="1"/>
    <col min="10" max="10" width="17.90625" style="78" customWidth="1"/>
    <col min="11" max="23" width="5.453125" style="13" bestFit="1" customWidth="1"/>
    <col min="24" max="16384" width="9.453125" style="13"/>
  </cols>
  <sheetData>
    <row r="1" spans="1:10">
      <c r="A1" s="43" t="s">
        <v>27</v>
      </c>
      <c r="B1" s="43" t="s">
        <v>1</v>
      </c>
      <c r="C1" s="43" t="s">
        <v>24</v>
      </c>
      <c r="D1" s="43" t="s">
        <v>2</v>
      </c>
      <c r="E1" s="43" t="s">
        <v>14</v>
      </c>
      <c r="F1" s="43" t="s">
        <v>3</v>
      </c>
      <c r="G1" s="43" t="s">
        <v>4</v>
      </c>
      <c r="H1" s="74" t="s">
        <v>5</v>
      </c>
      <c r="I1" s="43" t="s">
        <v>12</v>
      </c>
      <c r="J1" s="74" t="s">
        <v>6</v>
      </c>
    </row>
    <row r="2" spans="1:10">
      <c r="A2" s="41" t="str">
        <f>'Daily Records'!A6</f>
        <v>I004</v>
      </c>
      <c r="B2" s="41" t="str">
        <f>'Daily Records'!B6</f>
        <v>Meeting</v>
      </c>
      <c r="C2" s="41">
        <f>'Daily Records'!C6</f>
        <v>1000</v>
      </c>
      <c r="D2" s="41">
        <f>'Daily Records'!D6</f>
        <v>14</v>
      </c>
      <c r="E2" s="42">
        <v>1</v>
      </c>
      <c r="F2" s="68">
        <v>42744</v>
      </c>
      <c r="G2" s="68">
        <v>42748</v>
      </c>
      <c r="H2" s="75" t="s">
        <v>42</v>
      </c>
      <c r="I2" s="45">
        <f>'Daily Records'!M6</f>
        <v>23</v>
      </c>
      <c r="J2" s="75"/>
    </row>
    <row r="3" spans="1:10">
      <c r="A3" s="41" t="str">
        <f>'Daily Records'!A7</f>
        <v>S003</v>
      </c>
      <c r="B3" s="41" t="str">
        <f>'Daily Records'!B7</f>
        <v>Requirements analysis</v>
      </c>
      <c r="C3" s="41">
        <f>'Daily Records'!C7</f>
        <v>1000</v>
      </c>
      <c r="D3" s="41">
        <f>'Daily Records'!D7</f>
        <v>20</v>
      </c>
      <c r="E3" s="42">
        <v>1</v>
      </c>
      <c r="F3" s="68">
        <v>42744</v>
      </c>
      <c r="G3" s="68">
        <v>42746</v>
      </c>
      <c r="H3" s="73" t="s">
        <v>63</v>
      </c>
      <c r="I3" s="45">
        <f>'Daily Records'!M7</f>
        <v>21</v>
      </c>
      <c r="J3" s="73"/>
    </row>
    <row r="4" spans="1:10">
      <c r="A4" s="41" t="str">
        <f>'Daily Records'!A8</f>
        <v>P001</v>
      </c>
      <c r="B4" s="41" t="str">
        <f>'Daily Records'!B8</f>
        <v>Project management</v>
      </c>
      <c r="C4" s="41">
        <f>'Daily Records'!C8</f>
        <v>1000</v>
      </c>
      <c r="D4" s="41">
        <f>'Daily Records'!D8</f>
        <v>5</v>
      </c>
      <c r="E4" s="49">
        <v>1</v>
      </c>
      <c r="F4" s="68">
        <v>42744</v>
      </c>
      <c r="G4" s="68">
        <v>42750</v>
      </c>
      <c r="H4" s="89" t="s">
        <v>62</v>
      </c>
      <c r="I4" s="45">
        <f>'Daily Records'!M8</f>
        <v>6.5</v>
      </c>
      <c r="J4" s="73"/>
    </row>
    <row r="5" spans="1:10">
      <c r="A5" s="41" t="str">
        <f>'Daily Records'!A9</f>
        <v>UC001.US01</v>
      </c>
      <c r="B5" s="41" t="str">
        <f>'Daily Records'!B9</f>
        <v>Code refactoring to separate framework</v>
      </c>
      <c r="C5" s="41">
        <f>'Daily Records'!C9</f>
        <v>850</v>
      </c>
      <c r="D5" s="41">
        <f>'Daily Records'!D9</f>
        <v>5</v>
      </c>
      <c r="E5" s="42">
        <v>1</v>
      </c>
      <c r="F5" s="68">
        <v>42745</v>
      </c>
      <c r="G5" s="68">
        <v>42746</v>
      </c>
      <c r="H5" s="73" t="s">
        <v>41</v>
      </c>
      <c r="I5" s="45">
        <f>'Daily Records'!M9</f>
        <v>5</v>
      </c>
      <c r="J5" s="73"/>
    </row>
    <row r="6" spans="1:10">
      <c r="A6" s="41" t="str">
        <f>'Daily Records'!A10</f>
        <v>UC012.US01</v>
      </c>
      <c r="B6" s="41" t="str">
        <f>'Daily Records'!B10</f>
        <v>GroupedLineItemControl load price item number properly</v>
      </c>
      <c r="C6" s="41">
        <f>'Daily Records'!C10</f>
        <v>730</v>
      </c>
      <c r="D6" s="41">
        <f>'Daily Records'!D10</f>
        <v>6</v>
      </c>
      <c r="E6" s="42">
        <v>1</v>
      </c>
      <c r="F6" s="68">
        <v>42744</v>
      </c>
      <c r="G6" s="68">
        <v>42745</v>
      </c>
      <c r="H6" s="89" t="s">
        <v>59</v>
      </c>
      <c r="I6" s="45">
        <f>'Daily Records'!M10</f>
        <v>5.5</v>
      </c>
      <c r="J6" s="90"/>
    </row>
    <row r="7" spans="1:10">
      <c r="A7" s="41" t="str">
        <f>'Daily Records'!A11</f>
        <v>UC004.US04</v>
      </c>
      <c r="B7" s="41" t="str">
        <f>'Daily Records'!B11</f>
        <v xml:space="preserve">Add values to  “eService Import Sheet” </v>
      </c>
      <c r="C7" s="41">
        <f>'Daily Records'!C11</f>
        <v>730</v>
      </c>
      <c r="D7" s="41">
        <f>'Daily Records'!D11</f>
        <v>6</v>
      </c>
      <c r="E7" s="42">
        <v>0</v>
      </c>
      <c r="F7" s="68">
        <v>42744</v>
      </c>
      <c r="G7" s="68"/>
      <c r="H7" s="89" t="s">
        <v>33</v>
      </c>
      <c r="I7" s="45">
        <f>'Daily Records'!M11</f>
        <v>3</v>
      </c>
      <c r="J7" s="91"/>
    </row>
    <row r="8" spans="1:10">
      <c r="A8" s="41" t="str">
        <f>'Daily Records'!A12</f>
        <v>UC004.US05</v>
      </c>
      <c r="B8" s="41" t="str">
        <f>'Daily Records'!B12</f>
        <v>Add product entity,testdata,service,dao</v>
      </c>
      <c r="C8" s="41">
        <f>'Daily Records'!C12</f>
        <v>710</v>
      </c>
      <c r="D8" s="41">
        <f>'Daily Records'!D12</f>
        <v>10</v>
      </c>
      <c r="E8" s="49">
        <v>0</v>
      </c>
      <c r="F8" s="68">
        <v>42745</v>
      </c>
      <c r="G8" s="68"/>
      <c r="H8" s="89" t="s">
        <v>33</v>
      </c>
      <c r="I8" s="45">
        <f>'Daily Records'!M12</f>
        <v>19</v>
      </c>
      <c r="J8" s="91"/>
    </row>
    <row r="9" spans="1:10">
      <c r="A9" s="41" t="str">
        <f>'Daily Records'!A13</f>
        <v>UC004.US01</v>
      </c>
      <c r="B9" s="41" t="str">
        <f>'Daily Records'!B13</f>
        <v>Add product page in Program</v>
      </c>
      <c r="C9" s="41">
        <f>'Daily Records'!C13</f>
        <v>700</v>
      </c>
      <c r="D9" s="41">
        <f>'Daily Records'!D13</f>
        <v>25</v>
      </c>
      <c r="E9" s="42">
        <v>0</v>
      </c>
      <c r="F9" s="68">
        <v>42746</v>
      </c>
      <c r="G9" s="68"/>
      <c r="H9" s="89" t="s">
        <v>59</v>
      </c>
      <c r="I9" s="45">
        <f>'Daily Records'!M13</f>
        <v>18</v>
      </c>
      <c r="J9" s="91"/>
    </row>
    <row r="10" spans="1:10">
      <c r="A10" s="41" t="str">
        <f>'Daily Records'!A14</f>
        <v>UC004.US02</v>
      </c>
      <c r="B10" s="41" t="str">
        <f>'Daily Records'!B14</f>
        <v xml:space="preserve">Import Product information </v>
      </c>
      <c r="C10" s="41">
        <f>'Daily Records'!C14</f>
        <v>700</v>
      </c>
      <c r="D10" s="41">
        <f>'Daily Records'!D14</f>
        <v>22</v>
      </c>
      <c r="E10" s="42">
        <v>0</v>
      </c>
      <c r="F10" s="68">
        <v>42745</v>
      </c>
      <c r="G10" s="68"/>
      <c r="H10" s="89" t="s">
        <v>33</v>
      </c>
      <c r="I10" s="45">
        <f>'Daily Records'!M14</f>
        <v>1</v>
      </c>
      <c r="J10" s="91"/>
    </row>
    <row r="11" spans="1:10">
      <c r="A11" s="41" t="str">
        <f>'Daily Records'!A15</f>
        <v>UC006.US03</v>
      </c>
      <c r="B11" s="41" t="str">
        <f>'Daily Records'!B15</f>
        <v>Create Call Sheet from Program to carry over product information</v>
      </c>
      <c r="C11" s="41">
        <f>'Daily Records'!C15</f>
        <v>700</v>
      </c>
      <c r="D11" s="41">
        <f>'Daily Records'!D15</f>
        <v>10</v>
      </c>
      <c r="E11" s="42">
        <v>0</v>
      </c>
      <c r="F11" s="68"/>
      <c r="G11" s="68"/>
      <c r="H11" s="89" t="s">
        <v>59</v>
      </c>
      <c r="I11" s="45">
        <f>'Daily Records'!M15</f>
        <v>0</v>
      </c>
      <c r="J11" s="91"/>
    </row>
    <row r="12" spans="1:10">
      <c r="A12" s="41" t="str">
        <f>'Daily Records'!A16</f>
        <v>UC011.US04</v>
      </c>
      <c r="B12" s="41" t="str">
        <f>'Daily Records'!B16</f>
        <v>Unit Test for recalculation</v>
      </c>
      <c r="C12" s="41">
        <f>'Daily Records'!C16</f>
        <v>700</v>
      </c>
      <c r="D12" s="41">
        <f>'Daily Records'!D16</f>
        <v>14</v>
      </c>
      <c r="E12" s="42">
        <v>0</v>
      </c>
      <c r="F12" s="68">
        <v>42746</v>
      </c>
      <c r="G12" s="68"/>
      <c r="H12" s="89" t="s">
        <v>35</v>
      </c>
      <c r="I12" s="45">
        <f>'Daily Records'!M16</f>
        <v>14</v>
      </c>
      <c r="J12" s="91"/>
    </row>
    <row r="13" spans="1:10">
      <c r="A13" s="41" t="str">
        <f>'Daily Records'!A17</f>
        <v>UC014.US01</v>
      </c>
      <c r="B13" s="41" t="str">
        <f>'Daily Records'!B17</f>
        <v>Excel configration refactor</v>
      </c>
      <c r="C13" s="41">
        <f>'Daily Records'!C17</f>
        <v>690</v>
      </c>
      <c r="D13" s="41">
        <f>'Daily Records'!D17</f>
        <v>10</v>
      </c>
      <c r="E13" s="49">
        <v>0</v>
      </c>
      <c r="F13" s="68"/>
      <c r="G13" s="68"/>
      <c r="H13" s="73" t="s">
        <v>45</v>
      </c>
      <c r="I13" s="45">
        <f>'Daily Records'!M17</f>
        <v>0.5</v>
      </c>
      <c r="J13" s="91"/>
    </row>
    <row r="14" spans="1:10">
      <c r="A14" s="41" t="str">
        <f>'Daily Records'!A18</f>
        <v>UC016.US01</v>
      </c>
      <c r="B14" s="41" t="str">
        <f>'Daily Records'!B18</f>
        <v>Re-organize the program treeview</v>
      </c>
      <c r="C14" s="41">
        <f>'Daily Records'!C18</f>
        <v>900</v>
      </c>
      <c r="D14" s="41">
        <f>'Daily Records'!D18</f>
        <v>25</v>
      </c>
      <c r="E14" s="49">
        <v>0</v>
      </c>
      <c r="F14" s="68">
        <v>42747</v>
      </c>
      <c r="G14" s="68"/>
      <c r="H14" s="73" t="s">
        <v>41</v>
      </c>
      <c r="I14" s="45">
        <f>'Daily Records'!M18</f>
        <v>2</v>
      </c>
      <c r="J14" s="91"/>
    </row>
    <row r="15" spans="1:10">
      <c r="A15" s="41">
        <f>'Daily Records'!A19</f>
        <v>0</v>
      </c>
      <c r="B15" s="41">
        <f>'Daily Records'!B19</f>
        <v>0</v>
      </c>
      <c r="C15" s="41">
        <f>'Daily Records'!C19</f>
        <v>0</v>
      </c>
      <c r="D15" s="41">
        <f>'Daily Records'!D19</f>
        <v>0</v>
      </c>
      <c r="E15" s="49"/>
      <c r="F15" s="68"/>
      <c r="G15" s="68"/>
      <c r="H15" s="73"/>
      <c r="I15" s="45">
        <f>'Daily Records'!M19</f>
        <v>0</v>
      </c>
      <c r="J15" s="91"/>
    </row>
    <row r="16" spans="1:10">
      <c r="A16" s="41">
        <f>'Daily Records'!A20</f>
        <v>0</v>
      </c>
      <c r="B16" s="41">
        <f>'Daily Records'!B20</f>
        <v>0</v>
      </c>
      <c r="C16" s="41">
        <f>'Daily Records'!C20</f>
        <v>0</v>
      </c>
      <c r="D16" s="41">
        <f>'Daily Records'!D20</f>
        <v>0</v>
      </c>
      <c r="E16" s="49"/>
      <c r="F16" s="68"/>
      <c r="G16" s="68"/>
      <c r="H16" s="73"/>
      <c r="I16" s="45">
        <f>'Daily Records'!M20</f>
        <v>0</v>
      </c>
      <c r="J16" s="91"/>
    </row>
    <row r="17" spans="1:10">
      <c r="A17" s="41">
        <f>'Daily Records'!A21</f>
        <v>0</v>
      </c>
      <c r="B17" s="41">
        <f>'Daily Records'!B21</f>
        <v>0</v>
      </c>
      <c r="C17" s="41">
        <f>'Daily Records'!C21</f>
        <v>0</v>
      </c>
      <c r="D17" s="41">
        <f>'Daily Records'!D21</f>
        <v>0</v>
      </c>
      <c r="E17" s="49"/>
      <c r="F17" s="68"/>
      <c r="G17" s="68"/>
      <c r="H17" s="73"/>
      <c r="I17" s="45">
        <f>'Daily Records'!M21</f>
        <v>0</v>
      </c>
      <c r="J17" s="91"/>
    </row>
    <row r="18" spans="1:10">
      <c r="A18" s="41">
        <f>'Daily Records'!A22</f>
        <v>0</v>
      </c>
      <c r="B18" s="41">
        <f>'Daily Records'!B22</f>
        <v>0</v>
      </c>
      <c r="C18" s="41">
        <f>'Daily Records'!C22</f>
        <v>0</v>
      </c>
      <c r="D18" s="41">
        <f>'Daily Records'!D22</f>
        <v>0</v>
      </c>
      <c r="E18" s="49"/>
      <c r="F18" s="68"/>
      <c r="G18" s="68"/>
      <c r="H18" s="73"/>
      <c r="I18" s="45">
        <f>'Daily Records'!M22</f>
        <v>0</v>
      </c>
      <c r="J18" s="91"/>
    </row>
    <row r="19" spans="1:10">
      <c r="A19" s="41">
        <f>'Daily Records'!A23</f>
        <v>0</v>
      </c>
      <c r="B19" s="41">
        <f>'Daily Records'!B23</f>
        <v>0</v>
      </c>
      <c r="C19" s="41">
        <f>'Daily Records'!C23</f>
        <v>0</v>
      </c>
      <c r="D19" s="41">
        <f>'Daily Records'!D23</f>
        <v>0</v>
      </c>
      <c r="E19" s="49"/>
      <c r="F19" s="68"/>
      <c r="G19" s="68"/>
      <c r="H19" s="73"/>
      <c r="I19" s="45">
        <f>'Daily Records'!M23</f>
        <v>0</v>
      </c>
      <c r="J19" s="73"/>
    </row>
    <row r="20" spans="1:10">
      <c r="A20" s="41">
        <f>'Daily Records'!A24</f>
        <v>0</v>
      </c>
      <c r="B20" s="41">
        <f>'Daily Records'!B24</f>
        <v>0</v>
      </c>
      <c r="C20" s="41">
        <f>'Daily Records'!C24</f>
        <v>0</v>
      </c>
      <c r="D20" s="41">
        <f>'Daily Records'!D24</f>
        <v>0</v>
      </c>
      <c r="E20" s="42"/>
      <c r="F20" s="68"/>
      <c r="G20" s="68"/>
      <c r="H20" s="73"/>
      <c r="I20" s="45">
        <f>'Daily Records'!M24</f>
        <v>0</v>
      </c>
      <c r="J20" s="73"/>
    </row>
    <row r="21" spans="1:10">
      <c r="A21" s="41"/>
      <c r="B21" s="41"/>
      <c r="C21" s="41"/>
      <c r="D21" s="41"/>
      <c r="E21" s="42"/>
      <c r="F21" s="62"/>
      <c r="G21" s="62"/>
      <c r="H21" s="76"/>
      <c r="I21" s="51"/>
      <c r="J21" s="76"/>
    </row>
    <row r="22" spans="1:10">
      <c r="A22" s="46"/>
      <c r="B22" s="46"/>
      <c r="C22" s="47"/>
      <c r="D22" s="48"/>
      <c r="E22" s="49"/>
      <c r="F22" s="62"/>
      <c r="G22" s="62"/>
      <c r="H22" s="76"/>
      <c r="I22" s="51"/>
      <c r="J22" s="76"/>
    </row>
    <row r="23" spans="1:10">
      <c r="A23" s="46"/>
      <c r="B23" s="46"/>
      <c r="C23" s="47"/>
      <c r="D23" s="48"/>
      <c r="E23" s="49"/>
      <c r="F23" s="62"/>
      <c r="G23" s="62"/>
      <c r="H23" s="76"/>
      <c r="I23" s="51"/>
      <c r="J23" s="76"/>
    </row>
    <row r="24" spans="1:10" ht="15.5">
      <c r="A24" s="43" t="s">
        <v>21</v>
      </c>
      <c r="B24" s="52">
        <f>COUNTA(B2:B5)</f>
        <v>4</v>
      </c>
      <c r="C24" s="109" t="s">
        <v>18</v>
      </c>
      <c r="D24" s="110"/>
      <c r="E24" s="53">
        <f>SUM(D2:D21)</f>
        <v>172</v>
      </c>
      <c r="F24" s="50"/>
      <c r="G24" s="50"/>
      <c r="H24" s="76"/>
      <c r="I24" s="50"/>
      <c r="J24" s="77"/>
    </row>
    <row r="25" spans="1:10" ht="15.5">
      <c r="A25" s="43" t="s">
        <v>22</v>
      </c>
      <c r="B25" s="52">
        <f>SUM(E2:E19)</f>
        <v>5</v>
      </c>
      <c r="C25" s="109" t="s">
        <v>23</v>
      </c>
      <c r="D25" s="110"/>
      <c r="E25" s="53">
        <f>SUM(I2:I20)</f>
        <v>118.5</v>
      </c>
      <c r="F25" s="50"/>
      <c r="G25" s="50"/>
      <c r="H25" s="76"/>
      <c r="I25" s="50"/>
      <c r="J25" s="77"/>
    </row>
    <row r="26" spans="1:10">
      <c r="A26" s="54"/>
      <c r="B26" s="54"/>
      <c r="C26" s="54"/>
      <c r="D26" s="54"/>
      <c r="E26" s="54"/>
      <c r="F26" s="54"/>
      <c r="G26" s="54"/>
      <c r="H26" s="77"/>
      <c r="I26" s="54"/>
      <c r="J26" s="77"/>
    </row>
    <row r="27" spans="1:10">
      <c r="A27" s="54"/>
      <c r="B27" s="54"/>
      <c r="C27" s="54"/>
      <c r="D27" s="54"/>
      <c r="E27" s="54"/>
      <c r="F27" s="54"/>
      <c r="G27" s="54"/>
      <c r="H27" s="77"/>
      <c r="I27" s="54"/>
      <c r="J27" s="77"/>
    </row>
  </sheetData>
  <autoFilter ref="A1:I25">
    <sortState ref="A2:I41">
      <sortCondition descending="1" ref="C1:C31"/>
    </sortState>
  </autoFilter>
  <mergeCells count="2">
    <mergeCell ref="C24:D24"/>
    <mergeCell ref="C25:D25"/>
  </mergeCells>
  <phoneticPr fontId="1" type="noConversion"/>
  <dataValidations count="2">
    <dataValidation type="list" allowBlank="1" showInputMessage="1" showErrorMessage="1" sqref="H19:H1048576 H1:H2 H5 H13:H16">
      <formula1>"Bela.zhao,Randy.ling,Olivia.ge,Bella.bi,Shawn.shao,Leo.tian,Frank.zhang,Jack.yu,All"</formula1>
    </dataValidation>
    <dataValidation type="list" allowBlank="1" showInputMessage="1" showErrorMessage="1" sqref="H6:H12 H4">
      <formula1>"Randy.Ling,Shawn.Shao,Olivia.Ge,Bella.Bi,Bela.Zhao"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54296875" style="10" customWidth="1"/>
    <col min="18" max="16384" width="8.5429687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2015-10-19T07:32:37Z</cp:lastPrinted>
  <dcterms:created xsi:type="dcterms:W3CDTF">2013-06-22T00:08:09Z</dcterms:created>
  <dcterms:modified xsi:type="dcterms:W3CDTF">2017-01-24T10:54:10Z</dcterms:modified>
</cp:coreProperties>
</file>