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embeddings/oleObject3.bin" ContentType="application/vnd.openxmlformats-officedocument.oleObject"/>
  <Override PartName="/xl/embeddings/oleObject4.bin" ContentType="application/vnd.openxmlformats-officedocument.oleObject"/>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embeddings/oleObject5.bin" ContentType="application/vnd.openxmlformats-officedocument.oleObject"/>
  <Override PartName="/xl/comments3.xml" ContentType="application/vnd.openxmlformats-officedocument.spreadsheetml.comments+xml"/>
  <Override PartName="/xl/charts/chart6.xml" ContentType="application/vnd.openxmlformats-officedocument.drawingml.chart+xml"/>
  <Override PartName="/xl/drawings/drawing4.xml" ContentType="application/vnd.openxmlformats-officedocument.drawing+xml"/>
  <Override PartName="/xl/embeddings/oleObject6.bin" ContentType="application/vnd.openxmlformats-officedocument.oleObject"/>
  <Override PartName="/xl/embeddings/oleObject7.bin" ContentType="application/vnd.openxmlformats-officedocument.oleObject"/>
  <Override PartName="/xl/comments4.xml" ContentType="application/vnd.openxmlformats-officedocument.spreadsheetml.comments+xml"/>
  <Override PartName="/xl/charts/chart7.xml" ContentType="application/vnd.openxmlformats-officedocument.drawingml.chart+xml"/>
  <Override PartName="/xl/drawings/drawing5.xml" ContentType="application/vnd.openxmlformats-officedocument.drawing+xml"/>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comments5.xml" ContentType="application/vnd.openxmlformats-officedocument.spreadsheetml.comments+xml"/>
  <Override PartName="/xl/charts/chart8.xml" ContentType="application/vnd.openxmlformats-officedocument.drawingml.chart+xml"/>
  <Override PartName="/xl/drawings/drawing6.xml" ContentType="application/vnd.openxmlformats-officedocument.drawing+xml"/>
  <Override PartName="/xl/embeddings/oleObject11.bin" ContentType="application/vnd.openxmlformats-officedocument.oleObject"/>
  <Override PartName="/xl/embeddings/oleObject12.bin" ContentType="application/vnd.openxmlformats-officedocument.oleObject"/>
  <Override PartName="/xl/comments6.xml" ContentType="application/vnd.openxmlformats-officedocument.spreadsheetml.comments+xml"/>
  <Override PartName="/xl/charts/chart9.xml" ContentType="application/vnd.openxmlformats-officedocument.drawingml.chart+xml"/>
  <Override PartName="/xl/drawings/drawing7.xml" ContentType="application/vnd.openxmlformats-officedocument.drawing+xml"/>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comments7.xml" ContentType="application/vnd.openxmlformats-officedocument.spreadsheetml.comments+xml"/>
  <Override PartName="/xl/charts/chart10.xml" ContentType="application/vnd.openxmlformats-officedocument.drawingml.chart+xml"/>
  <Override PartName="/xl/drawings/drawing8.xml" ContentType="application/vnd.openxmlformats-officedocument.drawing+xml"/>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comments8.xml" ContentType="application/vnd.openxmlformats-officedocument.spreadsheetml.comments+xml"/>
  <Override PartName="/xl/charts/chart11.xml" ContentType="application/vnd.openxmlformats-officedocument.drawingml.chart+xml"/>
  <Override PartName="/xl/drawings/drawing9.xml" ContentType="application/vnd.openxmlformats-officedocument.drawing+xml"/>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comments9.xml" ContentType="application/vnd.openxmlformats-officedocument.spreadsheetml.comments+xml"/>
  <Override PartName="/xl/charts/chart12.xml" ContentType="application/vnd.openxmlformats-officedocument.drawingml.chart+xml"/>
  <Override PartName="/xl/drawings/drawing10.xml" ContentType="application/vnd.openxmlformats-officedocument.drawing+xml"/>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comments10.xml" ContentType="application/vnd.openxmlformats-officedocument.spreadsheetml.comments+xml"/>
  <Override PartName="/xl/charts/chart13.xml" ContentType="application/vnd.openxmlformats-officedocument.drawingml.chart+xml"/>
  <Override PartName="/xl/drawings/drawing11.xml" ContentType="application/vnd.openxmlformats-officedocument.drawing+xml"/>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comments11.xml" ContentType="application/vnd.openxmlformats-officedocument.spreadsheetml.comments+xml"/>
  <Override PartName="/xl/charts/chart14.xml" ContentType="application/vnd.openxmlformats-officedocument.drawingml.chart+xml"/>
  <Override PartName="/xl/drawings/drawing12.xml" ContentType="application/vnd.openxmlformats-officedocument.drawing+xml"/>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comments12.xml" ContentType="application/vnd.openxmlformats-officedocument.spreadsheetml.comments+xml"/>
  <Override PartName="/xl/charts/chart15.xml" ContentType="application/vnd.openxmlformats-officedocument.drawingml.chart+xml"/>
  <Override PartName="/xl/drawings/drawing13.xml" ContentType="application/vnd.openxmlformats-officedocument.drawing+xml"/>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comments13.xml" ContentType="application/vnd.openxmlformats-officedocument.spreadsheetml.comments+xml"/>
  <Override PartName="/xl/charts/chart16.xml" ContentType="application/vnd.openxmlformats-officedocument.drawingml.chart+xml"/>
  <Override PartName="/xl/drawings/drawing14.xml" ContentType="application/vnd.openxmlformats-officedocument.drawing+xml"/>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comments14.xml" ContentType="application/vnd.openxmlformats-officedocument.spreadsheetml.comments+xml"/>
  <Override PartName="/xl/charts/chart17.xml" ContentType="application/vnd.openxmlformats-officedocument.drawingml.chart+xml"/>
  <Override PartName="/xl/drawings/drawing15.xml" ContentType="application/vnd.openxmlformats-officedocument.drawing+xml"/>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comments15.xml" ContentType="application/vnd.openxmlformats-officedocument.spreadsheetml.comments+xml"/>
  <Override PartName="/xl/charts/chart18.xml" ContentType="application/vnd.openxmlformats-officedocument.drawingml.chart+xml"/>
  <Override PartName="/xl/drawings/drawing16.xml" ContentType="application/vnd.openxmlformats-officedocument.drawing+xml"/>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comments16.xml" ContentType="application/vnd.openxmlformats-officedocument.spreadsheetml.comments+xml"/>
  <Override PartName="/xl/charts/chart19.xml" ContentType="application/vnd.openxmlformats-officedocument.drawingml.chart+xml"/>
  <Override PartName="/xl/drawings/drawing17.xml" ContentType="application/vnd.openxmlformats-officedocument.drawing+xml"/>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comments17.xml" ContentType="application/vnd.openxmlformats-officedocument.spreadsheetml.comments+xml"/>
  <Override PartName="/xl/charts/chart20.xml" ContentType="application/vnd.openxmlformats-officedocument.drawingml.chart+xml"/>
  <Override PartName="/xl/drawings/drawing18.xml" ContentType="application/vnd.openxmlformats-officedocument.drawing+xml"/>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comments18.xml" ContentType="application/vnd.openxmlformats-officedocument.spreadsheetml.comments+xml"/>
  <Override PartName="/xl/charts/chart21.xml" ContentType="application/vnd.openxmlformats-officedocument.drawingml.chart+xml"/>
  <Override PartName="/xl/drawings/drawing19.xml" ContentType="application/vnd.openxmlformats-officedocument.drawing+xml"/>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comments19.xml" ContentType="application/vnd.openxmlformats-officedocument.spreadsheetml.comments+xml"/>
  <Override PartName="/xl/charts/chart22.xml" ContentType="application/vnd.openxmlformats-officedocument.drawingml.chart+xml"/>
  <Override PartName="/xl/drawings/drawing20.xml" ContentType="application/vnd.openxmlformats-officedocument.drawing+xml"/>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comments20.xml" ContentType="application/vnd.openxmlformats-officedocument.spreadsheetml.comments+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60" yWindow="410" windowWidth="15140" windowHeight="8510" tabRatio="959" firstSheet="9" activeTab="12"/>
  </bookViews>
  <sheets>
    <sheet name="Snapshot" sheetId="5" r:id="rId1"/>
    <sheet name="Trend" sheetId="32538" r:id="rId2"/>
    <sheet name="用例说明" sheetId="32578" r:id="rId3"/>
    <sheet name="UC002" sheetId="32539" r:id="rId4"/>
    <sheet name="UC002 Test Cases" sheetId="32558" r:id="rId5"/>
    <sheet name="UC003" sheetId="32540" r:id="rId6"/>
    <sheet name="UC003 Test Cases" sheetId="32560" r:id="rId7"/>
    <sheet name="UC060" sheetId="32541" r:id="rId8"/>
    <sheet name="UC060 Test Cases " sheetId="32561" r:id="rId9"/>
    <sheet name="UC004" sheetId="32542" r:id="rId10"/>
    <sheet name="UC004 Test Cases" sheetId="32564" r:id="rId11"/>
    <sheet name="UC005" sheetId="32543" r:id="rId12"/>
    <sheet name="UC005 Test Cases" sheetId="32565" r:id="rId13"/>
    <sheet name="UC009" sheetId="32546" r:id="rId14"/>
    <sheet name="UC009 Test Cases" sheetId="32566" r:id="rId15"/>
    <sheet name="UC006" sheetId="32545" r:id="rId16"/>
    <sheet name="UC006 Test Cases" sheetId="32567" r:id="rId17"/>
    <sheet name="UC007" sheetId="32547" r:id="rId18"/>
    <sheet name="UC007 Test Cases" sheetId="32568" r:id="rId19"/>
    <sheet name="UC008" sheetId="32548" r:id="rId20"/>
    <sheet name="UC008 Test Cases " sheetId="32569" r:id="rId21"/>
    <sheet name="UC010" sheetId="32549" r:id="rId22"/>
    <sheet name="UC010 Test Cases" sheetId="32570" r:id="rId23"/>
    <sheet name="UC011" sheetId="32550" r:id="rId24"/>
    <sheet name="UC011 Test Cases" sheetId="32571" r:id="rId25"/>
    <sheet name="UC054" sheetId="32551" r:id="rId26"/>
    <sheet name="UC054 Test Cases" sheetId="32572" r:id="rId27"/>
    <sheet name="UC055" sheetId="32552" r:id="rId28"/>
    <sheet name="UC055 Test Cases" sheetId="32573" r:id="rId29"/>
    <sheet name="UC056" sheetId="32553" r:id="rId30"/>
    <sheet name="UC056 Test Cases" sheetId="32574" r:id="rId31"/>
    <sheet name="UC062" sheetId="32554" r:id="rId32"/>
    <sheet name="UC062 Test Cases" sheetId="32575" r:id="rId33"/>
    <sheet name="UC059" sheetId="32555" r:id="rId34"/>
    <sheet name="UC059 Test Cases" sheetId="32576" r:id="rId35"/>
    <sheet name="UC061" sheetId="32556" r:id="rId36"/>
    <sheet name="UC061 Test Cases" sheetId="32577" r:id="rId37"/>
    <sheet name="20 - X" sheetId="32557" r:id="rId38"/>
    <sheet name="Test Data" sheetId="32559" r:id="rId39"/>
  </sheets>
  <calcPr calcId="145621"/>
</workbook>
</file>

<file path=xl/calcChain.xml><?xml version="1.0" encoding="utf-8"?>
<calcChain xmlns="http://schemas.openxmlformats.org/spreadsheetml/2006/main">
  <c r="A27" i="5" l="1"/>
  <c r="D27" i="5"/>
  <c r="E27" i="5"/>
  <c r="A1" i="32542" l="1"/>
  <c r="A21" i="5" l="1"/>
  <c r="E8" i="32542"/>
  <c r="E7" i="32542"/>
  <c r="E6" i="32542"/>
  <c r="E5" i="32542"/>
  <c r="G8" i="32542"/>
  <c r="G7" i="32542"/>
  <c r="G6" i="32542"/>
  <c r="G5" i="32542"/>
  <c r="G4" i="32542"/>
  <c r="E4" i="32542"/>
  <c r="A38" i="5"/>
  <c r="A37" i="5"/>
  <c r="A36" i="5"/>
  <c r="A35" i="5"/>
  <c r="A34" i="5"/>
  <c r="A33" i="5"/>
  <c r="A32" i="5"/>
  <c r="A31" i="5"/>
  <c r="A30" i="5"/>
  <c r="A29" i="5"/>
  <c r="A28" i="5"/>
  <c r="A26" i="5"/>
  <c r="A25" i="5"/>
  <c r="G9" i="32542"/>
  <c r="E24" i="5"/>
  <c r="E9" i="32542"/>
  <c r="D24" i="5"/>
  <c r="A24" i="5"/>
  <c r="A23" i="5"/>
  <c r="A22" i="5"/>
  <c r="A1" i="32557"/>
  <c r="E4" i="32557"/>
  <c r="E9" i="32557" s="1"/>
  <c r="E5" i="32557"/>
  <c r="E6" i="32557"/>
  <c r="E7" i="32557"/>
  <c r="E8" i="32557"/>
  <c r="G4" i="32557"/>
  <c r="G9" i="32557" s="1"/>
  <c r="E38" i="5" s="1"/>
  <c r="G5" i="32557"/>
  <c r="G6" i="32557"/>
  <c r="G7" i="32557"/>
  <c r="G8" i="32557"/>
  <c r="E10" i="32557"/>
  <c r="G10" i="32557"/>
  <c r="A14" i="32557"/>
  <c r="A15" i="32557"/>
  <c r="A1" i="32556"/>
  <c r="E4" i="32556"/>
  <c r="E9" i="32556" s="1"/>
  <c r="E5" i="32556"/>
  <c r="E6" i="32556"/>
  <c r="E7" i="32556"/>
  <c r="E8" i="32556"/>
  <c r="G4" i="32556"/>
  <c r="G9" i="32556" s="1"/>
  <c r="E37" i="5" s="1"/>
  <c r="G5" i="32556"/>
  <c r="G6" i="32556"/>
  <c r="G7" i="32556"/>
  <c r="G8" i="32556"/>
  <c r="E10" i="32556"/>
  <c r="G10" i="32556"/>
  <c r="A14" i="32556"/>
  <c r="A1" i="32555"/>
  <c r="E4" i="32555"/>
  <c r="E5" i="32555"/>
  <c r="E6" i="32555"/>
  <c r="E7" i="32555"/>
  <c r="E8" i="32555"/>
  <c r="G4" i="32555"/>
  <c r="G5" i="32555"/>
  <c r="G6" i="32555"/>
  <c r="G7" i="32555"/>
  <c r="G8" i="32555"/>
  <c r="E10" i="32555"/>
  <c r="G10" i="32555"/>
  <c r="A14" i="32555"/>
  <c r="A15" i="32555" s="1"/>
  <c r="A1" i="32554"/>
  <c r="E4" i="32554"/>
  <c r="E5" i="32554"/>
  <c r="E6" i="32554"/>
  <c r="E7" i="32554"/>
  <c r="E8" i="32554"/>
  <c r="G4" i="32554"/>
  <c r="G5" i="32554"/>
  <c r="G6" i="32554"/>
  <c r="G7" i="32554"/>
  <c r="G8" i="32554"/>
  <c r="E10" i="32554"/>
  <c r="G10" i="32554"/>
  <c r="A14" i="32554"/>
  <c r="A15" i="32554" s="1"/>
  <c r="A1" i="32553"/>
  <c r="E4" i="32553"/>
  <c r="E5" i="32553"/>
  <c r="E6" i="32553"/>
  <c r="E7" i="32553"/>
  <c r="E8" i="32553"/>
  <c r="G4" i="32553"/>
  <c r="G5" i="32553"/>
  <c r="G6" i="32553"/>
  <c r="G7" i="32553"/>
  <c r="G8" i="32553"/>
  <c r="E10" i="32553"/>
  <c r="G10" i="32553"/>
  <c r="A14" i="32553"/>
  <c r="A15" i="32553" s="1"/>
  <c r="A16" i="32553" s="1"/>
  <c r="A1" i="32552"/>
  <c r="E4" i="32552"/>
  <c r="E5" i="32552"/>
  <c r="E6" i="32552"/>
  <c r="E7" i="32552"/>
  <c r="E8" i="32552"/>
  <c r="G4" i="32552"/>
  <c r="G5" i="32552"/>
  <c r="G6" i="32552"/>
  <c r="G7" i="32552"/>
  <c r="G8" i="32552"/>
  <c r="E10" i="32552"/>
  <c r="G10" i="32552"/>
  <c r="A14" i="32552"/>
  <c r="A15" i="32552"/>
  <c r="A1" i="32551"/>
  <c r="E4" i="32551"/>
  <c r="E5" i="32551"/>
  <c r="E6" i="32551"/>
  <c r="E7" i="32551"/>
  <c r="E8" i="32551"/>
  <c r="G4" i="32551"/>
  <c r="G5" i="32551"/>
  <c r="G6" i="32551"/>
  <c r="G7" i="32551"/>
  <c r="G8" i="32551"/>
  <c r="E10" i="32551"/>
  <c r="G10" i="32551"/>
  <c r="A14" i="32551"/>
  <c r="A1" i="32550"/>
  <c r="E4" i="32550"/>
  <c r="E5" i="32550"/>
  <c r="E6" i="32550"/>
  <c r="E7" i="32550"/>
  <c r="E8" i="32550"/>
  <c r="G4" i="32550"/>
  <c r="G5" i="32550"/>
  <c r="G6" i="32550"/>
  <c r="G7" i="32550"/>
  <c r="G8" i="32550"/>
  <c r="E10" i="32550"/>
  <c r="G10" i="32550"/>
  <c r="A14" i="32550"/>
  <c r="A15" i="32550" s="1"/>
  <c r="A1" i="32549"/>
  <c r="E4" i="32549"/>
  <c r="E5" i="32549"/>
  <c r="E6" i="32549"/>
  <c r="E7" i="32549"/>
  <c r="E8" i="32549"/>
  <c r="G4" i="32549"/>
  <c r="G5" i="32549"/>
  <c r="G6" i="32549"/>
  <c r="G7" i="32549"/>
  <c r="G8" i="32549"/>
  <c r="E10" i="32549"/>
  <c r="G10" i="32549"/>
  <c r="A14" i="32549"/>
  <c r="A1" i="32548"/>
  <c r="E4" i="32548"/>
  <c r="E5" i="32548"/>
  <c r="E6" i="32548"/>
  <c r="E7" i="32548"/>
  <c r="E8" i="32548"/>
  <c r="G4" i="32548"/>
  <c r="G5" i="32548"/>
  <c r="G6" i="32548"/>
  <c r="G7" i="32548"/>
  <c r="G8" i="32548"/>
  <c r="E10" i="32548"/>
  <c r="G10" i="32548"/>
  <c r="A14" i="32548"/>
  <c r="A15" i="32548"/>
  <c r="A1" i="32547"/>
  <c r="E4" i="32547"/>
  <c r="E5" i="32547"/>
  <c r="E6" i="32547"/>
  <c r="E7" i="32547"/>
  <c r="E8" i="32547"/>
  <c r="G4" i="32547"/>
  <c r="G5" i="32547"/>
  <c r="G6" i="32547"/>
  <c r="G7" i="32547"/>
  <c r="G8" i="32547"/>
  <c r="E10" i="32547"/>
  <c r="G10" i="32547"/>
  <c r="A14" i="32547"/>
  <c r="A1" i="32546"/>
  <c r="E4" i="32546"/>
  <c r="E5" i="32546"/>
  <c r="E6" i="32546"/>
  <c r="E7" i="32546"/>
  <c r="E8" i="32546"/>
  <c r="G4" i="32546"/>
  <c r="G5" i="32546"/>
  <c r="G6" i="32546"/>
  <c r="G7" i="32546"/>
  <c r="G8" i="32546"/>
  <c r="E10" i="32546"/>
  <c r="G10" i="32546"/>
  <c r="A14" i="32546"/>
  <c r="A1" i="32545"/>
  <c r="E4" i="32545"/>
  <c r="E5" i="32545"/>
  <c r="E6" i="32545"/>
  <c r="E7" i="32545"/>
  <c r="E8" i="32545"/>
  <c r="G4" i="32545"/>
  <c r="G5" i="32545"/>
  <c r="G6" i="32545"/>
  <c r="G7" i="32545"/>
  <c r="G8" i="32545"/>
  <c r="E10" i="32545"/>
  <c r="G10" i="32545"/>
  <c r="A14" i="32545"/>
  <c r="A15" i="32545"/>
  <c r="E4" i="32543"/>
  <c r="E5" i="32543"/>
  <c r="E6" i="32543"/>
  <c r="E7" i="32543"/>
  <c r="E8" i="32543"/>
  <c r="G4" i="32543"/>
  <c r="G5" i="32543"/>
  <c r="G6" i="32543"/>
  <c r="G7" i="32543"/>
  <c r="G8" i="32543"/>
  <c r="E10" i="32543"/>
  <c r="G10" i="32543"/>
  <c r="A14" i="32543"/>
  <c r="A15" i="32543"/>
  <c r="A16" i="32543" s="1"/>
  <c r="F4" i="32542"/>
  <c r="F5" i="32542"/>
  <c r="F6" i="32542"/>
  <c r="F7" i="32542"/>
  <c r="F8" i="32542"/>
  <c r="F9" i="32542"/>
  <c r="E10" i="32542"/>
  <c r="G10" i="32542"/>
  <c r="A14" i="32542"/>
  <c r="A15" i="32542"/>
  <c r="A1" i="32541"/>
  <c r="E4" i="32541"/>
  <c r="E5" i="32541"/>
  <c r="E6" i="32541"/>
  <c r="E7" i="32541"/>
  <c r="E8" i="32541"/>
  <c r="G4" i="32541"/>
  <c r="G5" i="32541"/>
  <c r="G6" i="32541"/>
  <c r="G7" i="32541"/>
  <c r="G8" i="32541"/>
  <c r="E10" i="32541"/>
  <c r="G10" i="32541"/>
  <c r="A14" i="32541"/>
  <c r="A15" i="32541" s="1"/>
  <c r="A1" i="32540"/>
  <c r="E4" i="32540"/>
  <c r="E5" i="32540"/>
  <c r="E6" i="32540"/>
  <c r="E7" i="32540"/>
  <c r="E8" i="32540"/>
  <c r="G4" i="32540"/>
  <c r="G5" i="32540"/>
  <c r="G6" i="32540"/>
  <c r="G7" i="32540"/>
  <c r="G8" i="32540"/>
  <c r="E10" i="32540"/>
  <c r="G10" i="32540"/>
  <c r="A14" i="32540"/>
  <c r="A15" i="32540"/>
  <c r="G4" i="32539"/>
  <c r="G5" i="32539"/>
  <c r="G6" i="32539"/>
  <c r="G7" i="32539"/>
  <c r="G8" i="32539"/>
  <c r="E4" i="32539"/>
  <c r="E5" i="32539"/>
  <c r="J37" i="5" s="1"/>
  <c r="E6" i="32539"/>
  <c r="E7" i="32539"/>
  <c r="E8" i="32539"/>
  <c r="A1" i="32539"/>
  <c r="E10" i="32539"/>
  <c r="G10" i="32539"/>
  <c r="L44" i="5" s="1"/>
  <c r="A14" i="32539"/>
  <c r="A15" i="32539" s="1"/>
  <c r="F3" i="5"/>
  <c r="F2" i="5"/>
  <c r="F3" i="32538"/>
  <c r="F2" i="32538"/>
  <c r="A34" i="32538"/>
  <c r="A35" i="32538"/>
  <c r="A36" i="32538"/>
  <c r="A37" i="32538"/>
  <c r="A38" i="32538"/>
  <c r="A39" i="32538"/>
  <c r="A40" i="32538"/>
  <c r="A41" i="32538"/>
  <c r="A42" i="32538"/>
  <c r="A16" i="32540"/>
  <c r="A17" i="32540" s="1"/>
  <c r="A16" i="32542"/>
  <c r="A17" i="32542" s="1"/>
  <c r="G9" i="32541"/>
  <c r="E23" i="5" s="1"/>
  <c r="E9" i="32541"/>
  <c r="G9" i="32543"/>
  <c r="E25" i="5" s="1"/>
  <c r="E9" i="32543"/>
  <c r="A15" i="32546"/>
  <c r="A17" i="32546" s="1"/>
  <c r="A18" i="32546" s="1"/>
  <c r="A19" i="32546" s="1"/>
  <c r="G9" i="32540"/>
  <c r="E22" i="5" s="1"/>
  <c r="E9" i="32540"/>
  <c r="A16" i="32545"/>
  <c r="A16" i="32546"/>
  <c r="G9" i="32546"/>
  <c r="E9" i="32546"/>
  <c r="G9" i="32547"/>
  <c r="E28" i="5" s="1"/>
  <c r="A15" i="32549"/>
  <c r="A16" i="32549" s="1"/>
  <c r="E9" i="32549"/>
  <c r="G9" i="32551"/>
  <c r="E32" i="5"/>
  <c r="A16" i="32552"/>
  <c r="A17" i="32552" s="1"/>
  <c r="G9" i="32545"/>
  <c r="E26" i="5" s="1"/>
  <c r="A15" i="32547"/>
  <c r="A16" i="32548"/>
  <c r="G9" i="32549"/>
  <c r="E30" i="5"/>
  <c r="A15" i="32551"/>
  <c r="E9" i="32551"/>
  <c r="E9" i="32548"/>
  <c r="F5" i="32548" s="1"/>
  <c r="G9" i="32550"/>
  <c r="E31" i="5" s="1"/>
  <c r="E9" i="32550"/>
  <c r="D31" i="5" s="1"/>
  <c r="G9" i="32552"/>
  <c r="E33" i="5" s="1"/>
  <c r="E9" i="32552"/>
  <c r="D33" i="5" s="1"/>
  <c r="G9" i="32553"/>
  <c r="E34" i="5" s="1"/>
  <c r="E9" i="32553"/>
  <c r="D34" i="5" s="1"/>
  <c r="G9" i="32555"/>
  <c r="E36" i="5" s="1"/>
  <c r="E9" i="32555"/>
  <c r="A15" i="32556"/>
  <c r="A16" i="32556" s="1"/>
  <c r="A16" i="32557"/>
  <c r="G9" i="32554"/>
  <c r="E35" i="5" s="1"/>
  <c r="E9" i="32554"/>
  <c r="A17" i="32557"/>
  <c r="D35" i="5"/>
  <c r="F4" i="32554"/>
  <c r="F5" i="32554"/>
  <c r="F6" i="32554"/>
  <c r="F7" i="32554"/>
  <c r="F8" i="32554"/>
  <c r="F9" i="32554"/>
  <c r="D36" i="5"/>
  <c r="F4" i="32555"/>
  <c r="F5" i="32555"/>
  <c r="F6" i="32555"/>
  <c r="F7" i="32555"/>
  <c r="F8" i="32555"/>
  <c r="F9" i="32555"/>
  <c r="A18" i="32557"/>
  <c r="A19" i="32557" s="1"/>
  <c r="F4" i="32553"/>
  <c r="F6" i="32553"/>
  <c r="F8" i="32553"/>
  <c r="A16" i="32551"/>
  <c r="A16" i="32547"/>
  <c r="F5" i="32546"/>
  <c r="F6" i="32546"/>
  <c r="F9" i="32546"/>
  <c r="D22" i="5"/>
  <c r="F4" i="32540"/>
  <c r="F5" i="32540"/>
  <c r="F6" i="32540"/>
  <c r="F7" i="32540"/>
  <c r="F8" i="32540"/>
  <c r="F9" i="32540"/>
  <c r="D23" i="5"/>
  <c r="F4" i="32541"/>
  <c r="F5" i="32541"/>
  <c r="F6" i="32541"/>
  <c r="F7" i="32541"/>
  <c r="F8" i="32541"/>
  <c r="F9" i="32541"/>
  <c r="A17" i="32545"/>
  <c r="A18" i="32545" s="1"/>
  <c r="F4" i="32552"/>
  <c r="F6" i="32552"/>
  <c r="F8" i="32552"/>
  <c r="F4" i="32550"/>
  <c r="F6" i="32550"/>
  <c r="F8" i="32550"/>
  <c r="F8" i="32548"/>
  <c r="D32" i="5"/>
  <c r="F4" i="32551"/>
  <c r="F5" i="32551"/>
  <c r="F6" i="32551"/>
  <c r="F7" i="32551"/>
  <c r="F8" i="32551"/>
  <c r="F9" i="32551"/>
  <c r="D30" i="5"/>
  <c r="F4" i="32549"/>
  <c r="F5" i="32549"/>
  <c r="F6" i="32549"/>
  <c r="F7" i="32549"/>
  <c r="F8" i="32549"/>
  <c r="F9" i="32549"/>
  <c r="D25" i="5"/>
  <c r="F4" i="32543"/>
  <c r="F5" i="32543"/>
  <c r="F6" i="32543"/>
  <c r="F7" i="32543"/>
  <c r="F8" i="32543"/>
  <c r="F9" i="32543"/>
  <c r="A17" i="32547"/>
  <c r="A17" i="32551"/>
  <c r="A18" i="32551" s="1"/>
  <c r="A20" i="32557" l="1"/>
  <c r="A21" i="32557" s="1"/>
  <c r="F5" i="32557"/>
  <c r="F7" i="32557"/>
  <c r="F9" i="32557"/>
  <c r="F4" i="32557"/>
  <c r="F6" i="32557"/>
  <c r="F8" i="32557"/>
  <c r="D38" i="5"/>
  <c r="F4" i="32556"/>
  <c r="F6" i="32556"/>
  <c r="F8" i="32556"/>
  <c r="D37" i="5"/>
  <c r="F7" i="32556"/>
  <c r="F5" i="32556"/>
  <c r="F9" i="32556"/>
  <c r="A16" i="32555"/>
  <c r="A17" i="32555"/>
  <c r="A18" i="32555" s="1"/>
  <c r="A16" i="32554"/>
  <c r="A17" i="32554" s="1"/>
  <c r="F9" i="32553"/>
  <c r="F7" i="32553"/>
  <c r="F5" i="32553"/>
  <c r="F9" i="32552"/>
  <c r="F7" i="32552"/>
  <c r="F5" i="32552"/>
  <c r="A18" i="32552"/>
  <c r="F9" i="32550"/>
  <c r="F7" i="32550"/>
  <c r="F5" i="32550"/>
  <c r="A16" i="32550"/>
  <c r="J40" i="5"/>
  <c r="J36" i="5"/>
  <c r="J42" i="5" s="1"/>
  <c r="F4" i="32548"/>
  <c r="A17" i="32548"/>
  <c r="G9" i="32548"/>
  <c r="E29" i="5" s="1"/>
  <c r="A18" i="32547"/>
  <c r="L38" i="5"/>
  <c r="E9" i="32547"/>
  <c r="E9" i="32545"/>
  <c r="F5" i="32545" s="1"/>
  <c r="A17" i="32543"/>
  <c r="A17" i="32556"/>
  <c r="A17" i="32553"/>
  <c r="A19" i="32552"/>
  <c r="A19" i="32551"/>
  <c r="A17" i="32549"/>
  <c r="A18" i="32549" s="1"/>
  <c r="A18" i="32548"/>
  <c r="F7" i="32548"/>
  <c r="F6" i="32548"/>
  <c r="D29" i="5"/>
  <c r="F9" i="32548"/>
  <c r="F6" i="32547"/>
  <c r="D28" i="5"/>
  <c r="F7" i="32547"/>
  <c r="F4" i="32547"/>
  <c r="F8" i="32547"/>
  <c r="F5" i="32547"/>
  <c r="F9" i="32547"/>
  <c r="A19" i="32547"/>
  <c r="F6" i="32545"/>
  <c r="D26" i="5"/>
  <c r="F7" i="32545"/>
  <c r="F9" i="32545"/>
  <c r="F4" i="32545"/>
  <c r="F8" i="32545"/>
  <c r="A19" i="32545"/>
  <c r="A20" i="32545"/>
  <c r="J39" i="5"/>
  <c r="A20" i="32546"/>
  <c r="A21" i="32546" s="1"/>
  <c r="F8" i="32546"/>
  <c r="F4" i="32546"/>
  <c r="L40" i="5"/>
  <c r="L36" i="5"/>
  <c r="L42" i="5" s="1"/>
  <c r="F7" i="32546"/>
  <c r="L39" i="5"/>
  <c r="J38" i="5"/>
  <c r="L37" i="5"/>
  <c r="A18" i="32542"/>
  <c r="E9" i="32539"/>
  <c r="F8" i="32539" s="1"/>
  <c r="A16" i="32541"/>
  <c r="A17" i="32541" s="1"/>
  <c r="A18" i="32540"/>
  <c r="A19" i="32540" s="1"/>
  <c r="A20" i="32540" s="1"/>
  <c r="A21" i="32540" s="1"/>
  <c r="A16" i="32539"/>
  <c r="A17" i="32539" s="1"/>
  <c r="J44" i="5"/>
  <c r="G9" i="32539"/>
  <c r="E21" i="5" s="1"/>
  <c r="E40" i="5" s="1"/>
  <c r="F4" i="32539"/>
  <c r="F9" i="32539" l="1"/>
  <c r="F5" i="32539"/>
  <c r="A22" i="32557"/>
  <c r="A25" i="32557" s="1"/>
  <c r="A23" i="32557"/>
  <c r="A24" i="32557"/>
  <c r="K40" i="5"/>
  <c r="A19" i="32555"/>
  <c r="A20" i="32555" s="1"/>
  <c r="A18" i="32554"/>
  <c r="A17" i="32550"/>
  <c r="A19" i="32543"/>
  <c r="A18" i="32543"/>
  <c r="A18" i="32556"/>
  <c r="A21" i="32555"/>
  <c r="A18" i="32553"/>
  <c r="A19" i="32553" s="1"/>
  <c r="A20" i="32552"/>
  <c r="A20" i="32551"/>
  <c r="A21" i="32551" s="1"/>
  <c r="A19" i="32549"/>
  <c r="A20" i="32549" s="1"/>
  <c r="A19" i="32548"/>
  <c r="A20" i="32547"/>
  <c r="A21" i="32545"/>
  <c r="A22" i="32546"/>
  <c r="K38" i="5"/>
  <c r="A19" i="32542"/>
  <c r="A20" i="32542"/>
  <c r="D21" i="5"/>
  <c r="D40" i="5" s="1"/>
  <c r="F7" i="32539"/>
  <c r="F6" i="32539"/>
  <c r="A18" i="32541"/>
  <c r="A22" i="32540"/>
  <c r="A23" i="32540" s="1"/>
  <c r="K39" i="5"/>
  <c r="A18" i="32539"/>
  <c r="A19" i="32539" s="1"/>
  <c r="K36" i="5"/>
  <c r="K42" i="5"/>
  <c r="K37" i="5"/>
  <c r="A26" i="32557" l="1"/>
  <c r="A27" i="32557"/>
  <c r="A19" i="32554"/>
  <c r="A20" i="32553"/>
  <c r="A21" i="32553" s="1"/>
  <c r="A22" i="32553" s="1"/>
  <c r="A18" i="32550"/>
  <c r="A20" i="32543"/>
  <c r="A21" i="32543"/>
  <c r="A22" i="32543" s="1"/>
  <c r="A19" i="32556"/>
  <c r="A20" i="32556" s="1"/>
  <c r="A22" i="32555"/>
  <c r="A21" i="32552"/>
  <c r="A22" i="32551"/>
  <c r="A23" i="32551" s="1"/>
  <c r="A21" i="32549"/>
  <c r="A22" i="32549" s="1"/>
  <c r="A20" i="32548"/>
  <c r="A21" i="32547"/>
  <c r="A22" i="32545"/>
  <c r="A23" i="32546"/>
  <c r="A21" i="32542"/>
  <c r="A22" i="32542" s="1"/>
  <c r="A19" i="32541"/>
  <c r="A20" i="32541" s="1"/>
  <c r="A21" i="32541" s="1"/>
  <c r="A24" i="32540"/>
  <c r="A25" i="32540" s="1"/>
  <c r="A20" i="32539"/>
  <c r="A28" i="32557" l="1"/>
  <c r="A29" i="32557"/>
  <c r="A20" i="32554"/>
  <c r="A19" i="32550"/>
  <c r="A23" i="32543"/>
  <c r="A26" i="32543" s="1"/>
  <c r="A24" i="32543"/>
  <c r="A25" i="32543" s="1"/>
  <c r="A21" i="32556"/>
  <c r="A22" i="32556" s="1"/>
  <c r="A23" i="32555"/>
  <c r="A24" i="32555" s="1"/>
  <c r="A23" i="32553"/>
  <c r="A22" i="32552"/>
  <c r="A23" i="32552" s="1"/>
  <c r="A24" i="32551"/>
  <c r="A23" i="32549"/>
  <c r="A21" i="32548"/>
  <c r="A22" i="32548" s="1"/>
  <c r="A22" i="32547"/>
  <c r="A23" i="32545"/>
  <c r="A24" i="32546"/>
  <c r="A25" i="32546" s="1"/>
  <c r="A23" i="32542"/>
  <c r="A22" i="32541"/>
  <c r="A23" i="32541" s="1"/>
  <c r="A26" i="32540"/>
  <c r="A21" i="32539"/>
  <c r="A30" i="32557" l="1"/>
  <c r="A31" i="32557"/>
  <c r="A32" i="32557" s="1"/>
  <c r="A21" i="32554"/>
  <c r="A22" i="32554" s="1"/>
  <c r="A20" i="32550"/>
  <c r="A26" i="32546"/>
  <c r="A27" i="32546" s="1"/>
  <c r="A27" i="32543"/>
  <c r="A29" i="32543" s="1"/>
  <c r="A23" i="32556"/>
  <c r="A25" i="32555"/>
  <c r="A24" i="32553"/>
  <c r="A24" i="32552"/>
  <c r="A25" i="32552" s="1"/>
  <c r="A25" i="32551"/>
  <c r="A24" i="32549"/>
  <c r="A23" i="32548"/>
  <c r="A24" i="32548" s="1"/>
  <c r="A23" i="32547"/>
  <c r="A24" i="32545"/>
  <c r="A25" i="32545" s="1"/>
  <c r="A26" i="32545" s="1"/>
  <c r="A28" i="32543"/>
  <c r="A24" i="32542"/>
  <c r="A25" i="32542" s="1"/>
  <c r="A24" i="32541"/>
  <c r="A25" i="32541" s="1"/>
  <c r="A26" i="32541" s="1"/>
  <c r="A27" i="32541" s="1"/>
  <c r="A28" i="32541" s="1"/>
  <c r="A27" i="32540"/>
  <c r="A22" i="32539"/>
  <c r="A23" i="32539" s="1"/>
  <c r="A33" i="32557" l="1"/>
  <c r="A34" i="32557" s="1"/>
  <c r="A35" i="32557" s="1"/>
  <c r="A36" i="32557" s="1"/>
  <c r="A37" i="32557" s="1"/>
  <c r="A38" i="32557" s="1"/>
  <c r="A39" i="32557" s="1"/>
  <c r="A40" i="32557" s="1"/>
  <c r="A41" i="32557" s="1"/>
  <c r="A42" i="32557" s="1"/>
  <c r="A43" i="32557" s="1"/>
  <c r="A44" i="32557" s="1"/>
  <c r="A45" i="32557" s="1"/>
  <c r="A46" i="32557" s="1"/>
  <c r="A47" i="32557" s="1"/>
  <c r="A48" i="32557" s="1"/>
  <c r="A49" i="32557" s="1"/>
  <c r="A50" i="32557" s="1"/>
  <c r="A51" i="32557" s="1"/>
  <c r="A52" i="32557" s="1"/>
  <c r="A53" i="32557" s="1"/>
  <c r="A54" i="32557" s="1"/>
  <c r="A55" i="32557" s="1"/>
  <c r="A56" i="32557" s="1"/>
  <c r="A57" i="32557" s="1"/>
  <c r="A58" i="32557" s="1"/>
  <c r="A59" i="32557" s="1"/>
  <c r="A60" i="32557" s="1"/>
  <c r="A61" i="32557" s="1"/>
  <c r="A62" i="32557" s="1"/>
  <c r="A63" i="32557" s="1"/>
  <c r="A23" i="32554"/>
  <c r="A25" i="32554" s="1"/>
  <c r="A26" i="32554" s="1"/>
  <c r="A24" i="32554"/>
  <c r="A21" i="32550"/>
  <c r="A25" i="32548"/>
  <c r="A26" i="32548" s="1"/>
  <c r="A27" i="32548" s="1"/>
  <c r="A28" i="32548" s="1"/>
  <c r="A29" i="32548" s="1"/>
  <c r="A24" i="32556"/>
  <c r="A26" i="32555"/>
  <c r="A25" i="32553"/>
  <c r="A26" i="32552"/>
  <c r="A27" i="32552" s="1"/>
  <c r="A26" i="32551"/>
  <c r="A27" i="32551" s="1"/>
  <c r="A25" i="32549"/>
  <c r="A26" i="32549"/>
  <c r="A27" i="32549" s="1"/>
  <c r="A28" i="32549" s="1"/>
  <c r="A25" i="32547"/>
  <c r="A26" i="32547" s="1"/>
  <c r="A24" i="32547"/>
  <c r="A27" i="32545"/>
  <c r="A28" i="32545" s="1"/>
  <c r="A29" i="32545" s="1"/>
  <c r="A28" i="32546"/>
  <c r="A30" i="32543"/>
  <c r="A26" i="32542"/>
  <c r="A29" i="32541"/>
  <c r="A30" i="32541" s="1"/>
  <c r="A31" i="32541" s="1"/>
  <c r="A32" i="32541" s="1"/>
  <c r="A33" i="32541"/>
  <c r="A28" i="32540"/>
  <c r="A24" i="32539"/>
  <c r="A28" i="32552" l="1"/>
  <c r="A22" i="32550"/>
  <c r="A23" i="32550"/>
  <c r="A25" i="32556"/>
  <c r="A26" i="32556" s="1"/>
  <c r="A27" i="32556" s="1"/>
  <c r="A28" i="32556" s="1"/>
  <c r="A29" i="32556" s="1"/>
  <c r="A30" i="32556" s="1"/>
  <c r="A31" i="32556" s="1"/>
  <c r="A32" i="32556" s="1"/>
  <c r="A33" i="32556" s="1"/>
  <c r="A34" i="32556" s="1"/>
  <c r="A35" i="32556" s="1"/>
  <c r="A36" i="32556" s="1"/>
  <c r="A37" i="32556" s="1"/>
  <c r="A38" i="32556" s="1"/>
  <c r="A39" i="32556" s="1"/>
  <c r="A40" i="32556" s="1"/>
  <c r="A41" i="32556" s="1"/>
  <c r="A42" i="32556" s="1"/>
  <c r="A43" i="32556" s="1"/>
  <c r="A44" i="32556" s="1"/>
  <c r="A45" i="32556" s="1"/>
  <c r="A46" i="32556" s="1"/>
  <c r="A47" i="32556" s="1"/>
  <c r="A48" i="32556" s="1"/>
  <c r="A49" i="32556" s="1"/>
  <c r="A50" i="32556" s="1"/>
  <c r="A51" i="32556" s="1"/>
  <c r="A52" i="32556" s="1"/>
  <c r="A53" i="32556" s="1"/>
  <c r="A54" i="32556" s="1"/>
  <c r="A55" i="32556" s="1"/>
  <c r="A56" i="32556" s="1"/>
  <c r="A57" i="32556" s="1"/>
  <c r="A58" i="32556" s="1"/>
  <c r="A59" i="32556" s="1"/>
  <c r="A60" i="32556" s="1"/>
  <c r="A61" i="32556" s="1"/>
  <c r="A62" i="32556" s="1"/>
  <c r="A63" i="32556" s="1"/>
  <c r="A27" i="32555"/>
  <c r="A28" i="32555" s="1"/>
  <c r="A29" i="32555" s="1"/>
  <c r="A30" i="32555" s="1"/>
  <c r="A31" i="32555" s="1"/>
  <c r="A27" i="32554"/>
  <c r="A28" i="32554" s="1"/>
  <c r="A29" i="32554" s="1"/>
  <c r="A30" i="32554" s="1"/>
  <c r="A31" i="32554" s="1"/>
  <c r="A32" i="32554" s="1"/>
  <c r="A33" i="32554" s="1"/>
  <c r="A34" i="32554" s="1"/>
  <c r="A35" i="32554" s="1"/>
  <c r="A36" i="32554" s="1"/>
  <c r="A37" i="32554" s="1"/>
  <c r="A38" i="32554" s="1"/>
  <c r="A39" i="32554" s="1"/>
  <c r="A40" i="32554" s="1"/>
  <c r="A41" i="32554" s="1"/>
  <c r="A42" i="32554" s="1"/>
  <c r="A43" i="32554" s="1"/>
  <c r="A44" i="32554" s="1"/>
  <c r="A45" i="32554" s="1"/>
  <c r="A46" i="32554" s="1"/>
  <c r="A47" i="32554" s="1"/>
  <c r="A48" i="32554" s="1"/>
  <c r="A49" i="32554" s="1"/>
  <c r="A50" i="32554" s="1"/>
  <c r="A51" i="32554" s="1"/>
  <c r="A52" i="32554" s="1"/>
  <c r="A53" i="32554" s="1"/>
  <c r="A54" i="32554" s="1"/>
  <c r="A55" i="32554" s="1"/>
  <c r="A56" i="32554" s="1"/>
  <c r="A57" i="32554" s="1"/>
  <c r="A58" i="32554" s="1"/>
  <c r="A59" i="32554" s="1"/>
  <c r="A60" i="32554" s="1"/>
  <c r="A61" i="32554" s="1"/>
  <c r="A62" i="32554" s="1"/>
  <c r="A63" i="32554" s="1"/>
  <c r="A26" i="32553"/>
  <c r="A29" i="32552"/>
  <c r="A30" i="32552" s="1"/>
  <c r="A31" i="32552" s="1"/>
  <c r="A32" i="32552" s="1"/>
  <c r="A33" i="32552" s="1"/>
  <c r="A34" i="32552" s="1"/>
  <c r="A35" i="32552" s="1"/>
  <c r="A36" i="32552" s="1"/>
  <c r="A37" i="32552" s="1"/>
  <c r="A38" i="32552" s="1"/>
  <c r="A39" i="32552" s="1"/>
  <c r="A40" i="32552" s="1"/>
  <c r="A41" i="32552" s="1"/>
  <c r="A42" i="32552" s="1"/>
  <c r="A43" i="32552" s="1"/>
  <c r="A44" i="32552" s="1"/>
  <c r="A45" i="32552" s="1"/>
  <c r="A46" i="32552" s="1"/>
  <c r="A47" i="32552" s="1"/>
  <c r="A48" i="32552" s="1"/>
  <c r="A49" i="32552" s="1"/>
  <c r="A50" i="32552" s="1"/>
  <c r="A51" i="32552" s="1"/>
  <c r="A52" i="32552" s="1"/>
  <c r="A53" i="32552" s="1"/>
  <c r="A54" i="32552" s="1"/>
  <c r="A55" i="32552" s="1"/>
  <c r="A56" i="32552" s="1"/>
  <c r="A57" i="32552" s="1"/>
  <c r="A58" i="32552" s="1"/>
  <c r="A59" i="32552" s="1"/>
  <c r="A60" i="32552" s="1"/>
  <c r="A61" i="32552" s="1"/>
  <c r="A62" i="32552" s="1"/>
  <c r="A63" i="32552" s="1"/>
  <c r="A28" i="32551"/>
  <c r="A29" i="32549"/>
  <c r="A30" i="32549" s="1"/>
  <c r="A31" i="32549" s="1"/>
  <c r="A32" i="32549" s="1"/>
  <c r="A33" i="32549" s="1"/>
  <c r="A34" i="32549" s="1"/>
  <c r="A35" i="32549" s="1"/>
  <c r="A36" i="32549" s="1"/>
  <c r="A37" i="32549" s="1"/>
  <c r="A38" i="32549" s="1"/>
  <c r="A39" i="32549" s="1"/>
  <c r="A40" i="32549" s="1"/>
  <c r="A41" i="32549" s="1"/>
  <c r="A42" i="32549" s="1"/>
  <c r="A43" i="32549" s="1"/>
  <c r="A44" i="32549" s="1"/>
  <c r="A45" i="32549" s="1"/>
  <c r="A46" i="32549" s="1"/>
  <c r="A47" i="32549" s="1"/>
  <c r="A48" i="32549" s="1"/>
  <c r="A49" i="32549" s="1"/>
  <c r="A50" i="32549" s="1"/>
  <c r="A51" i="32549" s="1"/>
  <c r="A52" i="32549" s="1"/>
  <c r="A53" i="32549" s="1"/>
  <c r="A54" i="32549" s="1"/>
  <c r="A55" i="32549" s="1"/>
  <c r="A56" i="32549" s="1"/>
  <c r="A57" i="32549" s="1"/>
  <c r="A58" i="32549" s="1"/>
  <c r="A59" i="32549" s="1"/>
  <c r="A60" i="32549" s="1"/>
  <c r="A61" i="32549" s="1"/>
  <c r="A62" i="32549" s="1"/>
  <c r="A63" i="32549" s="1"/>
  <c r="A30" i="32548"/>
  <c r="A27" i="32547"/>
  <c r="A28" i="32547" s="1"/>
  <c r="A29" i="32547" s="1"/>
  <c r="A30" i="32547" s="1"/>
  <c r="A31" i="32547" s="1"/>
  <c r="A32" i="32547" s="1"/>
  <c r="A33" i="32547" s="1"/>
  <c r="A34" i="32547" s="1"/>
  <c r="A35" i="32547" s="1"/>
  <c r="A36" i="32547" s="1"/>
  <c r="A37" i="32547" s="1"/>
  <c r="A38" i="32547" s="1"/>
  <c r="A39" i="32547" s="1"/>
  <c r="A40" i="32547" s="1"/>
  <c r="A41" i="32547" s="1"/>
  <c r="A42" i="32547" s="1"/>
  <c r="A43" i="32547" s="1"/>
  <c r="A44" i="32547" s="1"/>
  <c r="A45" i="32547" s="1"/>
  <c r="A46" i="32547" s="1"/>
  <c r="A47" i="32547" s="1"/>
  <c r="A30" i="32545"/>
  <c r="A31" i="32545" s="1"/>
  <c r="A32" i="32545"/>
  <c r="A33" i="32545" s="1"/>
  <c r="A34" i="32545" s="1"/>
  <c r="A35" i="32545" s="1"/>
  <c r="A36" i="32545" s="1"/>
  <c r="A37" i="32545" s="1"/>
  <c r="A38" i="32545" s="1"/>
  <c r="A39" i="32545" s="1"/>
  <c r="A40" i="32545" s="1"/>
  <c r="A41" i="32545" s="1"/>
  <c r="A42" i="32545" s="1"/>
  <c r="A43" i="32545" s="1"/>
  <c r="A44" i="32545" s="1"/>
  <c r="A45" i="32545" s="1"/>
  <c r="A46" i="32545" s="1"/>
  <c r="A47" i="32545" s="1"/>
  <c r="A48" i="32545" s="1"/>
  <c r="A49" i="32545" s="1"/>
  <c r="A50" i="32545" s="1"/>
  <c r="A51" i="32545" s="1"/>
  <c r="A52" i="32545" s="1"/>
  <c r="A53" i="32545" s="1"/>
  <c r="A54" i="32545" s="1"/>
  <c r="A55" i="32545" s="1"/>
  <c r="A56" i="32545" s="1"/>
  <c r="A57" i="32545" s="1"/>
  <c r="A58" i="32545" s="1"/>
  <c r="A59" i="32545" s="1"/>
  <c r="A60" i="32545" s="1"/>
  <c r="A61" i="32545" s="1"/>
  <c r="A62" i="32545" s="1"/>
  <c r="A63" i="32545" s="1"/>
  <c r="A29" i="32546"/>
  <c r="A30" i="32546" s="1"/>
  <c r="A31" i="32546" s="1"/>
  <c r="A32" i="32546" s="1"/>
  <c r="A33" i="32546" s="1"/>
  <c r="A31" i="32543"/>
  <c r="A32" i="32543" s="1"/>
  <c r="A33" i="32543" s="1"/>
  <c r="A34" i="32543" s="1"/>
  <c r="A35" i="32543" s="1"/>
  <c r="A36" i="32543" s="1"/>
  <c r="A37" i="32543" s="1"/>
  <c r="A38" i="32543" s="1"/>
  <c r="A39" i="32543" s="1"/>
  <c r="A40" i="32543" s="1"/>
  <c r="A41" i="32543" s="1"/>
  <c r="A28" i="32542"/>
  <c r="A29" i="32542" s="1"/>
  <c r="A30" i="32542" s="1"/>
  <c r="A31" i="32542" s="1"/>
  <c r="A32" i="32542" s="1"/>
  <c r="A33" i="32542" s="1"/>
  <c r="A34" i="32542" s="1"/>
  <c r="A35" i="32542" s="1"/>
  <c r="A36" i="32542" s="1"/>
  <c r="A37" i="32542" s="1"/>
  <c r="A38" i="32542" s="1"/>
  <c r="A39" i="32542" s="1"/>
  <c r="A40" i="32542" s="1"/>
  <c r="A41" i="32542" s="1"/>
  <c r="A42" i="32542" s="1"/>
  <c r="A43" i="32542" s="1"/>
  <c r="A44" i="32542" s="1"/>
  <c r="A45" i="32542" s="1"/>
  <c r="A46" i="32542" s="1"/>
  <c r="A47" i="32542" s="1"/>
  <c r="A48" i="32542" s="1"/>
  <c r="A49" i="32542" s="1"/>
  <c r="A50" i="32542" s="1"/>
  <c r="A51" i="32542" s="1"/>
  <c r="A52" i="32542" s="1"/>
  <c r="A53" i="32542" s="1"/>
  <c r="A54" i="32542" s="1"/>
  <c r="A55" i="32542" s="1"/>
  <c r="A56" i="32542" s="1"/>
  <c r="A27" i="32542"/>
  <c r="A34" i="32541"/>
  <c r="A35" i="32541" s="1"/>
  <c r="A29" i="32540"/>
  <c r="A25" i="32539"/>
  <c r="A26" i="32539" s="1"/>
  <c r="A27" i="32539" s="1"/>
  <c r="A28" i="32539" s="1"/>
  <c r="A29" i="32539" s="1"/>
  <c r="A30" i="32539" s="1"/>
  <c r="A31" i="32539" s="1"/>
  <c r="A32" i="32539" s="1"/>
  <c r="A33" i="32539" s="1"/>
  <c r="A34" i="32539" s="1"/>
  <c r="A35" i="32539" s="1"/>
  <c r="A36" i="32539" s="1"/>
  <c r="A37" i="32539" s="1"/>
  <c r="A38" i="32539" s="1"/>
  <c r="A39" i="32539" s="1"/>
  <c r="A40" i="32539" s="1"/>
  <c r="A41" i="32539" s="1"/>
  <c r="A42" i="32539" s="1"/>
  <c r="A43" i="32539" s="1"/>
  <c r="A44" i="32539" s="1"/>
  <c r="A45" i="32539" s="1"/>
  <c r="A46" i="32539" s="1"/>
  <c r="A47" i="32539" s="1"/>
  <c r="A48" i="32539" s="1"/>
  <c r="A49" i="32539" s="1"/>
  <c r="A50" i="32539" s="1"/>
  <c r="A51" i="32539" s="1"/>
  <c r="A52" i="32539" s="1"/>
  <c r="A53" i="32539" s="1"/>
  <c r="A54" i="32539" s="1"/>
  <c r="A55" i="32539" s="1"/>
  <c r="A56" i="32539" s="1"/>
  <c r="A57" i="32539" s="1"/>
  <c r="A58" i="32539" s="1"/>
  <c r="A59" i="32539" s="1"/>
  <c r="A60" i="32539" s="1"/>
  <c r="A61" i="32539" s="1"/>
  <c r="A62" i="32539" s="1"/>
  <c r="A63" i="32539" s="1"/>
  <c r="A24" i="32550" l="1"/>
  <c r="A25" i="32550" s="1"/>
  <c r="A32" i="32555"/>
  <c r="A33" i="32555" s="1"/>
  <c r="A34" i="32555" s="1"/>
  <c r="A35" i="32555" s="1"/>
  <c r="A36" i="32555" s="1"/>
  <c r="A37" i="32555" s="1"/>
  <c r="A38" i="32555" s="1"/>
  <c r="A39" i="32555" s="1"/>
  <c r="A40" i="32555" s="1"/>
  <c r="A41" i="32555" s="1"/>
  <c r="A42" i="32555" s="1"/>
  <c r="A43" i="32555" s="1"/>
  <c r="A44" i="32555" s="1"/>
  <c r="A45" i="32555" s="1"/>
  <c r="A46" i="32555" s="1"/>
  <c r="A47" i="32555" s="1"/>
  <c r="A48" i="32555" s="1"/>
  <c r="A49" i="32555" s="1"/>
  <c r="A50" i="32555" s="1"/>
  <c r="A51" i="32555" s="1"/>
  <c r="A52" i="32555" s="1"/>
  <c r="A53" i="32555" s="1"/>
  <c r="A54" i="32555" s="1"/>
  <c r="A55" i="32555" s="1"/>
  <c r="A56" i="32555" s="1"/>
  <c r="A57" i="32555" s="1"/>
  <c r="A58" i="32555" s="1"/>
  <c r="A59" i="32555" s="1"/>
  <c r="A60" i="32555" s="1"/>
  <c r="A61" i="32555" s="1"/>
  <c r="A62" i="32555" s="1"/>
  <c r="A63" i="32555" s="1"/>
  <c r="A27" i="32553"/>
  <c r="A28" i="32553" s="1"/>
  <c r="A29" i="32553" s="1"/>
  <c r="A30" i="32553" s="1"/>
  <c r="A31" i="32553" s="1"/>
  <c r="A32" i="32553" s="1"/>
  <c r="A33" i="32553" s="1"/>
  <c r="A34" i="32553" s="1"/>
  <c r="A35" i="32553" s="1"/>
  <c r="A36" i="32553" s="1"/>
  <c r="A37" i="32553" s="1"/>
  <c r="A38" i="32553" s="1"/>
  <c r="A39" i="32553" s="1"/>
  <c r="A40" i="32553" s="1"/>
  <c r="A41" i="32553" s="1"/>
  <c r="A42" i="32553" s="1"/>
  <c r="A43" i="32553" s="1"/>
  <c r="A44" i="32553" s="1"/>
  <c r="A45" i="32553" s="1"/>
  <c r="A46" i="32553" s="1"/>
  <c r="A47" i="32553" s="1"/>
  <c r="A48" i="32553" s="1"/>
  <c r="A49" i="32553" s="1"/>
  <c r="A50" i="32553" s="1"/>
  <c r="A51" i="32553" s="1"/>
  <c r="A52" i="32553" s="1"/>
  <c r="A53" i="32553" s="1"/>
  <c r="A54" i="32553" s="1"/>
  <c r="A55" i="32553" s="1"/>
  <c r="A56" i="32553" s="1"/>
  <c r="A57" i="32553" s="1"/>
  <c r="A58" i="32553" s="1"/>
  <c r="A59" i="32553" s="1"/>
  <c r="A60" i="32553" s="1"/>
  <c r="A61" i="32553" s="1"/>
  <c r="A62" i="32553" s="1"/>
  <c r="A63" i="32553" s="1"/>
  <c r="A29" i="32551"/>
  <c r="A31" i="32548"/>
  <c r="A32" i="32548" s="1"/>
  <c r="A33" i="32548" s="1"/>
  <c r="A34" i="32548" s="1"/>
  <c r="A35" i="32548" s="1"/>
  <c r="A36" i="32548" s="1"/>
  <c r="A37" i="32548" s="1"/>
  <c r="A38" i="32548" s="1"/>
  <c r="A39" i="32548" s="1"/>
  <c r="A40" i="32548" s="1"/>
  <c r="A41" i="32548" s="1"/>
  <c r="A42" i="32548" s="1"/>
  <c r="A43" i="32548" s="1"/>
  <c r="A44" i="32548" s="1"/>
  <c r="A45" i="32548" s="1"/>
  <c r="A46" i="32548" s="1"/>
  <c r="A47" i="32548" s="1"/>
  <c r="A48" i="32548" s="1"/>
  <c r="A49" i="32548" s="1"/>
  <c r="A50" i="32548" s="1"/>
  <c r="A51" i="32548" s="1"/>
  <c r="A52" i="32548" s="1"/>
  <c r="A53" i="32548" s="1"/>
  <c r="A54" i="32548" s="1"/>
  <c r="A55" i="32548" s="1"/>
  <c r="A56" i="32548" s="1"/>
  <c r="A57" i="32548" s="1"/>
  <c r="A58" i="32548" s="1"/>
  <c r="A59" i="32548" s="1"/>
  <c r="A60" i="32548" s="1"/>
  <c r="A61" i="32548" s="1"/>
  <c r="A62" i="32548" s="1"/>
  <c r="A63" i="32548" s="1"/>
  <c r="A48" i="32547"/>
  <c r="A49" i="32547" s="1"/>
  <c r="A50" i="32547" s="1"/>
  <c r="A51" i="32547" s="1"/>
  <c r="A52" i="32547" s="1"/>
  <c r="A53" i="32547" s="1"/>
  <c r="A54" i="32547" s="1"/>
  <c r="A55" i="32547" s="1"/>
  <c r="A56" i="32547" s="1"/>
  <c r="A57" i="32547" s="1"/>
  <c r="A58" i="32547" s="1"/>
  <c r="A59" i="32547" s="1"/>
  <c r="A60" i="32547" s="1"/>
  <c r="A61" i="32547" s="1"/>
  <c r="A62" i="32547" s="1"/>
  <c r="A63" i="32547" s="1"/>
  <c r="A34" i="32546"/>
  <c r="A35" i="32546" s="1"/>
  <c r="A36" i="32546" s="1"/>
  <c r="A37" i="32546" s="1"/>
  <c r="A38" i="32546" s="1"/>
  <c r="A39" i="32546" s="1"/>
  <c r="A40" i="32546" s="1"/>
  <c r="A41" i="32546" s="1"/>
  <c r="A42" i="32546" s="1"/>
  <c r="A43" i="32546" s="1"/>
  <c r="A44" i="32546" s="1"/>
  <c r="A45" i="32546" s="1"/>
  <c r="A46" i="32546" s="1"/>
  <c r="A47" i="32546" s="1"/>
  <c r="A48" i="32546" s="1"/>
  <c r="A49" i="32546" s="1"/>
  <c r="A50" i="32546" s="1"/>
  <c r="A51" i="32546" s="1"/>
  <c r="A52" i="32546" s="1"/>
  <c r="A53" i="32546" s="1"/>
  <c r="A54" i="32546" s="1"/>
  <c r="A55" i="32546" s="1"/>
  <c r="A56" i="32546" s="1"/>
  <c r="A57" i="32546" s="1"/>
  <c r="A58" i="32546" s="1"/>
  <c r="A59" i="32546" s="1"/>
  <c r="A60" i="32546" s="1"/>
  <c r="A61" i="32546" s="1"/>
  <c r="A62" i="32546" s="1"/>
  <c r="A63" i="32546" s="1"/>
  <c r="A42" i="32543"/>
  <c r="A43" i="32543" s="1"/>
  <c r="A44" i="32543" s="1"/>
  <c r="A45" i="32543" s="1"/>
  <c r="A46" i="32543" s="1"/>
  <c r="A47" i="32543" s="1"/>
  <c r="A48" i="32543" s="1"/>
  <c r="A49" i="32543" s="1"/>
  <c r="A50" i="32543" s="1"/>
  <c r="A51" i="32543" s="1"/>
  <c r="A52" i="32543" s="1"/>
  <c r="A53" i="32543" s="1"/>
  <c r="A54" i="32543" s="1"/>
  <c r="A55" i="32543" s="1"/>
  <c r="A56" i="32543" s="1"/>
  <c r="A57" i="32543" s="1"/>
  <c r="A58" i="32543" s="1"/>
  <c r="A59" i="32543" s="1"/>
  <c r="A60" i="32543" s="1"/>
  <c r="A61" i="32543" s="1"/>
  <c r="A62" i="32543" s="1"/>
  <c r="A63" i="32543" s="1"/>
  <c r="A57" i="32542"/>
  <c r="A58" i="32542" s="1"/>
  <c r="A59" i="32542" s="1"/>
  <c r="A60" i="32542" s="1"/>
  <c r="A61" i="32542" s="1"/>
  <c r="A62" i="32542" s="1"/>
  <c r="A63" i="32542" s="1"/>
  <c r="A36" i="32541"/>
  <c r="A37" i="32541" s="1"/>
  <c r="A38" i="32541" s="1"/>
  <c r="A39" i="32541" s="1"/>
  <c r="A40" i="32541" s="1"/>
  <c r="A41" i="32541" s="1"/>
  <c r="A42" i="32541" s="1"/>
  <c r="A43" i="32541" s="1"/>
  <c r="A44" i="32541" s="1"/>
  <c r="A45" i="32541" s="1"/>
  <c r="A46" i="32541" s="1"/>
  <c r="A47" i="32541" s="1"/>
  <c r="A48" i="32541" s="1"/>
  <c r="A49" i="32541" s="1"/>
  <c r="A50" i="32541" s="1"/>
  <c r="A51" i="32541" s="1"/>
  <c r="A52" i="32541" s="1"/>
  <c r="A53" i="32541" s="1"/>
  <c r="A54" i="32541" s="1"/>
  <c r="A55" i="32541" s="1"/>
  <c r="A56" i="32541" s="1"/>
  <c r="A57" i="32541" s="1"/>
  <c r="A58" i="32541" s="1"/>
  <c r="A59" i="32541" s="1"/>
  <c r="A60" i="32541" s="1"/>
  <c r="A61" i="32541" s="1"/>
  <c r="A62" i="32541" s="1"/>
  <c r="A63" i="32541" s="1"/>
  <c r="A30" i="32540"/>
  <c r="A31" i="32540" s="1"/>
  <c r="A26" i="32550" l="1"/>
  <c r="A27" i="32550"/>
  <c r="A28" i="32550" s="1"/>
  <c r="A30" i="32551"/>
  <c r="A31" i="32551" s="1"/>
  <c r="A32" i="32551" s="1"/>
  <c r="A33" i="32551" s="1"/>
  <c r="A34" i="32551" s="1"/>
  <c r="A35" i="32551" s="1"/>
  <c r="A36" i="32551" s="1"/>
  <c r="A37" i="32551" s="1"/>
  <c r="A38" i="32551" s="1"/>
  <c r="A39" i="32551" s="1"/>
  <c r="A40" i="32551" s="1"/>
  <c r="A41" i="32551" s="1"/>
  <c r="A42" i="32551" s="1"/>
  <c r="A43" i="32551" s="1"/>
  <c r="A44" i="32551" s="1"/>
  <c r="A45" i="32551" s="1"/>
  <c r="A46" i="32551" s="1"/>
  <c r="A47" i="32551" s="1"/>
  <c r="A48" i="32551" s="1"/>
  <c r="A49" i="32551" s="1"/>
  <c r="A50" i="32551" s="1"/>
  <c r="A51" i="32551" s="1"/>
  <c r="A52" i="32551" s="1"/>
  <c r="A53" i="32551" s="1"/>
  <c r="A54" i="32551" s="1"/>
  <c r="A55" i="32551" s="1"/>
  <c r="A56" i="32551" s="1"/>
  <c r="A57" i="32551" s="1"/>
  <c r="A58" i="32551" s="1"/>
  <c r="A59" i="32551" s="1"/>
  <c r="A60" i="32551" s="1"/>
  <c r="A61" i="32551" s="1"/>
  <c r="A62" i="32551" s="1"/>
  <c r="A63" i="32551" s="1"/>
  <c r="A32" i="32540"/>
  <c r="A29" i="32550" l="1"/>
  <c r="A30" i="32550" s="1"/>
  <c r="A31" i="32550" s="1"/>
  <c r="A32" i="32550" s="1"/>
  <c r="A33" i="32550" s="1"/>
  <c r="A34" i="32550" s="1"/>
  <c r="A35" i="32550" s="1"/>
  <c r="A36" i="32550" s="1"/>
  <c r="A37" i="32550" s="1"/>
  <c r="A38" i="32550" s="1"/>
  <c r="A39" i="32550" s="1"/>
  <c r="A40" i="32550" s="1"/>
  <c r="A41" i="32550" s="1"/>
  <c r="A42" i="32550" s="1"/>
  <c r="A43" i="32550" s="1"/>
  <c r="A44" i="32550" s="1"/>
  <c r="A45" i="32550" s="1"/>
  <c r="A46" i="32550" s="1"/>
  <c r="A47" i="32550" s="1"/>
  <c r="A48" i="32550" s="1"/>
  <c r="A49" i="32550" s="1"/>
  <c r="A50" i="32550" s="1"/>
  <c r="A51" i="32550" s="1"/>
  <c r="A52" i="32550" s="1"/>
  <c r="A53" i="32550" s="1"/>
  <c r="A54" i="32550" s="1"/>
  <c r="A55" i="32550" s="1"/>
  <c r="A56" i="32550" s="1"/>
  <c r="A57" i="32550" s="1"/>
  <c r="A58" i="32550" s="1"/>
  <c r="A59" i="32550" s="1"/>
  <c r="A60" i="32550" s="1"/>
  <c r="A61" i="32550" s="1"/>
  <c r="A62" i="32550" s="1"/>
  <c r="A63" i="32550" s="1"/>
  <c r="A33" i="32540"/>
  <c r="A34" i="32540" l="1"/>
  <c r="A35" i="32540" s="1"/>
  <c r="A36" i="32540" s="1"/>
  <c r="A37" i="32540" s="1"/>
  <c r="A38" i="32540" s="1"/>
  <c r="A39" i="32540" s="1"/>
  <c r="A40" i="32540" s="1"/>
  <c r="A41" i="32540" s="1"/>
  <c r="A42" i="32540" s="1"/>
  <c r="A43" i="32540" s="1"/>
  <c r="A44" i="32540" s="1"/>
  <c r="A45" i="32540" s="1"/>
  <c r="A46" i="32540" s="1"/>
  <c r="A47" i="32540" s="1"/>
  <c r="A48" i="32540" s="1"/>
  <c r="A49" i="32540" s="1"/>
  <c r="A50" i="32540" s="1"/>
  <c r="A51" i="32540" s="1"/>
  <c r="A52" i="32540" s="1"/>
  <c r="A53" i="32540" s="1"/>
  <c r="A54" i="32540" s="1"/>
  <c r="A55" i="32540" s="1"/>
  <c r="A56" i="32540" s="1"/>
  <c r="A57" i="32540" s="1"/>
  <c r="A58" i="32540" s="1"/>
  <c r="A59" i="32540" s="1"/>
  <c r="A60" i="32540" s="1"/>
  <c r="A61" i="32540" s="1"/>
  <c r="A62" i="32540" s="1"/>
  <c r="A63" i="32540" s="1"/>
</calcChain>
</file>

<file path=xl/comments1.xml><?xml version="1.0" encoding="utf-8"?>
<comments xmlns="http://schemas.openxmlformats.org/spreadsheetml/2006/main">
  <authors>
    <author>mp</author>
  </authors>
  <commentList>
    <comment ref="B8" authorId="0">
      <text>
        <r>
          <rPr>
            <sz val="9"/>
            <color indexed="81"/>
            <rFont val="Tahoma"/>
            <family val="2"/>
          </rPr>
          <t>在白色区域输入公司信息</t>
        </r>
      </text>
    </comment>
    <comment ref="G8" authorId="0">
      <text>
        <r>
          <rPr>
            <sz val="9"/>
            <color indexed="81"/>
            <rFont val="Tahoma"/>
            <family val="2"/>
          </rPr>
          <t>Change staff type in the white cells below; leave the gray cells unchanged</t>
        </r>
      </text>
    </comment>
    <comment ref="I8" authorId="0">
      <text>
        <r>
          <rPr>
            <sz val="9"/>
            <color indexed="81"/>
            <rFont val="Tahoma"/>
            <family val="2"/>
          </rPr>
          <t>Enter Test Cycle information for the given attribute into the white cells below</t>
        </r>
      </text>
    </comment>
    <comment ref="B15" authorId="0">
      <text>
        <r>
          <rPr>
            <sz val="9"/>
            <color indexed="81"/>
            <rFont val="Tahoma"/>
            <family val="2"/>
          </rPr>
          <t>输入项目信息到白色区域</t>
        </r>
      </text>
    </comment>
    <comment ref="A20" authorId="0">
      <text>
        <r>
          <rPr>
            <sz val="9"/>
            <color indexed="81"/>
            <rFont val="Tahoma"/>
            <family val="2"/>
          </rPr>
          <t>不要更改这些值; 公式将根据相应的工作表选项卡名称自动填充单元格。
相反，请更改工作表选项卡名称以表示测试区域。</t>
        </r>
        <r>
          <rPr>
            <sz val="9"/>
            <color indexed="81"/>
            <rFont val="Tahoma"/>
            <family val="2"/>
          </rPr>
          <t xml:space="preserve">
</t>
        </r>
        <r>
          <rPr>
            <b/>
            <sz val="9"/>
            <color indexed="81"/>
            <rFont val="Tahoma"/>
            <family val="2"/>
          </rPr>
          <t>注意：按F9键EXCEL可重新计算此列的值</t>
        </r>
      </text>
    </comment>
    <comment ref="C20" authorId="0">
      <text>
        <r>
          <rPr>
            <sz val="9"/>
            <color indexed="81"/>
            <rFont val="Tahoma"/>
            <family val="2"/>
          </rPr>
          <t>输入负责本测试区域的测试人员</t>
        </r>
      </text>
    </comment>
    <comment ref="D20" authorId="0">
      <text>
        <r>
          <rPr>
            <sz val="9"/>
            <color indexed="81"/>
            <rFont val="Tahoma"/>
            <family val="2"/>
          </rPr>
          <t>本测试区域的测试用例总数</t>
        </r>
      </text>
    </comment>
    <comment ref="E20" authorId="0">
      <text>
        <r>
          <rPr>
            <sz val="9"/>
            <color indexed="81"/>
            <rFont val="Tahoma"/>
            <family val="2"/>
          </rPr>
          <t>此测试区域所花费总的测试时间.
注意，“测试时间”包括研究，写入和执行测试用例的时间。 测试用例的第一个测试周期很大; 后续的测试周期会更小，因为只有执行时间。</t>
        </r>
      </text>
    </comment>
    <comment ref="G20" authorId="0">
      <text>
        <r>
          <rPr>
            <sz val="9"/>
            <color indexed="81"/>
            <rFont val="Tahoma"/>
            <family val="2"/>
          </rPr>
          <t>本测试区域的测试用例总数</t>
        </r>
      </text>
    </comment>
    <comment ref="I20" authorId="0">
      <text>
        <r>
          <rPr>
            <sz val="9"/>
            <color indexed="81"/>
            <rFont val="Tahoma"/>
            <family val="2"/>
          </rPr>
          <t>此测试区域所花费总的测试时间.
注意，“测试时间”包括研究，写入和执行测试用例的时间。 测试用例的第一个测试周期很大; 后续的测试周期会更小，因为只有执行时间。</t>
        </r>
      </text>
    </comment>
    <comment ref="J34" authorId="0">
      <text>
        <r>
          <rPr>
            <sz val="9"/>
            <color indexed="81"/>
            <rFont val="Tahoma"/>
            <family val="2"/>
          </rPr>
          <t>本测试区域的测试用例总数</t>
        </r>
        <r>
          <rPr>
            <sz val="9"/>
            <color indexed="81"/>
            <rFont val="Tahoma"/>
            <family val="2"/>
          </rPr>
          <t xml:space="preserve">
</t>
        </r>
      </text>
    </comment>
    <comment ref="K34" authorId="0">
      <text>
        <r>
          <rPr>
            <sz val="9"/>
            <color indexed="81"/>
            <rFont val="Tahoma"/>
            <family val="2"/>
          </rPr>
          <t>占测试用例总数的百分比</t>
        </r>
      </text>
    </comment>
    <comment ref="L34" authorId="0">
      <text>
        <r>
          <rPr>
            <sz val="9"/>
            <color indexed="81"/>
            <rFont val="Tahoma"/>
            <family val="2"/>
          </rPr>
          <t>此测试区域所花费总的测试时间.
注意，“测试时间”包括研究，写入和执行测试用例的时间。 测试用例的第一个测试周期很大; 后续的测试周期会更小，因为只有执行时间。</t>
        </r>
      </text>
    </comment>
    <comment ref="G44" authorId="0">
      <text>
        <r>
          <rPr>
            <sz val="9"/>
            <color indexed="81"/>
            <rFont val="Tahoma"/>
            <family val="2"/>
          </rPr>
          <t>Not applicable test cases.  
These are not included in any of the counts above in tables or graphs.
These are either test steps without expected results, or unused test cases, or stubs (as come with the original template)</t>
        </r>
      </text>
    </comment>
  </commentList>
</comments>
</file>

<file path=xl/comments10.xml><?xml version="1.0" encoding="utf-8"?>
<comments xmlns="http://schemas.openxmlformats.org/spreadsheetml/2006/main">
  <authors>
    <author>mp</author>
  </authors>
  <commentList>
    <comment ref="A1" authorId="0">
      <text>
        <r>
          <rPr>
            <b/>
            <u/>
            <sz val="9"/>
            <color indexed="81"/>
            <rFont val="Tahoma"/>
            <family val="2"/>
          </rPr>
          <t>Worksheet Title</t>
        </r>
        <r>
          <rPr>
            <b/>
            <sz val="9"/>
            <color indexed="81"/>
            <rFont val="Tahoma"/>
            <family val="2"/>
          </rPr>
          <t xml:space="preserve">:
</t>
        </r>
        <r>
          <rPr>
            <sz val="9"/>
            <color indexed="81"/>
            <rFont val="Tahoma"/>
            <family val="2"/>
          </rPr>
          <t>Do not change this title…it is automatically 
calculated from the worksheet tab name.
Change the tab name below to auto-
matically reset this cell's value.</t>
        </r>
        <r>
          <rPr>
            <sz val="9"/>
            <color indexed="81"/>
            <rFont val="Tahoma"/>
            <family val="2"/>
          </rPr>
          <t xml:space="preserve">
</t>
        </r>
      </text>
    </comment>
    <comment ref="D4" authorId="0">
      <text>
        <r>
          <rPr>
            <b/>
            <u/>
            <sz val="9"/>
            <color indexed="81"/>
            <rFont val="Tahoma"/>
            <family val="2"/>
          </rPr>
          <t>Execution Status Type</t>
        </r>
        <r>
          <rPr>
            <b/>
            <sz val="9"/>
            <color indexed="81"/>
            <rFont val="Tahoma"/>
            <family val="2"/>
          </rPr>
          <t xml:space="preserve">:
</t>
        </r>
        <r>
          <rPr>
            <sz val="9"/>
            <color indexed="81"/>
            <rFont val="Tahoma"/>
            <family val="2"/>
          </rPr>
          <t xml:space="preserve">Status type
</t>
        </r>
      </text>
    </comment>
    <comment ref="E4" authorId="0">
      <text>
        <r>
          <rPr>
            <b/>
            <u/>
            <sz val="9"/>
            <color indexed="81"/>
            <rFont val="Tahoma"/>
            <family val="2"/>
          </rPr>
          <t>Test Case Count</t>
        </r>
        <r>
          <rPr>
            <b/>
            <sz val="9"/>
            <color indexed="81"/>
            <rFont val="Tahoma"/>
            <family val="2"/>
          </rPr>
          <t xml:space="preserve">:
</t>
        </r>
        <r>
          <rPr>
            <sz val="9"/>
            <color indexed="81"/>
            <rFont val="Tahoma"/>
            <family val="2"/>
          </rPr>
          <t>Count of test cases for given status type</t>
        </r>
      </text>
    </comment>
    <comment ref="F4" authorId="0">
      <text>
        <r>
          <rPr>
            <b/>
            <u/>
            <sz val="9"/>
            <color indexed="81"/>
            <rFont val="Tahoma"/>
            <family val="2"/>
          </rPr>
          <t>% Count Test Cases</t>
        </r>
        <r>
          <rPr>
            <b/>
            <sz val="9"/>
            <color indexed="81"/>
            <rFont val="Tahoma"/>
            <family val="2"/>
          </rPr>
          <t xml:space="preserve">:
</t>
        </r>
        <r>
          <rPr>
            <sz val="9"/>
            <color indexed="81"/>
            <rFont val="Tahoma"/>
            <family val="2"/>
          </rPr>
          <t>Count of test cases for given status divided by total non-"n/a" test count</t>
        </r>
      </text>
    </comment>
    <comment ref="G4" authorId="0">
      <text>
        <r>
          <rPr>
            <b/>
            <u/>
            <sz val="9"/>
            <color indexed="81"/>
            <rFont val="Tahoma"/>
            <family val="2"/>
          </rPr>
          <t>Test Case Time</t>
        </r>
        <r>
          <rPr>
            <b/>
            <sz val="9"/>
            <color indexed="81"/>
            <rFont val="Tahoma"/>
            <family val="2"/>
          </rPr>
          <t xml:space="preserve">:
</t>
        </r>
        <r>
          <rPr>
            <sz val="9"/>
            <color indexed="81"/>
            <rFont val="Tahoma"/>
            <family val="2"/>
          </rPr>
          <t>Time to research and execute test cases</t>
        </r>
      </text>
    </comment>
    <comment ref="A12" authorId="0">
      <text>
        <r>
          <rPr>
            <sz val="9"/>
            <color indexed="81"/>
            <rFont val="Tahoma"/>
            <family val="2"/>
          </rPr>
          <t xml:space="preserve">
</t>
        </r>
        <r>
          <rPr>
            <b/>
            <u/>
            <sz val="9"/>
            <color indexed="81"/>
            <rFont val="Tahoma"/>
            <family val="2"/>
          </rPr>
          <t>测试用例编号</t>
        </r>
        <r>
          <rPr>
            <b/>
            <sz val="9"/>
            <color indexed="81"/>
            <rFont val="Tahoma"/>
            <family val="2"/>
          </rPr>
          <t xml:space="preserve">:
</t>
        </r>
        <r>
          <rPr>
            <sz val="9"/>
            <color indexed="81"/>
            <rFont val="Tahoma"/>
            <family val="2"/>
          </rPr>
          <t>1. 这些值是自动计算的，不要输入</t>
        </r>
        <r>
          <rPr>
            <b/>
            <sz val="9"/>
            <color indexed="81"/>
            <rFont val="Tahoma"/>
            <family val="2"/>
          </rPr>
          <t xml:space="preserve">
</t>
        </r>
        <r>
          <rPr>
            <sz val="9"/>
            <color indexed="81"/>
            <rFont val="Tahoma"/>
            <family val="2"/>
          </rPr>
          <t>2.使用复制粘贴来插入新行将产生不正确的TC编号，因为单元格引用被移动了。 可通过更正引用或从同一列复制粘贴具有相同公式的其他单元格来解决此问题。</t>
        </r>
      </text>
    </comment>
    <comment ref="B12" authorId="0">
      <text>
        <r>
          <rPr>
            <sz val="10"/>
            <color indexed="81"/>
            <rFont val="Tahoma"/>
            <family val="2"/>
          </rPr>
          <t xml:space="preserve">
详细的测试用例步骤</t>
        </r>
        <r>
          <rPr>
            <b/>
            <sz val="9"/>
            <color indexed="81"/>
            <rFont val="Tahoma"/>
            <family val="2"/>
          </rPr>
          <t>:</t>
        </r>
        <r>
          <rPr>
            <b/>
            <sz val="9"/>
            <color indexed="81"/>
            <rFont val="Tahoma"/>
            <family val="2"/>
          </rPr>
          <t xml:space="preserve">
</t>
        </r>
        <r>
          <rPr>
            <sz val="9"/>
            <color indexed="81"/>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text>
        <r>
          <rPr>
            <b/>
            <u/>
            <sz val="10"/>
            <color indexed="81"/>
            <rFont val="Tahoma"/>
            <family val="2"/>
          </rPr>
          <t xml:space="preserve">
</t>
        </r>
        <r>
          <rPr>
            <b/>
            <u/>
            <sz val="9"/>
            <color indexed="81"/>
            <rFont val="Tahoma"/>
            <family val="2"/>
          </rPr>
          <t>测试用例的预期结果</t>
        </r>
        <r>
          <rPr>
            <b/>
            <sz val="9"/>
            <color indexed="81"/>
            <rFont val="Tahoma"/>
            <family val="2"/>
          </rPr>
          <t xml:space="preserve">:
</t>
        </r>
        <r>
          <rPr>
            <sz val="9"/>
            <color indexed="81"/>
            <rFont val="Tahoma"/>
            <family val="2"/>
          </rPr>
          <t>1.输入测试步骤的预期结果。
2.请务必将每个预期结果在单独的行来显示，以便状态适用于单个测试结果。
3.建议用字母（A.，B.，C.等）标记每个单独的结果</t>
        </r>
      </text>
    </comment>
    <comment ref="D12" authorId="0">
      <text>
        <r>
          <rPr>
            <sz val="10"/>
            <color indexed="81"/>
            <rFont val="Tahoma"/>
            <family val="2"/>
          </rPr>
          <t xml:space="preserve">
</t>
        </r>
        <r>
          <rPr>
            <b/>
            <u/>
            <sz val="9"/>
            <color indexed="81"/>
            <rFont val="Tahoma"/>
            <family val="2"/>
          </rPr>
          <t>Test Case Execution Result测试用例执行结果</t>
        </r>
        <r>
          <rPr>
            <b/>
            <sz val="9"/>
            <color indexed="81"/>
            <rFont val="Tahoma"/>
            <family val="2"/>
          </rPr>
          <t xml:space="preserve">:
</t>
        </r>
        <r>
          <rPr>
            <sz val="9"/>
            <color indexed="81"/>
            <rFont val="Tahoma"/>
            <family val="2"/>
          </rPr>
          <t>1. 空白格 = Done (</t>
        </r>
        <r>
          <rPr>
            <u/>
            <sz val="9"/>
            <color indexed="81"/>
            <rFont val="Tahoma"/>
            <family val="2"/>
          </rPr>
          <t>P</t>
        </r>
        <r>
          <rPr>
            <sz val="9"/>
            <color indexed="81"/>
            <rFont val="Tahoma"/>
            <family val="2"/>
          </rPr>
          <t xml:space="preserve">ass, </t>
        </r>
        <r>
          <rPr>
            <u/>
            <sz val="9"/>
            <color indexed="81"/>
            <rFont val="Tahoma"/>
            <family val="2"/>
          </rPr>
          <t>n/a</t>
        </r>
        <r>
          <rPr>
            <sz val="9"/>
            <color indexed="81"/>
            <rFont val="Tahoma"/>
            <family val="2"/>
          </rPr>
          <t xml:space="preserve">, and </t>
        </r>
        <r>
          <rPr>
            <u/>
            <sz val="9"/>
            <color indexed="81"/>
            <rFont val="Tahoma"/>
            <family val="2"/>
          </rPr>
          <t>S</t>
        </r>
        <r>
          <rPr>
            <sz val="9"/>
            <color indexed="81"/>
            <rFont val="Tahoma"/>
            <family val="2"/>
          </rPr>
          <t xml:space="preserve">kip)  
2. 红色 = </t>
        </r>
        <r>
          <rPr>
            <u/>
            <sz val="9"/>
            <color indexed="81"/>
            <rFont val="Tahoma"/>
            <family val="2"/>
          </rPr>
          <t>F</t>
        </r>
        <r>
          <rPr>
            <sz val="9"/>
            <color indexed="81"/>
            <rFont val="Tahoma"/>
            <family val="2"/>
          </rPr>
          <t xml:space="preserve">ail
3. 黄色 = </t>
        </r>
        <r>
          <rPr>
            <u/>
            <sz val="9"/>
            <color indexed="81"/>
            <rFont val="Tahoma"/>
            <family val="2"/>
          </rPr>
          <t>B</t>
        </r>
        <r>
          <rPr>
            <sz val="9"/>
            <color indexed="81"/>
            <rFont val="Tahoma"/>
            <family val="2"/>
          </rPr>
          <t xml:space="preserve">locked
4. 浅黄 = </t>
        </r>
        <r>
          <rPr>
            <u/>
            <sz val="9"/>
            <color indexed="81"/>
            <rFont val="Tahoma"/>
            <family val="2"/>
          </rPr>
          <t>U</t>
        </r>
        <r>
          <rPr>
            <sz val="9"/>
            <color indexed="81"/>
            <rFont val="Tahoma"/>
            <family val="2"/>
          </rPr>
          <t>ntested
两种输入状态的方式：
A. 悬停鼠标并使用下拉列表
B. 输入 P, F, S, B, U, or n/a
注意：不要更改背景颜色，它会根据单元格中的文本自动格式化。</t>
        </r>
      </text>
    </comment>
    <comment ref="E12" authorId="0">
      <text>
        <r>
          <rPr>
            <sz val="10"/>
            <color indexed="81"/>
            <rFont val="Tahoma"/>
            <family val="2"/>
          </rPr>
          <t xml:space="preserve">
</t>
        </r>
        <r>
          <rPr>
            <b/>
            <u/>
            <sz val="9"/>
            <color indexed="81"/>
            <rFont val="Tahoma"/>
            <family val="2"/>
          </rPr>
          <t>测试用例执行的日期</t>
        </r>
        <r>
          <rPr>
            <b/>
            <sz val="9"/>
            <color indexed="81"/>
            <rFont val="Tahoma"/>
            <family val="2"/>
          </rPr>
          <t>:</t>
        </r>
        <r>
          <rPr>
            <b/>
            <sz val="9"/>
            <color indexed="81"/>
            <rFont val="Tahoma"/>
            <family val="2"/>
          </rPr>
          <t xml:space="preserve">
</t>
        </r>
        <r>
          <rPr>
            <sz val="9"/>
            <color indexed="81"/>
            <rFont val="Tahoma"/>
            <family val="2"/>
          </rPr>
          <t>1. 按住"ctrl"+";"插入当天的日期
2.测试时，从上面复制和粘贴</t>
        </r>
      </text>
    </comment>
    <comment ref="F12" authorId="0">
      <text>
        <r>
          <rPr>
            <sz val="10"/>
            <color indexed="81"/>
            <rFont val="Tahoma"/>
            <family val="2"/>
          </rPr>
          <t xml:space="preserve">
执行测试用例的测试人员</t>
        </r>
        <r>
          <rPr>
            <b/>
            <sz val="9"/>
            <color indexed="81"/>
            <rFont val="Tahoma"/>
            <family val="2"/>
          </rPr>
          <t xml:space="preserve">:
</t>
        </r>
        <r>
          <rPr>
            <sz val="9"/>
            <color indexed="81"/>
            <rFont val="Tahoma"/>
            <family val="2"/>
          </rPr>
          <t>执行测试用例的测试人员</t>
        </r>
        <r>
          <rPr>
            <sz val="9"/>
            <color indexed="81"/>
            <rFont val="Tahoma"/>
            <family val="2"/>
          </rPr>
          <t xml:space="preserve">
</t>
        </r>
      </text>
    </comment>
    <comment ref="G12" authorId="0">
      <text>
        <r>
          <rPr>
            <sz val="10"/>
            <color indexed="81"/>
            <rFont val="Tahoma"/>
            <family val="2"/>
          </rPr>
          <t xml:space="preserve">
</t>
        </r>
        <r>
          <rPr>
            <b/>
            <u/>
            <sz val="9"/>
            <color indexed="81"/>
            <rFont val="Tahoma"/>
            <family val="2"/>
          </rPr>
          <t>测试用例的时间</t>
        </r>
        <r>
          <rPr>
            <b/>
            <sz val="9"/>
            <color indexed="81"/>
            <rFont val="Tahoma"/>
            <family val="2"/>
          </rPr>
          <t>:</t>
        </r>
        <r>
          <rPr>
            <sz val="9"/>
            <color indexed="81"/>
            <rFont val="Tahoma"/>
            <family val="2"/>
          </rPr>
          <t xml:space="preserve">
在本测试周期预估的研究、写入和执行的时间...在运行测试后更新为实际时间</t>
        </r>
      </text>
    </comment>
    <comment ref="H12" authorId="0">
      <text>
        <r>
          <rPr>
            <sz val="10"/>
            <color indexed="81"/>
            <rFont val="Tahoma"/>
            <family val="2"/>
          </rPr>
          <t xml:space="preserve">
</t>
        </r>
        <r>
          <rPr>
            <b/>
            <u/>
            <sz val="9"/>
            <color indexed="81"/>
            <rFont val="Tahoma"/>
            <family val="2"/>
          </rPr>
          <t>Test Case Comments测试用例的备注</t>
        </r>
        <r>
          <rPr>
            <b/>
            <sz val="9"/>
            <color indexed="81"/>
            <rFont val="Tahoma"/>
            <family val="2"/>
          </rPr>
          <t>:</t>
        </r>
        <r>
          <rPr>
            <sz val="9"/>
            <color indexed="81"/>
            <rFont val="Tahoma"/>
            <family val="2"/>
          </rPr>
          <t xml:space="preserve">
1. 输入任何可能解释测试用例的注释
2. 可以添加类似需求文档编号来追溯
3. 添加角色或其他有用的文本</t>
        </r>
      </text>
    </comment>
    <comment ref="I12" authorId="0">
      <text>
        <r>
          <rPr>
            <sz val="10"/>
            <color indexed="81"/>
            <rFont val="Tahoma"/>
            <family val="2"/>
          </rPr>
          <t xml:space="preserve">
</t>
        </r>
        <r>
          <rPr>
            <b/>
            <u/>
            <sz val="9"/>
            <color indexed="81"/>
            <rFont val="Tahoma"/>
            <family val="2"/>
          </rPr>
          <t>Bookmarks</t>
        </r>
        <r>
          <rPr>
            <b/>
            <sz val="9"/>
            <color indexed="81"/>
            <rFont val="Tahoma"/>
            <family val="2"/>
          </rPr>
          <t xml:space="preserve">:
</t>
        </r>
        <r>
          <rPr>
            <sz val="9"/>
            <color indexed="81"/>
            <rFont val="Tahoma"/>
            <family val="2"/>
          </rPr>
          <t>1. Enter X's on rows that you want to
    quickly jump to such as Status = F or B
2. Highlight a cell in this Column, then 
    press ctrl-up or ctrl-down to quickly
    jump up and down through the list</t>
        </r>
      </text>
    </comment>
  </commentList>
</comments>
</file>

<file path=xl/comments11.xml><?xml version="1.0" encoding="utf-8"?>
<comments xmlns="http://schemas.openxmlformats.org/spreadsheetml/2006/main">
  <authors>
    <author>mp</author>
  </authors>
  <commentList>
    <comment ref="A1" authorId="0">
      <text>
        <r>
          <rPr>
            <b/>
            <u/>
            <sz val="9"/>
            <color indexed="81"/>
            <rFont val="Tahoma"/>
            <family val="2"/>
          </rPr>
          <t>Worksheet Title</t>
        </r>
        <r>
          <rPr>
            <b/>
            <sz val="9"/>
            <color indexed="81"/>
            <rFont val="Tahoma"/>
            <family val="2"/>
          </rPr>
          <t xml:space="preserve">:
</t>
        </r>
        <r>
          <rPr>
            <sz val="9"/>
            <color indexed="81"/>
            <rFont val="Tahoma"/>
            <family val="2"/>
          </rPr>
          <t>Do not change this title…it is automatically 
calculated from the worksheet tab name.
Change the tab name below to auto-
matically reset this cell's value.</t>
        </r>
        <r>
          <rPr>
            <sz val="9"/>
            <color indexed="81"/>
            <rFont val="Tahoma"/>
            <family val="2"/>
          </rPr>
          <t xml:space="preserve">
</t>
        </r>
      </text>
    </comment>
    <comment ref="D4" authorId="0">
      <text>
        <r>
          <rPr>
            <b/>
            <u/>
            <sz val="9"/>
            <color indexed="81"/>
            <rFont val="Tahoma"/>
            <family val="2"/>
          </rPr>
          <t>Execution Status Type</t>
        </r>
        <r>
          <rPr>
            <b/>
            <sz val="9"/>
            <color indexed="81"/>
            <rFont val="Tahoma"/>
            <family val="2"/>
          </rPr>
          <t xml:space="preserve">:
</t>
        </r>
        <r>
          <rPr>
            <sz val="9"/>
            <color indexed="81"/>
            <rFont val="Tahoma"/>
            <family val="2"/>
          </rPr>
          <t xml:space="preserve">Status type
</t>
        </r>
      </text>
    </comment>
    <comment ref="E4" authorId="0">
      <text>
        <r>
          <rPr>
            <b/>
            <u/>
            <sz val="9"/>
            <color indexed="81"/>
            <rFont val="Tahoma"/>
            <family val="2"/>
          </rPr>
          <t>Test Case Count</t>
        </r>
        <r>
          <rPr>
            <b/>
            <sz val="9"/>
            <color indexed="81"/>
            <rFont val="Tahoma"/>
            <family val="2"/>
          </rPr>
          <t xml:space="preserve">:
</t>
        </r>
        <r>
          <rPr>
            <sz val="9"/>
            <color indexed="81"/>
            <rFont val="Tahoma"/>
            <family val="2"/>
          </rPr>
          <t>Count of test cases for given status type</t>
        </r>
      </text>
    </comment>
    <comment ref="F4" authorId="0">
      <text>
        <r>
          <rPr>
            <b/>
            <u/>
            <sz val="9"/>
            <color indexed="81"/>
            <rFont val="Tahoma"/>
            <family val="2"/>
          </rPr>
          <t>% Count Test Cases</t>
        </r>
        <r>
          <rPr>
            <b/>
            <sz val="9"/>
            <color indexed="81"/>
            <rFont val="Tahoma"/>
            <family val="2"/>
          </rPr>
          <t xml:space="preserve">:
</t>
        </r>
        <r>
          <rPr>
            <sz val="9"/>
            <color indexed="81"/>
            <rFont val="Tahoma"/>
            <family val="2"/>
          </rPr>
          <t>Count of test cases for given status divided by total non-"n/a" test count</t>
        </r>
      </text>
    </comment>
    <comment ref="G4" authorId="0">
      <text>
        <r>
          <rPr>
            <b/>
            <u/>
            <sz val="9"/>
            <color indexed="81"/>
            <rFont val="Tahoma"/>
            <family val="2"/>
          </rPr>
          <t>Test Case Time</t>
        </r>
        <r>
          <rPr>
            <b/>
            <sz val="9"/>
            <color indexed="81"/>
            <rFont val="Tahoma"/>
            <family val="2"/>
          </rPr>
          <t xml:space="preserve">:
</t>
        </r>
        <r>
          <rPr>
            <sz val="9"/>
            <color indexed="81"/>
            <rFont val="Tahoma"/>
            <family val="2"/>
          </rPr>
          <t>Time to research and execute test cases</t>
        </r>
      </text>
    </comment>
    <comment ref="A12" authorId="0">
      <text>
        <r>
          <rPr>
            <sz val="9"/>
            <color indexed="81"/>
            <rFont val="Tahoma"/>
            <family val="2"/>
          </rPr>
          <t xml:space="preserve">
</t>
        </r>
        <r>
          <rPr>
            <b/>
            <u/>
            <sz val="9"/>
            <color indexed="81"/>
            <rFont val="Tahoma"/>
            <family val="2"/>
          </rPr>
          <t>测试用例编号</t>
        </r>
        <r>
          <rPr>
            <b/>
            <sz val="9"/>
            <color indexed="81"/>
            <rFont val="Tahoma"/>
            <family val="2"/>
          </rPr>
          <t xml:space="preserve">:
</t>
        </r>
        <r>
          <rPr>
            <sz val="9"/>
            <color indexed="81"/>
            <rFont val="Tahoma"/>
            <family val="2"/>
          </rPr>
          <t>1. 这些值是自动计算的，不要输入</t>
        </r>
        <r>
          <rPr>
            <b/>
            <sz val="9"/>
            <color indexed="81"/>
            <rFont val="Tahoma"/>
            <family val="2"/>
          </rPr>
          <t xml:space="preserve">
</t>
        </r>
        <r>
          <rPr>
            <sz val="9"/>
            <color indexed="81"/>
            <rFont val="Tahoma"/>
            <family val="2"/>
          </rPr>
          <t>2.使用复制粘贴来插入新行将产生不正确的TC编号，因为单元格引用被移动了。 可通过更正引用或从同一列复制粘贴具有相同公式的其他单元格来解决此问题。</t>
        </r>
      </text>
    </comment>
    <comment ref="B12" authorId="0">
      <text>
        <r>
          <rPr>
            <sz val="10"/>
            <color indexed="81"/>
            <rFont val="Tahoma"/>
            <family val="2"/>
          </rPr>
          <t xml:space="preserve">
详细的测试用例步骤</t>
        </r>
        <r>
          <rPr>
            <b/>
            <sz val="9"/>
            <color indexed="81"/>
            <rFont val="Tahoma"/>
            <family val="2"/>
          </rPr>
          <t>:</t>
        </r>
        <r>
          <rPr>
            <b/>
            <sz val="9"/>
            <color indexed="81"/>
            <rFont val="Tahoma"/>
            <family val="2"/>
          </rPr>
          <t xml:space="preserve">
</t>
        </r>
        <r>
          <rPr>
            <sz val="9"/>
            <color indexed="81"/>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text>
        <r>
          <rPr>
            <b/>
            <u/>
            <sz val="10"/>
            <color indexed="81"/>
            <rFont val="Tahoma"/>
            <family val="2"/>
          </rPr>
          <t xml:space="preserve">
</t>
        </r>
        <r>
          <rPr>
            <b/>
            <u/>
            <sz val="9"/>
            <color indexed="81"/>
            <rFont val="Tahoma"/>
            <family val="2"/>
          </rPr>
          <t>测试用例的预期结果</t>
        </r>
        <r>
          <rPr>
            <b/>
            <sz val="9"/>
            <color indexed="81"/>
            <rFont val="Tahoma"/>
            <family val="2"/>
          </rPr>
          <t xml:space="preserve">:
</t>
        </r>
        <r>
          <rPr>
            <sz val="9"/>
            <color indexed="81"/>
            <rFont val="Tahoma"/>
            <family val="2"/>
          </rPr>
          <t>1.输入测试步骤的预期结果。
2.请务必将每个预期结果在单独的行来显示，以便状态适用于单个测试结果。
3.建议用字母（A.，B.，C.等）标记每个单独的结果</t>
        </r>
      </text>
    </comment>
    <comment ref="D12" authorId="0">
      <text>
        <r>
          <rPr>
            <sz val="10"/>
            <color indexed="81"/>
            <rFont val="Tahoma"/>
            <family val="2"/>
          </rPr>
          <t xml:space="preserve">
</t>
        </r>
        <r>
          <rPr>
            <b/>
            <u/>
            <sz val="9"/>
            <color indexed="81"/>
            <rFont val="Tahoma"/>
            <family val="2"/>
          </rPr>
          <t>Test Case Execution Result测试用例执行结果</t>
        </r>
        <r>
          <rPr>
            <b/>
            <sz val="9"/>
            <color indexed="81"/>
            <rFont val="Tahoma"/>
            <family val="2"/>
          </rPr>
          <t xml:space="preserve">:
</t>
        </r>
        <r>
          <rPr>
            <sz val="9"/>
            <color indexed="81"/>
            <rFont val="Tahoma"/>
            <family val="2"/>
          </rPr>
          <t>1. 空白格 = Done (</t>
        </r>
        <r>
          <rPr>
            <u/>
            <sz val="9"/>
            <color indexed="81"/>
            <rFont val="Tahoma"/>
            <family val="2"/>
          </rPr>
          <t>P</t>
        </r>
        <r>
          <rPr>
            <sz val="9"/>
            <color indexed="81"/>
            <rFont val="Tahoma"/>
            <family val="2"/>
          </rPr>
          <t xml:space="preserve">ass, </t>
        </r>
        <r>
          <rPr>
            <u/>
            <sz val="9"/>
            <color indexed="81"/>
            <rFont val="Tahoma"/>
            <family val="2"/>
          </rPr>
          <t>n/a</t>
        </r>
        <r>
          <rPr>
            <sz val="9"/>
            <color indexed="81"/>
            <rFont val="Tahoma"/>
            <family val="2"/>
          </rPr>
          <t xml:space="preserve">, and </t>
        </r>
        <r>
          <rPr>
            <u/>
            <sz val="9"/>
            <color indexed="81"/>
            <rFont val="Tahoma"/>
            <family val="2"/>
          </rPr>
          <t>S</t>
        </r>
        <r>
          <rPr>
            <sz val="9"/>
            <color indexed="81"/>
            <rFont val="Tahoma"/>
            <family val="2"/>
          </rPr>
          <t xml:space="preserve">kip)  
2. 红色 = </t>
        </r>
        <r>
          <rPr>
            <u/>
            <sz val="9"/>
            <color indexed="81"/>
            <rFont val="Tahoma"/>
            <family val="2"/>
          </rPr>
          <t>F</t>
        </r>
        <r>
          <rPr>
            <sz val="9"/>
            <color indexed="81"/>
            <rFont val="Tahoma"/>
            <family val="2"/>
          </rPr>
          <t xml:space="preserve">ail
3. 黄色 = </t>
        </r>
        <r>
          <rPr>
            <u/>
            <sz val="9"/>
            <color indexed="81"/>
            <rFont val="Tahoma"/>
            <family val="2"/>
          </rPr>
          <t>B</t>
        </r>
        <r>
          <rPr>
            <sz val="9"/>
            <color indexed="81"/>
            <rFont val="Tahoma"/>
            <family val="2"/>
          </rPr>
          <t xml:space="preserve">locked
4. 浅黄 = </t>
        </r>
        <r>
          <rPr>
            <u/>
            <sz val="9"/>
            <color indexed="81"/>
            <rFont val="Tahoma"/>
            <family val="2"/>
          </rPr>
          <t>U</t>
        </r>
        <r>
          <rPr>
            <sz val="9"/>
            <color indexed="81"/>
            <rFont val="Tahoma"/>
            <family val="2"/>
          </rPr>
          <t>ntested
两种输入状态的方式：
A. 悬停鼠标并使用下拉列表
B. 输入 P, F, S, B, U, or n/a
注意：不要更改背景颜色，它会根据单元格中的文本自动格式化。</t>
        </r>
      </text>
    </comment>
    <comment ref="E12" authorId="0">
      <text>
        <r>
          <rPr>
            <sz val="10"/>
            <color indexed="81"/>
            <rFont val="Tahoma"/>
            <family val="2"/>
          </rPr>
          <t xml:space="preserve">
</t>
        </r>
        <r>
          <rPr>
            <b/>
            <u/>
            <sz val="9"/>
            <color indexed="81"/>
            <rFont val="Tahoma"/>
            <family val="2"/>
          </rPr>
          <t>测试用例执行的日期</t>
        </r>
        <r>
          <rPr>
            <b/>
            <sz val="9"/>
            <color indexed="81"/>
            <rFont val="Tahoma"/>
            <family val="2"/>
          </rPr>
          <t>:</t>
        </r>
        <r>
          <rPr>
            <b/>
            <sz val="9"/>
            <color indexed="81"/>
            <rFont val="Tahoma"/>
            <family val="2"/>
          </rPr>
          <t xml:space="preserve">
</t>
        </r>
        <r>
          <rPr>
            <sz val="9"/>
            <color indexed="81"/>
            <rFont val="Tahoma"/>
            <family val="2"/>
          </rPr>
          <t>1. 按住"ctrl"+";"插入当天的日期
2.测试时，从上面复制和粘贴</t>
        </r>
      </text>
    </comment>
    <comment ref="F12" authorId="0">
      <text>
        <r>
          <rPr>
            <sz val="10"/>
            <color indexed="81"/>
            <rFont val="Tahoma"/>
            <family val="2"/>
          </rPr>
          <t xml:space="preserve">
执行测试用例的测试人员</t>
        </r>
        <r>
          <rPr>
            <b/>
            <sz val="9"/>
            <color indexed="81"/>
            <rFont val="Tahoma"/>
            <family val="2"/>
          </rPr>
          <t xml:space="preserve">:
</t>
        </r>
        <r>
          <rPr>
            <sz val="9"/>
            <color indexed="81"/>
            <rFont val="Tahoma"/>
            <family val="2"/>
          </rPr>
          <t>执行测试用例的测试人员</t>
        </r>
        <r>
          <rPr>
            <sz val="9"/>
            <color indexed="81"/>
            <rFont val="Tahoma"/>
            <family val="2"/>
          </rPr>
          <t xml:space="preserve">
</t>
        </r>
      </text>
    </comment>
    <comment ref="G12" authorId="0">
      <text>
        <r>
          <rPr>
            <sz val="10"/>
            <color indexed="81"/>
            <rFont val="Tahoma"/>
            <family val="2"/>
          </rPr>
          <t xml:space="preserve">
</t>
        </r>
        <r>
          <rPr>
            <b/>
            <u/>
            <sz val="9"/>
            <color indexed="81"/>
            <rFont val="Tahoma"/>
            <family val="2"/>
          </rPr>
          <t>测试用例的时间</t>
        </r>
        <r>
          <rPr>
            <b/>
            <sz val="9"/>
            <color indexed="81"/>
            <rFont val="Tahoma"/>
            <family val="2"/>
          </rPr>
          <t>:</t>
        </r>
        <r>
          <rPr>
            <sz val="9"/>
            <color indexed="81"/>
            <rFont val="Tahoma"/>
            <family val="2"/>
          </rPr>
          <t xml:space="preserve">
在本测试周期预估的研究、写入和执行的时间...在运行测试后更新为实际时间</t>
        </r>
      </text>
    </comment>
    <comment ref="H12" authorId="0">
      <text>
        <r>
          <rPr>
            <sz val="10"/>
            <color indexed="81"/>
            <rFont val="Tahoma"/>
            <family val="2"/>
          </rPr>
          <t xml:space="preserve">
</t>
        </r>
        <r>
          <rPr>
            <b/>
            <u/>
            <sz val="9"/>
            <color indexed="81"/>
            <rFont val="Tahoma"/>
            <family val="2"/>
          </rPr>
          <t>Test Case Comments测试用例的备注</t>
        </r>
        <r>
          <rPr>
            <b/>
            <sz val="9"/>
            <color indexed="81"/>
            <rFont val="Tahoma"/>
            <family val="2"/>
          </rPr>
          <t>:</t>
        </r>
        <r>
          <rPr>
            <sz val="9"/>
            <color indexed="81"/>
            <rFont val="Tahoma"/>
            <family val="2"/>
          </rPr>
          <t xml:space="preserve">
1. 输入任何可能解释测试用例的注释
2. 可以添加类似需求文档编号来追溯
3. 添加角色或其他有用的文本</t>
        </r>
      </text>
    </comment>
    <comment ref="I12" authorId="0">
      <text>
        <r>
          <rPr>
            <sz val="10"/>
            <color indexed="81"/>
            <rFont val="Tahoma"/>
            <family val="2"/>
          </rPr>
          <t xml:space="preserve">
</t>
        </r>
        <r>
          <rPr>
            <b/>
            <u/>
            <sz val="9"/>
            <color indexed="81"/>
            <rFont val="Tahoma"/>
            <family val="2"/>
          </rPr>
          <t>Bookmarks</t>
        </r>
        <r>
          <rPr>
            <b/>
            <sz val="9"/>
            <color indexed="81"/>
            <rFont val="Tahoma"/>
            <family val="2"/>
          </rPr>
          <t xml:space="preserve">:
</t>
        </r>
        <r>
          <rPr>
            <sz val="9"/>
            <color indexed="81"/>
            <rFont val="Tahoma"/>
            <family val="2"/>
          </rPr>
          <t>1. Enter X's on rows that you want to
    quickly jump to such as Status = F or B
2. Highlight a cell in this Column, then 
    press ctrl-up or ctrl-down to quickly
    jump up and down through the list</t>
        </r>
      </text>
    </comment>
  </commentList>
</comments>
</file>

<file path=xl/comments12.xml><?xml version="1.0" encoding="utf-8"?>
<comments xmlns="http://schemas.openxmlformats.org/spreadsheetml/2006/main">
  <authors>
    <author>mp</author>
  </authors>
  <commentList>
    <comment ref="A1" authorId="0">
      <text>
        <r>
          <rPr>
            <b/>
            <u/>
            <sz val="9"/>
            <color indexed="81"/>
            <rFont val="Tahoma"/>
            <family val="2"/>
          </rPr>
          <t>Worksheet Title</t>
        </r>
        <r>
          <rPr>
            <b/>
            <sz val="9"/>
            <color indexed="81"/>
            <rFont val="Tahoma"/>
            <family val="2"/>
          </rPr>
          <t xml:space="preserve">:
</t>
        </r>
        <r>
          <rPr>
            <sz val="9"/>
            <color indexed="81"/>
            <rFont val="Tahoma"/>
            <family val="2"/>
          </rPr>
          <t>Do not change this title…it is automatically 
calculated from the worksheet tab name.
Change the tab name below to auto-
matically reset this cell's value.</t>
        </r>
        <r>
          <rPr>
            <sz val="9"/>
            <color indexed="81"/>
            <rFont val="Tahoma"/>
            <family val="2"/>
          </rPr>
          <t xml:space="preserve">
</t>
        </r>
      </text>
    </comment>
    <comment ref="D4" authorId="0">
      <text>
        <r>
          <rPr>
            <b/>
            <u/>
            <sz val="9"/>
            <color indexed="81"/>
            <rFont val="Tahoma"/>
            <family val="2"/>
          </rPr>
          <t>Execution Status Type</t>
        </r>
        <r>
          <rPr>
            <b/>
            <sz val="9"/>
            <color indexed="81"/>
            <rFont val="Tahoma"/>
            <family val="2"/>
          </rPr>
          <t xml:space="preserve">:
</t>
        </r>
        <r>
          <rPr>
            <sz val="9"/>
            <color indexed="81"/>
            <rFont val="Tahoma"/>
            <family val="2"/>
          </rPr>
          <t xml:space="preserve">Status type
</t>
        </r>
      </text>
    </comment>
    <comment ref="E4" authorId="0">
      <text>
        <r>
          <rPr>
            <b/>
            <u/>
            <sz val="9"/>
            <color indexed="81"/>
            <rFont val="Tahoma"/>
            <family val="2"/>
          </rPr>
          <t>Test Case Count</t>
        </r>
        <r>
          <rPr>
            <b/>
            <sz val="9"/>
            <color indexed="81"/>
            <rFont val="Tahoma"/>
            <family val="2"/>
          </rPr>
          <t xml:space="preserve">:
</t>
        </r>
        <r>
          <rPr>
            <sz val="9"/>
            <color indexed="81"/>
            <rFont val="Tahoma"/>
            <family val="2"/>
          </rPr>
          <t>Count of test cases for given status type</t>
        </r>
      </text>
    </comment>
    <comment ref="F4" authorId="0">
      <text>
        <r>
          <rPr>
            <b/>
            <u/>
            <sz val="9"/>
            <color indexed="81"/>
            <rFont val="Tahoma"/>
            <family val="2"/>
          </rPr>
          <t>% Count Test Cases</t>
        </r>
        <r>
          <rPr>
            <b/>
            <sz val="9"/>
            <color indexed="81"/>
            <rFont val="Tahoma"/>
            <family val="2"/>
          </rPr>
          <t xml:space="preserve">:
</t>
        </r>
        <r>
          <rPr>
            <sz val="9"/>
            <color indexed="81"/>
            <rFont val="Tahoma"/>
            <family val="2"/>
          </rPr>
          <t>Count of test cases for given status divided by total non-"n/a" test count</t>
        </r>
      </text>
    </comment>
    <comment ref="G4" authorId="0">
      <text>
        <r>
          <rPr>
            <b/>
            <u/>
            <sz val="9"/>
            <color indexed="81"/>
            <rFont val="Tahoma"/>
            <family val="2"/>
          </rPr>
          <t>Test Case Time</t>
        </r>
        <r>
          <rPr>
            <b/>
            <sz val="9"/>
            <color indexed="81"/>
            <rFont val="Tahoma"/>
            <family val="2"/>
          </rPr>
          <t xml:space="preserve">:
</t>
        </r>
        <r>
          <rPr>
            <sz val="9"/>
            <color indexed="81"/>
            <rFont val="Tahoma"/>
            <family val="2"/>
          </rPr>
          <t>Time to research and execute test cases</t>
        </r>
      </text>
    </comment>
    <comment ref="A12" authorId="0">
      <text>
        <r>
          <rPr>
            <sz val="9"/>
            <color indexed="81"/>
            <rFont val="Tahoma"/>
            <family val="2"/>
          </rPr>
          <t xml:space="preserve">
</t>
        </r>
        <r>
          <rPr>
            <b/>
            <u/>
            <sz val="9"/>
            <color indexed="81"/>
            <rFont val="Tahoma"/>
            <family val="2"/>
          </rPr>
          <t>测试用例编号</t>
        </r>
        <r>
          <rPr>
            <b/>
            <sz val="9"/>
            <color indexed="81"/>
            <rFont val="Tahoma"/>
            <family val="2"/>
          </rPr>
          <t xml:space="preserve">:
</t>
        </r>
        <r>
          <rPr>
            <sz val="9"/>
            <color indexed="81"/>
            <rFont val="Tahoma"/>
            <family val="2"/>
          </rPr>
          <t>1. 这些值是自动计算的，不要输入</t>
        </r>
        <r>
          <rPr>
            <b/>
            <sz val="9"/>
            <color indexed="81"/>
            <rFont val="Tahoma"/>
            <family val="2"/>
          </rPr>
          <t xml:space="preserve">
</t>
        </r>
        <r>
          <rPr>
            <sz val="9"/>
            <color indexed="81"/>
            <rFont val="Tahoma"/>
            <family val="2"/>
          </rPr>
          <t>2.使用复制粘贴来插入新行将产生不正确的TC编号，因为单元格引用被移动了。 可通过更正引用或从同一列复制粘贴具有相同公式的其他单元格来解决此问题。</t>
        </r>
      </text>
    </comment>
    <comment ref="B12" authorId="0">
      <text>
        <r>
          <rPr>
            <sz val="10"/>
            <color indexed="81"/>
            <rFont val="Tahoma"/>
            <family val="2"/>
          </rPr>
          <t xml:space="preserve">
详细的测试用例步骤</t>
        </r>
        <r>
          <rPr>
            <b/>
            <sz val="9"/>
            <color indexed="81"/>
            <rFont val="Tahoma"/>
            <family val="2"/>
          </rPr>
          <t>:</t>
        </r>
        <r>
          <rPr>
            <b/>
            <sz val="9"/>
            <color indexed="81"/>
            <rFont val="Tahoma"/>
            <family val="2"/>
          </rPr>
          <t xml:space="preserve">
</t>
        </r>
        <r>
          <rPr>
            <sz val="9"/>
            <color indexed="81"/>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text>
        <r>
          <rPr>
            <b/>
            <u/>
            <sz val="10"/>
            <color indexed="81"/>
            <rFont val="Tahoma"/>
            <family val="2"/>
          </rPr>
          <t xml:space="preserve">
</t>
        </r>
        <r>
          <rPr>
            <b/>
            <u/>
            <sz val="9"/>
            <color indexed="81"/>
            <rFont val="Tahoma"/>
            <family val="2"/>
          </rPr>
          <t>测试用例的预期结果</t>
        </r>
        <r>
          <rPr>
            <b/>
            <sz val="9"/>
            <color indexed="81"/>
            <rFont val="Tahoma"/>
            <family val="2"/>
          </rPr>
          <t xml:space="preserve">:
</t>
        </r>
        <r>
          <rPr>
            <sz val="9"/>
            <color indexed="81"/>
            <rFont val="Tahoma"/>
            <family val="2"/>
          </rPr>
          <t>1.输入测试步骤的预期结果。
2.请务必将每个预期结果在单独的行来显示，以便状态适用于单个测试结果。
3.建议用字母（A.，B.，C.等）标记每个单独的结果</t>
        </r>
      </text>
    </comment>
    <comment ref="D12" authorId="0">
      <text>
        <r>
          <rPr>
            <sz val="10"/>
            <color indexed="81"/>
            <rFont val="Tahoma"/>
            <family val="2"/>
          </rPr>
          <t xml:space="preserve">
</t>
        </r>
        <r>
          <rPr>
            <b/>
            <u/>
            <sz val="9"/>
            <color indexed="81"/>
            <rFont val="Tahoma"/>
            <family val="2"/>
          </rPr>
          <t>Test Case Execution Result测试用例执行结果</t>
        </r>
        <r>
          <rPr>
            <b/>
            <sz val="9"/>
            <color indexed="81"/>
            <rFont val="Tahoma"/>
            <family val="2"/>
          </rPr>
          <t xml:space="preserve">:
</t>
        </r>
        <r>
          <rPr>
            <sz val="9"/>
            <color indexed="81"/>
            <rFont val="Tahoma"/>
            <family val="2"/>
          </rPr>
          <t>1. 空白格 = Done (</t>
        </r>
        <r>
          <rPr>
            <u/>
            <sz val="9"/>
            <color indexed="81"/>
            <rFont val="Tahoma"/>
            <family val="2"/>
          </rPr>
          <t>P</t>
        </r>
        <r>
          <rPr>
            <sz val="9"/>
            <color indexed="81"/>
            <rFont val="Tahoma"/>
            <family val="2"/>
          </rPr>
          <t xml:space="preserve">ass, </t>
        </r>
        <r>
          <rPr>
            <u/>
            <sz val="9"/>
            <color indexed="81"/>
            <rFont val="Tahoma"/>
            <family val="2"/>
          </rPr>
          <t>n/a</t>
        </r>
        <r>
          <rPr>
            <sz val="9"/>
            <color indexed="81"/>
            <rFont val="Tahoma"/>
            <family val="2"/>
          </rPr>
          <t xml:space="preserve">, and </t>
        </r>
        <r>
          <rPr>
            <u/>
            <sz val="9"/>
            <color indexed="81"/>
            <rFont val="Tahoma"/>
            <family val="2"/>
          </rPr>
          <t>S</t>
        </r>
        <r>
          <rPr>
            <sz val="9"/>
            <color indexed="81"/>
            <rFont val="Tahoma"/>
            <family val="2"/>
          </rPr>
          <t xml:space="preserve">kip)  
2. 红色 = </t>
        </r>
        <r>
          <rPr>
            <u/>
            <sz val="9"/>
            <color indexed="81"/>
            <rFont val="Tahoma"/>
            <family val="2"/>
          </rPr>
          <t>F</t>
        </r>
        <r>
          <rPr>
            <sz val="9"/>
            <color indexed="81"/>
            <rFont val="Tahoma"/>
            <family val="2"/>
          </rPr>
          <t xml:space="preserve">ail
3. 黄色 = </t>
        </r>
        <r>
          <rPr>
            <u/>
            <sz val="9"/>
            <color indexed="81"/>
            <rFont val="Tahoma"/>
            <family val="2"/>
          </rPr>
          <t>B</t>
        </r>
        <r>
          <rPr>
            <sz val="9"/>
            <color indexed="81"/>
            <rFont val="Tahoma"/>
            <family val="2"/>
          </rPr>
          <t xml:space="preserve">locked
4. 浅黄 = </t>
        </r>
        <r>
          <rPr>
            <u/>
            <sz val="9"/>
            <color indexed="81"/>
            <rFont val="Tahoma"/>
            <family val="2"/>
          </rPr>
          <t>U</t>
        </r>
        <r>
          <rPr>
            <sz val="9"/>
            <color indexed="81"/>
            <rFont val="Tahoma"/>
            <family val="2"/>
          </rPr>
          <t>ntested
两种输入状态的方式：
A. 悬停鼠标并使用下拉列表
B. 输入 P, F, S, B, U, or n/a
注意：不要更改背景颜色，它会根据单元格中的文本自动格式化。</t>
        </r>
      </text>
    </comment>
    <comment ref="E12" authorId="0">
      <text>
        <r>
          <rPr>
            <sz val="10"/>
            <color indexed="81"/>
            <rFont val="Tahoma"/>
            <family val="2"/>
          </rPr>
          <t xml:space="preserve">
</t>
        </r>
        <r>
          <rPr>
            <b/>
            <u/>
            <sz val="9"/>
            <color indexed="81"/>
            <rFont val="Tahoma"/>
            <family val="2"/>
          </rPr>
          <t>测试用例执行的日期</t>
        </r>
        <r>
          <rPr>
            <b/>
            <sz val="9"/>
            <color indexed="81"/>
            <rFont val="Tahoma"/>
            <family val="2"/>
          </rPr>
          <t>:</t>
        </r>
        <r>
          <rPr>
            <b/>
            <sz val="9"/>
            <color indexed="81"/>
            <rFont val="Tahoma"/>
            <family val="2"/>
          </rPr>
          <t xml:space="preserve">
</t>
        </r>
        <r>
          <rPr>
            <sz val="9"/>
            <color indexed="81"/>
            <rFont val="Tahoma"/>
            <family val="2"/>
          </rPr>
          <t>1. 按住"ctrl"+";"插入当天的日期
2.测试时，从上面复制和粘贴</t>
        </r>
      </text>
    </comment>
    <comment ref="F12" authorId="0">
      <text>
        <r>
          <rPr>
            <sz val="10"/>
            <color indexed="81"/>
            <rFont val="Tahoma"/>
            <family val="2"/>
          </rPr>
          <t xml:space="preserve">
执行测试用例的测试人员</t>
        </r>
        <r>
          <rPr>
            <b/>
            <sz val="9"/>
            <color indexed="81"/>
            <rFont val="Tahoma"/>
            <family val="2"/>
          </rPr>
          <t xml:space="preserve">:
</t>
        </r>
        <r>
          <rPr>
            <sz val="9"/>
            <color indexed="81"/>
            <rFont val="Tahoma"/>
            <family val="2"/>
          </rPr>
          <t>执行测试用例的测试人员</t>
        </r>
        <r>
          <rPr>
            <sz val="9"/>
            <color indexed="81"/>
            <rFont val="Tahoma"/>
            <family val="2"/>
          </rPr>
          <t xml:space="preserve">
</t>
        </r>
      </text>
    </comment>
    <comment ref="G12" authorId="0">
      <text>
        <r>
          <rPr>
            <sz val="10"/>
            <color indexed="81"/>
            <rFont val="Tahoma"/>
            <family val="2"/>
          </rPr>
          <t xml:space="preserve">
</t>
        </r>
        <r>
          <rPr>
            <b/>
            <u/>
            <sz val="9"/>
            <color indexed="81"/>
            <rFont val="Tahoma"/>
            <family val="2"/>
          </rPr>
          <t>测试用例的时间</t>
        </r>
        <r>
          <rPr>
            <b/>
            <sz val="9"/>
            <color indexed="81"/>
            <rFont val="Tahoma"/>
            <family val="2"/>
          </rPr>
          <t>:</t>
        </r>
        <r>
          <rPr>
            <sz val="9"/>
            <color indexed="81"/>
            <rFont val="Tahoma"/>
            <family val="2"/>
          </rPr>
          <t xml:space="preserve">
在本测试周期预估的研究、写入和执行的时间...在运行测试后更新为实际时间</t>
        </r>
      </text>
    </comment>
    <comment ref="H12" authorId="0">
      <text>
        <r>
          <rPr>
            <sz val="10"/>
            <color indexed="81"/>
            <rFont val="Tahoma"/>
            <family val="2"/>
          </rPr>
          <t xml:space="preserve">
</t>
        </r>
        <r>
          <rPr>
            <b/>
            <u/>
            <sz val="9"/>
            <color indexed="81"/>
            <rFont val="Tahoma"/>
            <family val="2"/>
          </rPr>
          <t>Test Case Comments测试用例的备注</t>
        </r>
        <r>
          <rPr>
            <b/>
            <sz val="9"/>
            <color indexed="81"/>
            <rFont val="Tahoma"/>
            <family val="2"/>
          </rPr>
          <t>:</t>
        </r>
        <r>
          <rPr>
            <sz val="9"/>
            <color indexed="81"/>
            <rFont val="Tahoma"/>
            <family val="2"/>
          </rPr>
          <t xml:space="preserve">
1. 输入任何可能解释测试用例的注释
2. 可以添加类似需求文档编号来追溯
3. 添加角色或其他有用的文本</t>
        </r>
      </text>
    </comment>
    <comment ref="I12" authorId="0">
      <text>
        <r>
          <rPr>
            <sz val="10"/>
            <color indexed="81"/>
            <rFont val="Tahoma"/>
            <family val="2"/>
          </rPr>
          <t xml:space="preserve">
</t>
        </r>
        <r>
          <rPr>
            <b/>
            <u/>
            <sz val="9"/>
            <color indexed="81"/>
            <rFont val="Tahoma"/>
            <family val="2"/>
          </rPr>
          <t>Bookmarks</t>
        </r>
        <r>
          <rPr>
            <b/>
            <sz val="9"/>
            <color indexed="81"/>
            <rFont val="Tahoma"/>
            <family val="2"/>
          </rPr>
          <t xml:space="preserve">:
</t>
        </r>
        <r>
          <rPr>
            <sz val="9"/>
            <color indexed="81"/>
            <rFont val="Tahoma"/>
            <family val="2"/>
          </rPr>
          <t>1. Enter X's on rows that you want to
    quickly jump to such as Status = F or B
2. Highlight a cell in this Column, then 
    press ctrl-up or ctrl-down to quickly
    jump up and down through the list</t>
        </r>
      </text>
    </comment>
  </commentList>
</comments>
</file>

<file path=xl/comments13.xml><?xml version="1.0" encoding="utf-8"?>
<comments xmlns="http://schemas.openxmlformats.org/spreadsheetml/2006/main">
  <authors>
    <author>mp</author>
  </authors>
  <commentList>
    <comment ref="A1" authorId="0">
      <text>
        <r>
          <rPr>
            <b/>
            <u/>
            <sz val="9"/>
            <color indexed="81"/>
            <rFont val="Tahoma"/>
            <family val="2"/>
          </rPr>
          <t>Worksheet Title</t>
        </r>
        <r>
          <rPr>
            <b/>
            <sz val="9"/>
            <color indexed="81"/>
            <rFont val="Tahoma"/>
            <family val="2"/>
          </rPr>
          <t xml:space="preserve">:
</t>
        </r>
        <r>
          <rPr>
            <sz val="9"/>
            <color indexed="81"/>
            <rFont val="Tahoma"/>
            <family val="2"/>
          </rPr>
          <t>Do not change this title…it is automatically 
calculated from the worksheet tab name.
Change the tab name below to auto-
matically reset this cell's value.</t>
        </r>
        <r>
          <rPr>
            <sz val="9"/>
            <color indexed="81"/>
            <rFont val="Tahoma"/>
            <family val="2"/>
          </rPr>
          <t xml:space="preserve">
</t>
        </r>
      </text>
    </comment>
    <comment ref="D4" authorId="0">
      <text>
        <r>
          <rPr>
            <b/>
            <u/>
            <sz val="9"/>
            <color indexed="81"/>
            <rFont val="Tahoma"/>
            <family val="2"/>
          </rPr>
          <t>Execution Status Type</t>
        </r>
        <r>
          <rPr>
            <b/>
            <sz val="9"/>
            <color indexed="81"/>
            <rFont val="Tahoma"/>
            <family val="2"/>
          </rPr>
          <t xml:space="preserve">:
</t>
        </r>
        <r>
          <rPr>
            <sz val="9"/>
            <color indexed="81"/>
            <rFont val="Tahoma"/>
            <family val="2"/>
          </rPr>
          <t xml:space="preserve">Status type
</t>
        </r>
      </text>
    </comment>
    <comment ref="E4" authorId="0">
      <text>
        <r>
          <rPr>
            <b/>
            <u/>
            <sz val="9"/>
            <color indexed="81"/>
            <rFont val="Tahoma"/>
            <family val="2"/>
          </rPr>
          <t>Test Case Count</t>
        </r>
        <r>
          <rPr>
            <b/>
            <sz val="9"/>
            <color indexed="81"/>
            <rFont val="Tahoma"/>
            <family val="2"/>
          </rPr>
          <t xml:space="preserve">:
</t>
        </r>
        <r>
          <rPr>
            <sz val="9"/>
            <color indexed="81"/>
            <rFont val="Tahoma"/>
            <family val="2"/>
          </rPr>
          <t>Count of test cases for given status type</t>
        </r>
      </text>
    </comment>
    <comment ref="F4" authorId="0">
      <text>
        <r>
          <rPr>
            <b/>
            <u/>
            <sz val="9"/>
            <color indexed="81"/>
            <rFont val="Tahoma"/>
            <family val="2"/>
          </rPr>
          <t>% Count Test Cases</t>
        </r>
        <r>
          <rPr>
            <b/>
            <sz val="9"/>
            <color indexed="81"/>
            <rFont val="Tahoma"/>
            <family val="2"/>
          </rPr>
          <t xml:space="preserve">:
</t>
        </r>
        <r>
          <rPr>
            <sz val="9"/>
            <color indexed="81"/>
            <rFont val="Tahoma"/>
            <family val="2"/>
          </rPr>
          <t>Count of test cases for given status divided by total non-"n/a" test count</t>
        </r>
      </text>
    </comment>
    <comment ref="G4" authorId="0">
      <text>
        <r>
          <rPr>
            <b/>
            <u/>
            <sz val="9"/>
            <color indexed="81"/>
            <rFont val="Tahoma"/>
            <family val="2"/>
          </rPr>
          <t>Test Case Time</t>
        </r>
        <r>
          <rPr>
            <b/>
            <sz val="9"/>
            <color indexed="81"/>
            <rFont val="Tahoma"/>
            <family val="2"/>
          </rPr>
          <t xml:space="preserve">:
</t>
        </r>
        <r>
          <rPr>
            <sz val="9"/>
            <color indexed="81"/>
            <rFont val="Tahoma"/>
            <family val="2"/>
          </rPr>
          <t>Time to research and execute test cases</t>
        </r>
      </text>
    </comment>
    <comment ref="A12" authorId="0">
      <text>
        <r>
          <rPr>
            <sz val="9"/>
            <color indexed="81"/>
            <rFont val="Tahoma"/>
            <family val="2"/>
          </rPr>
          <t xml:space="preserve">
</t>
        </r>
        <r>
          <rPr>
            <b/>
            <u/>
            <sz val="9"/>
            <color indexed="81"/>
            <rFont val="Tahoma"/>
            <family val="2"/>
          </rPr>
          <t>测试用例编号</t>
        </r>
        <r>
          <rPr>
            <b/>
            <sz val="9"/>
            <color indexed="81"/>
            <rFont val="Tahoma"/>
            <family val="2"/>
          </rPr>
          <t xml:space="preserve">:
</t>
        </r>
        <r>
          <rPr>
            <sz val="9"/>
            <color indexed="81"/>
            <rFont val="Tahoma"/>
            <family val="2"/>
          </rPr>
          <t>1. 这些值是自动计算的，不要输入</t>
        </r>
        <r>
          <rPr>
            <b/>
            <sz val="9"/>
            <color indexed="81"/>
            <rFont val="Tahoma"/>
            <family val="2"/>
          </rPr>
          <t xml:space="preserve">
</t>
        </r>
        <r>
          <rPr>
            <sz val="9"/>
            <color indexed="81"/>
            <rFont val="Tahoma"/>
            <family val="2"/>
          </rPr>
          <t>2.使用复制粘贴来插入新行将产生不正确的TC编号，因为单元格引用被移动了。 可通过更正引用或从同一列复制粘贴具有相同公式的其他单元格来解决此问题。</t>
        </r>
      </text>
    </comment>
    <comment ref="B12" authorId="0">
      <text>
        <r>
          <rPr>
            <sz val="10"/>
            <color indexed="81"/>
            <rFont val="Tahoma"/>
            <family val="2"/>
          </rPr>
          <t xml:space="preserve">
详细的测试用例步骤</t>
        </r>
        <r>
          <rPr>
            <b/>
            <sz val="9"/>
            <color indexed="81"/>
            <rFont val="Tahoma"/>
            <family val="2"/>
          </rPr>
          <t>:</t>
        </r>
        <r>
          <rPr>
            <b/>
            <sz val="9"/>
            <color indexed="81"/>
            <rFont val="Tahoma"/>
            <family val="2"/>
          </rPr>
          <t xml:space="preserve">
</t>
        </r>
        <r>
          <rPr>
            <sz val="9"/>
            <color indexed="81"/>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text>
        <r>
          <rPr>
            <b/>
            <u/>
            <sz val="10"/>
            <color indexed="81"/>
            <rFont val="Tahoma"/>
            <family val="2"/>
          </rPr>
          <t xml:space="preserve">
</t>
        </r>
        <r>
          <rPr>
            <b/>
            <u/>
            <sz val="9"/>
            <color indexed="81"/>
            <rFont val="Tahoma"/>
            <family val="2"/>
          </rPr>
          <t>测试用例的预期结果</t>
        </r>
        <r>
          <rPr>
            <b/>
            <sz val="9"/>
            <color indexed="81"/>
            <rFont val="Tahoma"/>
            <family val="2"/>
          </rPr>
          <t xml:space="preserve">:
</t>
        </r>
        <r>
          <rPr>
            <sz val="9"/>
            <color indexed="81"/>
            <rFont val="Tahoma"/>
            <family val="2"/>
          </rPr>
          <t>1.输入测试步骤的预期结果。
2.请务必将每个预期结果在单独的行来显示，以便状态适用于单个测试结果。
3.建议用字母（A.，B.，C.等）标记每个单独的结果</t>
        </r>
      </text>
    </comment>
    <comment ref="D12" authorId="0">
      <text>
        <r>
          <rPr>
            <sz val="10"/>
            <color indexed="81"/>
            <rFont val="Tahoma"/>
            <family val="2"/>
          </rPr>
          <t xml:space="preserve">
</t>
        </r>
        <r>
          <rPr>
            <b/>
            <u/>
            <sz val="9"/>
            <color indexed="81"/>
            <rFont val="Tahoma"/>
            <family val="2"/>
          </rPr>
          <t>Test Case Execution Result测试用例执行结果</t>
        </r>
        <r>
          <rPr>
            <b/>
            <sz val="9"/>
            <color indexed="81"/>
            <rFont val="Tahoma"/>
            <family val="2"/>
          </rPr>
          <t xml:space="preserve">:
</t>
        </r>
        <r>
          <rPr>
            <sz val="9"/>
            <color indexed="81"/>
            <rFont val="Tahoma"/>
            <family val="2"/>
          </rPr>
          <t>1. 空白格 = Done (</t>
        </r>
        <r>
          <rPr>
            <u/>
            <sz val="9"/>
            <color indexed="81"/>
            <rFont val="Tahoma"/>
            <family val="2"/>
          </rPr>
          <t>P</t>
        </r>
        <r>
          <rPr>
            <sz val="9"/>
            <color indexed="81"/>
            <rFont val="Tahoma"/>
            <family val="2"/>
          </rPr>
          <t xml:space="preserve">ass, </t>
        </r>
        <r>
          <rPr>
            <u/>
            <sz val="9"/>
            <color indexed="81"/>
            <rFont val="Tahoma"/>
            <family val="2"/>
          </rPr>
          <t>n/a</t>
        </r>
        <r>
          <rPr>
            <sz val="9"/>
            <color indexed="81"/>
            <rFont val="Tahoma"/>
            <family val="2"/>
          </rPr>
          <t xml:space="preserve">, and </t>
        </r>
        <r>
          <rPr>
            <u/>
            <sz val="9"/>
            <color indexed="81"/>
            <rFont val="Tahoma"/>
            <family val="2"/>
          </rPr>
          <t>S</t>
        </r>
        <r>
          <rPr>
            <sz val="9"/>
            <color indexed="81"/>
            <rFont val="Tahoma"/>
            <family val="2"/>
          </rPr>
          <t xml:space="preserve">kip)  
2. 红色 = </t>
        </r>
        <r>
          <rPr>
            <u/>
            <sz val="9"/>
            <color indexed="81"/>
            <rFont val="Tahoma"/>
            <family val="2"/>
          </rPr>
          <t>F</t>
        </r>
        <r>
          <rPr>
            <sz val="9"/>
            <color indexed="81"/>
            <rFont val="Tahoma"/>
            <family val="2"/>
          </rPr>
          <t xml:space="preserve">ail
3. 黄色 = </t>
        </r>
        <r>
          <rPr>
            <u/>
            <sz val="9"/>
            <color indexed="81"/>
            <rFont val="Tahoma"/>
            <family val="2"/>
          </rPr>
          <t>B</t>
        </r>
        <r>
          <rPr>
            <sz val="9"/>
            <color indexed="81"/>
            <rFont val="Tahoma"/>
            <family val="2"/>
          </rPr>
          <t xml:space="preserve">locked
4. 浅黄 = </t>
        </r>
        <r>
          <rPr>
            <u/>
            <sz val="9"/>
            <color indexed="81"/>
            <rFont val="Tahoma"/>
            <family val="2"/>
          </rPr>
          <t>U</t>
        </r>
        <r>
          <rPr>
            <sz val="9"/>
            <color indexed="81"/>
            <rFont val="Tahoma"/>
            <family val="2"/>
          </rPr>
          <t>ntested
两种输入状态的方式：
A. 悬停鼠标并使用下拉列表
B. 输入 P, F, S, B, U, or n/a
注意：不要更改背景颜色，它会根据单元格中的文本自动格式化。</t>
        </r>
      </text>
    </comment>
    <comment ref="E12" authorId="0">
      <text>
        <r>
          <rPr>
            <sz val="10"/>
            <color indexed="81"/>
            <rFont val="Tahoma"/>
            <family val="2"/>
          </rPr>
          <t xml:space="preserve">
</t>
        </r>
        <r>
          <rPr>
            <b/>
            <u/>
            <sz val="9"/>
            <color indexed="81"/>
            <rFont val="Tahoma"/>
            <family val="2"/>
          </rPr>
          <t>测试用例执行的日期</t>
        </r>
        <r>
          <rPr>
            <b/>
            <sz val="9"/>
            <color indexed="81"/>
            <rFont val="Tahoma"/>
            <family val="2"/>
          </rPr>
          <t>:</t>
        </r>
        <r>
          <rPr>
            <b/>
            <sz val="9"/>
            <color indexed="81"/>
            <rFont val="Tahoma"/>
            <family val="2"/>
          </rPr>
          <t xml:space="preserve">
</t>
        </r>
        <r>
          <rPr>
            <sz val="9"/>
            <color indexed="81"/>
            <rFont val="Tahoma"/>
            <family val="2"/>
          </rPr>
          <t>1. 按住"ctrl"+";"插入当天的日期
2.测试时，从上面复制和粘贴</t>
        </r>
      </text>
    </comment>
    <comment ref="F12" authorId="0">
      <text>
        <r>
          <rPr>
            <sz val="10"/>
            <color indexed="81"/>
            <rFont val="Tahoma"/>
            <family val="2"/>
          </rPr>
          <t xml:space="preserve">
执行测试用例的测试人员</t>
        </r>
        <r>
          <rPr>
            <b/>
            <sz val="9"/>
            <color indexed="81"/>
            <rFont val="Tahoma"/>
            <family val="2"/>
          </rPr>
          <t xml:space="preserve">:
</t>
        </r>
        <r>
          <rPr>
            <sz val="9"/>
            <color indexed="81"/>
            <rFont val="Tahoma"/>
            <family val="2"/>
          </rPr>
          <t>执行测试用例的测试人员</t>
        </r>
        <r>
          <rPr>
            <sz val="9"/>
            <color indexed="81"/>
            <rFont val="Tahoma"/>
            <family val="2"/>
          </rPr>
          <t xml:space="preserve">
</t>
        </r>
      </text>
    </comment>
    <comment ref="G12" authorId="0">
      <text>
        <r>
          <rPr>
            <sz val="10"/>
            <color indexed="81"/>
            <rFont val="Tahoma"/>
            <family val="2"/>
          </rPr>
          <t xml:space="preserve">
</t>
        </r>
        <r>
          <rPr>
            <b/>
            <u/>
            <sz val="9"/>
            <color indexed="81"/>
            <rFont val="Tahoma"/>
            <family val="2"/>
          </rPr>
          <t>测试用例的时间</t>
        </r>
        <r>
          <rPr>
            <b/>
            <sz val="9"/>
            <color indexed="81"/>
            <rFont val="Tahoma"/>
            <family val="2"/>
          </rPr>
          <t>:</t>
        </r>
        <r>
          <rPr>
            <sz val="9"/>
            <color indexed="81"/>
            <rFont val="Tahoma"/>
            <family val="2"/>
          </rPr>
          <t xml:space="preserve">
在本测试周期预估的研究、写入和执行的时间...在运行测试后更新为实际时间</t>
        </r>
      </text>
    </comment>
    <comment ref="H12" authorId="0">
      <text>
        <r>
          <rPr>
            <sz val="10"/>
            <color indexed="81"/>
            <rFont val="Tahoma"/>
            <family val="2"/>
          </rPr>
          <t xml:space="preserve">
</t>
        </r>
        <r>
          <rPr>
            <b/>
            <u/>
            <sz val="9"/>
            <color indexed="81"/>
            <rFont val="Tahoma"/>
            <family val="2"/>
          </rPr>
          <t>Test Case Comments测试用例的备注</t>
        </r>
        <r>
          <rPr>
            <b/>
            <sz val="9"/>
            <color indexed="81"/>
            <rFont val="Tahoma"/>
            <family val="2"/>
          </rPr>
          <t>:</t>
        </r>
        <r>
          <rPr>
            <sz val="9"/>
            <color indexed="81"/>
            <rFont val="Tahoma"/>
            <family val="2"/>
          </rPr>
          <t xml:space="preserve">
1. 输入任何可能解释测试用例的注释
2. 可以添加类似需求文档编号来追溯
3. 添加角色或其他有用的文本</t>
        </r>
      </text>
    </comment>
    <comment ref="I12" authorId="0">
      <text>
        <r>
          <rPr>
            <sz val="10"/>
            <color indexed="81"/>
            <rFont val="Tahoma"/>
            <family val="2"/>
          </rPr>
          <t xml:space="preserve">
</t>
        </r>
        <r>
          <rPr>
            <b/>
            <u/>
            <sz val="9"/>
            <color indexed="81"/>
            <rFont val="Tahoma"/>
            <family val="2"/>
          </rPr>
          <t>Bookmarks</t>
        </r>
        <r>
          <rPr>
            <b/>
            <sz val="9"/>
            <color indexed="81"/>
            <rFont val="Tahoma"/>
            <family val="2"/>
          </rPr>
          <t xml:space="preserve">:
</t>
        </r>
        <r>
          <rPr>
            <sz val="9"/>
            <color indexed="81"/>
            <rFont val="Tahoma"/>
            <family val="2"/>
          </rPr>
          <t>1. Enter X's on rows that you want to
    quickly jump to such as Status = F or B
2. Highlight a cell in this Column, then 
    press ctrl-up or ctrl-down to quickly
    jump up and down through the list</t>
        </r>
      </text>
    </comment>
  </commentList>
</comments>
</file>

<file path=xl/comments14.xml><?xml version="1.0" encoding="utf-8"?>
<comments xmlns="http://schemas.openxmlformats.org/spreadsheetml/2006/main">
  <authors>
    <author>mp</author>
  </authors>
  <commentList>
    <comment ref="A1" authorId="0">
      <text>
        <r>
          <rPr>
            <b/>
            <u/>
            <sz val="9"/>
            <color indexed="81"/>
            <rFont val="Tahoma"/>
            <family val="2"/>
          </rPr>
          <t>Worksheet Title</t>
        </r>
        <r>
          <rPr>
            <b/>
            <sz val="9"/>
            <color indexed="81"/>
            <rFont val="Tahoma"/>
            <family val="2"/>
          </rPr>
          <t xml:space="preserve">:
</t>
        </r>
        <r>
          <rPr>
            <sz val="9"/>
            <color indexed="81"/>
            <rFont val="Tahoma"/>
            <family val="2"/>
          </rPr>
          <t>Do not change this title…it is automatically 
calculated from the worksheet tab name.
Change the tab name below to auto-
matically reset this cell's value.</t>
        </r>
        <r>
          <rPr>
            <sz val="9"/>
            <color indexed="81"/>
            <rFont val="Tahoma"/>
            <family val="2"/>
          </rPr>
          <t xml:space="preserve">
</t>
        </r>
      </text>
    </comment>
    <comment ref="D4" authorId="0">
      <text>
        <r>
          <rPr>
            <b/>
            <u/>
            <sz val="9"/>
            <color indexed="81"/>
            <rFont val="Tahoma"/>
            <family val="2"/>
          </rPr>
          <t>Execution Status Type</t>
        </r>
        <r>
          <rPr>
            <b/>
            <sz val="9"/>
            <color indexed="81"/>
            <rFont val="Tahoma"/>
            <family val="2"/>
          </rPr>
          <t xml:space="preserve">:
</t>
        </r>
        <r>
          <rPr>
            <sz val="9"/>
            <color indexed="81"/>
            <rFont val="Tahoma"/>
            <family val="2"/>
          </rPr>
          <t xml:space="preserve">Status type
</t>
        </r>
      </text>
    </comment>
    <comment ref="E4" authorId="0">
      <text>
        <r>
          <rPr>
            <b/>
            <u/>
            <sz val="9"/>
            <color indexed="81"/>
            <rFont val="Tahoma"/>
            <family val="2"/>
          </rPr>
          <t>Test Case Count</t>
        </r>
        <r>
          <rPr>
            <b/>
            <sz val="9"/>
            <color indexed="81"/>
            <rFont val="Tahoma"/>
            <family val="2"/>
          </rPr>
          <t xml:space="preserve">:
</t>
        </r>
        <r>
          <rPr>
            <sz val="9"/>
            <color indexed="81"/>
            <rFont val="Tahoma"/>
            <family val="2"/>
          </rPr>
          <t>Count of test cases for given status type</t>
        </r>
      </text>
    </comment>
    <comment ref="F4" authorId="0">
      <text>
        <r>
          <rPr>
            <b/>
            <u/>
            <sz val="9"/>
            <color indexed="81"/>
            <rFont val="Tahoma"/>
            <family val="2"/>
          </rPr>
          <t>% Count Test Cases</t>
        </r>
        <r>
          <rPr>
            <b/>
            <sz val="9"/>
            <color indexed="81"/>
            <rFont val="Tahoma"/>
            <family val="2"/>
          </rPr>
          <t xml:space="preserve">:
</t>
        </r>
        <r>
          <rPr>
            <sz val="9"/>
            <color indexed="81"/>
            <rFont val="Tahoma"/>
            <family val="2"/>
          </rPr>
          <t>Count of test cases for given status divided by total non-"n/a" test count</t>
        </r>
      </text>
    </comment>
    <comment ref="G4" authorId="0">
      <text>
        <r>
          <rPr>
            <b/>
            <u/>
            <sz val="9"/>
            <color indexed="81"/>
            <rFont val="Tahoma"/>
            <family val="2"/>
          </rPr>
          <t>Test Case Time</t>
        </r>
        <r>
          <rPr>
            <b/>
            <sz val="9"/>
            <color indexed="81"/>
            <rFont val="Tahoma"/>
            <family val="2"/>
          </rPr>
          <t xml:space="preserve">:
</t>
        </r>
        <r>
          <rPr>
            <sz val="9"/>
            <color indexed="81"/>
            <rFont val="Tahoma"/>
            <family val="2"/>
          </rPr>
          <t>Time to research and execute test cases</t>
        </r>
      </text>
    </comment>
    <comment ref="A12" authorId="0">
      <text>
        <r>
          <rPr>
            <sz val="9"/>
            <color indexed="81"/>
            <rFont val="Tahoma"/>
            <family val="2"/>
          </rPr>
          <t xml:space="preserve">
</t>
        </r>
        <r>
          <rPr>
            <b/>
            <u/>
            <sz val="9"/>
            <color indexed="81"/>
            <rFont val="Tahoma"/>
            <family val="2"/>
          </rPr>
          <t>测试用例编号</t>
        </r>
        <r>
          <rPr>
            <b/>
            <sz val="9"/>
            <color indexed="81"/>
            <rFont val="Tahoma"/>
            <family val="2"/>
          </rPr>
          <t xml:space="preserve">:
</t>
        </r>
        <r>
          <rPr>
            <sz val="9"/>
            <color indexed="81"/>
            <rFont val="Tahoma"/>
            <family val="2"/>
          </rPr>
          <t>1. 这些值是自动计算的，不要输入</t>
        </r>
        <r>
          <rPr>
            <b/>
            <sz val="9"/>
            <color indexed="81"/>
            <rFont val="Tahoma"/>
            <family val="2"/>
          </rPr>
          <t xml:space="preserve">
</t>
        </r>
        <r>
          <rPr>
            <sz val="9"/>
            <color indexed="81"/>
            <rFont val="Tahoma"/>
            <family val="2"/>
          </rPr>
          <t>2.使用复制粘贴来插入新行将产生不正确的TC编号，因为单元格引用被移动了。 可通过更正引用或从同一列复制粘贴具有相同公式的其他单元格来解决此问题。</t>
        </r>
      </text>
    </comment>
    <comment ref="B12" authorId="0">
      <text>
        <r>
          <rPr>
            <sz val="10"/>
            <color indexed="81"/>
            <rFont val="Tahoma"/>
            <family val="2"/>
          </rPr>
          <t xml:space="preserve">
详细的测试用例步骤</t>
        </r>
        <r>
          <rPr>
            <b/>
            <sz val="9"/>
            <color indexed="81"/>
            <rFont val="Tahoma"/>
            <family val="2"/>
          </rPr>
          <t>:</t>
        </r>
        <r>
          <rPr>
            <b/>
            <sz val="9"/>
            <color indexed="81"/>
            <rFont val="Tahoma"/>
            <family val="2"/>
          </rPr>
          <t xml:space="preserve">
</t>
        </r>
        <r>
          <rPr>
            <sz val="9"/>
            <color indexed="81"/>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text>
        <r>
          <rPr>
            <b/>
            <u/>
            <sz val="10"/>
            <color indexed="81"/>
            <rFont val="Tahoma"/>
            <family val="2"/>
          </rPr>
          <t xml:space="preserve">
</t>
        </r>
        <r>
          <rPr>
            <b/>
            <u/>
            <sz val="9"/>
            <color indexed="81"/>
            <rFont val="Tahoma"/>
            <family val="2"/>
          </rPr>
          <t>测试用例的预期结果</t>
        </r>
        <r>
          <rPr>
            <b/>
            <sz val="9"/>
            <color indexed="81"/>
            <rFont val="Tahoma"/>
            <family val="2"/>
          </rPr>
          <t xml:space="preserve">:
</t>
        </r>
        <r>
          <rPr>
            <sz val="9"/>
            <color indexed="81"/>
            <rFont val="Tahoma"/>
            <family val="2"/>
          </rPr>
          <t>1.输入测试步骤的预期结果。
2.请务必将每个预期结果在单独的行来显示，以便状态适用于单个测试结果。
3.建议用字母（A.，B.，C.等）标记每个单独的结果</t>
        </r>
      </text>
    </comment>
    <comment ref="D12" authorId="0">
      <text>
        <r>
          <rPr>
            <sz val="10"/>
            <color indexed="81"/>
            <rFont val="Tahoma"/>
            <family val="2"/>
          </rPr>
          <t xml:space="preserve">
</t>
        </r>
        <r>
          <rPr>
            <b/>
            <u/>
            <sz val="9"/>
            <color indexed="81"/>
            <rFont val="Tahoma"/>
            <family val="2"/>
          </rPr>
          <t>Test Case Execution Result测试用例执行结果</t>
        </r>
        <r>
          <rPr>
            <b/>
            <sz val="9"/>
            <color indexed="81"/>
            <rFont val="Tahoma"/>
            <family val="2"/>
          </rPr>
          <t xml:space="preserve">:
</t>
        </r>
        <r>
          <rPr>
            <sz val="9"/>
            <color indexed="81"/>
            <rFont val="Tahoma"/>
            <family val="2"/>
          </rPr>
          <t>1. 空白格 = Done (</t>
        </r>
        <r>
          <rPr>
            <u/>
            <sz val="9"/>
            <color indexed="81"/>
            <rFont val="Tahoma"/>
            <family val="2"/>
          </rPr>
          <t>P</t>
        </r>
        <r>
          <rPr>
            <sz val="9"/>
            <color indexed="81"/>
            <rFont val="Tahoma"/>
            <family val="2"/>
          </rPr>
          <t xml:space="preserve">ass, </t>
        </r>
        <r>
          <rPr>
            <u/>
            <sz val="9"/>
            <color indexed="81"/>
            <rFont val="Tahoma"/>
            <family val="2"/>
          </rPr>
          <t>n/a</t>
        </r>
        <r>
          <rPr>
            <sz val="9"/>
            <color indexed="81"/>
            <rFont val="Tahoma"/>
            <family val="2"/>
          </rPr>
          <t xml:space="preserve">, and </t>
        </r>
        <r>
          <rPr>
            <u/>
            <sz val="9"/>
            <color indexed="81"/>
            <rFont val="Tahoma"/>
            <family val="2"/>
          </rPr>
          <t>S</t>
        </r>
        <r>
          <rPr>
            <sz val="9"/>
            <color indexed="81"/>
            <rFont val="Tahoma"/>
            <family val="2"/>
          </rPr>
          <t xml:space="preserve">kip)  
2. 红色 = </t>
        </r>
        <r>
          <rPr>
            <u/>
            <sz val="9"/>
            <color indexed="81"/>
            <rFont val="Tahoma"/>
            <family val="2"/>
          </rPr>
          <t>F</t>
        </r>
        <r>
          <rPr>
            <sz val="9"/>
            <color indexed="81"/>
            <rFont val="Tahoma"/>
            <family val="2"/>
          </rPr>
          <t xml:space="preserve">ail
3. 黄色 = </t>
        </r>
        <r>
          <rPr>
            <u/>
            <sz val="9"/>
            <color indexed="81"/>
            <rFont val="Tahoma"/>
            <family val="2"/>
          </rPr>
          <t>B</t>
        </r>
        <r>
          <rPr>
            <sz val="9"/>
            <color indexed="81"/>
            <rFont val="Tahoma"/>
            <family val="2"/>
          </rPr>
          <t xml:space="preserve">locked
4. 浅黄 = </t>
        </r>
        <r>
          <rPr>
            <u/>
            <sz val="9"/>
            <color indexed="81"/>
            <rFont val="Tahoma"/>
            <family val="2"/>
          </rPr>
          <t>U</t>
        </r>
        <r>
          <rPr>
            <sz val="9"/>
            <color indexed="81"/>
            <rFont val="Tahoma"/>
            <family val="2"/>
          </rPr>
          <t>ntested
两种输入状态的方式：
A. 悬停鼠标并使用下拉列表
B. 输入 P, F, S, B, U, or n/a
注意：不要更改背景颜色，它会根据单元格中的文本自动格式化。</t>
        </r>
      </text>
    </comment>
    <comment ref="E12" authorId="0">
      <text>
        <r>
          <rPr>
            <sz val="10"/>
            <color indexed="81"/>
            <rFont val="Tahoma"/>
            <family val="2"/>
          </rPr>
          <t xml:space="preserve">
</t>
        </r>
        <r>
          <rPr>
            <b/>
            <u/>
            <sz val="9"/>
            <color indexed="81"/>
            <rFont val="Tahoma"/>
            <family val="2"/>
          </rPr>
          <t>测试用例执行的日期</t>
        </r>
        <r>
          <rPr>
            <b/>
            <sz val="9"/>
            <color indexed="81"/>
            <rFont val="Tahoma"/>
            <family val="2"/>
          </rPr>
          <t>:</t>
        </r>
        <r>
          <rPr>
            <b/>
            <sz val="9"/>
            <color indexed="81"/>
            <rFont val="Tahoma"/>
            <family val="2"/>
          </rPr>
          <t xml:space="preserve">
</t>
        </r>
        <r>
          <rPr>
            <sz val="9"/>
            <color indexed="81"/>
            <rFont val="Tahoma"/>
            <family val="2"/>
          </rPr>
          <t>1. 按住"ctrl"+";"插入当天的日期
2.测试时，从上面复制和粘贴</t>
        </r>
      </text>
    </comment>
    <comment ref="F12" authorId="0">
      <text>
        <r>
          <rPr>
            <sz val="10"/>
            <color indexed="81"/>
            <rFont val="Tahoma"/>
            <family val="2"/>
          </rPr>
          <t xml:space="preserve">
执行测试用例的测试人员</t>
        </r>
        <r>
          <rPr>
            <b/>
            <sz val="9"/>
            <color indexed="81"/>
            <rFont val="Tahoma"/>
            <family val="2"/>
          </rPr>
          <t xml:space="preserve">:
</t>
        </r>
        <r>
          <rPr>
            <sz val="9"/>
            <color indexed="81"/>
            <rFont val="Tahoma"/>
            <family val="2"/>
          </rPr>
          <t>执行测试用例的测试人员</t>
        </r>
        <r>
          <rPr>
            <sz val="9"/>
            <color indexed="81"/>
            <rFont val="Tahoma"/>
            <family val="2"/>
          </rPr>
          <t xml:space="preserve">
</t>
        </r>
      </text>
    </comment>
    <comment ref="G12" authorId="0">
      <text>
        <r>
          <rPr>
            <sz val="10"/>
            <color indexed="81"/>
            <rFont val="Tahoma"/>
            <family val="2"/>
          </rPr>
          <t xml:space="preserve">
</t>
        </r>
        <r>
          <rPr>
            <b/>
            <u/>
            <sz val="9"/>
            <color indexed="81"/>
            <rFont val="Tahoma"/>
            <family val="2"/>
          </rPr>
          <t>测试用例的时间</t>
        </r>
        <r>
          <rPr>
            <b/>
            <sz val="9"/>
            <color indexed="81"/>
            <rFont val="Tahoma"/>
            <family val="2"/>
          </rPr>
          <t>:</t>
        </r>
        <r>
          <rPr>
            <sz val="9"/>
            <color indexed="81"/>
            <rFont val="Tahoma"/>
            <family val="2"/>
          </rPr>
          <t xml:space="preserve">
在本测试周期预估的研究、写入和执行的时间...在运行测试后更新为实际时间</t>
        </r>
      </text>
    </comment>
    <comment ref="H12" authorId="0">
      <text>
        <r>
          <rPr>
            <sz val="10"/>
            <color indexed="81"/>
            <rFont val="Tahoma"/>
            <family val="2"/>
          </rPr>
          <t xml:space="preserve">
</t>
        </r>
        <r>
          <rPr>
            <b/>
            <u/>
            <sz val="9"/>
            <color indexed="81"/>
            <rFont val="Tahoma"/>
            <family val="2"/>
          </rPr>
          <t>Test Case Comments测试用例的备注</t>
        </r>
        <r>
          <rPr>
            <b/>
            <sz val="9"/>
            <color indexed="81"/>
            <rFont val="Tahoma"/>
            <family val="2"/>
          </rPr>
          <t>:</t>
        </r>
        <r>
          <rPr>
            <sz val="9"/>
            <color indexed="81"/>
            <rFont val="Tahoma"/>
            <family val="2"/>
          </rPr>
          <t xml:space="preserve">
1. 输入任何可能解释测试用例的注释
2. 可以添加类似需求文档编号来追溯
3. 添加角色或其他有用的文本</t>
        </r>
      </text>
    </comment>
    <comment ref="I12" authorId="0">
      <text>
        <r>
          <rPr>
            <sz val="10"/>
            <color indexed="81"/>
            <rFont val="Tahoma"/>
            <family val="2"/>
          </rPr>
          <t xml:space="preserve">
</t>
        </r>
        <r>
          <rPr>
            <b/>
            <u/>
            <sz val="9"/>
            <color indexed="81"/>
            <rFont val="Tahoma"/>
            <family val="2"/>
          </rPr>
          <t>Bookmarks</t>
        </r>
        <r>
          <rPr>
            <b/>
            <sz val="9"/>
            <color indexed="81"/>
            <rFont val="Tahoma"/>
            <family val="2"/>
          </rPr>
          <t xml:space="preserve">:
</t>
        </r>
        <r>
          <rPr>
            <sz val="9"/>
            <color indexed="81"/>
            <rFont val="Tahoma"/>
            <family val="2"/>
          </rPr>
          <t>1. Enter X's on rows that you want to
    quickly jump to such as Status = F or B
2. Highlight a cell in this Column, then 
    press ctrl-up or ctrl-down to quickly
    jump up and down through the list</t>
        </r>
      </text>
    </comment>
  </commentList>
</comments>
</file>

<file path=xl/comments15.xml><?xml version="1.0" encoding="utf-8"?>
<comments xmlns="http://schemas.openxmlformats.org/spreadsheetml/2006/main">
  <authors>
    <author>mp</author>
  </authors>
  <commentList>
    <comment ref="A1" authorId="0">
      <text>
        <r>
          <rPr>
            <b/>
            <u/>
            <sz val="9"/>
            <color indexed="81"/>
            <rFont val="Tahoma"/>
            <family val="2"/>
          </rPr>
          <t>Worksheet Title</t>
        </r>
        <r>
          <rPr>
            <b/>
            <sz val="9"/>
            <color indexed="81"/>
            <rFont val="Tahoma"/>
            <family val="2"/>
          </rPr>
          <t xml:space="preserve">:
</t>
        </r>
        <r>
          <rPr>
            <sz val="9"/>
            <color indexed="81"/>
            <rFont val="Tahoma"/>
            <family val="2"/>
          </rPr>
          <t>Do not change this title…it is automatically 
calculated from the worksheet tab name.
Change the tab name below to auto-
matically reset this cell's value.</t>
        </r>
        <r>
          <rPr>
            <sz val="9"/>
            <color indexed="81"/>
            <rFont val="Tahoma"/>
            <family val="2"/>
          </rPr>
          <t xml:space="preserve">
</t>
        </r>
      </text>
    </comment>
    <comment ref="D4" authorId="0">
      <text>
        <r>
          <rPr>
            <b/>
            <u/>
            <sz val="9"/>
            <color indexed="81"/>
            <rFont val="Tahoma"/>
            <family val="2"/>
          </rPr>
          <t>Execution Status Type</t>
        </r>
        <r>
          <rPr>
            <b/>
            <sz val="9"/>
            <color indexed="81"/>
            <rFont val="Tahoma"/>
            <family val="2"/>
          </rPr>
          <t xml:space="preserve">:
</t>
        </r>
        <r>
          <rPr>
            <sz val="9"/>
            <color indexed="81"/>
            <rFont val="Tahoma"/>
            <family val="2"/>
          </rPr>
          <t xml:space="preserve">Status type
</t>
        </r>
      </text>
    </comment>
    <comment ref="E4" authorId="0">
      <text>
        <r>
          <rPr>
            <b/>
            <u/>
            <sz val="9"/>
            <color indexed="81"/>
            <rFont val="Tahoma"/>
            <family val="2"/>
          </rPr>
          <t>Test Case Count</t>
        </r>
        <r>
          <rPr>
            <b/>
            <sz val="9"/>
            <color indexed="81"/>
            <rFont val="Tahoma"/>
            <family val="2"/>
          </rPr>
          <t xml:space="preserve">:
</t>
        </r>
        <r>
          <rPr>
            <sz val="9"/>
            <color indexed="81"/>
            <rFont val="Tahoma"/>
            <family val="2"/>
          </rPr>
          <t>Count of test cases for given status type</t>
        </r>
      </text>
    </comment>
    <comment ref="F4" authorId="0">
      <text>
        <r>
          <rPr>
            <b/>
            <u/>
            <sz val="9"/>
            <color indexed="81"/>
            <rFont val="Tahoma"/>
            <family val="2"/>
          </rPr>
          <t>% Count Test Cases</t>
        </r>
        <r>
          <rPr>
            <b/>
            <sz val="9"/>
            <color indexed="81"/>
            <rFont val="Tahoma"/>
            <family val="2"/>
          </rPr>
          <t xml:space="preserve">:
</t>
        </r>
        <r>
          <rPr>
            <sz val="9"/>
            <color indexed="81"/>
            <rFont val="Tahoma"/>
            <family val="2"/>
          </rPr>
          <t>Count of test cases for given status divided by total non-"n/a" test count</t>
        </r>
      </text>
    </comment>
    <comment ref="G4" authorId="0">
      <text>
        <r>
          <rPr>
            <b/>
            <u/>
            <sz val="9"/>
            <color indexed="81"/>
            <rFont val="Tahoma"/>
            <family val="2"/>
          </rPr>
          <t>Test Case Time</t>
        </r>
        <r>
          <rPr>
            <b/>
            <sz val="9"/>
            <color indexed="81"/>
            <rFont val="Tahoma"/>
            <family val="2"/>
          </rPr>
          <t xml:space="preserve">:
</t>
        </r>
        <r>
          <rPr>
            <sz val="9"/>
            <color indexed="81"/>
            <rFont val="Tahoma"/>
            <family val="2"/>
          </rPr>
          <t>Time to research and execute test cases</t>
        </r>
      </text>
    </comment>
    <comment ref="A12" authorId="0">
      <text>
        <r>
          <rPr>
            <sz val="9"/>
            <color indexed="81"/>
            <rFont val="Tahoma"/>
            <family val="2"/>
          </rPr>
          <t xml:space="preserve">
</t>
        </r>
        <r>
          <rPr>
            <b/>
            <u/>
            <sz val="9"/>
            <color indexed="81"/>
            <rFont val="Tahoma"/>
            <family val="2"/>
          </rPr>
          <t>测试用例编号</t>
        </r>
        <r>
          <rPr>
            <b/>
            <sz val="9"/>
            <color indexed="81"/>
            <rFont val="Tahoma"/>
            <family val="2"/>
          </rPr>
          <t xml:space="preserve">:
</t>
        </r>
        <r>
          <rPr>
            <sz val="9"/>
            <color indexed="81"/>
            <rFont val="Tahoma"/>
            <family val="2"/>
          </rPr>
          <t>1. 这些值是自动计算的，不要输入</t>
        </r>
        <r>
          <rPr>
            <b/>
            <sz val="9"/>
            <color indexed="81"/>
            <rFont val="Tahoma"/>
            <family val="2"/>
          </rPr>
          <t xml:space="preserve">
</t>
        </r>
        <r>
          <rPr>
            <sz val="9"/>
            <color indexed="81"/>
            <rFont val="Tahoma"/>
            <family val="2"/>
          </rPr>
          <t>2.使用复制粘贴来插入新行将产生不正确的TC编号，因为单元格引用被移动了。 可通过更正引用或从同一列复制粘贴具有相同公式的其他单元格来解决此问题。</t>
        </r>
      </text>
    </comment>
    <comment ref="B12" authorId="0">
      <text>
        <r>
          <rPr>
            <sz val="10"/>
            <color indexed="81"/>
            <rFont val="Tahoma"/>
            <family val="2"/>
          </rPr>
          <t xml:space="preserve">
详细的测试用例步骤</t>
        </r>
        <r>
          <rPr>
            <b/>
            <sz val="9"/>
            <color indexed="81"/>
            <rFont val="Tahoma"/>
            <family val="2"/>
          </rPr>
          <t>:</t>
        </r>
        <r>
          <rPr>
            <b/>
            <sz val="9"/>
            <color indexed="81"/>
            <rFont val="Tahoma"/>
            <family val="2"/>
          </rPr>
          <t xml:space="preserve">
</t>
        </r>
        <r>
          <rPr>
            <sz val="9"/>
            <color indexed="81"/>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text>
        <r>
          <rPr>
            <b/>
            <u/>
            <sz val="10"/>
            <color indexed="81"/>
            <rFont val="Tahoma"/>
            <family val="2"/>
          </rPr>
          <t xml:space="preserve">
</t>
        </r>
        <r>
          <rPr>
            <b/>
            <u/>
            <sz val="9"/>
            <color indexed="81"/>
            <rFont val="Tahoma"/>
            <family val="2"/>
          </rPr>
          <t>测试用例的预期结果</t>
        </r>
        <r>
          <rPr>
            <b/>
            <sz val="9"/>
            <color indexed="81"/>
            <rFont val="Tahoma"/>
            <family val="2"/>
          </rPr>
          <t xml:space="preserve">:
</t>
        </r>
        <r>
          <rPr>
            <sz val="9"/>
            <color indexed="81"/>
            <rFont val="Tahoma"/>
            <family val="2"/>
          </rPr>
          <t>1.输入测试步骤的预期结果。
2.请务必将每个预期结果在单独的行来显示，以便状态适用于单个测试结果。
3.建议用字母（A.，B.，C.等）标记每个单独的结果</t>
        </r>
      </text>
    </comment>
    <comment ref="D12" authorId="0">
      <text>
        <r>
          <rPr>
            <sz val="10"/>
            <color indexed="81"/>
            <rFont val="Tahoma"/>
            <family val="2"/>
          </rPr>
          <t xml:space="preserve">
</t>
        </r>
        <r>
          <rPr>
            <b/>
            <u/>
            <sz val="9"/>
            <color indexed="81"/>
            <rFont val="Tahoma"/>
            <family val="2"/>
          </rPr>
          <t>Test Case Execution Result测试用例执行结果</t>
        </r>
        <r>
          <rPr>
            <b/>
            <sz val="9"/>
            <color indexed="81"/>
            <rFont val="Tahoma"/>
            <family val="2"/>
          </rPr>
          <t xml:space="preserve">:
</t>
        </r>
        <r>
          <rPr>
            <sz val="9"/>
            <color indexed="81"/>
            <rFont val="Tahoma"/>
            <family val="2"/>
          </rPr>
          <t>1. 空白格 = Done (</t>
        </r>
        <r>
          <rPr>
            <u/>
            <sz val="9"/>
            <color indexed="81"/>
            <rFont val="Tahoma"/>
            <family val="2"/>
          </rPr>
          <t>P</t>
        </r>
        <r>
          <rPr>
            <sz val="9"/>
            <color indexed="81"/>
            <rFont val="Tahoma"/>
            <family val="2"/>
          </rPr>
          <t xml:space="preserve">ass, </t>
        </r>
        <r>
          <rPr>
            <u/>
            <sz val="9"/>
            <color indexed="81"/>
            <rFont val="Tahoma"/>
            <family val="2"/>
          </rPr>
          <t>n/a</t>
        </r>
        <r>
          <rPr>
            <sz val="9"/>
            <color indexed="81"/>
            <rFont val="Tahoma"/>
            <family val="2"/>
          </rPr>
          <t xml:space="preserve">, and </t>
        </r>
        <r>
          <rPr>
            <u/>
            <sz val="9"/>
            <color indexed="81"/>
            <rFont val="Tahoma"/>
            <family val="2"/>
          </rPr>
          <t>S</t>
        </r>
        <r>
          <rPr>
            <sz val="9"/>
            <color indexed="81"/>
            <rFont val="Tahoma"/>
            <family val="2"/>
          </rPr>
          <t xml:space="preserve">kip)  
2. 红色 = </t>
        </r>
        <r>
          <rPr>
            <u/>
            <sz val="9"/>
            <color indexed="81"/>
            <rFont val="Tahoma"/>
            <family val="2"/>
          </rPr>
          <t>F</t>
        </r>
        <r>
          <rPr>
            <sz val="9"/>
            <color indexed="81"/>
            <rFont val="Tahoma"/>
            <family val="2"/>
          </rPr>
          <t xml:space="preserve">ail
3. 黄色 = </t>
        </r>
        <r>
          <rPr>
            <u/>
            <sz val="9"/>
            <color indexed="81"/>
            <rFont val="Tahoma"/>
            <family val="2"/>
          </rPr>
          <t>B</t>
        </r>
        <r>
          <rPr>
            <sz val="9"/>
            <color indexed="81"/>
            <rFont val="Tahoma"/>
            <family val="2"/>
          </rPr>
          <t xml:space="preserve">locked
4. 浅黄 = </t>
        </r>
        <r>
          <rPr>
            <u/>
            <sz val="9"/>
            <color indexed="81"/>
            <rFont val="Tahoma"/>
            <family val="2"/>
          </rPr>
          <t>U</t>
        </r>
        <r>
          <rPr>
            <sz val="9"/>
            <color indexed="81"/>
            <rFont val="Tahoma"/>
            <family val="2"/>
          </rPr>
          <t>ntested
两种输入状态的方式：
A. 悬停鼠标并使用下拉列表
B. 输入 P, F, S, B, U, or n/a
注意：不要更改背景颜色，它会根据单元格中的文本自动格式化。</t>
        </r>
      </text>
    </comment>
    <comment ref="E12" authorId="0">
      <text>
        <r>
          <rPr>
            <sz val="10"/>
            <color indexed="81"/>
            <rFont val="Tahoma"/>
            <family val="2"/>
          </rPr>
          <t xml:space="preserve">
</t>
        </r>
        <r>
          <rPr>
            <b/>
            <u/>
            <sz val="9"/>
            <color indexed="81"/>
            <rFont val="Tahoma"/>
            <family val="2"/>
          </rPr>
          <t>测试用例执行的日期</t>
        </r>
        <r>
          <rPr>
            <b/>
            <sz val="9"/>
            <color indexed="81"/>
            <rFont val="Tahoma"/>
            <family val="2"/>
          </rPr>
          <t>:</t>
        </r>
        <r>
          <rPr>
            <b/>
            <sz val="9"/>
            <color indexed="81"/>
            <rFont val="Tahoma"/>
            <family val="2"/>
          </rPr>
          <t xml:space="preserve">
</t>
        </r>
        <r>
          <rPr>
            <sz val="9"/>
            <color indexed="81"/>
            <rFont val="Tahoma"/>
            <family val="2"/>
          </rPr>
          <t>1. 按住"ctrl"+";"插入当天的日期
2.测试时，从上面复制和粘贴</t>
        </r>
      </text>
    </comment>
    <comment ref="F12" authorId="0">
      <text>
        <r>
          <rPr>
            <sz val="10"/>
            <color indexed="81"/>
            <rFont val="Tahoma"/>
            <family val="2"/>
          </rPr>
          <t xml:space="preserve">
执行测试用例的测试人员</t>
        </r>
        <r>
          <rPr>
            <b/>
            <sz val="9"/>
            <color indexed="81"/>
            <rFont val="Tahoma"/>
            <family val="2"/>
          </rPr>
          <t xml:space="preserve">:
</t>
        </r>
        <r>
          <rPr>
            <sz val="9"/>
            <color indexed="81"/>
            <rFont val="Tahoma"/>
            <family val="2"/>
          </rPr>
          <t>执行测试用例的测试人员</t>
        </r>
        <r>
          <rPr>
            <sz val="9"/>
            <color indexed="81"/>
            <rFont val="Tahoma"/>
            <family val="2"/>
          </rPr>
          <t xml:space="preserve">
</t>
        </r>
      </text>
    </comment>
    <comment ref="G12" authorId="0">
      <text>
        <r>
          <rPr>
            <sz val="10"/>
            <color indexed="81"/>
            <rFont val="Tahoma"/>
            <family val="2"/>
          </rPr>
          <t xml:space="preserve">
</t>
        </r>
        <r>
          <rPr>
            <b/>
            <u/>
            <sz val="9"/>
            <color indexed="81"/>
            <rFont val="Tahoma"/>
            <family val="2"/>
          </rPr>
          <t>测试用例的时间</t>
        </r>
        <r>
          <rPr>
            <b/>
            <sz val="9"/>
            <color indexed="81"/>
            <rFont val="Tahoma"/>
            <family val="2"/>
          </rPr>
          <t>:</t>
        </r>
        <r>
          <rPr>
            <sz val="9"/>
            <color indexed="81"/>
            <rFont val="Tahoma"/>
            <family val="2"/>
          </rPr>
          <t xml:space="preserve">
在本测试周期预估的研究、写入和执行的时间...在运行测试后更新为实际时间</t>
        </r>
      </text>
    </comment>
    <comment ref="H12" authorId="0">
      <text>
        <r>
          <rPr>
            <sz val="10"/>
            <color indexed="81"/>
            <rFont val="Tahoma"/>
            <family val="2"/>
          </rPr>
          <t xml:space="preserve">
</t>
        </r>
        <r>
          <rPr>
            <b/>
            <u/>
            <sz val="9"/>
            <color indexed="81"/>
            <rFont val="Tahoma"/>
            <family val="2"/>
          </rPr>
          <t>Test Case Comments测试用例的备注</t>
        </r>
        <r>
          <rPr>
            <b/>
            <sz val="9"/>
            <color indexed="81"/>
            <rFont val="Tahoma"/>
            <family val="2"/>
          </rPr>
          <t>:</t>
        </r>
        <r>
          <rPr>
            <sz val="9"/>
            <color indexed="81"/>
            <rFont val="Tahoma"/>
            <family val="2"/>
          </rPr>
          <t xml:space="preserve">
1. 输入任何可能解释测试用例的注释
2. 可以添加类似需求文档编号来追溯
3. 添加角色或其他有用的文本</t>
        </r>
      </text>
    </comment>
    <comment ref="I12" authorId="0">
      <text>
        <r>
          <rPr>
            <sz val="10"/>
            <color indexed="81"/>
            <rFont val="Tahoma"/>
            <family val="2"/>
          </rPr>
          <t xml:space="preserve">
</t>
        </r>
        <r>
          <rPr>
            <b/>
            <u/>
            <sz val="9"/>
            <color indexed="81"/>
            <rFont val="Tahoma"/>
            <family val="2"/>
          </rPr>
          <t>Bookmarks</t>
        </r>
        <r>
          <rPr>
            <b/>
            <sz val="9"/>
            <color indexed="81"/>
            <rFont val="Tahoma"/>
            <family val="2"/>
          </rPr>
          <t xml:space="preserve">:
</t>
        </r>
        <r>
          <rPr>
            <sz val="9"/>
            <color indexed="81"/>
            <rFont val="Tahoma"/>
            <family val="2"/>
          </rPr>
          <t>1. Enter X's on rows that you want to
    quickly jump to such as Status = F or B
2. Highlight a cell in this Column, then 
    press ctrl-up or ctrl-down to quickly
    jump up and down through the list</t>
        </r>
      </text>
    </comment>
  </commentList>
</comments>
</file>

<file path=xl/comments16.xml><?xml version="1.0" encoding="utf-8"?>
<comments xmlns="http://schemas.openxmlformats.org/spreadsheetml/2006/main">
  <authors>
    <author>mp</author>
  </authors>
  <commentList>
    <comment ref="A1" authorId="0">
      <text>
        <r>
          <rPr>
            <b/>
            <u/>
            <sz val="9"/>
            <color indexed="81"/>
            <rFont val="Tahoma"/>
            <family val="2"/>
          </rPr>
          <t>Worksheet Title</t>
        </r>
        <r>
          <rPr>
            <b/>
            <sz val="9"/>
            <color indexed="81"/>
            <rFont val="Tahoma"/>
            <family val="2"/>
          </rPr>
          <t xml:space="preserve">:
</t>
        </r>
        <r>
          <rPr>
            <sz val="9"/>
            <color indexed="81"/>
            <rFont val="Tahoma"/>
            <family val="2"/>
          </rPr>
          <t>Do not change this title…it is automatically 
calculated from the worksheet tab name.
Change the tab name below to auto-
matically reset this cell's value.</t>
        </r>
        <r>
          <rPr>
            <sz val="9"/>
            <color indexed="81"/>
            <rFont val="Tahoma"/>
            <family val="2"/>
          </rPr>
          <t xml:space="preserve">
</t>
        </r>
      </text>
    </comment>
    <comment ref="D4" authorId="0">
      <text>
        <r>
          <rPr>
            <b/>
            <u/>
            <sz val="9"/>
            <color indexed="81"/>
            <rFont val="Tahoma"/>
            <family val="2"/>
          </rPr>
          <t>Execution Status Type</t>
        </r>
        <r>
          <rPr>
            <b/>
            <sz val="9"/>
            <color indexed="81"/>
            <rFont val="Tahoma"/>
            <family val="2"/>
          </rPr>
          <t xml:space="preserve">:
</t>
        </r>
        <r>
          <rPr>
            <sz val="9"/>
            <color indexed="81"/>
            <rFont val="Tahoma"/>
            <family val="2"/>
          </rPr>
          <t xml:space="preserve">Status type
</t>
        </r>
      </text>
    </comment>
    <comment ref="E4" authorId="0">
      <text>
        <r>
          <rPr>
            <b/>
            <u/>
            <sz val="9"/>
            <color indexed="81"/>
            <rFont val="Tahoma"/>
            <family val="2"/>
          </rPr>
          <t>Test Case Count</t>
        </r>
        <r>
          <rPr>
            <b/>
            <sz val="9"/>
            <color indexed="81"/>
            <rFont val="Tahoma"/>
            <family val="2"/>
          </rPr>
          <t xml:space="preserve">:
</t>
        </r>
        <r>
          <rPr>
            <sz val="9"/>
            <color indexed="81"/>
            <rFont val="Tahoma"/>
            <family val="2"/>
          </rPr>
          <t>Count of test cases for given status type</t>
        </r>
      </text>
    </comment>
    <comment ref="F4" authorId="0">
      <text>
        <r>
          <rPr>
            <b/>
            <u/>
            <sz val="9"/>
            <color indexed="81"/>
            <rFont val="Tahoma"/>
            <family val="2"/>
          </rPr>
          <t>% Count Test Cases</t>
        </r>
        <r>
          <rPr>
            <b/>
            <sz val="9"/>
            <color indexed="81"/>
            <rFont val="Tahoma"/>
            <family val="2"/>
          </rPr>
          <t xml:space="preserve">:
</t>
        </r>
        <r>
          <rPr>
            <sz val="9"/>
            <color indexed="81"/>
            <rFont val="Tahoma"/>
            <family val="2"/>
          </rPr>
          <t>Count of test cases for given status divided by total non-"n/a" test count</t>
        </r>
      </text>
    </comment>
    <comment ref="G4" authorId="0">
      <text>
        <r>
          <rPr>
            <b/>
            <u/>
            <sz val="9"/>
            <color indexed="81"/>
            <rFont val="Tahoma"/>
            <family val="2"/>
          </rPr>
          <t>Test Case Time</t>
        </r>
        <r>
          <rPr>
            <b/>
            <sz val="9"/>
            <color indexed="81"/>
            <rFont val="Tahoma"/>
            <family val="2"/>
          </rPr>
          <t xml:space="preserve">:
</t>
        </r>
        <r>
          <rPr>
            <sz val="9"/>
            <color indexed="81"/>
            <rFont val="Tahoma"/>
            <family val="2"/>
          </rPr>
          <t>Time to research and execute test cases</t>
        </r>
      </text>
    </comment>
    <comment ref="A12" authorId="0">
      <text>
        <r>
          <rPr>
            <sz val="9"/>
            <color indexed="81"/>
            <rFont val="Tahoma"/>
            <family val="2"/>
          </rPr>
          <t xml:space="preserve">
</t>
        </r>
        <r>
          <rPr>
            <b/>
            <u/>
            <sz val="9"/>
            <color indexed="81"/>
            <rFont val="Tahoma"/>
            <family val="2"/>
          </rPr>
          <t>测试用例编号</t>
        </r>
        <r>
          <rPr>
            <b/>
            <sz val="9"/>
            <color indexed="81"/>
            <rFont val="Tahoma"/>
            <family val="2"/>
          </rPr>
          <t xml:space="preserve">:
</t>
        </r>
        <r>
          <rPr>
            <sz val="9"/>
            <color indexed="81"/>
            <rFont val="Tahoma"/>
            <family val="2"/>
          </rPr>
          <t>1. 这些值是自动计算的，不要输入</t>
        </r>
        <r>
          <rPr>
            <b/>
            <sz val="9"/>
            <color indexed="81"/>
            <rFont val="Tahoma"/>
            <family val="2"/>
          </rPr>
          <t xml:space="preserve">
</t>
        </r>
        <r>
          <rPr>
            <sz val="9"/>
            <color indexed="81"/>
            <rFont val="Tahoma"/>
            <family val="2"/>
          </rPr>
          <t>2.使用复制粘贴来插入新行将产生不正确的TC编号，因为单元格引用被移动了。 可通过更正引用或从同一列复制粘贴具有相同公式的其他单元格来解决此问题。</t>
        </r>
      </text>
    </comment>
    <comment ref="B12" authorId="0">
      <text>
        <r>
          <rPr>
            <sz val="10"/>
            <color indexed="81"/>
            <rFont val="Tahoma"/>
            <family val="2"/>
          </rPr>
          <t xml:space="preserve">
详细的测试用例步骤</t>
        </r>
        <r>
          <rPr>
            <b/>
            <sz val="9"/>
            <color indexed="81"/>
            <rFont val="Tahoma"/>
            <family val="2"/>
          </rPr>
          <t>:</t>
        </r>
        <r>
          <rPr>
            <b/>
            <sz val="9"/>
            <color indexed="81"/>
            <rFont val="Tahoma"/>
            <family val="2"/>
          </rPr>
          <t xml:space="preserve">
</t>
        </r>
        <r>
          <rPr>
            <sz val="9"/>
            <color indexed="81"/>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text>
        <r>
          <rPr>
            <b/>
            <u/>
            <sz val="10"/>
            <color indexed="81"/>
            <rFont val="Tahoma"/>
            <family val="2"/>
          </rPr>
          <t xml:space="preserve">
</t>
        </r>
        <r>
          <rPr>
            <b/>
            <u/>
            <sz val="9"/>
            <color indexed="81"/>
            <rFont val="Tahoma"/>
            <family val="2"/>
          </rPr>
          <t>测试用例的预期结果</t>
        </r>
        <r>
          <rPr>
            <b/>
            <sz val="9"/>
            <color indexed="81"/>
            <rFont val="Tahoma"/>
            <family val="2"/>
          </rPr>
          <t xml:space="preserve">:
</t>
        </r>
        <r>
          <rPr>
            <sz val="9"/>
            <color indexed="81"/>
            <rFont val="Tahoma"/>
            <family val="2"/>
          </rPr>
          <t>1.输入测试步骤的预期结果。
2.请务必将每个预期结果在单独的行来显示，以便状态适用于单个测试结果。
3.建议用字母（A.，B.，C.等）标记每个单独的结果</t>
        </r>
      </text>
    </comment>
    <comment ref="D12" authorId="0">
      <text>
        <r>
          <rPr>
            <sz val="10"/>
            <color indexed="81"/>
            <rFont val="Tahoma"/>
            <family val="2"/>
          </rPr>
          <t xml:space="preserve">
</t>
        </r>
        <r>
          <rPr>
            <b/>
            <u/>
            <sz val="9"/>
            <color indexed="81"/>
            <rFont val="Tahoma"/>
            <family val="2"/>
          </rPr>
          <t>Test Case Execution Result测试用例执行结果</t>
        </r>
        <r>
          <rPr>
            <b/>
            <sz val="9"/>
            <color indexed="81"/>
            <rFont val="Tahoma"/>
            <family val="2"/>
          </rPr>
          <t xml:space="preserve">:
</t>
        </r>
        <r>
          <rPr>
            <sz val="9"/>
            <color indexed="81"/>
            <rFont val="Tahoma"/>
            <family val="2"/>
          </rPr>
          <t>1. 空白格 = Done (</t>
        </r>
        <r>
          <rPr>
            <u/>
            <sz val="9"/>
            <color indexed="81"/>
            <rFont val="Tahoma"/>
            <family val="2"/>
          </rPr>
          <t>P</t>
        </r>
        <r>
          <rPr>
            <sz val="9"/>
            <color indexed="81"/>
            <rFont val="Tahoma"/>
            <family val="2"/>
          </rPr>
          <t xml:space="preserve">ass, </t>
        </r>
        <r>
          <rPr>
            <u/>
            <sz val="9"/>
            <color indexed="81"/>
            <rFont val="Tahoma"/>
            <family val="2"/>
          </rPr>
          <t>n/a</t>
        </r>
        <r>
          <rPr>
            <sz val="9"/>
            <color indexed="81"/>
            <rFont val="Tahoma"/>
            <family val="2"/>
          </rPr>
          <t xml:space="preserve">, and </t>
        </r>
        <r>
          <rPr>
            <u/>
            <sz val="9"/>
            <color indexed="81"/>
            <rFont val="Tahoma"/>
            <family val="2"/>
          </rPr>
          <t>S</t>
        </r>
        <r>
          <rPr>
            <sz val="9"/>
            <color indexed="81"/>
            <rFont val="Tahoma"/>
            <family val="2"/>
          </rPr>
          <t xml:space="preserve">kip)  
2. 红色 = </t>
        </r>
        <r>
          <rPr>
            <u/>
            <sz val="9"/>
            <color indexed="81"/>
            <rFont val="Tahoma"/>
            <family val="2"/>
          </rPr>
          <t>F</t>
        </r>
        <r>
          <rPr>
            <sz val="9"/>
            <color indexed="81"/>
            <rFont val="Tahoma"/>
            <family val="2"/>
          </rPr>
          <t xml:space="preserve">ail
3. 黄色 = </t>
        </r>
        <r>
          <rPr>
            <u/>
            <sz val="9"/>
            <color indexed="81"/>
            <rFont val="Tahoma"/>
            <family val="2"/>
          </rPr>
          <t>B</t>
        </r>
        <r>
          <rPr>
            <sz val="9"/>
            <color indexed="81"/>
            <rFont val="Tahoma"/>
            <family val="2"/>
          </rPr>
          <t xml:space="preserve">locked
4. 浅黄 = </t>
        </r>
        <r>
          <rPr>
            <u/>
            <sz val="9"/>
            <color indexed="81"/>
            <rFont val="Tahoma"/>
            <family val="2"/>
          </rPr>
          <t>U</t>
        </r>
        <r>
          <rPr>
            <sz val="9"/>
            <color indexed="81"/>
            <rFont val="Tahoma"/>
            <family val="2"/>
          </rPr>
          <t>ntested
两种输入状态的方式：
A. 悬停鼠标并使用下拉列表
B. 输入 P, F, S, B, U, or n/a
注意：不要更改背景颜色，它会根据单元格中的文本自动格式化。</t>
        </r>
      </text>
    </comment>
    <comment ref="E12" authorId="0">
      <text>
        <r>
          <rPr>
            <sz val="10"/>
            <color indexed="81"/>
            <rFont val="Tahoma"/>
            <family val="2"/>
          </rPr>
          <t xml:space="preserve">
</t>
        </r>
        <r>
          <rPr>
            <b/>
            <u/>
            <sz val="9"/>
            <color indexed="81"/>
            <rFont val="Tahoma"/>
            <family val="2"/>
          </rPr>
          <t>测试用例执行的日期</t>
        </r>
        <r>
          <rPr>
            <b/>
            <sz val="9"/>
            <color indexed="81"/>
            <rFont val="Tahoma"/>
            <family val="2"/>
          </rPr>
          <t>:</t>
        </r>
        <r>
          <rPr>
            <b/>
            <sz val="9"/>
            <color indexed="81"/>
            <rFont val="Tahoma"/>
            <family val="2"/>
          </rPr>
          <t xml:space="preserve">
</t>
        </r>
        <r>
          <rPr>
            <sz val="9"/>
            <color indexed="81"/>
            <rFont val="Tahoma"/>
            <family val="2"/>
          </rPr>
          <t>1. 按住"ctrl"+";"插入当天的日期
2.测试时，从上面复制和粘贴</t>
        </r>
      </text>
    </comment>
    <comment ref="F12" authorId="0">
      <text>
        <r>
          <rPr>
            <sz val="10"/>
            <color indexed="81"/>
            <rFont val="Tahoma"/>
            <family val="2"/>
          </rPr>
          <t xml:space="preserve">
执行测试用例的测试人员</t>
        </r>
        <r>
          <rPr>
            <b/>
            <sz val="9"/>
            <color indexed="81"/>
            <rFont val="Tahoma"/>
            <family val="2"/>
          </rPr>
          <t xml:space="preserve">:
</t>
        </r>
        <r>
          <rPr>
            <sz val="9"/>
            <color indexed="81"/>
            <rFont val="Tahoma"/>
            <family val="2"/>
          </rPr>
          <t>执行测试用例的测试人员</t>
        </r>
        <r>
          <rPr>
            <sz val="9"/>
            <color indexed="81"/>
            <rFont val="Tahoma"/>
            <family val="2"/>
          </rPr>
          <t xml:space="preserve">
</t>
        </r>
      </text>
    </comment>
    <comment ref="G12" authorId="0">
      <text>
        <r>
          <rPr>
            <sz val="10"/>
            <color indexed="81"/>
            <rFont val="Tahoma"/>
            <family val="2"/>
          </rPr>
          <t xml:space="preserve">
</t>
        </r>
        <r>
          <rPr>
            <b/>
            <u/>
            <sz val="9"/>
            <color indexed="81"/>
            <rFont val="Tahoma"/>
            <family val="2"/>
          </rPr>
          <t>测试用例的时间</t>
        </r>
        <r>
          <rPr>
            <b/>
            <sz val="9"/>
            <color indexed="81"/>
            <rFont val="Tahoma"/>
            <family val="2"/>
          </rPr>
          <t>:</t>
        </r>
        <r>
          <rPr>
            <sz val="9"/>
            <color indexed="81"/>
            <rFont val="Tahoma"/>
            <family val="2"/>
          </rPr>
          <t xml:space="preserve">
在本测试周期预估的研究、写入和执行的时间...在运行测试后更新为实际时间</t>
        </r>
      </text>
    </comment>
    <comment ref="H12" authorId="0">
      <text>
        <r>
          <rPr>
            <sz val="10"/>
            <color indexed="81"/>
            <rFont val="Tahoma"/>
            <family val="2"/>
          </rPr>
          <t xml:space="preserve">
</t>
        </r>
        <r>
          <rPr>
            <b/>
            <u/>
            <sz val="9"/>
            <color indexed="81"/>
            <rFont val="Tahoma"/>
            <family val="2"/>
          </rPr>
          <t>Test Case Comments测试用例的备注</t>
        </r>
        <r>
          <rPr>
            <b/>
            <sz val="9"/>
            <color indexed="81"/>
            <rFont val="Tahoma"/>
            <family val="2"/>
          </rPr>
          <t>:</t>
        </r>
        <r>
          <rPr>
            <sz val="9"/>
            <color indexed="81"/>
            <rFont val="Tahoma"/>
            <family val="2"/>
          </rPr>
          <t xml:space="preserve">
1. 输入任何可能解释测试用例的注释
2. 可以添加类似需求文档编号来追溯
3. 添加角色或其他有用的文本</t>
        </r>
      </text>
    </comment>
    <comment ref="I12" authorId="0">
      <text>
        <r>
          <rPr>
            <sz val="10"/>
            <color indexed="81"/>
            <rFont val="Tahoma"/>
            <family val="2"/>
          </rPr>
          <t xml:space="preserve">
</t>
        </r>
        <r>
          <rPr>
            <b/>
            <u/>
            <sz val="9"/>
            <color indexed="81"/>
            <rFont val="Tahoma"/>
            <family val="2"/>
          </rPr>
          <t>Bookmarks</t>
        </r>
        <r>
          <rPr>
            <b/>
            <sz val="9"/>
            <color indexed="81"/>
            <rFont val="Tahoma"/>
            <family val="2"/>
          </rPr>
          <t xml:space="preserve">:
</t>
        </r>
        <r>
          <rPr>
            <sz val="9"/>
            <color indexed="81"/>
            <rFont val="Tahoma"/>
            <family val="2"/>
          </rPr>
          <t>1. Enter X's on rows that you want to
    quickly jump to such as Status = F or B
2. Highlight a cell in this Column, then 
    press ctrl-up or ctrl-down to quickly
    jump up and down through the list</t>
        </r>
      </text>
    </comment>
  </commentList>
</comments>
</file>

<file path=xl/comments17.xml><?xml version="1.0" encoding="utf-8"?>
<comments xmlns="http://schemas.openxmlformats.org/spreadsheetml/2006/main">
  <authors>
    <author>mp</author>
  </authors>
  <commentList>
    <comment ref="A1" authorId="0">
      <text>
        <r>
          <rPr>
            <b/>
            <u/>
            <sz val="9"/>
            <color indexed="81"/>
            <rFont val="Tahoma"/>
            <family val="2"/>
          </rPr>
          <t>Worksheet Title</t>
        </r>
        <r>
          <rPr>
            <b/>
            <sz val="9"/>
            <color indexed="81"/>
            <rFont val="Tahoma"/>
            <family val="2"/>
          </rPr>
          <t xml:space="preserve">:
</t>
        </r>
        <r>
          <rPr>
            <sz val="9"/>
            <color indexed="81"/>
            <rFont val="Tahoma"/>
            <family val="2"/>
          </rPr>
          <t>Do not change this title…it is automatically 
calculated from the worksheet tab name.
Change the tab name below to auto-
matically reset this cell's value.</t>
        </r>
        <r>
          <rPr>
            <sz val="9"/>
            <color indexed="81"/>
            <rFont val="Tahoma"/>
            <family val="2"/>
          </rPr>
          <t xml:space="preserve">
</t>
        </r>
      </text>
    </comment>
    <comment ref="D4" authorId="0">
      <text>
        <r>
          <rPr>
            <b/>
            <u/>
            <sz val="9"/>
            <color indexed="81"/>
            <rFont val="Tahoma"/>
            <family val="2"/>
          </rPr>
          <t>Execution Status Type</t>
        </r>
        <r>
          <rPr>
            <b/>
            <sz val="9"/>
            <color indexed="81"/>
            <rFont val="Tahoma"/>
            <family val="2"/>
          </rPr>
          <t xml:space="preserve">:
</t>
        </r>
        <r>
          <rPr>
            <sz val="9"/>
            <color indexed="81"/>
            <rFont val="Tahoma"/>
            <family val="2"/>
          </rPr>
          <t xml:space="preserve">Status type
</t>
        </r>
      </text>
    </comment>
    <comment ref="E4" authorId="0">
      <text>
        <r>
          <rPr>
            <b/>
            <u/>
            <sz val="9"/>
            <color indexed="81"/>
            <rFont val="Tahoma"/>
            <family val="2"/>
          </rPr>
          <t>Test Case Count</t>
        </r>
        <r>
          <rPr>
            <b/>
            <sz val="9"/>
            <color indexed="81"/>
            <rFont val="Tahoma"/>
            <family val="2"/>
          </rPr>
          <t xml:space="preserve">:
</t>
        </r>
        <r>
          <rPr>
            <sz val="9"/>
            <color indexed="81"/>
            <rFont val="Tahoma"/>
            <family val="2"/>
          </rPr>
          <t>Count of test cases for given status type</t>
        </r>
      </text>
    </comment>
    <comment ref="F4" authorId="0">
      <text>
        <r>
          <rPr>
            <b/>
            <u/>
            <sz val="9"/>
            <color indexed="81"/>
            <rFont val="Tahoma"/>
            <family val="2"/>
          </rPr>
          <t>% Count Test Cases</t>
        </r>
        <r>
          <rPr>
            <b/>
            <sz val="9"/>
            <color indexed="81"/>
            <rFont val="Tahoma"/>
            <family val="2"/>
          </rPr>
          <t xml:space="preserve">:
</t>
        </r>
        <r>
          <rPr>
            <sz val="9"/>
            <color indexed="81"/>
            <rFont val="Tahoma"/>
            <family val="2"/>
          </rPr>
          <t>Count of test cases for given status divided by total non-"n/a" test count</t>
        </r>
      </text>
    </comment>
    <comment ref="G4" authorId="0">
      <text>
        <r>
          <rPr>
            <b/>
            <u/>
            <sz val="9"/>
            <color indexed="81"/>
            <rFont val="Tahoma"/>
            <family val="2"/>
          </rPr>
          <t>Test Case Time</t>
        </r>
        <r>
          <rPr>
            <b/>
            <sz val="9"/>
            <color indexed="81"/>
            <rFont val="Tahoma"/>
            <family val="2"/>
          </rPr>
          <t xml:space="preserve">:
</t>
        </r>
        <r>
          <rPr>
            <sz val="9"/>
            <color indexed="81"/>
            <rFont val="Tahoma"/>
            <family val="2"/>
          </rPr>
          <t>Time to research and execute test cases</t>
        </r>
      </text>
    </comment>
    <comment ref="A12" authorId="0">
      <text>
        <r>
          <rPr>
            <sz val="9"/>
            <color indexed="81"/>
            <rFont val="Tahoma"/>
            <family val="2"/>
          </rPr>
          <t xml:space="preserve">
</t>
        </r>
        <r>
          <rPr>
            <b/>
            <u/>
            <sz val="9"/>
            <color indexed="81"/>
            <rFont val="Tahoma"/>
            <family val="2"/>
          </rPr>
          <t>测试用例编号</t>
        </r>
        <r>
          <rPr>
            <b/>
            <sz val="9"/>
            <color indexed="81"/>
            <rFont val="Tahoma"/>
            <family val="2"/>
          </rPr>
          <t xml:space="preserve">:
</t>
        </r>
        <r>
          <rPr>
            <sz val="9"/>
            <color indexed="81"/>
            <rFont val="Tahoma"/>
            <family val="2"/>
          </rPr>
          <t>1. 这些值是自动计算的，不要输入</t>
        </r>
        <r>
          <rPr>
            <b/>
            <sz val="9"/>
            <color indexed="81"/>
            <rFont val="Tahoma"/>
            <family val="2"/>
          </rPr>
          <t xml:space="preserve">
</t>
        </r>
        <r>
          <rPr>
            <sz val="9"/>
            <color indexed="81"/>
            <rFont val="Tahoma"/>
            <family val="2"/>
          </rPr>
          <t>2.使用复制粘贴来插入新行将产生不正确的TC编号，因为单元格引用被移动了。 可通过更正引用或从同一列复制粘贴具有相同公式的其他单元格来解决此问题。</t>
        </r>
      </text>
    </comment>
    <comment ref="B12" authorId="0">
      <text>
        <r>
          <rPr>
            <sz val="10"/>
            <color indexed="81"/>
            <rFont val="Tahoma"/>
            <family val="2"/>
          </rPr>
          <t xml:space="preserve">
详细的测试用例步骤</t>
        </r>
        <r>
          <rPr>
            <b/>
            <sz val="9"/>
            <color indexed="81"/>
            <rFont val="Tahoma"/>
            <family val="2"/>
          </rPr>
          <t>:</t>
        </r>
        <r>
          <rPr>
            <b/>
            <sz val="9"/>
            <color indexed="81"/>
            <rFont val="Tahoma"/>
            <family val="2"/>
          </rPr>
          <t xml:space="preserve">
</t>
        </r>
        <r>
          <rPr>
            <sz val="9"/>
            <color indexed="81"/>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text>
        <r>
          <rPr>
            <b/>
            <u/>
            <sz val="10"/>
            <color indexed="81"/>
            <rFont val="Tahoma"/>
            <family val="2"/>
          </rPr>
          <t xml:space="preserve">
</t>
        </r>
        <r>
          <rPr>
            <b/>
            <u/>
            <sz val="9"/>
            <color indexed="81"/>
            <rFont val="Tahoma"/>
            <family val="2"/>
          </rPr>
          <t>测试用例的预期结果</t>
        </r>
        <r>
          <rPr>
            <b/>
            <sz val="9"/>
            <color indexed="81"/>
            <rFont val="Tahoma"/>
            <family val="2"/>
          </rPr>
          <t xml:space="preserve">:
</t>
        </r>
        <r>
          <rPr>
            <sz val="9"/>
            <color indexed="81"/>
            <rFont val="Tahoma"/>
            <family val="2"/>
          </rPr>
          <t>1.输入测试步骤的预期结果。
2.请务必将每个预期结果在单独的行来显示，以便状态适用于单个测试结果。
3.建议用字母（A.，B.，C.等）标记每个单独的结果</t>
        </r>
      </text>
    </comment>
    <comment ref="D12" authorId="0">
      <text>
        <r>
          <rPr>
            <sz val="10"/>
            <color indexed="81"/>
            <rFont val="Tahoma"/>
            <family val="2"/>
          </rPr>
          <t xml:space="preserve">
</t>
        </r>
        <r>
          <rPr>
            <b/>
            <u/>
            <sz val="9"/>
            <color indexed="81"/>
            <rFont val="Tahoma"/>
            <family val="2"/>
          </rPr>
          <t>Test Case Execution Result测试用例执行结果</t>
        </r>
        <r>
          <rPr>
            <b/>
            <sz val="9"/>
            <color indexed="81"/>
            <rFont val="Tahoma"/>
            <family val="2"/>
          </rPr>
          <t xml:space="preserve">:
</t>
        </r>
        <r>
          <rPr>
            <sz val="9"/>
            <color indexed="81"/>
            <rFont val="Tahoma"/>
            <family val="2"/>
          </rPr>
          <t>1. 空白格 = Done (</t>
        </r>
        <r>
          <rPr>
            <u/>
            <sz val="9"/>
            <color indexed="81"/>
            <rFont val="Tahoma"/>
            <family val="2"/>
          </rPr>
          <t>P</t>
        </r>
        <r>
          <rPr>
            <sz val="9"/>
            <color indexed="81"/>
            <rFont val="Tahoma"/>
            <family val="2"/>
          </rPr>
          <t xml:space="preserve">ass, </t>
        </r>
        <r>
          <rPr>
            <u/>
            <sz val="9"/>
            <color indexed="81"/>
            <rFont val="Tahoma"/>
            <family val="2"/>
          </rPr>
          <t>n/a</t>
        </r>
        <r>
          <rPr>
            <sz val="9"/>
            <color indexed="81"/>
            <rFont val="Tahoma"/>
            <family val="2"/>
          </rPr>
          <t xml:space="preserve">, and </t>
        </r>
        <r>
          <rPr>
            <u/>
            <sz val="9"/>
            <color indexed="81"/>
            <rFont val="Tahoma"/>
            <family val="2"/>
          </rPr>
          <t>S</t>
        </r>
        <r>
          <rPr>
            <sz val="9"/>
            <color indexed="81"/>
            <rFont val="Tahoma"/>
            <family val="2"/>
          </rPr>
          <t xml:space="preserve">kip)  
2. 红色 = </t>
        </r>
        <r>
          <rPr>
            <u/>
            <sz val="9"/>
            <color indexed="81"/>
            <rFont val="Tahoma"/>
            <family val="2"/>
          </rPr>
          <t>F</t>
        </r>
        <r>
          <rPr>
            <sz val="9"/>
            <color indexed="81"/>
            <rFont val="Tahoma"/>
            <family val="2"/>
          </rPr>
          <t xml:space="preserve">ail
3. 黄色 = </t>
        </r>
        <r>
          <rPr>
            <u/>
            <sz val="9"/>
            <color indexed="81"/>
            <rFont val="Tahoma"/>
            <family val="2"/>
          </rPr>
          <t>B</t>
        </r>
        <r>
          <rPr>
            <sz val="9"/>
            <color indexed="81"/>
            <rFont val="Tahoma"/>
            <family val="2"/>
          </rPr>
          <t xml:space="preserve">locked
4. 浅黄 = </t>
        </r>
        <r>
          <rPr>
            <u/>
            <sz val="9"/>
            <color indexed="81"/>
            <rFont val="Tahoma"/>
            <family val="2"/>
          </rPr>
          <t>U</t>
        </r>
        <r>
          <rPr>
            <sz val="9"/>
            <color indexed="81"/>
            <rFont val="Tahoma"/>
            <family val="2"/>
          </rPr>
          <t>ntested
两种输入状态的方式：
A. 悬停鼠标并使用下拉列表
B. 输入 P, F, S, B, U, or n/a
注意：不要更改背景颜色，它会根据单元格中的文本自动格式化。</t>
        </r>
      </text>
    </comment>
    <comment ref="E12" authorId="0">
      <text>
        <r>
          <rPr>
            <sz val="10"/>
            <color indexed="81"/>
            <rFont val="Tahoma"/>
            <family val="2"/>
          </rPr>
          <t xml:space="preserve">
</t>
        </r>
        <r>
          <rPr>
            <b/>
            <u/>
            <sz val="9"/>
            <color indexed="81"/>
            <rFont val="Tahoma"/>
            <family val="2"/>
          </rPr>
          <t>测试用例执行的日期</t>
        </r>
        <r>
          <rPr>
            <b/>
            <sz val="9"/>
            <color indexed="81"/>
            <rFont val="Tahoma"/>
            <family val="2"/>
          </rPr>
          <t>:</t>
        </r>
        <r>
          <rPr>
            <b/>
            <sz val="9"/>
            <color indexed="81"/>
            <rFont val="Tahoma"/>
            <family val="2"/>
          </rPr>
          <t xml:space="preserve">
</t>
        </r>
        <r>
          <rPr>
            <sz val="9"/>
            <color indexed="81"/>
            <rFont val="Tahoma"/>
            <family val="2"/>
          </rPr>
          <t>1. 按住"ctrl"+";"插入当天的日期
2.测试时，从上面复制和粘贴</t>
        </r>
      </text>
    </comment>
    <comment ref="F12" authorId="0">
      <text>
        <r>
          <rPr>
            <sz val="10"/>
            <color indexed="81"/>
            <rFont val="Tahoma"/>
            <family val="2"/>
          </rPr>
          <t xml:space="preserve">
执行测试用例的测试人员</t>
        </r>
        <r>
          <rPr>
            <b/>
            <sz val="9"/>
            <color indexed="81"/>
            <rFont val="Tahoma"/>
            <family val="2"/>
          </rPr>
          <t xml:space="preserve">:
</t>
        </r>
        <r>
          <rPr>
            <sz val="9"/>
            <color indexed="81"/>
            <rFont val="Tahoma"/>
            <family val="2"/>
          </rPr>
          <t>执行测试用例的测试人员</t>
        </r>
        <r>
          <rPr>
            <sz val="9"/>
            <color indexed="81"/>
            <rFont val="Tahoma"/>
            <family val="2"/>
          </rPr>
          <t xml:space="preserve">
</t>
        </r>
      </text>
    </comment>
    <comment ref="G12" authorId="0">
      <text>
        <r>
          <rPr>
            <sz val="10"/>
            <color indexed="81"/>
            <rFont val="Tahoma"/>
            <family val="2"/>
          </rPr>
          <t xml:space="preserve">
</t>
        </r>
        <r>
          <rPr>
            <b/>
            <u/>
            <sz val="9"/>
            <color indexed="81"/>
            <rFont val="Tahoma"/>
            <family val="2"/>
          </rPr>
          <t>测试用例的时间</t>
        </r>
        <r>
          <rPr>
            <b/>
            <sz val="9"/>
            <color indexed="81"/>
            <rFont val="Tahoma"/>
            <family val="2"/>
          </rPr>
          <t>:</t>
        </r>
        <r>
          <rPr>
            <sz val="9"/>
            <color indexed="81"/>
            <rFont val="Tahoma"/>
            <family val="2"/>
          </rPr>
          <t xml:space="preserve">
在本测试周期预估的研究、写入和执行的时间...在运行测试后更新为实际时间</t>
        </r>
      </text>
    </comment>
    <comment ref="H12" authorId="0">
      <text>
        <r>
          <rPr>
            <sz val="10"/>
            <color indexed="81"/>
            <rFont val="Tahoma"/>
            <family val="2"/>
          </rPr>
          <t xml:space="preserve">
</t>
        </r>
        <r>
          <rPr>
            <b/>
            <u/>
            <sz val="9"/>
            <color indexed="81"/>
            <rFont val="Tahoma"/>
            <family val="2"/>
          </rPr>
          <t>Test Case Comments测试用例的备注</t>
        </r>
        <r>
          <rPr>
            <b/>
            <sz val="9"/>
            <color indexed="81"/>
            <rFont val="Tahoma"/>
            <family val="2"/>
          </rPr>
          <t>:</t>
        </r>
        <r>
          <rPr>
            <sz val="9"/>
            <color indexed="81"/>
            <rFont val="Tahoma"/>
            <family val="2"/>
          </rPr>
          <t xml:space="preserve">
1. 输入任何可能解释测试用例的注释
2. 可以添加类似需求文档编号来追溯
3. 添加角色或其他有用的文本</t>
        </r>
      </text>
    </comment>
    <comment ref="I12" authorId="0">
      <text>
        <r>
          <rPr>
            <sz val="10"/>
            <color indexed="81"/>
            <rFont val="Tahoma"/>
            <family val="2"/>
          </rPr>
          <t xml:space="preserve">
</t>
        </r>
        <r>
          <rPr>
            <b/>
            <u/>
            <sz val="9"/>
            <color indexed="81"/>
            <rFont val="Tahoma"/>
            <family val="2"/>
          </rPr>
          <t>Bookmarks</t>
        </r>
        <r>
          <rPr>
            <b/>
            <sz val="9"/>
            <color indexed="81"/>
            <rFont val="Tahoma"/>
            <family val="2"/>
          </rPr>
          <t xml:space="preserve">:
</t>
        </r>
        <r>
          <rPr>
            <sz val="9"/>
            <color indexed="81"/>
            <rFont val="Tahoma"/>
            <family val="2"/>
          </rPr>
          <t>1. Enter X's on rows that you want to
    quickly jump to such as Status = F or B
2. Highlight a cell in this Column, then 
    press ctrl-up or ctrl-down to quickly
    jump up and down through the list</t>
        </r>
      </text>
    </comment>
  </commentList>
</comments>
</file>

<file path=xl/comments18.xml><?xml version="1.0" encoding="utf-8"?>
<comments xmlns="http://schemas.openxmlformats.org/spreadsheetml/2006/main">
  <authors>
    <author>mp</author>
  </authors>
  <commentList>
    <comment ref="A1" authorId="0">
      <text>
        <r>
          <rPr>
            <b/>
            <u/>
            <sz val="9"/>
            <color indexed="81"/>
            <rFont val="Tahoma"/>
            <family val="2"/>
          </rPr>
          <t>Worksheet Title</t>
        </r>
        <r>
          <rPr>
            <b/>
            <sz val="9"/>
            <color indexed="81"/>
            <rFont val="Tahoma"/>
            <family val="2"/>
          </rPr>
          <t xml:space="preserve">:
</t>
        </r>
        <r>
          <rPr>
            <sz val="9"/>
            <color indexed="81"/>
            <rFont val="Tahoma"/>
            <family val="2"/>
          </rPr>
          <t>Do not change this title…it is automatically 
calculated from the worksheet tab name.
Change the tab name below to auto-
matically reset this cell's value.</t>
        </r>
        <r>
          <rPr>
            <sz val="9"/>
            <color indexed="81"/>
            <rFont val="Tahoma"/>
            <family val="2"/>
          </rPr>
          <t xml:space="preserve">
</t>
        </r>
      </text>
    </comment>
    <comment ref="D4" authorId="0">
      <text>
        <r>
          <rPr>
            <b/>
            <u/>
            <sz val="9"/>
            <color indexed="81"/>
            <rFont val="Tahoma"/>
            <family val="2"/>
          </rPr>
          <t>Execution Status Type</t>
        </r>
        <r>
          <rPr>
            <b/>
            <sz val="9"/>
            <color indexed="81"/>
            <rFont val="Tahoma"/>
            <family val="2"/>
          </rPr>
          <t xml:space="preserve">:
</t>
        </r>
        <r>
          <rPr>
            <sz val="9"/>
            <color indexed="81"/>
            <rFont val="Tahoma"/>
            <family val="2"/>
          </rPr>
          <t xml:space="preserve">Status type
</t>
        </r>
      </text>
    </comment>
    <comment ref="E4" authorId="0">
      <text>
        <r>
          <rPr>
            <b/>
            <u/>
            <sz val="9"/>
            <color indexed="81"/>
            <rFont val="Tahoma"/>
            <family val="2"/>
          </rPr>
          <t>Test Case Count</t>
        </r>
        <r>
          <rPr>
            <b/>
            <sz val="9"/>
            <color indexed="81"/>
            <rFont val="Tahoma"/>
            <family val="2"/>
          </rPr>
          <t xml:space="preserve">:
</t>
        </r>
        <r>
          <rPr>
            <sz val="9"/>
            <color indexed="81"/>
            <rFont val="Tahoma"/>
            <family val="2"/>
          </rPr>
          <t>Count of test cases for given status type</t>
        </r>
      </text>
    </comment>
    <comment ref="F4" authorId="0">
      <text>
        <r>
          <rPr>
            <b/>
            <u/>
            <sz val="9"/>
            <color indexed="81"/>
            <rFont val="Tahoma"/>
            <family val="2"/>
          </rPr>
          <t>% Count Test Cases</t>
        </r>
        <r>
          <rPr>
            <b/>
            <sz val="9"/>
            <color indexed="81"/>
            <rFont val="Tahoma"/>
            <family val="2"/>
          </rPr>
          <t xml:space="preserve">:
</t>
        </r>
        <r>
          <rPr>
            <sz val="9"/>
            <color indexed="81"/>
            <rFont val="Tahoma"/>
            <family val="2"/>
          </rPr>
          <t>Count of test cases for given status divided by total non-"n/a" test count</t>
        </r>
      </text>
    </comment>
    <comment ref="G4" authorId="0">
      <text>
        <r>
          <rPr>
            <b/>
            <u/>
            <sz val="9"/>
            <color indexed="81"/>
            <rFont val="Tahoma"/>
            <family val="2"/>
          </rPr>
          <t>Test Case Time</t>
        </r>
        <r>
          <rPr>
            <b/>
            <sz val="9"/>
            <color indexed="81"/>
            <rFont val="Tahoma"/>
            <family val="2"/>
          </rPr>
          <t xml:space="preserve">:
</t>
        </r>
        <r>
          <rPr>
            <sz val="9"/>
            <color indexed="81"/>
            <rFont val="Tahoma"/>
            <family val="2"/>
          </rPr>
          <t>Time to research and execute test cases</t>
        </r>
      </text>
    </comment>
    <comment ref="A12" authorId="0">
      <text>
        <r>
          <rPr>
            <sz val="9"/>
            <color indexed="81"/>
            <rFont val="Tahoma"/>
            <family val="2"/>
          </rPr>
          <t xml:space="preserve">
</t>
        </r>
        <r>
          <rPr>
            <b/>
            <u/>
            <sz val="9"/>
            <color indexed="81"/>
            <rFont val="Tahoma"/>
            <family val="2"/>
          </rPr>
          <t>测试用例编号</t>
        </r>
        <r>
          <rPr>
            <b/>
            <sz val="9"/>
            <color indexed="81"/>
            <rFont val="Tahoma"/>
            <family val="2"/>
          </rPr>
          <t xml:space="preserve">:
</t>
        </r>
        <r>
          <rPr>
            <sz val="9"/>
            <color indexed="81"/>
            <rFont val="Tahoma"/>
            <family val="2"/>
          </rPr>
          <t>1. 这些值是自动计算的，不要输入</t>
        </r>
        <r>
          <rPr>
            <b/>
            <sz val="9"/>
            <color indexed="81"/>
            <rFont val="Tahoma"/>
            <family val="2"/>
          </rPr>
          <t xml:space="preserve">
</t>
        </r>
        <r>
          <rPr>
            <sz val="9"/>
            <color indexed="81"/>
            <rFont val="Tahoma"/>
            <family val="2"/>
          </rPr>
          <t>2.使用复制粘贴来插入新行将产生不正确的TC编号，因为单元格引用被移动了。 可通过更正引用或从同一列复制粘贴具有相同公式的其他单元格来解决此问题。</t>
        </r>
      </text>
    </comment>
    <comment ref="B12" authorId="0">
      <text>
        <r>
          <rPr>
            <sz val="10"/>
            <color indexed="81"/>
            <rFont val="Tahoma"/>
            <family val="2"/>
          </rPr>
          <t xml:space="preserve">
详细的测试用例步骤</t>
        </r>
        <r>
          <rPr>
            <b/>
            <sz val="9"/>
            <color indexed="81"/>
            <rFont val="Tahoma"/>
            <family val="2"/>
          </rPr>
          <t>:</t>
        </r>
        <r>
          <rPr>
            <b/>
            <sz val="9"/>
            <color indexed="81"/>
            <rFont val="Tahoma"/>
            <family val="2"/>
          </rPr>
          <t xml:space="preserve">
</t>
        </r>
        <r>
          <rPr>
            <sz val="9"/>
            <color indexed="81"/>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text>
        <r>
          <rPr>
            <b/>
            <u/>
            <sz val="10"/>
            <color indexed="81"/>
            <rFont val="Tahoma"/>
            <family val="2"/>
          </rPr>
          <t xml:space="preserve">
</t>
        </r>
        <r>
          <rPr>
            <b/>
            <u/>
            <sz val="9"/>
            <color indexed="81"/>
            <rFont val="Tahoma"/>
            <family val="2"/>
          </rPr>
          <t>测试用例的预期结果</t>
        </r>
        <r>
          <rPr>
            <b/>
            <sz val="9"/>
            <color indexed="81"/>
            <rFont val="Tahoma"/>
            <family val="2"/>
          </rPr>
          <t xml:space="preserve">:
</t>
        </r>
        <r>
          <rPr>
            <sz val="9"/>
            <color indexed="81"/>
            <rFont val="Tahoma"/>
            <family val="2"/>
          </rPr>
          <t>1.输入测试步骤的预期结果。
2.请务必将每个预期结果在单独的行来显示，以便状态适用于单个测试结果。
3.建议用字母（A.，B.，C.等）标记每个单独的结果</t>
        </r>
      </text>
    </comment>
    <comment ref="D12" authorId="0">
      <text>
        <r>
          <rPr>
            <sz val="10"/>
            <color indexed="81"/>
            <rFont val="Tahoma"/>
            <family val="2"/>
          </rPr>
          <t xml:space="preserve">
</t>
        </r>
        <r>
          <rPr>
            <b/>
            <u/>
            <sz val="9"/>
            <color indexed="81"/>
            <rFont val="Tahoma"/>
            <family val="2"/>
          </rPr>
          <t>Test Case Execution Result测试用例执行结果</t>
        </r>
        <r>
          <rPr>
            <b/>
            <sz val="9"/>
            <color indexed="81"/>
            <rFont val="Tahoma"/>
            <family val="2"/>
          </rPr>
          <t xml:space="preserve">:
</t>
        </r>
        <r>
          <rPr>
            <sz val="9"/>
            <color indexed="81"/>
            <rFont val="Tahoma"/>
            <family val="2"/>
          </rPr>
          <t>1. 空白格 = Done (</t>
        </r>
        <r>
          <rPr>
            <u/>
            <sz val="9"/>
            <color indexed="81"/>
            <rFont val="Tahoma"/>
            <family val="2"/>
          </rPr>
          <t>P</t>
        </r>
        <r>
          <rPr>
            <sz val="9"/>
            <color indexed="81"/>
            <rFont val="Tahoma"/>
            <family val="2"/>
          </rPr>
          <t xml:space="preserve">ass, </t>
        </r>
        <r>
          <rPr>
            <u/>
            <sz val="9"/>
            <color indexed="81"/>
            <rFont val="Tahoma"/>
            <family val="2"/>
          </rPr>
          <t>n/a</t>
        </r>
        <r>
          <rPr>
            <sz val="9"/>
            <color indexed="81"/>
            <rFont val="Tahoma"/>
            <family val="2"/>
          </rPr>
          <t xml:space="preserve">, and </t>
        </r>
        <r>
          <rPr>
            <u/>
            <sz val="9"/>
            <color indexed="81"/>
            <rFont val="Tahoma"/>
            <family val="2"/>
          </rPr>
          <t>S</t>
        </r>
        <r>
          <rPr>
            <sz val="9"/>
            <color indexed="81"/>
            <rFont val="Tahoma"/>
            <family val="2"/>
          </rPr>
          <t xml:space="preserve">kip)  
2. 红色 = </t>
        </r>
        <r>
          <rPr>
            <u/>
            <sz val="9"/>
            <color indexed="81"/>
            <rFont val="Tahoma"/>
            <family val="2"/>
          </rPr>
          <t>F</t>
        </r>
        <r>
          <rPr>
            <sz val="9"/>
            <color indexed="81"/>
            <rFont val="Tahoma"/>
            <family val="2"/>
          </rPr>
          <t xml:space="preserve">ail
3. 黄色 = </t>
        </r>
        <r>
          <rPr>
            <u/>
            <sz val="9"/>
            <color indexed="81"/>
            <rFont val="Tahoma"/>
            <family val="2"/>
          </rPr>
          <t>B</t>
        </r>
        <r>
          <rPr>
            <sz val="9"/>
            <color indexed="81"/>
            <rFont val="Tahoma"/>
            <family val="2"/>
          </rPr>
          <t xml:space="preserve">locked
4. 浅黄 = </t>
        </r>
        <r>
          <rPr>
            <u/>
            <sz val="9"/>
            <color indexed="81"/>
            <rFont val="Tahoma"/>
            <family val="2"/>
          </rPr>
          <t>U</t>
        </r>
        <r>
          <rPr>
            <sz val="9"/>
            <color indexed="81"/>
            <rFont val="Tahoma"/>
            <family val="2"/>
          </rPr>
          <t>ntested
两种输入状态的方式：
A. 悬停鼠标并使用下拉列表
B. 输入 P, F, S, B, U, or n/a
注意：不要更改背景颜色，它会根据单元格中的文本自动格式化。</t>
        </r>
      </text>
    </comment>
    <comment ref="E12" authorId="0">
      <text>
        <r>
          <rPr>
            <sz val="10"/>
            <color indexed="81"/>
            <rFont val="Tahoma"/>
            <family val="2"/>
          </rPr>
          <t xml:space="preserve">
</t>
        </r>
        <r>
          <rPr>
            <b/>
            <u/>
            <sz val="9"/>
            <color indexed="81"/>
            <rFont val="Tahoma"/>
            <family val="2"/>
          </rPr>
          <t>测试用例执行的日期</t>
        </r>
        <r>
          <rPr>
            <b/>
            <sz val="9"/>
            <color indexed="81"/>
            <rFont val="Tahoma"/>
            <family val="2"/>
          </rPr>
          <t>:</t>
        </r>
        <r>
          <rPr>
            <b/>
            <sz val="9"/>
            <color indexed="81"/>
            <rFont val="Tahoma"/>
            <family val="2"/>
          </rPr>
          <t xml:space="preserve">
</t>
        </r>
        <r>
          <rPr>
            <sz val="9"/>
            <color indexed="81"/>
            <rFont val="Tahoma"/>
            <family val="2"/>
          </rPr>
          <t>1. 按住"ctrl"+";"插入当天的日期
2.测试时，从上面复制和粘贴</t>
        </r>
      </text>
    </comment>
    <comment ref="F12" authorId="0">
      <text>
        <r>
          <rPr>
            <sz val="10"/>
            <color indexed="81"/>
            <rFont val="Tahoma"/>
            <family val="2"/>
          </rPr>
          <t xml:space="preserve">
执行测试用例的测试人员</t>
        </r>
        <r>
          <rPr>
            <b/>
            <sz val="9"/>
            <color indexed="81"/>
            <rFont val="Tahoma"/>
            <family val="2"/>
          </rPr>
          <t xml:space="preserve">:
</t>
        </r>
        <r>
          <rPr>
            <sz val="9"/>
            <color indexed="81"/>
            <rFont val="Tahoma"/>
            <family val="2"/>
          </rPr>
          <t>执行测试用例的测试人员</t>
        </r>
        <r>
          <rPr>
            <sz val="9"/>
            <color indexed="81"/>
            <rFont val="Tahoma"/>
            <family val="2"/>
          </rPr>
          <t xml:space="preserve">
</t>
        </r>
      </text>
    </comment>
    <comment ref="G12" authorId="0">
      <text>
        <r>
          <rPr>
            <sz val="10"/>
            <color indexed="81"/>
            <rFont val="Tahoma"/>
            <family val="2"/>
          </rPr>
          <t xml:space="preserve">
</t>
        </r>
        <r>
          <rPr>
            <b/>
            <u/>
            <sz val="9"/>
            <color indexed="81"/>
            <rFont val="Tahoma"/>
            <family val="2"/>
          </rPr>
          <t>测试用例的时间</t>
        </r>
        <r>
          <rPr>
            <b/>
            <sz val="9"/>
            <color indexed="81"/>
            <rFont val="Tahoma"/>
            <family val="2"/>
          </rPr>
          <t>:</t>
        </r>
        <r>
          <rPr>
            <sz val="9"/>
            <color indexed="81"/>
            <rFont val="Tahoma"/>
            <family val="2"/>
          </rPr>
          <t xml:space="preserve">
在本测试周期预估的研究、写入和执行的时间...在运行测试后更新为实际时间</t>
        </r>
      </text>
    </comment>
    <comment ref="H12" authorId="0">
      <text>
        <r>
          <rPr>
            <sz val="10"/>
            <color indexed="81"/>
            <rFont val="Tahoma"/>
            <family val="2"/>
          </rPr>
          <t xml:space="preserve">
</t>
        </r>
        <r>
          <rPr>
            <b/>
            <u/>
            <sz val="9"/>
            <color indexed="81"/>
            <rFont val="Tahoma"/>
            <family val="2"/>
          </rPr>
          <t>Test Case Comments测试用例的备注</t>
        </r>
        <r>
          <rPr>
            <b/>
            <sz val="9"/>
            <color indexed="81"/>
            <rFont val="Tahoma"/>
            <family val="2"/>
          </rPr>
          <t>:</t>
        </r>
        <r>
          <rPr>
            <sz val="9"/>
            <color indexed="81"/>
            <rFont val="Tahoma"/>
            <family val="2"/>
          </rPr>
          <t xml:space="preserve">
1. 输入任何可能解释测试用例的注释
2. 可以添加类似需求文档编号来追溯
3. 添加角色或其他有用的文本</t>
        </r>
      </text>
    </comment>
    <comment ref="I12" authorId="0">
      <text>
        <r>
          <rPr>
            <sz val="10"/>
            <color indexed="81"/>
            <rFont val="Tahoma"/>
            <family val="2"/>
          </rPr>
          <t xml:space="preserve">
</t>
        </r>
        <r>
          <rPr>
            <b/>
            <u/>
            <sz val="9"/>
            <color indexed="81"/>
            <rFont val="Tahoma"/>
            <family val="2"/>
          </rPr>
          <t>Bookmarks</t>
        </r>
        <r>
          <rPr>
            <b/>
            <sz val="9"/>
            <color indexed="81"/>
            <rFont val="Tahoma"/>
            <family val="2"/>
          </rPr>
          <t xml:space="preserve">:
</t>
        </r>
        <r>
          <rPr>
            <sz val="9"/>
            <color indexed="81"/>
            <rFont val="Tahoma"/>
            <family val="2"/>
          </rPr>
          <t>1. Enter X's on rows that you want to
    quickly jump to such as Status = F or B
2. Highlight a cell in this Column, then 
    press ctrl-up or ctrl-down to quickly
    jump up and down through the list</t>
        </r>
      </text>
    </comment>
  </commentList>
</comments>
</file>

<file path=xl/comments19.xml><?xml version="1.0" encoding="utf-8"?>
<comments xmlns="http://schemas.openxmlformats.org/spreadsheetml/2006/main">
  <authors>
    <author>mp</author>
  </authors>
  <commentList>
    <comment ref="A1" authorId="0">
      <text>
        <r>
          <rPr>
            <b/>
            <u/>
            <sz val="9"/>
            <color indexed="81"/>
            <rFont val="Tahoma"/>
            <family val="2"/>
          </rPr>
          <t>Worksheet Title</t>
        </r>
        <r>
          <rPr>
            <b/>
            <sz val="9"/>
            <color indexed="81"/>
            <rFont val="Tahoma"/>
            <family val="2"/>
          </rPr>
          <t xml:space="preserve">:
</t>
        </r>
        <r>
          <rPr>
            <sz val="9"/>
            <color indexed="81"/>
            <rFont val="Tahoma"/>
            <family val="2"/>
          </rPr>
          <t>Do not change this title…it is automatically 
calculated from the worksheet tab name.
Change the tab name below to auto-
matically reset this cell's value.</t>
        </r>
        <r>
          <rPr>
            <sz val="9"/>
            <color indexed="81"/>
            <rFont val="Tahoma"/>
            <family val="2"/>
          </rPr>
          <t xml:space="preserve">
</t>
        </r>
      </text>
    </comment>
    <comment ref="D4" authorId="0">
      <text>
        <r>
          <rPr>
            <b/>
            <u/>
            <sz val="9"/>
            <color indexed="81"/>
            <rFont val="Tahoma"/>
            <family val="2"/>
          </rPr>
          <t>Execution Status Type</t>
        </r>
        <r>
          <rPr>
            <b/>
            <sz val="9"/>
            <color indexed="81"/>
            <rFont val="Tahoma"/>
            <family val="2"/>
          </rPr>
          <t xml:space="preserve">:
</t>
        </r>
        <r>
          <rPr>
            <sz val="9"/>
            <color indexed="81"/>
            <rFont val="Tahoma"/>
            <family val="2"/>
          </rPr>
          <t xml:space="preserve">Status type
</t>
        </r>
      </text>
    </comment>
    <comment ref="E4" authorId="0">
      <text>
        <r>
          <rPr>
            <b/>
            <u/>
            <sz val="9"/>
            <color indexed="81"/>
            <rFont val="Tahoma"/>
            <family val="2"/>
          </rPr>
          <t>Test Case Count</t>
        </r>
        <r>
          <rPr>
            <b/>
            <sz val="9"/>
            <color indexed="81"/>
            <rFont val="Tahoma"/>
            <family val="2"/>
          </rPr>
          <t xml:space="preserve">:
</t>
        </r>
        <r>
          <rPr>
            <sz val="9"/>
            <color indexed="81"/>
            <rFont val="Tahoma"/>
            <family val="2"/>
          </rPr>
          <t>Count of test cases for given status type</t>
        </r>
      </text>
    </comment>
    <comment ref="F4" authorId="0">
      <text>
        <r>
          <rPr>
            <b/>
            <u/>
            <sz val="9"/>
            <color indexed="81"/>
            <rFont val="Tahoma"/>
            <family val="2"/>
          </rPr>
          <t>% Count Test Cases</t>
        </r>
        <r>
          <rPr>
            <b/>
            <sz val="9"/>
            <color indexed="81"/>
            <rFont val="Tahoma"/>
            <family val="2"/>
          </rPr>
          <t xml:space="preserve">:
</t>
        </r>
        <r>
          <rPr>
            <sz val="9"/>
            <color indexed="81"/>
            <rFont val="Tahoma"/>
            <family val="2"/>
          </rPr>
          <t>Count of test cases for given status divided by total non-"n/a" test count</t>
        </r>
      </text>
    </comment>
    <comment ref="G4" authorId="0">
      <text>
        <r>
          <rPr>
            <b/>
            <u/>
            <sz val="9"/>
            <color indexed="81"/>
            <rFont val="Tahoma"/>
            <family val="2"/>
          </rPr>
          <t>Test Case Time</t>
        </r>
        <r>
          <rPr>
            <b/>
            <sz val="9"/>
            <color indexed="81"/>
            <rFont val="Tahoma"/>
            <family val="2"/>
          </rPr>
          <t xml:space="preserve">:
</t>
        </r>
        <r>
          <rPr>
            <sz val="9"/>
            <color indexed="81"/>
            <rFont val="Tahoma"/>
            <family val="2"/>
          </rPr>
          <t>Time to research and execute test cases</t>
        </r>
      </text>
    </comment>
    <comment ref="A12" authorId="0">
      <text>
        <r>
          <rPr>
            <sz val="9"/>
            <color indexed="81"/>
            <rFont val="Tahoma"/>
            <family val="2"/>
          </rPr>
          <t xml:space="preserve">
</t>
        </r>
        <r>
          <rPr>
            <b/>
            <u/>
            <sz val="9"/>
            <color indexed="81"/>
            <rFont val="Tahoma"/>
            <family val="2"/>
          </rPr>
          <t>测试用例编号</t>
        </r>
        <r>
          <rPr>
            <b/>
            <sz val="9"/>
            <color indexed="81"/>
            <rFont val="Tahoma"/>
            <family val="2"/>
          </rPr>
          <t xml:space="preserve">:
</t>
        </r>
        <r>
          <rPr>
            <sz val="9"/>
            <color indexed="81"/>
            <rFont val="Tahoma"/>
            <family val="2"/>
          </rPr>
          <t>1. 这些值是自动计算的，不要输入</t>
        </r>
        <r>
          <rPr>
            <b/>
            <sz val="9"/>
            <color indexed="81"/>
            <rFont val="Tahoma"/>
            <family val="2"/>
          </rPr>
          <t xml:space="preserve">
</t>
        </r>
        <r>
          <rPr>
            <sz val="9"/>
            <color indexed="81"/>
            <rFont val="Tahoma"/>
            <family val="2"/>
          </rPr>
          <t>2.使用复制粘贴来插入新行将产生不正确的TC编号，因为单元格引用被移动了。 可通过更正引用或从同一列复制粘贴具有相同公式的其他单元格来解决此问题。</t>
        </r>
      </text>
    </comment>
    <comment ref="B12" authorId="0">
      <text>
        <r>
          <rPr>
            <sz val="10"/>
            <color indexed="81"/>
            <rFont val="Tahoma"/>
            <family val="2"/>
          </rPr>
          <t xml:space="preserve">
详细的测试用例步骤</t>
        </r>
        <r>
          <rPr>
            <b/>
            <sz val="9"/>
            <color indexed="81"/>
            <rFont val="Tahoma"/>
            <family val="2"/>
          </rPr>
          <t>:</t>
        </r>
        <r>
          <rPr>
            <b/>
            <sz val="9"/>
            <color indexed="81"/>
            <rFont val="Tahoma"/>
            <family val="2"/>
          </rPr>
          <t xml:space="preserve">
</t>
        </r>
        <r>
          <rPr>
            <sz val="9"/>
            <color indexed="81"/>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text>
        <r>
          <rPr>
            <b/>
            <u/>
            <sz val="10"/>
            <color indexed="81"/>
            <rFont val="Tahoma"/>
            <family val="2"/>
          </rPr>
          <t xml:space="preserve">
</t>
        </r>
        <r>
          <rPr>
            <b/>
            <u/>
            <sz val="9"/>
            <color indexed="81"/>
            <rFont val="Tahoma"/>
            <family val="2"/>
          </rPr>
          <t>测试用例的预期结果</t>
        </r>
        <r>
          <rPr>
            <b/>
            <sz val="9"/>
            <color indexed="81"/>
            <rFont val="Tahoma"/>
            <family val="2"/>
          </rPr>
          <t xml:space="preserve">:
</t>
        </r>
        <r>
          <rPr>
            <sz val="9"/>
            <color indexed="81"/>
            <rFont val="Tahoma"/>
            <family val="2"/>
          </rPr>
          <t>1.输入测试步骤的预期结果。
2.请务必将每个预期结果在单独的行来显示，以便状态适用于单个测试结果。
3.建议用字母（A.，B.，C.等）标记每个单独的结果</t>
        </r>
      </text>
    </comment>
    <comment ref="D12" authorId="0">
      <text>
        <r>
          <rPr>
            <sz val="10"/>
            <color indexed="81"/>
            <rFont val="Tahoma"/>
            <family val="2"/>
          </rPr>
          <t xml:space="preserve">
</t>
        </r>
        <r>
          <rPr>
            <b/>
            <u/>
            <sz val="9"/>
            <color indexed="81"/>
            <rFont val="Tahoma"/>
            <family val="2"/>
          </rPr>
          <t>Test Case Execution Result测试用例执行结果</t>
        </r>
        <r>
          <rPr>
            <b/>
            <sz val="9"/>
            <color indexed="81"/>
            <rFont val="Tahoma"/>
            <family val="2"/>
          </rPr>
          <t xml:space="preserve">:
</t>
        </r>
        <r>
          <rPr>
            <sz val="9"/>
            <color indexed="81"/>
            <rFont val="Tahoma"/>
            <family val="2"/>
          </rPr>
          <t>1. 空白格 = Done (</t>
        </r>
        <r>
          <rPr>
            <u/>
            <sz val="9"/>
            <color indexed="81"/>
            <rFont val="Tahoma"/>
            <family val="2"/>
          </rPr>
          <t>P</t>
        </r>
        <r>
          <rPr>
            <sz val="9"/>
            <color indexed="81"/>
            <rFont val="Tahoma"/>
            <family val="2"/>
          </rPr>
          <t xml:space="preserve">ass, </t>
        </r>
        <r>
          <rPr>
            <u/>
            <sz val="9"/>
            <color indexed="81"/>
            <rFont val="Tahoma"/>
            <family val="2"/>
          </rPr>
          <t>n/a</t>
        </r>
        <r>
          <rPr>
            <sz val="9"/>
            <color indexed="81"/>
            <rFont val="Tahoma"/>
            <family val="2"/>
          </rPr>
          <t xml:space="preserve">, and </t>
        </r>
        <r>
          <rPr>
            <u/>
            <sz val="9"/>
            <color indexed="81"/>
            <rFont val="Tahoma"/>
            <family val="2"/>
          </rPr>
          <t>S</t>
        </r>
        <r>
          <rPr>
            <sz val="9"/>
            <color indexed="81"/>
            <rFont val="Tahoma"/>
            <family val="2"/>
          </rPr>
          <t xml:space="preserve">kip)  
2. 红色 = </t>
        </r>
        <r>
          <rPr>
            <u/>
            <sz val="9"/>
            <color indexed="81"/>
            <rFont val="Tahoma"/>
            <family val="2"/>
          </rPr>
          <t>F</t>
        </r>
        <r>
          <rPr>
            <sz val="9"/>
            <color indexed="81"/>
            <rFont val="Tahoma"/>
            <family val="2"/>
          </rPr>
          <t xml:space="preserve">ail
3. 黄色 = </t>
        </r>
        <r>
          <rPr>
            <u/>
            <sz val="9"/>
            <color indexed="81"/>
            <rFont val="Tahoma"/>
            <family val="2"/>
          </rPr>
          <t>B</t>
        </r>
        <r>
          <rPr>
            <sz val="9"/>
            <color indexed="81"/>
            <rFont val="Tahoma"/>
            <family val="2"/>
          </rPr>
          <t xml:space="preserve">locked
4. 浅黄 = </t>
        </r>
        <r>
          <rPr>
            <u/>
            <sz val="9"/>
            <color indexed="81"/>
            <rFont val="Tahoma"/>
            <family val="2"/>
          </rPr>
          <t>U</t>
        </r>
        <r>
          <rPr>
            <sz val="9"/>
            <color indexed="81"/>
            <rFont val="Tahoma"/>
            <family val="2"/>
          </rPr>
          <t>ntested
两种输入状态的方式：
A. 悬停鼠标并使用下拉列表
B. 输入 P, F, S, B, U, or n/a
注意：不要更改背景颜色，它会根据单元格中的文本自动格式化。</t>
        </r>
      </text>
    </comment>
    <comment ref="E12" authorId="0">
      <text>
        <r>
          <rPr>
            <sz val="10"/>
            <color indexed="81"/>
            <rFont val="Tahoma"/>
            <family val="2"/>
          </rPr>
          <t xml:space="preserve">
</t>
        </r>
        <r>
          <rPr>
            <b/>
            <u/>
            <sz val="9"/>
            <color indexed="81"/>
            <rFont val="Tahoma"/>
            <family val="2"/>
          </rPr>
          <t>测试用例执行的日期</t>
        </r>
        <r>
          <rPr>
            <b/>
            <sz val="9"/>
            <color indexed="81"/>
            <rFont val="Tahoma"/>
            <family val="2"/>
          </rPr>
          <t>:</t>
        </r>
        <r>
          <rPr>
            <b/>
            <sz val="9"/>
            <color indexed="81"/>
            <rFont val="Tahoma"/>
            <family val="2"/>
          </rPr>
          <t xml:space="preserve">
</t>
        </r>
        <r>
          <rPr>
            <sz val="9"/>
            <color indexed="81"/>
            <rFont val="Tahoma"/>
            <family val="2"/>
          </rPr>
          <t>1. 按住"ctrl"+";"插入当天的日期
2.测试时，从上面复制和粘贴</t>
        </r>
      </text>
    </comment>
    <comment ref="F12" authorId="0">
      <text>
        <r>
          <rPr>
            <sz val="10"/>
            <color indexed="81"/>
            <rFont val="Tahoma"/>
            <family val="2"/>
          </rPr>
          <t xml:space="preserve">
执行测试用例的测试人员</t>
        </r>
        <r>
          <rPr>
            <b/>
            <sz val="9"/>
            <color indexed="81"/>
            <rFont val="Tahoma"/>
            <family val="2"/>
          </rPr>
          <t xml:space="preserve">:
</t>
        </r>
        <r>
          <rPr>
            <sz val="9"/>
            <color indexed="81"/>
            <rFont val="Tahoma"/>
            <family val="2"/>
          </rPr>
          <t>执行测试用例的测试人员</t>
        </r>
        <r>
          <rPr>
            <sz val="9"/>
            <color indexed="81"/>
            <rFont val="Tahoma"/>
            <family val="2"/>
          </rPr>
          <t xml:space="preserve">
</t>
        </r>
      </text>
    </comment>
    <comment ref="G12" authorId="0">
      <text>
        <r>
          <rPr>
            <sz val="10"/>
            <color indexed="81"/>
            <rFont val="Tahoma"/>
            <family val="2"/>
          </rPr>
          <t xml:space="preserve">
</t>
        </r>
        <r>
          <rPr>
            <b/>
            <u/>
            <sz val="9"/>
            <color indexed="81"/>
            <rFont val="Tahoma"/>
            <family val="2"/>
          </rPr>
          <t>测试用例的时间</t>
        </r>
        <r>
          <rPr>
            <b/>
            <sz val="9"/>
            <color indexed="81"/>
            <rFont val="Tahoma"/>
            <family val="2"/>
          </rPr>
          <t>:</t>
        </r>
        <r>
          <rPr>
            <sz val="9"/>
            <color indexed="81"/>
            <rFont val="Tahoma"/>
            <family val="2"/>
          </rPr>
          <t xml:space="preserve">
在本测试周期预估的研究、写入和执行的时间...在运行测试后更新为实际时间</t>
        </r>
      </text>
    </comment>
    <comment ref="H12" authorId="0">
      <text>
        <r>
          <rPr>
            <sz val="10"/>
            <color indexed="81"/>
            <rFont val="Tahoma"/>
            <family val="2"/>
          </rPr>
          <t xml:space="preserve">
</t>
        </r>
        <r>
          <rPr>
            <b/>
            <u/>
            <sz val="9"/>
            <color indexed="81"/>
            <rFont val="Tahoma"/>
            <family val="2"/>
          </rPr>
          <t>Test Case Comments测试用例的备注</t>
        </r>
        <r>
          <rPr>
            <b/>
            <sz val="9"/>
            <color indexed="81"/>
            <rFont val="Tahoma"/>
            <family val="2"/>
          </rPr>
          <t>:</t>
        </r>
        <r>
          <rPr>
            <sz val="9"/>
            <color indexed="81"/>
            <rFont val="Tahoma"/>
            <family val="2"/>
          </rPr>
          <t xml:space="preserve">
1. 输入任何可能解释测试用例的注释
2. 可以添加类似需求文档编号来追溯
3. 添加角色或其他有用的文本</t>
        </r>
      </text>
    </comment>
    <comment ref="I12" authorId="0">
      <text>
        <r>
          <rPr>
            <sz val="10"/>
            <color indexed="81"/>
            <rFont val="Tahoma"/>
            <family val="2"/>
          </rPr>
          <t xml:space="preserve">
</t>
        </r>
        <r>
          <rPr>
            <b/>
            <u/>
            <sz val="9"/>
            <color indexed="81"/>
            <rFont val="Tahoma"/>
            <family val="2"/>
          </rPr>
          <t>Bookmarks</t>
        </r>
        <r>
          <rPr>
            <b/>
            <sz val="9"/>
            <color indexed="81"/>
            <rFont val="Tahoma"/>
            <family val="2"/>
          </rPr>
          <t xml:space="preserve">:
</t>
        </r>
        <r>
          <rPr>
            <sz val="9"/>
            <color indexed="81"/>
            <rFont val="Tahoma"/>
            <family val="2"/>
          </rPr>
          <t>1. Enter X's on rows that you want to
    quickly jump to such as Status = F or B
2. Highlight a cell in this Column, then 
    press ctrl-up or ctrl-down to quickly
    jump up and down through the list</t>
        </r>
      </text>
    </comment>
  </commentList>
</comments>
</file>

<file path=xl/comments2.xml><?xml version="1.0" encoding="utf-8"?>
<comments xmlns="http://schemas.openxmlformats.org/spreadsheetml/2006/main">
  <authors>
    <author>mp</author>
  </authors>
  <commentList>
    <comment ref="B31" authorId="0">
      <text>
        <r>
          <rPr>
            <sz val="9"/>
            <color indexed="81"/>
            <rFont val="Tahoma"/>
            <family val="2"/>
          </rPr>
          <t>Test Cycle Name, taken from the "Snapshot" worksheet's Test Cycle Information section at the end of every test cycle; you manually copy it here</t>
        </r>
      </text>
    </comment>
    <comment ref="C31" authorId="0">
      <text>
        <r>
          <rPr>
            <sz val="9"/>
            <color indexed="81"/>
            <rFont val="Tahoma"/>
            <family val="2"/>
          </rPr>
          <t>Test Case Counts (total and failed) taken from the Test Results Table of worksheet "Snapshot" at the end of each test cycle; you manually copy the values here</t>
        </r>
      </text>
    </comment>
    <comment ref="E31" authorId="0">
      <text>
        <r>
          <rPr>
            <sz val="9"/>
            <color indexed="81"/>
            <rFont val="Tahoma"/>
            <family val="2"/>
          </rPr>
          <t>Total Test Time for each test cycle; you manually copy the values from the "Snapshot" worksheet at the end of each test cycle</t>
        </r>
      </text>
    </comment>
  </commentList>
</comments>
</file>

<file path=xl/comments20.xml><?xml version="1.0" encoding="utf-8"?>
<comments xmlns="http://schemas.openxmlformats.org/spreadsheetml/2006/main">
  <authors>
    <author>mp</author>
  </authors>
  <commentList>
    <comment ref="A1" authorId="0">
      <text>
        <r>
          <rPr>
            <b/>
            <u/>
            <sz val="9"/>
            <color indexed="81"/>
            <rFont val="Tahoma"/>
            <family val="2"/>
          </rPr>
          <t>Worksheet Title</t>
        </r>
        <r>
          <rPr>
            <b/>
            <sz val="9"/>
            <color indexed="81"/>
            <rFont val="Tahoma"/>
            <family val="2"/>
          </rPr>
          <t xml:space="preserve">:
</t>
        </r>
        <r>
          <rPr>
            <sz val="9"/>
            <color indexed="81"/>
            <rFont val="Tahoma"/>
            <family val="2"/>
          </rPr>
          <t>Do not change this title…it is automatically 
calculated from the worksheet tab name.
Change the tab name below to auto-
matically reset this cell's value.</t>
        </r>
        <r>
          <rPr>
            <sz val="9"/>
            <color indexed="81"/>
            <rFont val="Tahoma"/>
            <family val="2"/>
          </rPr>
          <t xml:space="preserve">
</t>
        </r>
      </text>
    </comment>
    <comment ref="D4" authorId="0">
      <text>
        <r>
          <rPr>
            <b/>
            <u/>
            <sz val="9"/>
            <color indexed="81"/>
            <rFont val="Tahoma"/>
            <family val="2"/>
          </rPr>
          <t>Execution Status Type</t>
        </r>
        <r>
          <rPr>
            <b/>
            <sz val="9"/>
            <color indexed="81"/>
            <rFont val="Tahoma"/>
            <family val="2"/>
          </rPr>
          <t xml:space="preserve">:
</t>
        </r>
        <r>
          <rPr>
            <sz val="9"/>
            <color indexed="81"/>
            <rFont val="Tahoma"/>
            <family val="2"/>
          </rPr>
          <t xml:space="preserve">Status type
</t>
        </r>
      </text>
    </comment>
    <comment ref="E4" authorId="0">
      <text>
        <r>
          <rPr>
            <b/>
            <u/>
            <sz val="9"/>
            <color indexed="81"/>
            <rFont val="Tahoma"/>
            <family val="2"/>
          </rPr>
          <t>Test Case Count</t>
        </r>
        <r>
          <rPr>
            <b/>
            <sz val="9"/>
            <color indexed="81"/>
            <rFont val="Tahoma"/>
            <family val="2"/>
          </rPr>
          <t xml:space="preserve">:
</t>
        </r>
        <r>
          <rPr>
            <sz val="9"/>
            <color indexed="81"/>
            <rFont val="Tahoma"/>
            <family val="2"/>
          </rPr>
          <t>Count of test cases for given status type</t>
        </r>
      </text>
    </comment>
    <comment ref="F4" authorId="0">
      <text>
        <r>
          <rPr>
            <b/>
            <u/>
            <sz val="9"/>
            <color indexed="81"/>
            <rFont val="Tahoma"/>
            <family val="2"/>
          </rPr>
          <t>% Count Test Cases</t>
        </r>
        <r>
          <rPr>
            <b/>
            <sz val="9"/>
            <color indexed="81"/>
            <rFont val="Tahoma"/>
            <family val="2"/>
          </rPr>
          <t xml:space="preserve">:
</t>
        </r>
        <r>
          <rPr>
            <sz val="9"/>
            <color indexed="81"/>
            <rFont val="Tahoma"/>
            <family val="2"/>
          </rPr>
          <t>Count of test cases for given status divided by total non-"n/a" test count</t>
        </r>
      </text>
    </comment>
    <comment ref="G4" authorId="0">
      <text>
        <r>
          <rPr>
            <b/>
            <u/>
            <sz val="9"/>
            <color indexed="81"/>
            <rFont val="Tahoma"/>
            <family val="2"/>
          </rPr>
          <t>Test Case Time</t>
        </r>
        <r>
          <rPr>
            <b/>
            <sz val="9"/>
            <color indexed="81"/>
            <rFont val="Tahoma"/>
            <family val="2"/>
          </rPr>
          <t xml:space="preserve">:
</t>
        </r>
        <r>
          <rPr>
            <sz val="9"/>
            <color indexed="81"/>
            <rFont val="Tahoma"/>
            <family val="2"/>
          </rPr>
          <t>Time to research and execute test cases</t>
        </r>
      </text>
    </comment>
    <comment ref="A12" authorId="0">
      <text>
        <r>
          <rPr>
            <sz val="9"/>
            <color indexed="81"/>
            <rFont val="Tahoma"/>
            <family val="2"/>
          </rPr>
          <t xml:space="preserve">
</t>
        </r>
        <r>
          <rPr>
            <b/>
            <u/>
            <sz val="9"/>
            <color indexed="81"/>
            <rFont val="Tahoma"/>
            <family val="2"/>
          </rPr>
          <t>测试用例编号</t>
        </r>
        <r>
          <rPr>
            <b/>
            <sz val="9"/>
            <color indexed="81"/>
            <rFont val="Tahoma"/>
            <family val="2"/>
          </rPr>
          <t xml:space="preserve">:
</t>
        </r>
        <r>
          <rPr>
            <sz val="9"/>
            <color indexed="81"/>
            <rFont val="Tahoma"/>
            <family val="2"/>
          </rPr>
          <t>1. 这些值是自动计算的，不要输入</t>
        </r>
        <r>
          <rPr>
            <b/>
            <sz val="9"/>
            <color indexed="81"/>
            <rFont val="Tahoma"/>
            <family val="2"/>
          </rPr>
          <t xml:space="preserve">
</t>
        </r>
        <r>
          <rPr>
            <sz val="9"/>
            <color indexed="81"/>
            <rFont val="Tahoma"/>
            <family val="2"/>
          </rPr>
          <t>2.使用复制粘贴来插入新行将产生不正确的TC编号，因为单元格引用被移动了。 可通过更正引用或从同一列复制粘贴具有相同公式的其他单元格来解决此问题。</t>
        </r>
      </text>
    </comment>
    <comment ref="B12" authorId="0">
      <text>
        <r>
          <rPr>
            <sz val="10"/>
            <color indexed="81"/>
            <rFont val="Tahoma"/>
            <family val="2"/>
          </rPr>
          <t xml:space="preserve">
详细的测试用例步骤</t>
        </r>
        <r>
          <rPr>
            <b/>
            <sz val="9"/>
            <color indexed="81"/>
            <rFont val="Tahoma"/>
            <family val="2"/>
          </rPr>
          <t>:</t>
        </r>
        <r>
          <rPr>
            <b/>
            <sz val="9"/>
            <color indexed="81"/>
            <rFont val="Tahoma"/>
            <family val="2"/>
          </rPr>
          <t xml:space="preserve">
</t>
        </r>
        <r>
          <rPr>
            <sz val="9"/>
            <color indexed="81"/>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text>
        <r>
          <rPr>
            <b/>
            <u/>
            <sz val="10"/>
            <color indexed="81"/>
            <rFont val="Tahoma"/>
            <family val="2"/>
          </rPr>
          <t xml:space="preserve">
</t>
        </r>
        <r>
          <rPr>
            <b/>
            <u/>
            <sz val="9"/>
            <color indexed="81"/>
            <rFont val="Tahoma"/>
            <family val="2"/>
          </rPr>
          <t>测试用例的预期结果</t>
        </r>
        <r>
          <rPr>
            <b/>
            <sz val="9"/>
            <color indexed="81"/>
            <rFont val="Tahoma"/>
            <family val="2"/>
          </rPr>
          <t xml:space="preserve">:
</t>
        </r>
        <r>
          <rPr>
            <sz val="9"/>
            <color indexed="81"/>
            <rFont val="Tahoma"/>
            <family val="2"/>
          </rPr>
          <t>1.输入测试步骤的预期结果。
2.请务必将每个预期结果在单独的行来显示，以便状态适用于单个测试结果。
3.建议用字母（A.，B.，C.等）标记每个单独的结果</t>
        </r>
      </text>
    </comment>
    <comment ref="D12" authorId="0">
      <text>
        <r>
          <rPr>
            <sz val="10"/>
            <color indexed="81"/>
            <rFont val="Tahoma"/>
            <family val="2"/>
          </rPr>
          <t xml:space="preserve">
</t>
        </r>
        <r>
          <rPr>
            <b/>
            <u/>
            <sz val="9"/>
            <color indexed="81"/>
            <rFont val="Tahoma"/>
            <family val="2"/>
          </rPr>
          <t>Test Case Execution Result测试用例执行结果</t>
        </r>
        <r>
          <rPr>
            <b/>
            <sz val="9"/>
            <color indexed="81"/>
            <rFont val="Tahoma"/>
            <family val="2"/>
          </rPr>
          <t xml:space="preserve">:
</t>
        </r>
        <r>
          <rPr>
            <sz val="9"/>
            <color indexed="81"/>
            <rFont val="Tahoma"/>
            <family val="2"/>
          </rPr>
          <t>1. 空白格 = Done (</t>
        </r>
        <r>
          <rPr>
            <u/>
            <sz val="9"/>
            <color indexed="81"/>
            <rFont val="Tahoma"/>
            <family val="2"/>
          </rPr>
          <t>P</t>
        </r>
        <r>
          <rPr>
            <sz val="9"/>
            <color indexed="81"/>
            <rFont val="Tahoma"/>
            <family val="2"/>
          </rPr>
          <t xml:space="preserve">ass, </t>
        </r>
        <r>
          <rPr>
            <u/>
            <sz val="9"/>
            <color indexed="81"/>
            <rFont val="Tahoma"/>
            <family val="2"/>
          </rPr>
          <t>n/a</t>
        </r>
        <r>
          <rPr>
            <sz val="9"/>
            <color indexed="81"/>
            <rFont val="Tahoma"/>
            <family val="2"/>
          </rPr>
          <t xml:space="preserve">, and </t>
        </r>
        <r>
          <rPr>
            <u/>
            <sz val="9"/>
            <color indexed="81"/>
            <rFont val="Tahoma"/>
            <family val="2"/>
          </rPr>
          <t>S</t>
        </r>
        <r>
          <rPr>
            <sz val="9"/>
            <color indexed="81"/>
            <rFont val="Tahoma"/>
            <family val="2"/>
          </rPr>
          <t xml:space="preserve">kip)  
2. 红色 = </t>
        </r>
        <r>
          <rPr>
            <u/>
            <sz val="9"/>
            <color indexed="81"/>
            <rFont val="Tahoma"/>
            <family val="2"/>
          </rPr>
          <t>F</t>
        </r>
        <r>
          <rPr>
            <sz val="9"/>
            <color indexed="81"/>
            <rFont val="Tahoma"/>
            <family val="2"/>
          </rPr>
          <t xml:space="preserve">ail
3. 黄色 = </t>
        </r>
        <r>
          <rPr>
            <u/>
            <sz val="9"/>
            <color indexed="81"/>
            <rFont val="Tahoma"/>
            <family val="2"/>
          </rPr>
          <t>B</t>
        </r>
        <r>
          <rPr>
            <sz val="9"/>
            <color indexed="81"/>
            <rFont val="Tahoma"/>
            <family val="2"/>
          </rPr>
          <t xml:space="preserve">locked
4. 浅黄 = </t>
        </r>
        <r>
          <rPr>
            <u/>
            <sz val="9"/>
            <color indexed="81"/>
            <rFont val="Tahoma"/>
            <family val="2"/>
          </rPr>
          <t>U</t>
        </r>
        <r>
          <rPr>
            <sz val="9"/>
            <color indexed="81"/>
            <rFont val="Tahoma"/>
            <family val="2"/>
          </rPr>
          <t>ntested
两种输入状态的方式：
A. 悬停鼠标并使用下拉列表
B. 输入 P, F, S, B, U, or n/a
注意：不要更改背景颜色，它会根据单元格中的文本自动格式化。</t>
        </r>
      </text>
    </comment>
    <comment ref="E12" authorId="0">
      <text>
        <r>
          <rPr>
            <sz val="10"/>
            <color indexed="81"/>
            <rFont val="Tahoma"/>
            <family val="2"/>
          </rPr>
          <t xml:space="preserve">
</t>
        </r>
        <r>
          <rPr>
            <b/>
            <u/>
            <sz val="9"/>
            <color indexed="81"/>
            <rFont val="Tahoma"/>
            <family val="2"/>
          </rPr>
          <t>测试用例执行的日期</t>
        </r>
        <r>
          <rPr>
            <b/>
            <sz val="9"/>
            <color indexed="81"/>
            <rFont val="Tahoma"/>
            <family val="2"/>
          </rPr>
          <t>:</t>
        </r>
        <r>
          <rPr>
            <b/>
            <sz val="9"/>
            <color indexed="81"/>
            <rFont val="Tahoma"/>
            <family val="2"/>
          </rPr>
          <t xml:space="preserve">
</t>
        </r>
        <r>
          <rPr>
            <sz val="9"/>
            <color indexed="81"/>
            <rFont val="Tahoma"/>
            <family val="2"/>
          </rPr>
          <t>1. 按住"ctrl"+";"插入当天的日期
2.测试时，从上面复制和粘贴</t>
        </r>
      </text>
    </comment>
    <comment ref="F12" authorId="0">
      <text>
        <r>
          <rPr>
            <sz val="10"/>
            <color indexed="81"/>
            <rFont val="Tahoma"/>
            <family val="2"/>
          </rPr>
          <t xml:space="preserve">
执行测试用例的测试人员</t>
        </r>
        <r>
          <rPr>
            <b/>
            <sz val="9"/>
            <color indexed="81"/>
            <rFont val="Tahoma"/>
            <family val="2"/>
          </rPr>
          <t xml:space="preserve">:
</t>
        </r>
        <r>
          <rPr>
            <sz val="9"/>
            <color indexed="81"/>
            <rFont val="Tahoma"/>
            <family val="2"/>
          </rPr>
          <t>执行测试用例的测试人员</t>
        </r>
        <r>
          <rPr>
            <sz val="9"/>
            <color indexed="81"/>
            <rFont val="Tahoma"/>
            <family val="2"/>
          </rPr>
          <t xml:space="preserve">
</t>
        </r>
      </text>
    </comment>
    <comment ref="G12" authorId="0">
      <text>
        <r>
          <rPr>
            <sz val="10"/>
            <color indexed="81"/>
            <rFont val="Tahoma"/>
            <family val="2"/>
          </rPr>
          <t xml:space="preserve">
</t>
        </r>
        <r>
          <rPr>
            <b/>
            <u/>
            <sz val="9"/>
            <color indexed="81"/>
            <rFont val="Tahoma"/>
            <family val="2"/>
          </rPr>
          <t>测试用例的时间</t>
        </r>
        <r>
          <rPr>
            <b/>
            <sz val="9"/>
            <color indexed="81"/>
            <rFont val="Tahoma"/>
            <family val="2"/>
          </rPr>
          <t>:</t>
        </r>
        <r>
          <rPr>
            <sz val="9"/>
            <color indexed="81"/>
            <rFont val="Tahoma"/>
            <family val="2"/>
          </rPr>
          <t xml:space="preserve">
在本测试周期预估的研究、写入和执行的时间...在运行测试后更新为实际时间</t>
        </r>
      </text>
    </comment>
    <comment ref="H12" authorId="0">
      <text>
        <r>
          <rPr>
            <sz val="10"/>
            <color indexed="81"/>
            <rFont val="Tahoma"/>
            <family val="2"/>
          </rPr>
          <t xml:space="preserve">
</t>
        </r>
        <r>
          <rPr>
            <b/>
            <u/>
            <sz val="9"/>
            <color indexed="81"/>
            <rFont val="Tahoma"/>
            <family val="2"/>
          </rPr>
          <t>Test Case Comments测试用例的备注</t>
        </r>
        <r>
          <rPr>
            <b/>
            <sz val="9"/>
            <color indexed="81"/>
            <rFont val="Tahoma"/>
            <family val="2"/>
          </rPr>
          <t>:</t>
        </r>
        <r>
          <rPr>
            <sz val="9"/>
            <color indexed="81"/>
            <rFont val="Tahoma"/>
            <family val="2"/>
          </rPr>
          <t xml:space="preserve">
1. 输入任何可能解释测试用例的注释
2. 可以添加类似需求文档编号来追溯
3. 添加角色或其他有用的文本</t>
        </r>
      </text>
    </comment>
    <comment ref="I12" authorId="0">
      <text>
        <r>
          <rPr>
            <sz val="10"/>
            <color indexed="81"/>
            <rFont val="Tahoma"/>
            <family val="2"/>
          </rPr>
          <t xml:space="preserve">
</t>
        </r>
        <r>
          <rPr>
            <b/>
            <u/>
            <sz val="9"/>
            <color indexed="81"/>
            <rFont val="Tahoma"/>
            <family val="2"/>
          </rPr>
          <t>Bookmarks</t>
        </r>
        <r>
          <rPr>
            <b/>
            <sz val="9"/>
            <color indexed="81"/>
            <rFont val="Tahoma"/>
            <family val="2"/>
          </rPr>
          <t xml:space="preserve">:
</t>
        </r>
        <r>
          <rPr>
            <sz val="9"/>
            <color indexed="81"/>
            <rFont val="Tahoma"/>
            <family val="2"/>
          </rPr>
          <t>1. Enter X's on rows that you want to
    quickly jump to such as Status = F or B
2. Highlight a cell in this Column, then 
    press ctrl-up or ctrl-down to quickly
    jump up and down through the list</t>
        </r>
      </text>
    </comment>
  </commentList>
</comments>
</file>

<file path=xl/comments3.xml><?xml version="1.0" encoding="utf-8"?>
<comments xmlns="http://schemas.openxmlformats.org/spreadsheetml/2006/main">
  <authors>
    <author>mp</author>
  </authors>
  <commentList>
    <comment ref="A1" authorId="0">
      <text>
        <r>
          <rPr>
            <b/>
            <u/>
            <sz val="9"/>
            <color indexed="81"/>
            <rFont val="Tahoma"/>
            <family val="2"/>
          </rPr>
          <t>Worksheet Title</t>
        </r>
        <r>
          <rPr>
            <b/>
            <sz val="9"/>
            <color indexed="81"/>
            <rFont val="Tahoma"/>
            <family val="2"/>
          </rPr>
          <t xml:space="preserve">:
</t>
        </r>
        <r>
          <rPr>
            <sz val="9"/>
            <color indexed="81"/>
            <rFont val="Tahoma"/>
            <family val="2"/>
          </rPr>
          <t>Do not change this title…it is automatically 
calculated from the worksheet tab name.
Change the tab name below to auto-
matically reset this cell's value.</t>
        </r>
        <r>
          <rPr>
            <sz val="9"/>
            <color indexed="81"/>
            <rFont val="Tahoma"/>
            <family val="2"/>
          </rPr>
          <t xml:space="preserve">
</t>
        </r>
      </text>
    </comment>
    <comment ref="D4" authorId="0">
      <text>
        <r>
          <rPr>
            <b/>
            <u/>
            <sz val="9"/>
            <color indexed="81"/>
            <rFont val="Tahoma"/>
            <family val="2"/>
          </rPr>
          <t>Execution Status Type</t>
        </r>
        <r>
          <rPr>
            <b/>
            <sz val="9"/>
            <color indexed="81"/>
            <rFont val="Tahoma"/>
            <family val="2"/>
          </rPr>
          <t xml:space="preserve">:
</t>
        </r>
        <r>
          <rPr>
            <sz val="9"/>
            <color indexed="81"/>
            <rFont val="Tahoma"/>
            <family val="2"/>
          </rPr>
          <t xml:space="preserve">Status type
</t>
        </r>
      </text>
    </comment>
    <comment ref="E4" authorId="0">
      <text>
        <r>
          <rPr>
            <b/>
            <u/>
            <sz val="9"/>
            <color indexed="81"/>
            <rFont val="Tahoma"/>
            <family val="2"/>
          </rPr>
          <t>Test Case Count</t>
        </r>
        <r>
          <rPr>
            <b/>
            <sz val="9"/>
            <color indexed="81"/>
            <rFont val="Tahoma"/>
            <family val="2"/>
          </rPr>
          <t xml:space="preserve">:
</t>
        </r>
        <r>
          <rPr>
            <sz val="9"/>
            <color indexed="81"/>
            <rFont val="Tahoma"/>
            <family val="2"/>
          </rPr>
          <t>Count of test cases for given status type</t>
        </r>
      </text>
    </comment>
    <comment ref="F4" authorId="0">
      <text>
        <r>
          <rPr>
            <b/>
            <u/>
            <sz val="9"/>
            <color indexed="81"/>
            <rFont val="Tahoma"/>
            <family val="2"/>
          </rPr>
          <t>% Count Test Cases</t>
        </r>
        <r>
          <rPr>
            <b/>
            <sz val="9"/>
            <color indexed="81"/>
            <rFont val="Tahoma"/>
            <family val="2"/>
          </rPr>
          <t xml:space="preserve">:
</t>
        </r>
        <r>
          <rPr>
            <sz val="9"/>
            <color indexed="81"/>
            <rFont val="Tahoma"/>
            <family val="2"/>
          </rPr>
          <t>Count of test cases for given status divided by total non-"n/a" test count</t>
        </r>
      </text>
    </comment>
    <comment ref="G4" authorId="0">
      <text>
        <r>
          <rPr>
            <b/>
            <u/>
            <sz val="9"/>
            <color indexed="81"/>
            <rFont val="Tahoma"/>
            <family val="2"/>
          </rPr>
          <t>Test Case Time</t>
        </r>
        <r>
          <rPr>
            <b/>
            <sz val="9"/>
            <color indexed="81"/>
            <rFont val="Tahoma"/>
            <family val="2"/>
          </rPr>
          <t xml:space="preserve">:
</t>
        </r>
        <r>
          <rPr>
            <sz val="9"/>
            <color indexed="81"/>
            <rFont val="Tahoma"/>
            <family val="2"/>
          </rPr>
          <t>Time to research and execute test cases</t>
        </r>
      </text>
    </comment>
    <comment ref="A12" authorId="0">
      <text>
        <r>
          <rPr>
            <sz val="9"/>
            <color indexed="81"/>
            <rFont val="Tahoma"/>
            <family val="2"/>
          </rPr>
          <t xml:space="preserve">
</t>
        </r>
        <r>
          <rPr>
            <b/>
            <u/>
            <sz val="9"/>
            <color indexed="81"/>
            <rFont val="Tahoma"/>
            <family val="2"/>
          </rPr>
          <t>测试用例编号</t>
        </r>
        <r>
          <rPr>
            <b/>
            <sz val="9"/>
            <color indexed="81"/>
            <rFont val="Tahoma"/>
            <family val="2"/>
          </rPr>
          <t xml:space="preserve">:
</t>
        </r>
        <r>
          <rPr>
            <sz val="9"/>
            <color indexed="81"/>
            <rFont val="Tahoma"/>
            <family val="2"/>
          </rPr>
          <t>1. 这些值是自动计算的，不要输入</t>
        </r>
        <r>
          <rPr>
            <b/>
            <sz val="9"/>
            <color indexed="81"/>
            <rFont val="Tahoma"/>
            <family val="2"/>
          </rPr>
          <t xml:space="preserve">
</t>
        </r>
        <r>
          <rPr>
            <sz val="9"/>
            <color indexed="81"/>
            <rFont val="Tahoma"/>
            <family val="2"/>
          </rPr>
          <t>2.使用复制粘贴来插入新行将产生不正确的TC编号，因为单元格引用被移动了。 可通过更正引用或从同一列复制粘贴具有相同公式的其他单元格来解决此问题。</t>
        </r>
      </text>
    </comment>
    <comment ref="B12" authorId="0">
      <text>
        <r>
          <rPr>
            <sz val="10"/>
            <color indexed="81"/>
            <rFont val="Tahoma"/>
            <family val="2"/>
          </rPr>
          <t xml:space="preserve">
详细的测试用例步骤</t>
        </r>
        <r>
          <rPr>
            <b/>
            <sz val="9"/>
            <color indexed="81"/>
            <rFont val="Tahoma"/>
            <family val="2"/>
          </rPr>
          <t>:</t>
        </r>
        <r>
          <rPr>
            <b/>
            <sz val="9"/>
            <color indexed="81"/>
            <rFont val="Tahoma"/>
            <family val="2"/>
          </rPr>
          <t xml:space="preserve">
</t>
        </r>
        <r>
          <rPr>
            <sz val="9"/>
            <color indexed="81"/>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text>
        <r>
          <rPr>
            <b/>
            <u/>
            <sz val="10"/>
            <color indexed="81"/>
            <rFont val="Tahoma"/>
            <family val="2"/>
          </rPr>
          <t xml:space="preserve">
</t>
        </r>
        <r>
          <rPr>
            <b/>
            <u/>
            <sz val="9"/>
            <color indexed="81"/>
            <rFont val="Tahoma"/>
            <family val="2"/>
          </rPr>
          <t>测试用例的预期结果</t>
        </r>
        <r>
          <rPr>
            <b/>
            <sz val="9"/>
            <color indexed="81"/>
            <rFont val="Tahoma"/>
            <family val="2"/>
          </rPr>
          <t xml:space="preserve">:
</t>
        </r>
        <r>
          <rPr>
            <sz val="9"/>
            <color indexed="81"/>
            <rFont val="Tahoma"/>
            <family val="2"/>
          </rPr>
          <t>1.输入测试步骤的预期结果。
2.请务必将每个预期结果在单独的行来显示，以便状态适用于单个测试结果。
3.建议用字母（A.，B.，C.等）标记每个单独的结果</t>
        </r>
      </text>
    </comment>
    <comment ref="D12" authorId="0">
      <text>
        <r>
          <rPr>
            <sz val="10"/>
            <color indexed="81"/>
            <rFont val="Tahoma"/>
            <family val="2"/>
          </rPr>
          <t xml:space="preserve">
</t>
        </r>
        <r>
          <rPr>
            <b/>
            <u/>
            <sz val="9"/>
            <color indexed="81"/>
            <rFont val="Tahoma"/>
            <family val="2"/>
          </rPr>
          <t>Test Case Execution Result测试用例执行结果</t>
        </r>
        <r>
          <rPr>
            <b/>
            <sz val="9"/>
            <color indexed="81"/>
            <rFont val="Tahoma"/>
            <family val="2"/>
          </rPr>
          <t xml:space="preserve">:
</t>
        </r>
        <r>
          <rPr>
            <sz val="9"/>
            <color indexed="81"/>
            <rFont val="Tahoma"/>
            <family val="2"/>
          </rPr>
          <t>1. 空白格 = Done (</t>
        </r>
        <r>
          <rPr>
            <u/>
            <sz val="9"/>
            <color indexed="81"/>
            <rFont val="Tahoma"/>
            <family val="2"/>
          </rPr>
          <t>P</t>
        </r>
        <r>
          <rPr>
            <sz val="9"/>
            <color indexed="81"/>
            <rFont val="Tahoma"/>
            <family val="2"/>
          </rPr>
          <t xml:space="preserve">ass, </t>
        </r>
        <r>
          <rPr>
            <u/>
            <sz val="9"/>
            <color indexed="81"/>
            <rFont val="Tahoma"/>
            <family val="2"/>
          </rPr>
          <t>n/a</t>
        </r>
        <r>
          <rPr>
            <sz val="9"/>
            <color indexed="81"/>
            <rFont val="Tahoma"/>
            <family val="2"/>
          </rPr>
          <t xml:space="preserve">, and </t>
        </r>
        <r>
          <rPr>
            <u/>
            <sz val="9"/>
            <color indexed="81"/>
            <rFont val="Tahoma"/>
            <family val="2"/>
          </rPr>
          <t>S</t>
        </r>
        <r>
          <rPr>
            <sz val="9"/>
            <color indexed="81"/>
            <rFont val="Tahoma"/>
            <family val="2"/>
          </rPr>
          <t xml:space="preserve">kip)  
2. 红色 = </t>
        </r>
        <r>
          <rPr>
            <u/>
            <sz val="9"/>
            <color indexed="81"/>
            <rFont val="Tahoma"/>
            <family val="2"/>
          </rPr>
          <t>F</t>
        </r>
        <r>
          <rPr>
            <sz val="9"/>
            <color indexed="81"/>
            <rFont val="Tahoma"/>
            <family val="2"/>
          </rPr>
          <t xml:space="preserve">ail
3. 黄色 = </t>
        </r>
        <r>
          <rPr>
            <u/>
            <sz val="9"/>
            <color indexed="81"/>
            <rFont val="Tahoma"/>
            <family val="2"/>
          </rPr>
          <t>B</t>
        </r>
        <r>
          <rPr>
            <sz val="9"/>
            <color indexed="81"/>
            <rFont val="Tahoma"/>
            <family val="2"/>
          </rPr>
          <t xml:space="preserve">locked
4. 浅黄 = </t>
        </r>
        <r>
          <rPr>
            <u/>
            <sz val="9"/>
            <color indexed="81"/>
            <rFont val="Tahoma"/>
            <family val="2"/>
          </rPr>
          <t>U</t>
        </r>
        <r>
          <rPr>
            <sz val="9"/>
            <color indexed="81"/>
            <rFont val="Tahoma"/>
            <family val="2"/>
          </rPr>
          <t>ntested
两种输入状态的方式：
A. 悬停鼠标并使用下拉列表
B. 输入 P, F, S, B, U, or n/a
注意：不要更改背景颜色，它会根据单元格中的文本自动格式化。</t>
        </r>
      </text>
    </comment>
    <comment ref="E12" authorId="0">
      <text>
        <r>
          <rPr>
            <sz val="10"/>
            <color indexed="81"/>
            <rFont val="Tahoma"/>
            <family val="2"/>
          </rPr>
          <t xml:space="preserve">
</t>
        </r>
        <r>
          <rPr>
            <b/>
            <u/>
            <sz val="9"/>
            <color indexed="81"/>
            <rFont val="Tahoma"/>
            <family val="2"/>
          </rPr>
          <t>测试用例执行的日期</t>
        </r>
        <r>
          <rPr>
            <b/>
            <sz val="9"/>
            <color indexed="81"/>
            <rFont val="Tahoma"/>
            <family val="2"/>
          </rPr>
          <t>:</t>
        </r>
        <r>
          <rPr>
            <b/>
            <sz val="9"/>
            <color indexed="81"/>
            <rFont val="Tahoma"/>
            <family val="2"/>
          </rPr>
          <t xml:space="preserve">
</t>
        </r>
        <r>
          <rPr>
            <sz val="9"/>
            <color indexed="81"/>
            <rFont val="Tahoma"/>
            <family val="2"/>
          </rPr>
          <t>1. 按住"ctrl"+";"插入当天的日期
2.测试时，从上面复制和粘贴</t>
        </r>
      </text>
    </comment>
    <comment ref="F12" authorId="0">
      <text>
        <r>
          <rPr>
            <sz val="10"/>
            <color indexed="81"/>
            <rFont val="Tahoma"/>
            <family val="2"/>
          </rPr>
          <t xml:space="preserve">
执行测试用例的测试人员</t>
        </r>
        <r>
          <rPr>
            <b/>
            <sz val="9"/>
            <color indexed="81"/>
            <rFont val="Tahoma"/>
            <family val="2"/>
          </rPr>
          <t xml:space="preserve">:
</t>
        </r>
        <r>
          <rPr>
            <sz val="9"/>
            <color indexed="81"/>
            <rFont val="Tahoma"/>
            <family val="2"/>
          </rPr>
          <t>执行测试用例的测试人员</t>
        </r>
        <r>
          <rPr>
            <sz val="9"/>
            <color indexed="81"/>
            <rFont val="Tahoma"/>
            <family val="2"/>
          </rPr>
          <t xml:space="preserve">
</t>
        </r>
      </text>
    </comment>
    <comment ref="G12" authorId="0">
      <text>
        <r>
          <rPr>
            <sz val="10"/>
            <color indexed="81"/>
            <rFont val="Tahoma"/>
            <family val="2"/>
          </rPr>
          <t xml:space="preserve">
</t>
        </r>
        <r>
          <rPr>
            <b/>
            <u/>
            <sz val="9"/>
            <color indexed="81"/>
            <rFont val="Tahoma"/>
            <family val="2"/>
          </rPr>
          <t>测试用例的时间</t>
        </r>
        <r>
          <rPr>
            <b/>
            <sz val="9"/>
            <color indexed="81"/>
            <rFont val="Tahoma"/>
            <family val="2"/>
          </rPr>
          <t>:</t>
        </r>
        <r>
          <rPr>
            <sz val="9"/>
            <color indexed="81"/>
            <rFont val="Tahoma"/>
            <family val="2"/>
          </rPr>
          <t xml:space="preserve">
在本测试周期预估的研究、写入和执行的时间...在运行测试后更新为实际时间</t>
        </r>
      </text>
    </comment>
    <comment ref="H12" authorId="0">
      <text>
        <r>
          <rPr>
            <sz val="10"/>
            <color indexed="81"/>
            <rFont val="Tahoma"/>
            <family val="2"/>
          </rPr>
          <t xml:space="preserve">
</t>
        </r>
        <r>
          <rPr>
            <b/>
            <u/>
            <sz val="9"/>
            <color indexed="81"/>
            <rFont val="Tahoma"/>
            <family val="2"/>
          </rPr>
          <t>Test Case Comments测试用例的备注</t>
        </r>
        <r>
          <rPr>
            <b/>
            <sz val="9"/>
            <color indexed="81"/>
            <rFont val="Tahoma"/>
            <family val="2"/>
          </rPr>
          <t>:</t>
        </r>
        <r>
          <rPr>
            <sz val="9"/>
            <color indexed="81"/>
            <rFont val="Tahoma"/>
            <family val="2"/>
          </rPr>
          <t xml:space="preserve">
1. 输入任何可能解释测试用例的注释
2. 可以添加类似需求文档编号来追溯
3. 添加角色或其他有用的文本</t>
        </r>
      </text>
    </comment>
    <comment ref="I12" authorId="0">
      <text>
        <r>
          <rPr>
            <sz val="10"/>
            <color indexed="81"/>
            <rFont val="Tahoma"/>
            <family val="2"/>
          </rPr>
          <t xml:space="preserve">
</t>
        </r>
        <r>
          <rPr>
            <b/>
            <u/>
            <sz val="9"/>
            <color indexed="81"/>
            <rFont val="Tahoma"/>
            <family val="2"/>
          </rPr>
          <t>Bookmarks</t>
        </r>
        <r>
          <rPr>
            <b/>
            <sz val="9"/>
            <color indexed="81"/>
            <rFont val="Tahoma"/>
            <family val="2"/>
          </rPr>
          <t xml:space="preserve">:
</t>
        </r>
        <r>
          <rPr>
            <sz val="9"/>
            <color indexed="81"/>
            <rFont val="Tahoma"/>
            <family val="2"/>
          </rPr>
          <t>1. Enter X's on rows that you want to
    quickly jump to such as Status = F or B
2. Highlight a cell in this Column, then 
    press ctrl-up or ctrl-down to quickly
    jump up and down through the list</t>
        </r>
      </text>
    </comment>
  </commentList>
</comments>
</file>

<file path=xl/comments4.xml><?xml version="1.0" encoding="utf-8"?>
<comments xmlns="http://schemas.openxmlformats.org/spreadsheetml/2006/main">
  <authors>
    <author>mp</author>
  </authors>
  <commentList>
    <comment ref="A1" authorId="0">
      <text>
        <r>
          <rPr>
            <b/>
            <u/>
            <sz val="9"/>
            <color indexed="81"/>
            <rFont val="Tahoma"/>
            <family val="2"/>
          </rPr>
          <t>Worksheet Title</t>
        </r>
        <r>
          <rPr>
            <b/>
            <sz val="9"/>
            <color indexed="81"/>
            <rFont val="Tahoma"/>
            <family val="2"/>
          </rPr>
          <t xml:space="preserve">:
</t>
        </r>
        <r>
          <rPr>
            <sz val="9"/>
            <color indexed="81"/>
            <rFont val="Tahoma"/>
            <family val="2"/>
          </rPr>
          <t>Do not change this title…it is automatically 
calculated from the worksheet tab name.
Change the tab name below to auto-
matically reset this cell's value.</t>
        </r>
        <r>
          <rPr>
            <sz val="9"/>
            <color indexed="81"/>
            <rFont val="Tahoma"/>
            <family val="2"/>
          </rPr>
          <t xml:space="preserve">
</t>
        </r>
      </text>
    </comment>
    <comment ref="D4" authorId="0">
      <text>
        <r>
          <rPr>
            <b/>
            <u/>
            <sz val="9"/>
            <color indexed="81"/>
            <rFont val="Tahoma"/>
            <family val="2"/>
          </rPr>
          <t>Execution Status Type</t>
        </r>
        <r>
          <rPr>
            <b/>
            <sz val="9"/>
            <color indexed="81"/>
            <rFont val="Tahoma"/>
            <family val="2"/>
          </rPr>
          <t xml:space="preserve">:
</t>
        </r>
        <r>
          <rPr>
            <sz val="9"/>
            <color indexed="81"/>
            <rFont val="Tahoma"/>
            <family val="2"/>
          </rPr>
          <t xml:space="preserve">Status type
</t>
        </r>
      </text>
    </comment>
    <comment ref="E4" authorId="0">
      <text>
        <r>
          <rPr>
            <b/>
            <u/>
            <sz val="9"/>
            <color indexed="81"/>
            <rFont val="Tahoma"/>
            <family val="2"/>
          </rPr>
          <t>Test Case Count</t>
        </r>
        <r>
          <rPr>
            <b/>
            <sz val="9"/>
            <color indexed="81"/>
            <rFont val="Tahoma"/>
            <family val="2"/>
          </rPr>
          <t xml:space="preserve">:
</t>
        </r>
        <r>
          <rPr>
            <sz val="9"/>
            <color indexed="81"/>
            <rFont val="Tahoma"/>
            <family val="2"/>
          </rPr>
          <t>Count of test cases for given status type</t>
        </r>
      </text>
    </comment>
    <comment ref="F4" authorId="0">
      <text>
        <r>
          <rPr>
            <b/>
            <u/>
            <sz val="9"/>
            <color indexed="81"/>
            <rFont val="Tahoma"/>
            <family val="2"/>
          </rPr>
          <t>% Count Test Cases</t>
        </r>
        <r>
          <rPr>
            <b/>
            <sz val="9"/>
            <color indexed="81"/>
            <rFont val="Tahoma"/>
            <family val="2"/>
          </rPr>
          <t xml:space="preserve">:
</t>
        </r>
        <r>
          <rPr>
            <sz val="9"/>
            <color indexed="81"/>
            <rFont val="Tahoma"/>
            <family val="2"/>
          </rPr>
          <t>Count of test cases for given status divided by total non-"n/a" test count</t>
        </r>
      </text>
    </comment>
    <comment ref="G4" authorId="0">
      <text>
        <r>
          <rPr>
            <b/>
            <u/>
            <sz val="9"/>
            <color indexed="81"/>
            <rFont val="Tahoma"/>
            <family val="2"/>
          </rPr>
          <t>Test Case Time</t>
        </r>
        <r>
          <rPr>
            <b/>
            <sz val="9"/>
            <color indexed="81"/>
            <rFont val="Tahoma"/>
            <family val="2"/>
          </rPr>
          <t xml:space="preserve">:
</t>
        </r>
        <r>
          <rPr>
            <sz val="9"/>
            <color indexed="81"/>
            <rFont val="Tahoma"/>
            <family val="2"/>
          </rPr>
          <t>Time to research and execute test cases</t>
        </r>
      </text>
    </comment>
    <comment ref="A12" authorId="0">
      <text>
        <r>
          <rPr>
            <sz val="9"/>
            <color indexed="81"/>
            <rFont val="Tahoma"/>
            <family val="2"/>
          </rPr>
          <t xml:space="preserve">
</t>
        </r>
        <r>
          <rPr>
            <b/>
            <u/>
            <sz val="9"/>
            <color indexed="81"/>
            <rFont val="Tahoma"/>
            <family val="2"/>
          </rPr>
          <t>测试用例编号</t>
        </r>
        <r>
          <rPr>
            <b/>
            <sz val="9"/>
            <color indexed="81"/>
            <rFont val="Tahoma"/>
            <family val="2"/>
          </rPr>
          <t xml:space="preserve">:
</t>
        </r>
        <r>
          <rPr>
            <sz val="9"/>
            <color indexed="81"/>
            <rFont val="Tahoma"/>
            <family val="2"/>
          </rPr>
          <t>1. 这些值是自动计算的，不要输入</t>
        </r>
        <r>
          <rPr>
            <b/>
            <sz val="9"/>
            <color indexed="81"/>
            <rFont val="Tahoma"/>
            <family val="2"/>
          </rPr>
          <t xml:space="preserve">
</t>
        </r>
        <r>
          <rPr>
            <sz val="9"/>
            <color indexed="81"/>
            <rFont val="Tahoma"/>
            <family val="2"/>
          </rPr>
          <t>2.使用复制粘贴来插入新行将产生不正确的TC编号，因为单元格引用被移动了。 可通过更正引用或从同一列复制粘贴具有相同公式的其他单元格来解决此问题。</t>
        </r>
      </text>
    </comment>
    <comment ref="B12" authorId="0">
      <text>
        <r>
          <rPr>
            <sz val="10"/>
            <color indexed="81"/>
            <rFont val="Tahoma"/>
            <family val="2"/>
          </rPr>
          <t xml:space="preserve">
详细的测试用例步骤</t>
        </r>
        <r>
          <rPr>
            <b/>
            <sz val="9"/>
            <color indexed="81"/>
            <rFont val="Tahoma"/>
            <family val="2"/>
          </rPr>
          <t>:</t>
        </r>
        <r>
          <rPr>
            <b/>
            <sz val="9"/>
            <color indexed="81"/>
            <rFont val="Tahoma"/>
            <family val="2"/>
          </rPr>
          <t xml:space="preserve">
</t>
        </r>
        <r>
          <rPr>
            <sz val="9"/>
            <color indexed="81"/>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text>
        <r>
          <rPr>
            <b/>
            <u/>
            <sz val="10"/>
            <color indexed="81"/>
            <rFont val="Tahoma"/>
            <family val="2"/>
          </rPr>
          <t xml:space="preserve">
</t>
        </r>
        <r>
          <rPr>
            <b/>
            <u/>
            <sz val="9"/>
            <color indexed="81"/>
            <rFont val="Tahoma"/>
            <family val="2"/>
          </rPr>
          <t>测试用例的预期结果</t>
        </r>
        <r>
          <rPr>
            <b/>
            <sz val="9"/>
            <color indexed="81"/>
            <rFont val="Tahoma"/>
            <family val="2"/>
          </rPr>
          <t xml:space="preserve">:
</t>
        </r>
        <r>
          <rPr>
            <sz val="9"/>
            <color indexed="81"/>
            <rFont val="Tahoma"/>
            <family val="2"/>
          </rPr>
          <t>1.输入测试步骤的预期结果。
2.请务必将每个预期结果在单独的行来显示，以便状态适用于单个测试结果。
3.建议用字母（A.，B.，C.等）标记每个单独的结果</t>
        </r>
      </text>
    </comment>
    <comment ref="D12" authorId="0">
      <text>
        <r>
          <rPr>
            <sz val="10"/>
            <color indexed="81"/>
            <rFont val="Tahoma"/>
            <family val="2"/>
          </rPr>
          <t xml:space="preserve">
</t>
        </r>
        <r>
          <rPr>
            <b/>
            <u/>
            <sz val="9"/>
            <color indexed="81"/>
            <rFont val="Tahoma"/>
            <family val="2"/>
          </rPr>
          <t>Test Case Execution Result测试用例执行结果</t>
        </r>
        <r>
          <rPr>
            <b/>
            <sz val="9"/>
            <color indexed="81"/>
            <rFont val="Tahoma"/>
            <family val="2"/>
          </rPr>
          <t xml:space="preserve">:
</t>
        </r>
        <r>
          <rPr>
            <sz val="9"/>
            <color indexed="81"/>
            <rFont val="Tahoma"/>
            <family val="2"/>
          </rPr>
          <t>1. 空白格 = Done (</t>
        </r>
        <r>
          <rPr>
            <u/>
            <sz val="9"/>
            <color indexed="81"/>
            <rFont val="Tahoma"/>
            <family val="2"/>
          </rPr>
          <t>P</t>
        </r>
        <r>
          <rPr>
            <sz val="9"/>
            <color indexed="81"/>
            <rFont val="Tahoma"/>
            <family val="2"/>
          </rPr>
          <t xml:space="preserve">ass, </t>
        </r>
        <r>
          <rPr>
            <u/>
            <sz val="9"/>
            <color indexed="81"/>
            <rFont val="Tahoma"/>
            <family val="2"/>
          </rPr>
          <t>n/a</t>
        </r>
        <r>
          <rPr>
            <sz val="9"/>
            <color indexed="81"/>
            <rFont val="Tahoma"/>
            <family val="2"/>
          </rPr>
          <t xml:space="preserve">, and </t>
        </r>
        <r>
          <rPr>
            <u/>
            <sz val="9"/>
            <color indexed="81"/>
            <rFont val="Tahoma"/>
            <family val="2"/>
          </rPr>
          <t>S</t>
        </r>
        <r>
          <rPr>
            <sz val="9"/>
            <color indexed="81"/>
            <rFont val="Tahoma"/>
            <family val="2"/>
          </rPr>
          <t xml:space="preserve">kip)  
2. 红色 = </t>
        </r>
        <r>
          <rPr>
            <u/>
            <sz val="9"/>
            <color indexed="81"/>
            <rFont val="Tahoma"/>
            <family val="2"/>
          </rPr>
          <t>F</t>
        </r>
        <r>
          <rPr>
            <sz val="9"/>
            <color indexed="81"/>
            <rFont val="Tahoma"/>
            <family val="2"/>
          </rPr>
          <t xml:space="preserve">ail
3. 黄色 = </t>
        </r>
        <r>
          <rPr>
            <u/>
            <sz val="9"/>
            <color indexed="81"/>
            <rFont val="Tahoma"/>
            <family val="2"/>
          </rPr>
          <t>B</t>
        </r>
        <r>
          <rPr>
            <sz val="9"/>
            <color indexed="81"/>
            <rFont val="Tahoma"/>
            <family val="2"/>
          </rPr>
          <t xml:space="preserve">locked
4. 浅黄 = </t>
        </r>
        <r>
          <rPr>
            <u/>
            <sz val="9"/>
            <color indexed="81"/>
            <rFont val="Tahoma"/>
            <family val="2"/>
          </rPr>
          <t>U</t>
        </r>
        <r>
          <rPr>
            <sz val="9"/>
            <color indexed="81"/>
            <rFont val="Tahoma"/>
            <family val="2"/>
          </rPr>
          <t>ntested
两种输入状态的方式：
A. 悬停鼠标并使用下拉列表
B. 输入 P, F, S, B, U, or n/a
注意：不要更改背景颜色，它会根据单元格中的文本自动格式化。</t>
        </r>
      </text>
    </comment>
    <comment ref="E12" authorId="0">
      <text>
        <r>
          <rPr>
            <sz val="10"/>
            <color indexed="81"/>
            <rFont val="Tahoma"/>
            <family val="2"/>
          </rPr>
          <t xml:space="preserve">
</t>
        </r>
        <r>
          <rPr>
            <b/>
            <u/>
            <sz val="9"/>
            <color indexed="81"/>
            <rFont val="Tahoma"/>
            <family val="2"/>
          </rPr>
          <t>测试用例执行的日期</t>
        </r>
        <r>
          <rPr>
            <b/>
            <sz val="9"/>
            <color indexed="81"/>
            <rFont val="Tahoma"/>
            <family val="2"/>
          </rPr>
          <t>:</t>
        </r>
        <r>
          <rPr>
            <b/>
            <sz val="9"/>
            <color indexed="81"/>
            <rFont val="Tahoma"/>
            <family val="2"/>
          </rPr>
          <t xml:space="preserve">
</t>
        </r>
        <r>
          <rPr>
            <sz val="9"/>
            <color indexed="81"/>
            <rFont val="Tahoma"/>
            <family val="2"/>
          </rPr>
          <t>1. 按住"ctrl"+";"插入当天的日期
2.测试时，从上面复制和粘贴</t>
        </r>
      </text>
    </comment>
    <comment ref="F12" authorId="0">
      <text>
        <r>
          <rPr>
            <sz val="10"/>
            <color indexed="81"/>
            <rFont val="Tahoma"/>
            <family val="2"/>
          </rPr>
          <t xml:space="preserve">
执行测试用例的测试人员</t>
        </r>
        <r>
          <rPr>
            <b/>
            <sz val="9"/>
            <color indexed="81"/>
            <rFont val="Tahoma"/>
            <family val="2"/>
          </rPr>
          <t xml:space="preserve">:
</t>
        </r>
        <r>
          <rPr>
            <sz val="9"/>
            <color indexed="81"/>
            <rFont val="Tahoma"/>
            <family val="2"/>
          </rPr>
          <t>执行测试用例的测试人员</t>
        </r>
        <r>
          <rPr>
            <sz val="9"/>
            <color indexed="81"/>
            <rFont val="Tahoma"/>
            <family val="2"/>
          </rPr>
          <t xml:space="preserve">
</t>
        </r>
      </text>
    </comment>
    <comment ref="G12" authorId="0">
      <text>
        <r>
          <rPr>
            <sz val="10"/>
            <color indexed="81"/>
            <rFont val="Tahoma"/>
            <family val="2"/>
          </rPr>
          <t xml:space="preserve">
</t>
        </r>
        <r>
          <rPr>
            <b/>
            <u/>
            <sz val="9"/>
            <color indexed="81"/>
            <rFont val="Tahoma"/>
            <family val="2"/>
          </rPr>
          <t>测试用例的时间</t>
        </r>
        <r>
          <rPr>
            <b/>
            <sz val="9"/>
            <color indexed="81"/>
            <rFont val="Tahoma"/>
            <family val="2"/>
          </rPr>
          <t>:</t>
        </r>
        <r>
          <rPr>
            <sz val="9"/>
            <color indexed="81"/>
            <rFont val="Tahoma"/>
            <family val="2"/>
          </rPr>
          <t xml:space="preserve">
在本测试周期预估的研究、写入和执行的时间...在运行测试后更新为实际时间</t>
        </r>
      </text>
    </comment>
    <comment ref="H12" authorId="0">
      <text>
        <r>
          <rPr>
            <sz val="10"/>
            <color indexed="81"/>
            <rFont val="Tahoma"/>
            <family val="2"/>
          </rPr>
          <t xml:space="preserve">
</t>
        </r>
        <r>
          <rPr>
            <b/>
            <u/>
            <sz val="9"/>
            <color indexed="81"/>
            <rFont val="Tahoma"/>
            <family val="2"/>
          </rPr>
          <t>Test Case Comments测试用例的备注</t>
        </r>
        <r>
          <rPr>
            <b/>
            <sz val="9"/>
            <color indexed="81"/>
            <rFont val="Tahoma"/>
            <family val="2"/>
          </rPr>
          <t>:</t>
        </r>
        <r>
          <rPr>
            <sz val="9"/>
            <color indexed="81"/>
            <rFont val="Tahoma"/>
            <family val="2"/>
          </rPr>
          <t xml:space="preserve">
1. 输入任何可能解释测试用例的注释
2. 可以添加类似需求文档编号来追溯
3. 添加角色或其他有用的文本</t>
        </r>
      </text>
    </comment>
    <comment ref="I12" authorId="0">
      <text>
        <r>
          <rPr>
            <sz val="10"/>
            <color indexed="81"/>
            <rFont val="Tahoma"/>
            <family val="2"/>
          </rPr>
          <t xml:space="preserve">
</t>
        </r>
        <r>
          <rPr>
            <b/>
            <u/>
            <sz val="9"/>
            <color indexed="81"/>
            <rFont val="Tahoma"/>
            <family val="2"/>
          </rPr>
          <t>Bookmarks</t>
        </r>
        <r>
          <rPr>
            <b/>
            <sz val="9"/>
            <color indexed="81"/>
            <rFont val="Tahoma"/>
            <family val="2"/>
          </rPr>
          <t xml:space="preserve">:
</t>
        </r>
        <r>
          <rPr>
            <sz val="9"/>
            <color indexed="81"/>
            <rFont val="Tahoma"/>
            <family val="2"/>
          </rPr>
          <t>1. Enter X's on rows that you want to
    quickly jump to such as Status = F or B
2. Highlight a cell in this Column, then 
    press ctrl-up or ctrl-down to quickly
    jump up and down through the list</t>
        </r>
      </text>
    </comment>
  </commentList>
</comments>
</file>

<file path=xl/comments5.xml><?xml version="1.0" encoding="utf-8"?>
<comments xmlns="http://schemas.openxmlformats.org/spreadsheetml/2006/main">
  <authors>
    <author>mp</author>
  </authors>
  <commentList>
    <comment ref="A1" authorId="0">
      <text>
        <r>
          <rPr>
            <b/>
            <u/>
            <sz val="9"/>
            <color indexed="81"/>
            <rFont val="Tahoma"/>
            <family val="2"/>
          </rPr>
          <t>Worksheet Title</t>
        </r>
        <r>
          <rPr>
            <b/>
            <sz val="9"/>
            <color indexed="81"/>
            <rFont val="Tahoma"/>
            <family val="2"/>
          </rPr>
          <t xml:space="preserve">:
</t>
        </r>
        <r>
          <rPr>
            <sz val="9"/>
            <color indexed="81"/>
            <rFont val="Tahoma"/>
            <family val="2"/>
          </rPr>
          <t>Do not change this title…it is automatically 
calculated from the worksheet tab name.
Change the tab name below to auto-
matically reset this cell's value.</t>
        </r>
        <r>
          <rPr>
            <sz val="9"/>
            <color indexed="81"/>
            <rFont val="Tahoma"/>
            <family val="2"/>
          </rPr>
          <t xml:space="preserve">
</t>
        </r>
      </text>
    </comment>
    <comment ref="D4" authorId="0">
      <text>
        <r>
          <rPr>
            <b/>
            <u/>
            <sz val="9"/>
            <color indexed="81"/>
            <rFont val="Tahoma"/>
            <family val="2"/>
          </rPr>
          <t>Execution Status Type</t>
        </r>
        <r>
          <rPr>
            <b/>
            <sz val="9"/>
            <color indexed="81"/>
            <rFont val="Tahoma"/>
            <family val="2"/>
          </rPr>
          <t xml:space="preserve">:
</t>
        </r>
        <r>
          <rPr>
            <sz val="9"/>
            <color indexed="81"/>
            <rFont val="Tahoma"/>
            <family val="2"/>
          </rPr>
          <t xml:space="preserve">Status type
</t>
        </r>
      </text>
    </comment>
    <comment ref="E4" authorId="0">
      <text>
        <r>
          <rPr>
            <b/>
            <u/>
            <sz val="9"/>
            <color indexed="81"/>
            <rFont val="Tahoma"/>
            <family val="2"/>
          </rPr>
          <t>Test Case Count</t>
        </r>
        <r>
          <rPr>
            <b/>
            <sz val="9"/>
            <color indexed="81"/>
            <rFont val="Tahoma"/>
            <family val="2"/>
          </rPr>
          <t xml:space="preserve">:
</t>
        </r>
        <r>
          <rPr>
            <sz val="9"/>
            <color indexed="81"/>
            <rFont val="Tahoma"/>
            <family val="2"/>
          </rPr>
          <t>Count of test cases for given status type</t>
        </r>
      </text>
    </comment>
    <comment ref="F4" authorId="0">
      <text>
        <r>
          <rPr>
            <b/>
            <u/>
            <sz val="9"/>
            <color indexed="81"/>
            <rFont val="Tahoma"/>
            <family val="2"/>
          </rPr>
          <t>% Count Test Cases</t>
        </r>
        <r>
          <rPr>
            <b/>
            <sz val="9"/>
            <color indexed="81"/>
            <rFont val="Tahoma"/>
            <family val="2"/>
          </rPr>
          <t xml:space="preserve">:
</t>
        </r>
        <r>
          <rPr>
            <sz val="9"/>
            <color indexed="81"/>
            <rFont val="Tahoma"/>
            <family val="2"/>
          </rPr>
          <t>Count of test cases for given status divided by total non-"n/a" test count</t>
        </r>
      </text>
    </comment>
    <comment ref="G4" authorId="0">
      <text>
        <r>
          <rPr>
            <b/>
            <u/>
            <sz val="9"/>
            <color indexed="81"/>
            <rFont val="Tahoma"/>
            <family val="2"/>
          </rPr>
          <t>Test Case Time</t>
        </r>
        <r>
          <rPr>
            <b/>
            <sz val="9"/>
            <color indexed="81"/>
            <rFont val="Tahoma"/>
            <family val="2"/>
          </rPr>
          <t xml:space="preserve">:
</t>
        </r>
        <r>
          <rPr>
            <sz val="9"/>
            <color indexed="81"/>
            <rFont val="Tahoma"/>
            <family val="2"/>
          </rPr>
          <t>Time to research and execute test cases</t>
        </r>
      </text>
    </comment>
    <comment ref="A12" authorId="0">
      <text>
        <r>
          <rPr>
            <sz val="9"/>
            <color indexed="81"/>
            <rFont val="Tahoma"/>
            <family val="2"/>
          </rPr>
          <t xml:space="preserve">
</t>
        </r>
        <r>
          <rPr>
            <b/>
            <u/>
            <sz val="9"/>
            <color indexed="81"/>
            <rFont val="Tahoma"/>
            <family val="2"/>
          </rPr>
          <t>测试用例编号</t>
        </r>
        <r>
          <rPr>
            <b/>
            <sz val="9"/>
            <color indexed="81"/>
            <rFont val="Tahoma"/>
            <family val="2"/>
          </rPr>
          <t xml:space="preserve">:
</t>
        </r>
        <r>
          <rPr>
            <sz val="9"/>
            <color indexed="81"/>
            <rFont val="Tahoma"/>
            <family val="2"/>
          </rPr>
          <t>1. 这些值是自动计算的，不要输入</t>
        </r>
        <r>
          <rPr>
            <b/>
            <sz val="9"/>
            <color indexed="81"/>
            <rFont val="Tahoma"/>
            <family val="2"/>
          </rPr>
          <t xml:space="preserve">
</t>
        </r>
        <r>
          <rPr>
            <sz val="9"/>
            <color indexed="81"/>
            <rFont val="Tahoma"/>
            <family val="2"/>
          </rPr>
          <t>2.使用复制粘贴来插入新行将产生不正确的TC编号，因为单元格引用被移动了。 可通过更正引用或从同一列复制粘贴具有相同公式的其他单元格来解决此问题。</t>
        </r>
      </text>
    </comment>
    <comment ref="B12" authorId="0">
      <text>
        <r>
          <rPr>
            <sz val="10"/>
            <color indexed="81"/>
            <rFont val="Tahoma"/>
            <family val="2"/>
          </rPr>
          <t xml:space="preserve">
详细的测试用例步骤</t>
        </r>
        <r>
          <rPr>
            <b/>
            <sz val="9"/>
            <color indexed="81"/>
            <rFont val="Tahoma"/>
            <family val="2"/>
          </rPr>
          <t>:</t>
        </r>
        <r>
          <rPr>
            <b/>
            <sz val="9"/>
            <color indexed="81"/>
            <rFont val="Tahoma"/>
            <family val="2"/>
          </rPr>
          <t xml:space="preserve">
</t>
        </r>
        <r>
          <rPr>
            <sz val="9"/>
            <color indexed="81"/>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text>
        <r>
          <rPr>
            <b/>
            <u/>
            <sz val="10"/>
            <color indexed="81"/>
            <rFont val="Tahoma"/>
            <family val="2"/>
          </rPr>
          <t xml:space="preserve">
</t>
        </r>
        <r>
          <rPr>
            <b/>
            <u/>
            <sz val="9"/>
            <color indexed="81"/>
            <rFont val="Tahoma"/>
            <family val="2"/>
          </rPr>
          <t>测试用例的预期结果</t>
        </r>
        <r>
          <rPr>
            <b/>
            <sz val="9"/>
            <color indexed="81"/>
            <rFont val="Tahoma"/>
            <family val="2"/>
          </rPr>
          <t xml:space="preserve">:
</t>
        </r>
        <r>
          <rPr>
            <sz val="9"/>
            <color indexed="81"/>
            <rFont val="Tahoma"/>
            <family val="2"/>
          </rPr>
          <t>1.输入测试步骤的预期结果。
2.请务必将每个预期结果在单独的行来显示，以便状态适用于单个测试结果。
3.建议用字母（A.，B.，C.等）标记每个单独的结果</t>
        </r>
      </text>
    </comment>
    <comment ref="D12" authorId="0">
      <text>
        <r>
          <rPr>
            <sz val="10"/>
            <color indexed="81"/>
            <rFont val="Tahoma"/>
            <family val="2"/>
          </rPr>
          <t xml:space="preserve">
</t>
        </r>
        <r>
          <rPr>
            <b/>
            <u/>
            <sz val="9"/>
            <color indexed="81"/>
            <rFont val="Tahoma"/>
            <family val="2"/>
          </rPr>
          <t>Test Case Execution Result测试用例执行结果</t>
        </r>
        <r>
          <rPr>
            <b/>
            <sz val="9"/>
            <color indexed="81"/>
            <rFont val="Tahoma"/>
            <family val="2"/>
          </rPr>
          <t xml:space="preserve">:
</t>
        </r>
        <r>
          <rPr>
            <sz val="9"/>
            <color indexed="81"/>
            <rFont val="Tahoma"/>
            <family val="2"/>
          </rPr>
          <t>1. 空白格 = Done (</t>
        </r>
        <r>
          <rPr>
            <u/>
            <sz val="9"/>
            <color indexed="81"/>
            <rFont val="Tahoma"/>
            <family val="2"/>
          </rPr>
          <t>P</t>
        </r>
        <r>
          <rPr>
            <sz val="9"/>
            <color indexed="81"/>
            <rFont val="Tahoma"/>
            <family val="2"/>
          </rPr>
          <t xml:space="preserve">ass, </t>
        </r>
        <r>
          <rPr>
            <u/>
            <sz val="9"/>
            <color indexed="81"/>
            <rFont val="Tahoma"/>
            <family val="2"/>
          </rPr>
          <t>n/a</t>
        </r>
        <r>
          <rPr>
            <sz val="9"/>
            <color indexed="81"/>
            <rFont val="Tahoma"/>
            <family val="2"/>
          </rPr>
          <t xml:space="preserve">, and </t>
        </r>
        <r>
          <rPr>
            <u/>
            <sz val="9"/>
            <color indexed="81"/>
            <rFont val="Tahoma"/>
            <family val="2"/>
          </rPr>
          <t>S</t>
        </r>
        <r>
          <rPr>
            <sz val="9"/>
            <color indexed="81"/>
            <rFont val="Tahoma"/>
            <family val="2"/>
          </rPr>
          <t xml:space="preserve">kip)  
2. 红色 = </t>
        </r>
        <r>
          <rPr>
            <u/>
            <sz val="9"/>
            <color indexed="81"/>
            <rFont val="Tahoma"/>
            <family val="2"/>
          </rPr>
          <t>F</t>
        </r>
        <r>
          <rPr>
            <sz val="9"/>
            <color indexed="81"/>
            <rFont val="Tahoma"/>
            <family val="2"/>
          </rPr>
          <t xml:space="preserve">ail
3. 黄色 = </t>
        </r>
        <r>
          <rPr>
            <u/>
            <sz val="9"/>
            <color indexed="81"/>
            <rFont val="Tahoma"/>
            <family val="2"/>
          </rPr>
          <t>B</t>
        </r>
        <r>
          <rPr>
            <sz val="9"/>
            <color indexed="81"/>
            <rFont val="Tahoma"/>
            <family val="2"/>
          </rPr>
          <t xml:space="preserve">locked
4. 浅黄 = </t>
        </r>
        <r>
          <rPr>
            <u/>
            <sz val="9"/>
            <color indexed="81"/>
            <rFont val="Tahoma"/>
            <family val="2"/>
          </rPr>
          <t>U</t>
        </r>
        <r>
          <rPr>
            <sz val="9"/>
            <color indexed="81"/>
            <rFont val="Tahoma"/>
            <family val="2"/>
          </rPr>
          <t>ntested
两种输入状态的方式：
A. 悬停鼠标并使用下拉列表
B. 输入 P, F, S, B, U, or n/a
注意：不要更改背景颜色，它会根据单元格中的文本自动格式化。</t>
        </r>
      </text>
    </comment>
    <comment ref="E12" authorId="0">
      <text>
        <r>
          <rPr>
            <sz val="10"/>
            <color indexed="81"/>
            <rFont val="Tahoma"/>
            <family val="2"/>
          </rPr>
          <t xml:space="preserve">
</t>
        </r>
        <r>
          <rPr>
            <b/>
            <u/>
            <sz val="9"/>
            <color indexed="81"/>
            <rFont val="Tahoma"/>
            <family val="2"/>
          </rPr>
          <t>测试用例执行的日期</t>
        </r>
        <r>
          <rPr>
            <b/>
            <sz val="9"/>
            <color indexed="81"/>
            <rFont val="Tahoma"/>
            <family val="2"/>
          </rPr>
          <t>:</t>
        </r>
        <r>
          <rPr>
            <b/>
            <sz val="9"/>
            <color indexed="81"/>
            <rFont val="Tahoma"/>
            <family val="2"/>
          </rPr>
          <t xml:space="preserve">
</t>
        </r>
        <r>
          <rPr>
            <sz val="9"/>
            <color indexed="81"/>
            <rFont val="Tahoma"/>
            <family val="2"/>
          </rPr>
          <t>1. 按住"ctrl"+";"插入当天的日期
2.测试时，从上面复制和粘贴</t>
        </r>
      </text>
    </comment>
    <comment ref="F12" authorId="0">
      <text>
        <r>
          <rPr>
            <sz val="10"/>
            <color indexed="81"/>
            <rFont val="Tahoma"/>
            <family val="2"/>
          </rPr>
          <t xml:space="preserve">
执行测试用例的测试人员</t>
        </r>
        <r>
          <rPr>
            <b/>
            <sz val="9"/>
            <color indexed="81"/>
            <rFont val="Tahoma"/>
            <family val="2"/>
          </rPr>
          <t xml:space="preserve">:
</t>
        </r>
        <r>
          <rPr>
            <sz val="9"/>
            <color indexed="81"/>
            <rFont val="Tahoma"/>
            <family val="2"/>
          </rPr>
          <t>执行测试用例的测试人员</t>
        </r>
        <r>
          <rPr>
            <sz val="9"/>
            <color indexed="81"/>
            <rFont val="Tahoma"/>
            <family val="2"/>
          </rPr>
          <t xml:space="preserve">
</t>
        </r>
      </text>
    </comment>
    <comment ref="G12" authorId="0">
      <text>
        <r>
          <rPr>
            <sz val="10"/>
            <color indexed="81"/>
            <rFont val="Tahoma"/>
            <family val="2"/>
          </rPr>
          <t xml:space="preserve">
</t>
        </r>
        <r>
          <rPr>
            <b/>
            <u/>
            <sz val="9"/>
            <color indexed="81"/>
            <rFont val="Tahoma"/>
            <family val="2"/>
          </rPr>
          <t>测试用例的时间</t>
        </r>
        <r>
          <rPr>
            <b/>
            <sz val="9"/>
            <color indexed="81"/>
            <rFont val="Tahoma"/>
            <family val="2"/>
          </rPr>
          <t>:</t>
        </r>
        <r>
          <rPr>
            <sz val="9"/>
            <color indexed="81"/>
            <rFont val="Tahoma"/>
            <family val="2"/>
          </rPr>
          <t xml:space="preserve">
在本测试周期预估的研究、写入和执行的时间...在运行测试后更新为实际时间</t>
        </r>
      </text>
    </comment>
    <comment ref="H12" authorId="0">
      <text>
        <r>
          <rPr>
            <sz val="10"/>
            <color indexed="81"/>
            <rFont val="Tahoma"/>
            <family val="2"/>
          </rPr>
          <t xml:space="preserve">
</t>
        </r>
        <r>
          <rPr>
            <b/>
            <u/>
            <sz val="9"/>
            <color indexed="81"/>
            <rFont val="Tahoma"/>
            <family val="2"/>
          </rPr>
          <t>Test Case Comments测试用例的备注</t>
        </r>
        <r>
          <rPr>
            <b/>
            <sz val="9"/>
            <color indexed="81"/>
            <rFont val="Tahoma"/>
            <family val="2"/>
          </rPr>
          <t>:</t>
        </r>
        <r>
          <rPr>
            <sz val="9"/>
            <color indexed="81"/>
            <rFont val="Tahoma"/>
            <family val="2"/>
          </rPr>
          <t xml:space="preserve">
1. 输入任何可能解释测试用例的注释
2. 可以添加类似需求文档编号来追溯
3. 添加角色或其他有用的文本</t>
        </r>
      </text>
    </comment>
    <comment ref="I12" authorId="0">
      <text>
        <r>
          <rPr>
            <sz val="10"/>
            <color indexed="81"/>
            <rFont val="Tahoma"/>
            <family val="2"/>
          </rPr>
          <t xml:space="preserve">
</t>
        </r>
        <r>
          <rPr>
            <b/>
            <u/>
            <sz val="9"/>
            <color indexed="81"/>
            <rFont val="Tahoma"/>
            <family val="2"/>
          </rPr>
          <t>Bookmarks</t>
        </r>
        <r>
          <rPr>
            <b/>
            <sz val="9"/>
            <color indexed="81"/>
            <rFont val="Tahoma"/>
            <family val="2"/>
          </rPr>
          <t xml:space="preserve">:
</t>
        </r>
        <r>
          <rPr>
            <sz val="9"/>
            <color indexed="81"/>
            <rFont val="Tahoma"/>
            <family val="2"/>
          </rPr>
          <t>1. Enter X's on rows that you want to
    quickly jump to such as Status = F or B
2. Highlight a cell in this Column, then 
    press ctrl-up or ctrl-down to quickly
    jump up and down through the list</t>
        </r>
      </text>
    </comment>
  </commentList>
</comments>
</file>

<file path=xl/comments6.xml><?xml version="1.0" encoding="utf-8"?>
<comments xmlns="http://schemas.openxmlformats.org/spreadsheetml/2006/main">
  <authors>
    <author>mp</author>
  </authors>
  <commentList>
    <comment ref="A1" authorId="0">
      <text>
        <r>
          <rPr>
            <b/>
            <u/>
            <sz val="9"/>
            <color indexed="81"/>
            <rFont val="Tahoma"/>
            <family val="2"/>
          </rPr>
          <t>Worksheet Title</t>
        </r>
        <r>
          <rPr>
            <b/>
            <sz val="9"/>
            <color indexed="81"/>
            <rFont val="Tahoma"/>
            <family val="2"/>
          </rPr>
          <t xml:space="preserve">:
</t>
        </r>
        <r>
          <rPr>
            <sz val="9"/>
            <color indexed="81"/>
            <rFont val="Tahoma"/>
            <family val="2"/>
          </rPr>
          <t>Do not change this title…it is automatically 
calculated from the worksheet tab name.
Change the tab name below to auto-
matically reset this cell's value.</t>
        </r>
        <r>
          <rPr>
            <sz val="9"/>
            <color indexed="81"/>
            <rFont val="Tahoma"/>
            <family val="2"/>
          </rPr>
          <t xml:space="preserve">
</t>
        </r>
      </text>
    </comment>
    <comment ref="D4" authorId="0">
      <text>
        <r>
          <rPr>
            <b/>
            <u/>
            <sz val="9"/>
            <color indexed="81"/>
            <rFont val="Tahoma"/>
            <family val="2"/>
          </rPr>
          <t>Execution Status Type</t>
        </r>
        <r>
          <rPr>
            <b/>
            <sz val="9"/>
            <color indexed="81"/>
            <rFont val="Tahoma"/>
            <family val="2"/>
          </rPr>
          <t xml:space="preserve">:
</t>
        </r>
        <r>
          <rPr>
            <sz val="9"/>
            <color indexed="81"/>
            <rFont val="Tahoma"/>
            <family val="2"/>
          </rPr>
          <t xml:space="preserve">Status type
</t>
        </r>
      </text>
    </comment>
    <comment ref="E4" authorId="0">
      <text>
        <r>
          <rPr>
            <b/>
            <u/>
            <sz val="9"/>
            <color indexed="81"/>
            <rFont val="Tahoma"/>
            <family val="2"/>
          </rPr>
          <t>Test Case Count</t>
        </r>
        <r>
          <rPr>
            <b/>
            <sz val="9"/>
            <color indexed="81"/>
            <rFont val="Tahoma"/>
            <family val="2"/>
          </rPr>
          <t xml:space="preserve">:
</t>
        </r>
        <r>
          <rPr>
            <sz val="9"/>
            <color indexed="81"/>
            <rFont val="Tahoma"/>
            <family val="2"/>
          </rPr>
          <t>Count of test cases for given status type</t>
        </r>
      </text>
    </comment>
    <comment ref="F4" authorId="0">
      <text>
        <r>
          <rPr>
            <b/>
            <u/>
            <sz val="9"/>
            <color indexed="81"/>
            <rFont val="Tahoma"/>
            <family val="2"/>
          </rPr>
          <t>% Count Test Cases</t>
        </r>
        <r>
          <rPr>
            <b/>
            <sz val="9"/>
            <color indexed="81"/>
            <rFont val="Tahoma"/>
            <family val="2"/>
          </rPr>
          <t xml:space="preserve">:
</t>
        </r>
        <r>
          <rPr>
            <sz val="9"/>
            <color indexed="81"/>
            <rFont val="Tahoma"/>
            <family val="2"/>
          </rPr>
          <t>Count of test cases for given status divided by total non-"n/a" test count</t>
        </r>
      </text>
    </comment>
    <comment ref="G4" authorId="0">
      <text>
        <r>
          <rPr>
            <b/>
            <u/>
            <sz val="9"/>
            <color indexed="81"/>
            <rFont val="Tahoma"/>
            <family val="2"/>
          </rPr>
          <t>Test Case Time</t>
        </r>
        <r>
          <rPr>
            <b/>
            <sz val="9"/>
            <color indexed="81"/>
            <rFont val="Tahoma"/>
            <family val="2"/>
          </rPr>
          <t xml:space="preserve">:
</t>
        </r>
        <r>
          <rPr>
            <sz val="9"/>
            <color indexed="81"/>
            <rFont val="Tahoma"/>
            <family val="2"/>
          </rPr>
          <t>Time to research and execute test cases</t>
        </r>
      </text>
    </comment>
    <comment ref="A12" authorId="0">
      <text>
        <r>
          <rPr>
            <sz val="9"/>
            <color indexed="81"/>
            <rFont val="Tahoma"/>
            <family val="2"/>
          </rPr>
          <t xml:space="preserve">
</t>
        </r>
        <r>
          <rPr>
            <b/>
            <u/>
            <sz val="9"/>
            <color indexed="81"/>
            <rFont val="Tahoma"/>
            <family val="2"/>
          </rPr>
          <t>测试用例编号</t>
        </r>
        <r>
          <rPr>
            <b/>
            <sz val="9"/>
            <color indexed="81"/>
            <rFont val="Tahoma"/>
            <family val="2"/>
          </rPr>
          <t xml:space="preserve">:
</t>
        </r>
        <r>
          <rPr>
            <sz val="9"/>
            <color indexed="81"/>
            <rFont val="Tahoma"/>
            <family val="2"/>
          </rPr>
          <t>1. 这些值是自动计算的，不要输入</t>
        </r>
        <r>
          <rPr>
            <b/>
            <sz val="9"/>
            <color indexed="81"/>
            <rFont val="Tahoma"/>
            <family val="2"/>
          </rPr>
          <t xml:space="preserve">
</t>
        </r>
        <r>
          <rPr>
            <sz val="9"/>
            <color indexed="81"/>
            <rFont val="Tahoma"/>
            <family val="2"/>
          </rPr>
          <t>2.使用复制粘贴来插入新行将产生不正确的TC编号，因为单元格引用被移动了。 可通过更正引用或从同一列复制粘贴具有相同公式的其他单元格来解决此问题。</t>
        </r>
      </text>
    </comment>
    <comment ref="B12" authorId="0">
      <text>
        <r>
          <rPr>
            <sz val="10"/>
            <color indexed="81"/>
            <rFont val="Tahoma"/>
            <family val="2"/>
          </rPr>
          <t xml:space="preserve">
详细的测试用例步骤</t>
        </r>
        <r>
          <rPr>
            <b/>
            <sz val="9"/>
            <color indexed="81"/>
            <rFont val="Tahoma"/>
            <family val="2"/>
          </rPr>
          <t>:</t>
        </r>
        <r>
          <rPr>
            <b/>
            <sz val="9"/>
            <color indexed="81"/>
            <rFont val="Tahoma"/>
            <family val="2"/>
          </rPr>
          <t xml:space="preserve">
</t>
        </r>
        <r>
          <rPr>
            <sz val="9"/>
            <color indexed="81"/>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text>
        <r>
          <rPr>
            <b/>
            <u/>
            <sz val="10"/>
            <color indexed="81"/>
            <rFont val="Tahoma"/>
            <family val="2"/>
          </rPr>
          <t xml:space="preserve">
</t>
        </r>
        <r>
          <rPr>
            <b/>
            <u/>
            <sz val="9"/>
            <color indexed="81"/>
            <rFont val="Tahoma"/>
            <family val="2"/>
          </rPr>
          <t>测试用例的预期结果</t>
        </r>
        <r>
          <rPr>
            <b/>
            <sz val="9"/>
            <color indexed="81"/>
            <rFont val="Tahoma"/>
            <family val="2"/>
          </rPr>
          <t xml:space="preserve">:
</t>
        </r>
        <r>
          <rPr>
            <sz val="9"/>
            <color indexed="81"/>
            <rFont val="Tahoma"/>
            <family val="2"/>
          </rPr>
          <t>1.输入测试步骤的预期结果。
2.请务必将每个预期结果在单独的行来显示，以便状态适用于单个测试结果。
3.建议用字母（A.，B.，C.等）标记每个单独的结果</t>
        </r>
      </text>
    </comment>
    <comment ref="D12" authorId="0">
      <text>
        <r>
          <rPr>
            <sz val="10"/>
            <color indexed="81"/>
            <rFont val="Tahoma"/>
            <family val="2"/>
          </rPr>
          <t xml:space="preserve">
</t>
        </r>
        <r>
          <rPr>
            <b/>
            <u/>
            <sz val="9"/>
            <color indexed="81"/>
            <rFont val="Tahoma"/>
            <family val="2"/>
          </rPr>
          <t>Test Case Execution Result测试用例执行结果</t>
        </r>
        <r>
          <rPr>
            <b/>
            <sz val="9"/>
            <color indexed="81"/>
            <rFont val="Tahoma"/>
            <family val="2"/>
          </rPr>
          <t xml:space="preserve">:
</t>
        </r>
        <r>
          <rPr>
            <sz val="9"/>
            <color indexed="81"/>
            <rFont val="Tahoma"/>
            <family val="2"/>
          </rPr>
          <t>1. 空白格 = Done (</t>
        </r>
        <r>
          <rPr>
            <u/>
            <sz val="9"/>
            <color indexed="81"/>
            <rFont val="Tahoma"/>
            <family val="2"/>
          </rPr>
          <t>P</t>
        </r>
        <r>
          <rPr>
            <sz val="9"/>
            <color indexed="81"/>
            <rFont val="Tahoma"/>
            <family val="2"/>
          </rPr>
          <t xml:space="preserve">ass, </t>
        </r>
        <r>
          <rPr>
            <u/>
            <sz val="9"/>
            <color indexed="81"/>
            <rFont val="Tahoma"/>
            <family val="2"/>
          </rPr>
          <t>n/a</t>
        </r>
        <r>
          <rPr>
            <sz val="9"/>
            <color indexed="81"/>
            <rFont val="Tahoma"/>
            <family val="2"/>
          </rPr>
          <t xml:space="preserve">, and </t>
        </r>
        <r>
          <rPr>
            <u/>
            <sz val="9"/>
            <color indexed="81"/>
            <rFont val="Tahoma"/>
            <family val="2"/>
          </rPr>
          <t>S</t>
        </r>
        <r>
          <rPr>
            <sz val="9"/>
            <color indexed="81"/>
            <rFont val="Tahoma"/>
            <family val="2"/>
          </rPr>
          <t xml:space="preserve">kip)  
2. 红色 = </t>
        </r>
        <r>
          <rPr>
            <u/>
            <sz val="9"/>
            <color indexed="81"/>
            <rFont val="Tahoma"/>
            <family val="2"/>
          </rPr>
          <t>F</t>
        </r>
        <r>
          <rPr>
            <sz val="9"/>
            <color indexed="81"/>
            <rFont val="Tahoma"/>
            <family val="2"/>
          </rPr>
          <t xml:space="preserve">ail
3. 黄色 = </t>
        </r>
        <r>
          <rPr>
            <u/>
            <sz val="9"/>
            <color indexed="81"/>
            <rFont val="Tahoma"/>
            <family val="2"/>
          </rPr>
          <t>B</t>
        </r>
        <r>
          <rPr>
            <sz val="9"/>
            <color indexed="81"/>
            <rFont val="Tahoma"/>
            <family val="2"/>
          </rPr>
          <t xml:space="preserve">locked
4. 浅黄 = </t>
        </r>
        <r>
          <rPr>
            <u/>
            <sz val="9"/>
            <color indexed="81"/>
            <rFont val="Tahoma"/>
            <family val="2"/>
          </rPr>
          <t>U</t>
        </r>
        <r>
          <rPr>
            <sz val="9"/>
            <color indexed="81"/>
            <rFont val="Tahoma"/>
            <family val="2"/>
          </rPr>
          <t>ntested
两种输入状态的方式：
A. 悬停鼠标并使用下拉列表
B. 输入 P, F, S, B, U, or n/a
注意：不要更改背景颜色，它会根据单元格中的文本自动格式化。</t>
        </r>
      </text>
    </comment>
    <comment ref="E12" authorId="0">
      <text>
        <r>
          <rPr>
            <sz val="10"/>
            <color indexed="81"/>
            <rFont val="Tahoma"/>
            <family val="2"/>
          </rPr>
          <t xml:space="preserve">
</t>
        </r>
        <r>
          <rPr>
            <b/>
            <u/>
            <sz val="9"/>
            <color indexed="81"/>
            <rFont val="Tahoma"/>
            <family val="2"/>
          </rPr>
          <t>测试用例执行的日期</t>
        </r>
        <r>
          <rPr>
            <b/>
            <sz val="9"/>
            <color indexed="81"/>
            <rFont val="Tahoma"/>
            <family val="2"/>
          </rPr>
          <t>:</t>
        </r>
        <r>
          <rPr>
            <b/>
            <sz val="9"/>
            <color indexed="81"/>
            <rFont val="Tahoma"/>
            <family val="2"/>
          </rPr>
          <t xml:space="preserve">
</t>
        </r>
        <r>
          <rPr>
            <sz val="9"/>
            <color indexed="81"/>
            <rFont val="Tahoma"/>
            <family val="2"/>
          </rPr>
          <t>1. 按住"ctrl"+";"插入当天的日期
2.测试时，从上面复制和粘贴</t>
        </r>
      </text>
    </comment>
    <comment ref="F12" authorId="0">
      <text>
        <r>
          <rPr>
            <sz val="10"/>
            <color indexed="81"/>
            <rFont val="Tahoma"/>
            <family val="2"/>
          </rPr>
          <t xml:space="preserve">
执行测试用例的测试人员</t>
        </r>
        <r>
          <rPr>
            <b/>
            <sz val="9"/>
            <color indexed="81"/>
            <rFont val="Tahoma"/>
            <family val="2"/>
          </rPr>
          <t xml:space="preserve">:
</t>
        </r>
        <r>
          <rPr>
            <sz val="9"/>
            <color indexed="81"/>
            <rFont val="Tahoma"/>
            <family val="2"/>
          </rPr>
          <t>执行测试用例的测试人员</t>
        </r>
        <r>
          <rPr>
            <sz val="9"/>
            <color indexed="81"/>
            <rFont val="Tahoma"/>
            <family val="2"/>
          </rPr>
          <t xml:space="preserve">
</t>
        </r>
      </text>
    </comment>
    <comment ref="G12" authorId="0">
      <text>
        <r>
          <rPr>
            <sz val="10"/>
            <color indexed="81"/>
            <rFont val="Tahoma"/>
            <family val="2"/>
          </rPr>
          <t xml:space="preserve">
</t>
        </r>
        <r>
          <rPr>
            <b/>
            <u/>
            <sz val="9"/>
            <color indexed="81"/>
            <rFont val="Tahoma"/>
            <family val="2"/>
          </rPr>
          <t>测试用例的时间</t>
        </r>
        <r>
          <rPr>
            <b/>
            <sz val="9"/>
            <color indexed="81"/>
            <rFont val="Tahoma"/>
            <family val="2"/>
          </rPr>
          <t>:</t>
        </r>
        <r>
          <rPr>
            <sz val="9"/>
            <color indexed="81"/>
            <rFont val="Tahoma"/>
            <family val="2"/>
          </rPr>
          <t xml:space="preserve">
在本测试周期预估的研究、写入和执行的时间...在运行测试后更新为实际时间</t>
        </r>
      </text>
    </comment>
    <comment ref="H12" authorId="0">
      <text>
        <r>
          <rPr>
            <sz val="10"/>
            <color indexed="81"/>
            <rFont val="Tahoma"/>
            <family val="2"/>
          </rPr>
          <t xml:space="preserve">
</t>
        </r>
        <r>
          <rPr>
            <b/>
            <u/>
            <sz val="9"/>
            <color indexed="81"/>
            <rFont val="Tahoma"/>
            <family val="2"/>
          </rPr>
          <t>Test Case Comments测试用例的备注</t>
        </r>
        <r>
          <rPr>
            <b/>
            <sz val="9"/>
            <color indexed="81"/>
            <rFont val="Tahoma"/>
            <family val="2"/>
          </rPr>
          <t>:</t>
        </r>
        <r>
          <rPr>
            <sz val="9"/>
            <color indexed="81"/>
            <rFont val="Tahoma"/>
            <family val="2"/>
          </rPr>
          <t xml:space="preserve">
1. 输入任何可能解释测试用例的注释
2. 可以添加类似需求文档编号来追溯
3. 添加角色或其他有用的文本</t>
        </r>
      </text>
    </comment>
    <comment ref="I12" authorId="0">
      <text>
        <r>
          <rPr>
            <sz val="10"/>
            <color indexed="81"/>
            <rFont val="Tahoma"/>
            <family val="2"/>
          </rPr>
          <t xml:space="preserve">
</t>
        </r>
        <r>
          <rPr>
            <b/>
            <u/>
            <sz val="9"/>
            <color indexed="81"/>
            <rFont val="Tahoma"/>
            <family val="2"/>
          </rPr>
          <t>Bookmarks</t>
        </r>
        <r>
          <rPr>
            <b/>
            <sz val="9"/>
            <color indexed="81"/>
            <rFont val="Tahoma"/>
            <family val="2"/>
          </rPr>
          <t xml:space="preserve">:
</t>
        </r>
        <r>
          <rPr>
            <sz val="9"/>
            <color indexed="81"/>
            <rFont val="Tahoma"/>
            <family val="2"/>
          </rPr>
          <t>1. Enter X's on rows that you want to
    quickly jump to such as Status = F or B
2. Highlight a cell in this Column, then 
    press ctrl-up or ctrl-down to quickly
    jump up and down through the list</t>
        </r>
      </text>
    </comment>
  </commentList>
</comments>
</file>

<file path=xl/comments7.xml><?xml version="1.0" encoding="utf-8"?>
<comments xmlns="http://schemas.openxmlformats.org/spreadsheetml/2006/main">
  <authors>
    <author>mp</author>
  </authors>
  <commentList>
    <comment ref="A1" authorId="0">
      <text>
        <r>
          <rPr>
            <b/>
            <u/>
            <sz val="9"/>
            <color indexed="81"/>
            <rFont val="Tahoma"/>
            <family val="2"/>
          </rPr>
          <t>Worksheet Title</t>
        </r>
        <r>
          <rPr>
            <b/>
            <sz val="9"/>
            <color indexed="81"/>
            <rFont val="Tahoma"/>
            <family val="2"/>
          </rPr>
          <t xml:space="preserve">:
</t>
        </r>
        <r>
          <rPr>
            <sz val="9"/>
            <color indexed="81"/>
            <rFont val="Tahoma"/>
            <family val="2"/>
          </rPr>
          <t>Do not change this title…it is automatically 
calculated from the worksheet tab name.
Change the tab name below to auto-
matically reset this cell's value.</t>
        </r>
        <r>
          <rPr>
            <sz val="9"/>
            <color indexed="81"/>
            <rFont val="Tahoma"/>
            <family val="2"/>
          </rPr>
          <t xml:space="preserve">
</t>
        </r>
      </text>
    </comment>
    <comment ref="D4" authorId="0">
      <text>
        <r>
          <rPr>
            <b/>
            <u/>
            <sz val="9"/>
            <color indexed="81"/>
            <rFont val="Tahoma"/>
            <family val="2"/>
          </rPr>
          <t>Execution Status Type</t>
        </r>
        <r>
          <rPr>
            <b/>
            <sz val="9"/>
            <color indexed="81"/>
            <rFont val="Tahoma"/>
            <family val="2"/>
          </rPr>
          <t xml:space="preserve">:
</t>
        </r>
        <r>
          <rPr>
            <sz val="9"/>
            <color indexed="81"/>
            <rFont val="Tahoma"/>
            <family val="2"/>
          </rPr>
          <t xml:space="preserve">Status type
</t>
        </r>
      </text>
    </comment>
    <comment ref="E4" authorId="0">
      <text>
        <r>
          <rPr>
            <b/>
            <u/>
            <sz val="9"/>
            <color indexed="81"/>
            <rFont val="Tahoma"/>
            <family val="2"/>
          </rPr>
          <t>Test Case Count</t>
        </r>
        <r>
          <rPr>
            <b/>
            <sz val="9"/>
            <color indexed="81"/>
            <rFont val="Tahoma"/>
            <family val="2"/>
          </rPr>
          <t xml:space="preserve">:
</t>
        </r>
        <r>
          <rPr>
            <sz val="9"/>
            <color indexed="81"/>
            <rFont val="Tahoma"/>
            <family val="2"/>
          </rPr>
          <t>Count of test cases for given status type</t>
        </r>
      </text>
    </comment>
    <comment ref="F4" authorId="0">
      <text>
        <r>
          <rPr>
            <b/>
            <u/>
            <sz val="9"/>
            <color indexed="81"/>
            <rFont val="Tahoma"/>
            <family val="2"/>
          </rPr>
          <t>% Count Test Cases</t>
        </r>
        <r>
          <rPr>
            <b/>
            <sz val="9"/>
            <color indexed="81"/>
            <rFont val="Tahoma"/>
            <family val="2"/>
          </rPr>
          <t xml:space="preserve">:
</t>
        </r>
        <r>
          <rPr>
            <sz val="9"/>
            <color indexed="81"/>
            <rFont val="Tahoma"/>
            <family val="2"/>
          </rPr>
          <t>Count of test cases for given status divided by total non-"n/a" test count</t>
        </r>
      </text>
    </comment>
    <comment ref="G4" authorId="0">
      <text>
        <r>
          <rPr>
            <b/>
            <u/>
            <sz val="9"/>
            <color indexed="81"/>
            <rFont val="Tahoma"/>
            <family val="2"/>
          </rPr>
          <t>Test Case Time</t>
        </r>
        <r>
          <rPr>
            <b/>
            <sz val="9"/>
            <color indexed="81"/>
            <rFont val="Tahoma"/>
            <family val="2"/>
          </rPr>
          <t xml:space="preserve">:
</t>
        </r>
        <r>
          <rPr>
            <sz val="9"/>
            <color indexed="81"/>
            <rFont val="Tahoma"/>
            <family val="2"/>
          </rPr>
          <t>Time to research and execute test cases</t>
        </r>
      </text>
    </comment>
    <comment ref="A12" authorId="0">
      <text>
        <r>
          <rPr>
            <sz val="9"/>
            <color indexed="81"/>
            <rFont val="Tahoma"/>
            <family val="2"/>
          </rPr>
          <t xml:space="preserve">
</t>
        </r>
        <r>
          <rPr>
            <b/>
            <u/>
            <sz val="9"/>
            <color indexed="81"/>
            <rFont val="Tahoma"/>
            <family val="2"/>
          </rPr>
          <t>测试用例编号</t>
        </r>
        <r>
          <rPr>
            <b/>
            <sz val="9"/>
            <color indexed="81"/>
            <rFont val="Tahoma"/>
            <family val="2"/>
          </rPr>
          <t xml:space="preserve">:
</t>
        </r>
        <r>
          <rPr>
            <sz val="9"/>
            <color indexed="81"/>
            <rFont val="Tahoma"/>
            <family val="2"/>
          </rPr>
          <t>1. 这些值是自动计算的，不要输入</t>
        </r>
        <r>
          <rPr>
            <b/>
            <sz val="9"/>
            <color indexed="81"/>
            <rFont val="Tahoma"/>
            <family val="2"/>
          </rPr>
          <t xml:space="preserve">
</t>
        </r>
        <r>
          <rPr>
            <sz val="9"/>
            <color indexed="81"/>
            <rFont val="Tahoma"/>
            <family val="2"/>
          </rPr>
          <t>2.使用复制粘贴来插入新行将产生不正确的TC编号，因为单元格引用被移动了。 可通过更正引用或从同一列复制粘贴具有相同公式的其他单元格来解决此问题。</t>
        </r>
      </text>
    </comment>
    <comment ref="B12" authorId="0">
      <text>
        <r>
          <rPr>
            <sz val="10"/>
            <color indexed="81"/>
            <rFont val="Tahoma"/>
            <family val="2"/>
          </rPr>
          <t xml:space="preserve">
详细的测试用例步骤</t>
        </r>
        <r>
          <rPr>
            <b/>
            <sz val="9"/>
            <color indexed="81"/>
            <rFont val="Tahoma"/>
            <family val="2"/>
          </rPr>
          <t>:</t>
        </r>
        <r>
          <rPr>
            <b/>
            <sz val="9"/>
            <color indexed="81"/>
            <rFont val="Tahoma"/>
            <family val="2"/>
          </rPr>
          <t xml:space="preserve">
</t>
        </r>
        <r>
          <rPr>
            <sz val="9"/>
            <color indexed="81"/>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text>
        <r>
          <rPr>
            <b/>
            <u/>
            <sz val="10"/>
            <color indexed="81"/>
            <rFont val="Tahoma"/>
            <family val="2"/>
          </rPr>
          <t xml:space="preserve">
</t>
        </r>
        <r>
          <rPr>
            <b/>
            <u/>
            <sz val="9"/>
            <color indexed="81"/>
            <rFont val="Tahoma"/>
            <family val="2"/>
          </rPr>
          <t>测试用例的预期结果</t>
        </r>
        <r>
          <rPr>
            <b/>
            <sz val="9"/>
            <color indexed="81"/>
            <rFont val="Tahoma"/>
            <family val="2"/>
          </rPr>
          <t xml:space="preserve">:
</t>
        </r>
        <r>
          <rPr>
            <sz val="9"/>
            <color indexed="81"/>
            <rFont val="Tahoma"/>
            <family val="2"/>
          </rPr>
          <t>1.输入测试步骤的预期结果。
2.请务必将每个预期结果在单独的行来显示，以便状态适用于单个测试结果。
3.建议用字母（A.，B.，C.等）标记每个单独的结果</t>
        </r>
      </text>
    </comment>
    <comment ref="D12" authorId="0">
      <text>
        <r>
          <rPr>
            <sz val="10"/>
            <color indexed="81"/>
            <rFont val="Tahoma"/>
            <family val="2"/>
          </rPr>
          <t xml:space="preserve">
</t>
        </r>
        <r>
          <rPr>
            <b/>
            <u/>
            <sz val="9"/>
            <color indexed="81"/>
            <rFont val="Tahoma"/>
            <family val="2"/>
          </rPr>
          <t>Test Case Execution Result测试用例执行结果</t>
        </r>
        <r>
          <rPr>
            <b/>
            <sz val="9"/>
            <color indexed="81"/>
            <rFont val="Tahoma"/>
            <family val="2"/>
          </rPr>
          <t xml:space="preserve">:
</t>
        </r>
        <r>
          <rPr>
            <sz val="9"/>
            <color indexed="81"/>
            <rFont val="Tahoma"/>
            <family val="2"/>
          </rPr>
          <t>1. 空白格 = Done (</t>
        </r>
        <r>
          <rPr>
            <u/>
            <sz val="9"/>
            <color indexed="81"/>
            <rFont val="Tahoma"/>
            <family val="2"/>
          </rPr>
          <t>P</t>
        </r>
        <r>
          <rPr>
            <sz val="9"/>
            <color indexed="81"/>
            <rFont val="Tahoma"/>
            <family val="2"/>
          </rPr>
          <t xml:space="preserve">ass, </t>
        </r>
        <r>
          <rPr>
            <u/>
            <sz val="9"/>
            <color indexed="81"/>
            <rFont val="Tahoma"/>
            <family val="2"/>
          </rPr>
          <t>n/a</t>
        </r>
        <r>
          <rPr>
            <sz val="9"/>
            <color indexed="81"/>
            <rFont val="Tahoma"/>
            <family val="2"/>
          </rPr>
          <t xml:space="preserve">, and </t>
        </r>
        <r>
          <rPr>
            <u/>
            <sz val="9"/>
            <color indexed="81"/>
            <rFont val="Tahoma"/>
            <family val="2"/>
          </rPr>
          <t>S</t>
        </r>
        <r>
          <rPr>
            <sz val="9"/>
            <color indexed="81"/>
            <rFont val="Tahoma"/>
            <family val="2"/>
          </rPr>
          <t xml:space="preserve">kip)  
2. 红色 = </t>
        </r>
        <r>
          <rPr>
            <u/>
            <sz val="9"/>
            <color indexed="81"/>
            <rFont val="Tahoma"/>
            <family val="2"/>
          </rPr>
          <t>F</t>
        </r>
        <r>
          <rPr>
            <sz val="9"/>
            <color indexed="81"/>
            <rFont val="Tahoma"/>
            <family val="2"/>
          </rPr>
          <t xml:space="preserve">ail
3. 黄色 = </t>
        </r>
        <r>
          <rPr>
            <u/>
            <sz val="9"/>
            <color indexed="81"/>
            <rFont val="Tahoma"/>
            <family val="2"/>
          </rPr>
          <t>B</t>
        </r>
        <r>
          <rPr>
            <sz val="9"/>
            <color indexed="81"/>
            <rFont val="Tahoma"/>
            <family val="2"/>
          </rPr>
          <t xml:space="preserve">locked
4. 浅黄 = </t>
        </r>
        <r>
          <rPr>
            <u/>
            <sz val="9"/>
            <color indexed="81"/>
            <rFont val="Tahoma"/>
            <family val="2"/>
          </rPr>
          <t>U</t>
        </r>
        <r>
          <rPr>
            <sz val="9"/>
            <color indexed="81"/>
            <rFont val="Tahoma"/>
            <family val="2"/>
          </rPr>
          <t>ntested
两种输入状态的方式：
A. 悬停鼠标并使用下拉列表
B. 输入 P, F, S, B, U, or n/a
注意：不要更改背景颜色，它会根据单元格中的文本自动格式化。</t>
        </r>
      </text>
    </comment>
    <comment ref="E12" authorId="0">
      <text>
        <r>
          <rPr>
            <sz val="10"/>
            <color indexed="81"/>
            <rFont val="Tahoma"/>
            <family val="2"/>
          </rPr>
          <t xml:space="preserve">
</t>
        </r>
        <r>
          <rPr>
            <b/>
            <u/>
            <sz val="9"/>
            <color indexed="81"/>
            <rFont val="Tahoma"/>
            <family val="2"/>
          </rPr>
          <t>测试用例执行的日期</t>
        </r>
        <r>
          <rPr>
            <b/>
            <sz val="9"/>
            <color indexed="81"/>
            <rFont val="Tahoma"/>
            <family val="2"/>
          </rPr>
          <t>:</t>
        </r>
        <r>
          <rPr>
            <b/>
            <sz val="9"/>
            <color indexed="81"/>
            <rFont val="Tahoma"/>
            <family val="2"/>
          </rPr>
          <t xml:space="preserve">
</t>
        </r>
        <r>
          <rPr>
            <sz val="9"/>
            <color indexed="81"/>
            <rFont val="Tahoma"/>
            <family val="2"/>
          </rPr>
          <t>1. 按住"ctrl"+";"插入当天的日期
2.测试时，从上面复制和粘贴</t>
        </r>
      </text>
    </comment>
    <comment ref="F12" authorId="0">
      <text>
        <r>
          <rPr>
            <sz val="10"/>
            <color indexed="81"/>
            <rFont val="Tahoma"/>
            <family val="2"/>
          </rPr>
          <t xml:space="preserve">
执行测试用例的测试人员</t>
        </r>
        <r>
          <rPr>
            <b/>
            <sz val="9"/>
            <color indexed="81"/>
            <rFont val="Tahoma"/>
            <family val="2"/>
          </rPr>
          <t xml:space="preserve">:
</t>
        </r>
        <r>
          <rPr>
            <sz val="9"/>
            <color indexed="81"/>
            <rFont val="Tahoma"/>
            <family val="2"/>
          </rPr>
          <t>执行测试用例的测试人员</t>
        </r>
        <r>
          <rPr>
            <sz val="9"/>
            <color indexed="81"/>
            <rFont val="Tahoma"/>
            <family val="2"/>
          </rPr>
          <t xml:space="preserve">
</t>
        </r>
      </text>
    </comment>
    <comment ref="G12" authorId="0">
      <text>
        <r>
          <rPr>
            <sz val="10"/>
            <color indexed="81"/>
            <rFont val="Tahoma"/>
            <family val="2"/>
          </rPr>
          <t xml:space="preserve">
</t>
        </r>
        <r>
          <rPr>
            <b/>
            <u/>
            <sz val="9"/>
            <color indexed="81"/>
            <rFont val="Tahoma"/>
            <family val="2"/>
          </rPr>
          <t>测试用例的时间</t>
        </r>
        <r>
          <rPr>
            <b/>
            <sz val="9"/>
            <color indexed="81"/>
            <rFont val="Tahoma"/>
            <family val="2"/>
          </rPr>
          <t>:</t>
        </r>
        <r>
          <rPr>
            <sz val="9"/>
            <color indexed="81"/>
            <rFont val="Tahoma"/>
            <family val="2"/>
          </rPr>
          <t xml:space="preserve">
在本测试周期预估的研究、写入和执行的时间...在运行测试后更新为实际时间</t>
        </r>
      </text>
    </comment>
    <comment ref="H12" authorId="0">
      <text>
        <r>
          <rPr>
            <sz val="10"/>
            <color indexed="81"/>
            <rFont val="Tahoma"/>
            <family val="2"/>
          </rPr>
          <t xml:space="preserve">
</t>
        </r>
        <r>
          <rPr>
            <b/>
            <u/>
            <sz val="9"/>
            <color indexed="81"/>
            <rFont val="Tahoma"/>
            <family val="2"/>
          </rPr>
          <t>Test Case Comments测试用例的备注</t>
        </r>
        <r>
          <rPr>
            <b/>
            <sz val="9"/>
            <color indexed="81"/>
            <rFont val="Tahoma"/>
            <family val="2"/>
          </rPr>
          <t>:</t>
        </r>
        <r>
          <rPr>
            <sz val="9"/>
            <color indexed="81"/>
            <rFont val="Tahoma"/>
            <family val="2"/>
          </rPr>
          <t xml:space="preserve">
1. 输入任何可能解释测试用例的注释
2. 可以添加类似需求文档编号来追溯
3. 添加角色或其他有用的文本</t>
        </r>
      </text>
    </comment>
    <comment ref="I12" authorId="0">
      <text>
        <r>
          <rPr>
            <sz val="10"/>
            <color indexed="81"/>
            <rFont val="Tahoma"/>
            <family val="2"/>
          </rPr>
          <t xml:space="preserve">
</t>
        </r>
        <r>
          <rPr>
            <b/>
            <u/>
            <sz val="9"/>
            <color indexed="81"/>
            <rFont val="Tahoma"/>
            <family val="2"/>
          </rPr>
          <t>Bookmarks</t>
        </r>
        <r>
          <rPr>
            <b/>
            <sz val="9"/>
            <color indexed="81"/>
            <rFont val="Tahoma"/>
            <family val="2"/>
          </rPr>
          <t xml:space="preserve">:
</t>
        </r>
        <r>
          <rPr>
            <sz val="9"/>
            <color indexed="81"/>
            <rFont val="Tahoma"/>
            <family val="2"/>
          </rPr>
          <t>1. Enter X's on rows that you want to
    quickly jump to such as Status = F or B
2. Highlight a cell in this Column, then 
    press ctrl-up or ctrl-down to quickly
    jump up and down through the list</t>
        </r>
      </text>
    </comment>
  </commentList>
</comments>
</file>

<file path=xl/comments8.xml><?xml version="1.0" encoding="utf-8"?>
<comments xmlns="http://schemas.openxmlformats.org/spreadsheetml/2006/main">
  <authors>
    <author>mp</author>
  </authors>
  <commentList>
    <comment ref="A1" authorId="0">
      <text>
        <r>
          <rPr>
            <b/>
            <u/>
            <sz val="9"/>
            <color indexed="81"/>
            <rFont val="Tahoma"/>
            <family val="2"/>
          </rPr>
          <t>Worksheet Title</t>
        </r>
        <r>
          <rPr>
            <b/>
            <sz val="9"/>
            <color indexed="81"/>
            <rFont val="Tahoma"/>
            <family val="2"/>
          </rPr>
          <t xml:space="preserve">:
</t>
        </r>
        <r>
          <rPr>
            <sz val="9"/>
            <color indexed="81"/>
            <rFont val="Tahoma"/>
            <family val="2"/>
          </rPr>
          <t>Do not change this title…it is automatically 
calculated from the worksheet tab name.
Change the tab name below to auto-
matically reset this cell's value.</t>
        </r>
        <r>
          <rPr>
            <sz val="9"/>
            <color indexed="81"/>
            <rFont val="Tahoma"/>
            <family val="2"/>
          </rPr>
          <t xml:space="preserve">
</t>
        </r>
      </text>
    </comment>
    <comment ref="D4" authorId="0">
      <text>
        <r>
          <rPr>
            <b/>
            <u/>
            <sz val="9"/>
            <color indexed="81"/>
            <rFont val="Tahoma"/>
            <family val="2"/>
          </rPr>
          <t>Execution Status Type</t>
        </r>
        <r>
          <rPr>
            <b/>
            <sz val="9"/>
            <color indexed="81"/>
            <rFont val="Tahoma"/>
            <family val="2"/>
          </rPr>
          <t xml:space="preserve">:
</t>
        </r>
        <r>
          <rPr>
            <sz val="9"/>
            <color indexed="81"/>
            <rFont val="Tahoma"/>
            <family val="2"/>
          </rPr>
          <t xml:space="preserve">Status type
</t>
        </r>
      </text>
    </comment>
    <comment ref="E4" authorId="0">
      <text>
        <r>
          <rPr>
            <b/>
            <u/>
            <sz val="9"/>
            <color indexed="81"/>
            <rFont val="Tahoma"/>
            <family val="2"/>
          </rPr>
          <t>Test Case Count</t>
        </r>
        <r>
          <rPr>
            <b/>
            <sz val="9"/>
            <color indexed="81"/>
            <rFont val="Tahoma"/>
            <family val="2"/>
          </rPr>
          <t xml:space="preserve">:
</t>
        </r>
        <r>
          <rPr>
            <sz val="9"/>
            <color indexed="81"/>
            <rFont val="Tahoma"/>
            <family val="2"/>
          </rPr>
          <t>Count of test cases for given status type</t>
        </r>
      </text>
    </comment>
    <comment ref="F4" authorId="0">
      <text>
        <r>
          <rPr>
            <b/>
            <u/>
            <sz val="9"/>
            <color indexed="81"/>
            <rFont val="Tahoma"/>
            <family val="2"/>
          </rPr>
          <t>% Count Test Cases</t>
        </r>
        <r>
          <rPr>
            <b/>
            <sz val="9"/>
            <color indexed="81"/>
            <rFont val="Tahoma"/>
            <family val="2"/>
          </rPr>
          <t xml:space="preserve">:
</t>
        </r>
        <r>
          <rPr>
            <sz val="9"/>
            <color indexed="81"/>
            <rFont val="Tahoma"/>
            <family val="2"/>
          </rPr>
          <t>Count of test cases for given status divided by total non-"n/a" test count</t>
        </r>
      </text>
    </comment>
    <comment ref="G4" authorId="0">
      <text>
        <r>
          <rPr>
            <b/>
            <u/>
            <sz val="9"/>
            <color indexed="81"/>
            <rFont val="Tahoma"/>
            <family val="2"/>
          </rPr>
          <t>Test Case Time</t>
        </r>
        <r>
          <rPr>
            <b/>
            <sz val="9"/>
            <color indexed="81"/>
            <rFont val="Tahoma"/>
            <family val="2"/>
          </rPr>
          <t xml:space="preserve">:
</t>
        </r>
        <r>
          <rPr>
            <sz val="9"/>
            <color indexed="81"/>
            <rFont val="Tahoma"/>
            <family val="2"/>
          </rPr>
          <t>Time to research and execute test cases</t>
        </r>
      </text>
    </comment>
    <comment ref="A12" authorId="0">
      <text>
        <r>
          <rPr>
            <sz val="9"/>
            <color indexed="81"/>
            <rFont val="Tahoma"/>
            <family val="2"/>
          </rPr>
          <t xml:space="preserve">
</t>
        </r>
        <r>
          <rPr>
            <b/>
            <u/>
            <sz val="9"/>
            <color indexed="81"/>
            <rFont val="Tahoma"/>
            <family val="2"/>
          </rPr>
          <t>测试用例编号</t>
        </r>
        <r>
          <rPr>
            <b/>
            <sz val="9"/>
            <color indexed="81"/>
            <rFont val="Tahoma"/>
            <family val="2"/>
          </rPr>
          <t xml:space="preserve">:
</t>
        </r>
        <r>
          <rPr>
            <sz val="9"/>
            <color indexed="81"/>
            <rFont val="Tahoma"/>
            <family val="2"/>
          </rPr>
          <t>1. 这些值是自动计算的，不要输入</t>
        </r>
        <r>
          <rPr>
            <b/>
            <sz val="9"/>
            <color indexed="81"/>
            <rFont val="Tahoma"/>
            <family val="2"/>
          </rPr>
          <t xml:space="preserve">
</t>
        </r>
        <r>
          <rPr>
            <sz val="9"/>
            <color indexed="81"/>
            <rFont val="Tahoma"/>
            <family val="2"/>
          </rPr>
          <t>2.使用复制粘贴来插入新行将产生不正确的TC编号，因为单元格引用被移动了。 可通过更正引用或从同一列复制粘贴具有相同公式的其他单元格来解决此问题。</t>
        </r>
      </text>
    </comment>
    <comment ref="B12" authorId="0">
      <text>
        <r>
          <rPr>
            <sz val="10"/>
            <color indexed="81"/>
            <rFont val="Tahoma"/>
            <family val="2"/>
          </rPr>
          <t xml:space="preserve">
详细的测试用例步骤</t>
        </r>
        <r>
          <rPr>
            <b/>
            <sz val="9"/>
            <color indexed="81"/>
            <rFont val="Tahoma"/>
            <family val="2"/>
          </rPr>
          <t>:</t>
        </r>
        <r>
          <rPr>
            <b/>
            <sz val="9"/>
            <color indexed="81"/>
            <rFont val="Tahoma"/>
            <family val="2"/>
          </rPr>
          <t xml:space="preserve">
</t>
        </r>
        <r>
          <rPr>
            <sz val="9"/>
            <color indexed="81"/>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text>
        <r>
          <rPr>
            <b/>
            <u/>
            <sz val="10"/>
            <color indexed="81"/>
            <rFont val="Tahoma"/>
            <family val="2"/>
          </rPr>
          <t xml:space="preserve">
</t>
        </r>
        <r>
          <rPr>
            <b/>
            <u/>
            <sz val="9"/>
            <color indexed="81"/>
            <rFont val="Tahoma"/>
            <family val="2"/>
          </rPr>
          <t>测试用例的预期结果</t>
        </r>
        <r>
          <rPr>
            <b/>
            <sz val="9"/>
            <color indexed="81"/>
            <rFont val="Tahoma"/>
            <family val="2"/>
          </rPr>
          <t xml:space="preserve">:
</t>
        </r>
        <r>
          <rPr>
            <sz val="9"/>
            <color indexed="81"/>
            <rFont val="Tahoma"/>
            <family val="2"/>
          </rPr>
          <t>1.输入测试步骤的预期结果。
2.请务必将每个预期结果在单独的行来显示，以便状态适用于单个测试结果。
3.建议用字母（A.，B.，C.等）标记每个单独的结果</t>
        </r>
      </text>
    </comment>
    <comment ref="D12" authorId="0">
      <text>
        <r>
          <rPr>
            <sz val="10"/>
            <color indexed="81"/>
            <rFont val="Tahoma"/>
            <family val="2"/>
          </rPr>
          <t xml:space="preserve">
</t>
        </r>
        <r>
          <rPr>
            <b/>
            <u/>
            <sz val="9"/>
            <color indexed="81"/>
            <rFont val="Tahoma"/>
            <family val="2"/>
          </rPr>
          <t>Test Case Execution Result测试用例执行结果</t>
        </r>
        <r>
          <rPr>
            <b/>
            <sz val="9"/>
            <color indexed="81"/>
            <rFont val="Tahoma"/>
            <family val="2"/>
          </rPr>
          <t xml:space="preserve">:
</t>
        </r>
        <r>
          <rPr>
            <sz val="9"/>
            <color indexed="81"/>
            <rFont val="Tahoma"/>
            <family val="2"/>
          </rPr>
          <t>1. 空白格 = Done (</t>
        </r>
        <r>
          <rPr>
            <u/>
            <sz val="9"/>
            <color indexed="81"/>
            <rFont val="Tahoma"/>
            <family val="2"/>
          </rPr>
          <t>P</t>
        </r>
        <r>
          <rPr>
            <sz val="9"/>
            <color indexed="81"/>
            <rFont val="Tahoma"/>
            <family val="2"/>
          </rPr>
          <t xml:space="preserve">ass, </t>
        </r>
        <r>
          <rPr>
            <u/>
            <sz val="9"/>
            <color indexed="81"/>
            <rFont val="Tahoma"/>
            <family val="2"/>
          </rPr>
          <t>n/a</t>
        </r>
        <r>
          <rPr>
            <sz val="9"/>
            <color indexed="81"/>
            <rFont val="Tahoma"/>
            <family val="2"/>
          </rPr>
          <t xml:space="preserve">, and </t>
        </r>
        <r>
          <rPr>
            <u/>
            <sz val="9"/>
            <color indexed="81"/>
            <rFont val="Tahoma"/>
            <family val="2"/>
          </rPr>
          <t>S</t>
        </r>
        <r>
          <rPr>
            <sz val="9"/>
            <color indexed="81"/>
            <rFont val="Tahoma"/>
            <family val="2"/>
          </rPr>
          <t xml:space="preserve">kip)  
2. 红色 = </t>
        </r>
        <r>
          <rPr>
            <u/>
            <sz val="9"/>
            <color indexed="81"/>
            <rFont val="Tahoma"/>
            <family val="2"/>
          </rPr>
          <t>F</t>
        </r>
        <r>
          <rPr>
            <sz val="9"/>
            <color indexed="81"/>
            <rFont val="Tahoma"/>
            <family val="2"/>
          </rPr>
          <t xml:space="preserve">ail
3. 黄色 = </t>
        </r>
        <r>
          <rPr>
            <u/>
            <sz val="9"/>
            <color indexed="81"/>
            <rFont val="Tahoma"/>
            <family val="2"/>
          </rPr>
          <t>B</t>
        </r>
        <r>
          <rPr>
            <sz val="9"/>
            <color indexed="81"/>
            <rFont val="Tahoma"/>
            <family val="2"/>
          </rPr>
          <t xml:space="preserve">locked
4. 浅黄 = </t>
        </r>
        <r>
          <rPr>
            <u/>
            <sz val="9"/>
            <color indexed="81"/>
            <rFont val="Tahoma"/>
            <family val="2"/>
          </rPr>
          <t>U</t>
        </r>
        <r>
          <rPr>
            <sz val="9"/>
            <color indexed="81"/>
            <rFont val="Tahoma"/>
            <family val="2"/>
          </rPr>
          <t>ntested
两种输入状态的方式：
A. 悬停鼠标并使用下拉列表
B. 输入 P, F, S, B, U, or n/a
注意：不要更改背景颜色，它会根据单元格中的文本自动格式化。</t>
        </r>
      </text>
    </comment>
    <comment ref="E12" authorId="0">
      <text>
        <r>
          <rPr>
            <sz val="10"/>
            <color indexed="81"/>
            <rFont val="Tahoma"/>
            <family val="2"/>
          </rPr>
          <t xml:space="preserve">
</t>
        </r>
        <r>
          <rPr>
            <b/>
            <u/>
            <sz val="9"/>
            <color indexed="81"/>
            <rFont val="Tahoma"/>
            <family val="2"/>
          </rPr>
          <t>测试用例执行的日期</t>
        </r>
        <r>
          <rPr>
            <b/>
            <sz val="9"/>
            <color indexed="81"/>
            <rFont val="Tahoma"/>
            <family val="2"/>
          </rPr>
          <t>:</t>
        </r>
        <r>
          <rPr>
            <b/>
            <sz val="9"/>
            <color indexed="81"/>
            <rFont val="Tahoma"/>
            <family val="2"/>
          </rPr>
          <t xml:space="preserve">
</t>
        </r>
        <r>
          <rPr>
            <sz val="9"/>
            <color indexed="81"/>
            <rFont val="Tahoma"/>
            <family val="2"/>
          </rPr>
          <t>1. 按住"ctrl"+";"插入当天的日期
2.测试时，从上面复制和粘贴</t>
        </r>
      </text>
    </comment>
    <comment ref="F12" authorId="0">
      <text>
        <r>
          <rPr>
            <sz val="10"/>
            <color indexed="81"/>
            <rFont val="Tahoma"/>
            <family val="2"/>
          </rPr>
          <t xml:space="preserve">
执行测试用例的测试人员</t>
        </r>
        <r>
          <rPr>
            <b/>
            <sz val="9"/>
            <color indexed="81"/>
            <rFont val="Tahoma"/>
            <family val="2"/>
          </rPr>
          <t xml:space="preserve">:
</t>
        </r>
        <r>
          <rPr>
            <sz val="9"/>
            <color indexed="81"/>
            <rFont val="Tahoma"/>
            <family val="2"/>
          </rPr>
          <t>执行测试用例的测试人员</t>
        </r>
        <r>
          <rPr>
            <sz val="9"/>
            <color indexed="81"/>
            <rFont val="Tahoma"/>
            <family val="2"/>
          </rPr>
          <t xml:space="preserve">
</t>
        </r>
      </text>
    </comment>
    <comment ref="G12" authorId="0">
      <text>
        <r>
          <rPr>
            <sz val="10"/>
            <color indexed="81"/>
            <rFont val="Tahoma"/>
            <family val="2"/>
          </rPr>
          <t xml:space="preserve">
</t>
        </r>
        <r>
          <rPr>
            <b/>
            <u/>
            <sz val="9"/>
            <color indexed="81"/>
            <rFont val="Tahoma"/>
            <family val="2"/>
          </rPr>
          <t>测试用例的时间</t>
        </r>
        <r>
          <rPr>
            <b/>
            <sz val="9"/>
            <color indexed="81"/>
            <rFont val="Tahoma"/>
            <family val="2"/>
          </rPr>
          <t>:</t>
        </r>
        <r>
          <rPr>
            <sz val="9"/>
            <color indexed="81"/>
            <rFont val="Tahoma"/>
            <family val="2"/>
          </rPr>
          <t xml:space="preserve">
在本测试周期预估的研究、写入和执行的时间...在运行测试后更新为实际时间</t>
        </r>
      </text>
    </comment>
    <comment ref="H12" authorId="0">
      <text>
        <r>
          <rPr>
            <sz val="10"/>
            <color indexed="81"/>
            <rFont val="Tahoma"/>
            <family val="2"/>
          </rPr>
          <t xml:space="preserve">
</t>
        </r>
        <r>
          <rPr>
            <b/>
            <u/>
            <sz val="9"/>
            <color indexed="81"/>
            <rFont val="Tahoma"/>
            <family val="2"/>
          </rPr>
          <t>Test Case Comments测试用例的备注</t>
        </r>
        <r>
          <rPr>
            <b/>
            <sz val="9"/>
            <color indexed="81"/>
            <rFont val="Tahoma"/>
            <family val="2"/>
          </rPr>
          <t>:</t>
        </r>
        <r>
          <rPr>
            <sz val="9"/>
            <color indexed="81"/>
            <rFont val="Tahoma"/>
            <family val="2"/>
          </rPr>
          <t xml:space="preserve">
1. 输入任何可能解释测试用例的注释
2. 可以添加类似需求文档编号来追溯
3. 添加角色或其他有用的文本</t>
        </r>
      </text>
    </comment>
    <comment ref="I12" authorId="0">
      <text>
        <r>
          <rPr>
            <sz val="10"/>
            <color indexed="81"/>
            <rFont val="Tahoma"/>
            <family val="2"/>
          </rPr>
          <t xml:space="preserve">
</t>
        </r>
        <r>
          <rPr>
            <b/>
            <u/>
            <sz val="9"/>
            <color indexed="81"/>
            <rFont val="Tahoma"/>
            <family val="2"/>
          </rPr>
          <t>Bookmarks</t>
        </r>
        <r>
          <rPr>
            <b/>
            <sz val="9"/>
            <color indexed="81"/>
            <rFont val="Tahoma"/>
            <family val="2"/>
          </rPr>
          <t xml:space="preserve">:
</t>
        </r>
        <r>
          <rPr>
            <sz val="9"/>
            <color indexed="81"/>
            <rFont val="Tahoma"/>
            <family val="2"/>
          </rPr>
          <t>1. Enter X's on rows that you want to
    quickly jump to such as Status = F or B
2. Highlight a cell in this Column, then 
    press ctrl-up or ctrl-down to quickly
    jump up and down through the list</t>
        </r>
      </text>
    </comment>
  </commentList>
</comments>
</file>

<file path=xl/comments9.xml><?xml version="1.0" encoding="utf-8"?>
<comments xmlns="http://schemas.openxmlformats.org/spreadsheetml/2006/main">
  <authors>
    <author>mp</author>
  </authors>
  <commentList>
    <comment ref="A1" authorId="0">
      <text>
        <r>
          <rPr>
            <b/>
            <u/>
            <sz val="9"/>
            <color indexed="81"/>
            <rFont val="Tahoma"/>
            <family val="2"/>
          </rPr>
          <t>Worksheet Title</t>
        </r>
        <r>
          <rPr>
            <b/>
            <sz val="9"/>
            <color indexed="81"/>
            <rFont val="Tahoma"/>
            <family val="2"/>
          </rPr>
          <t xml:space="preserve">:
</t>
        </r>
        <r>
          <rPr>
            <sz val="9"/>
            <color indexed="81"/>
            <rFont val="Tahoma"/>
            <family val="2"/>
          </rPr>
          <t>Do not change this title…it is automatically 
calculated from the worksheet tab name.
Change the tab name below to auto-
matically reset this cell's value.</t>
        </r>
        <r>
          <rPr>
            <sz val="9"/>
            <color indexed="81"/>
            <rFont val="Tahoma"/>
            <family val="2"/>
          </rPr>
          <t xml:space="preserve">
</t>
        </r>
      </text>
    </comment>
    <comment ref="D4" authorId="0">
      <text>
        <r>
          <rPr>
            <b/>
            <u/>
            <sz val="9"/>
            <color indexed="81"/>
            <rFont val="Tahoma"/>
            <family val="2"/>
          </rPr>
          <t>Execution Status Type</t>
        </r>
        <r>
          <rPr>
            <b/>
            <sz val="9"/>
            <color indexed="81"/>
            <rFont val="Tahoma"/>
            <family val="2"/>
          </rPr>
          <t xml:space="preserve">:
</t>
        </r>
        <r>
          <rPr>
            <sz val="9"/>
            <color indexed="81"/>
            <rFont val="Tahoma"/>
            <family val="2"/>
          </rPr>
          <t xml:space="preserve">Status type
</t>
        </r>
      </text>
    </comment>
    <comment ref="E4" authorId="0">
      <text>
        <r>
          <rPr>
            <b/>
            <u/>
            <sz val="9"/>
            <color indexed="81"/>
            <rFont val="Tahoma"/>
            <family val="2"/>
          </rPr>
          <t>Test Case Count</t>
        </r>
        <r>
          <rPr>
            <b/>
            <sz val="9"/>
            <color indexed="81"/>
            <rFont val="Tahoma"/>
            <family val="2"/>
          </rPr>
          <t xml:space="preserve">:
</t>
        </r>
        <r>
          <rPr>
            <sz val="9"/>
            <color indexed="81"/>
            <rFont val="Tahoma"/>
            <family val="2"/>
          </rPr>
          <t>Count of test cases for given status type</t>
        </r>
      </text>
    </comment>
    <comment ref="F4" authorId="0">
      <text>
        <r>
          <rPr>
            <b/>
            <u/>
            <sz val="9"/>
            <color indexed="81"/>
            <rFont val="Tahoma"/>
            <family val="2"/>
          </rPr>
          <t>% Count Test Cases</t>
        </r>
        <r>
          <rPr>
            <b/>
            <sz val="9"/>
            <color indexed="81"/>
            <rFont val="Tahoma"/>
            <family val="2"/>
          </rPr>
          <t xml:space="preserve">:
</t>
        </r>
        <r>
          <rPr>
            <sz val="9"/>
            <color indexed="81"/>
            <rFont val="Tahoma"/>
            <family val="2"/>
          </rPr>
          <t>Count of test cases for given status divided by total non-"n/a" test count</t>
        </r>
      </text>
    </comment>
    <comment ref="G4" authorId="0">
      <text>
        <r>
          <rPr>
            <b/>
            <u/>
            <sz val="9"/>
            <color indexed="81"/>
            <rFont val="Tahoma"/>
            <family val="2"/>
          </rPr>
          <t>Test Case Time</t>
        </r>
        <r>
          <rPr>
            <b/>
            <sz val="9"/>
            <color indexed="81"/>
            <rFont val="Tahoma"/>
            <family val="2"/>
          </rPr>
          <t xml:space="preserve">:
</t>
        </r>
        <r>
          <rPr>
            <sz val="9"/>
            <color indexed="81"/>
            <rFont val="Tahoma"/>
            <family val="2"/>
          </rPr>
          <t>Time to research and execute test cases</t>
        </r>
      </text>
    </comment>
    <comment ref="A12" authorId="0">
      <text>
        <r>
          <rPr>
            <sz val="9"/>
            <color indexed="81"/>
            <rFont val="Tahoma"/>
            <family val="2"/>
          </rPr>
          <t xml:space="preserve">
</t>
        </r>
        <r>
          <rPr>
            <b/>
            <u/>
            <sz val="9"/>
            <color indexed="81"/>
            <rFont val="Tahoma"/>
            <family val="2"/>
          </rPr>
          <t>测试用例编号</t>
        </r>
        <r>
          <rPr>
            <b/>
            <sz val="9"/>
            <color indexed="81"/>
            <rFont val="Tahoma"/>
            <family val="2"/>
          </rPr>
          <t xml:space="preserve">:
</t>
        </r>
        <r>
          <rPr>
            <sz val="9"/>
            <color indexed="81"/>
            <rFont val="Tahoma"/>
            <family val="2"/>
          </rPr>
          <t>1. 这些值是自动计算的，不要输入</t>
        </r>
        <r>
          <rPr>
            <b/>
            <sz val="9"/>
            <color indexed="81"/>
            <rFont val="Tahoma"/>
            <family val="2"/>
          </rPr>
          <t xml:space="preserve">
</t>
        </r>
        <r>
          <rPr>
            <sz val="9"/>
            <color indexed="81"/>
            <rFont val="Tahoma"/>
            <family val="2"/>
          </rPr>
          <t>2.使用复制粘贴来插入新行将产生不正确的TC编号，因为单元格引用被移动了。 可通过更正引用或从同一列复制粘贴具有相同公式的其他单元格来解决此问题。</t>
        </r>
      </text>
    </comment>
    <comment ref="B12" authorId="0">
      <text>
        <r>
          <rPr>
            <sz val="10"/>
            <color indexed="81"/>
            <rFont val="Tahoma"/>
            <family val="2"/>
          </rPr>
          <t xml:space="preserve">
详细的测试用例步骤</t>
        </r>
        <r>
          <rPr>
            <b/>
            <sz val="9"/>
            <color indexed="81"/>
            <rFont val="Tahoma"/>
            <family val="2"/>
          </rPr>
          <t>:</t>
        </r>
        <r>
          <rPr>
            <b/>
            <sz val="9"/>
            <color indexed="81"/>
            <rFont val="Tahoma"/>
            <family val="2"/>
          </rPr>
          <t xml:space="preserve">
</t>
        </r>
        <r>
          <rPr>
            <sz val="9"/>
            <color indexed="81"/>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text>
        <r>
          <rPr>
            <b/>
            <u/>
            <sz val="10"/>
            <color indexed="81"/>
            <rFont val="Tahoma"/>
            <family val="2"/>
          </rPr>
          <t xml:space="preserve">
</t>
        </r>
        <r>
          <rPr>
            <b/>
            <u/>
            <sz val="9"/>
            <color indexed="81"/>
            <rFont val="Tahoma"/>
            <family val="2"/>
          </rPr>
          <t>测试用例的预期结果</t>
        </r>
        <r>
          <rPr>
            <b/>
            <sz val="9"/>
            <color indexed="81"/>
            <rFont val="Tahoma"/>
            <family val="2"/>
          </rPr>
          <t xml:space="preserve">:
</t>
        </r>
        <r>
          <rPr>
            <sz val="9"/>
            <color indexed="81"/>
            <rFont val="Tahoma"/>
            <family val="2"/>
          </rPr>
          <t>1.输入测试步骤的预期结果。
2.请务必将每个预期结果在单独的行来显示，以便状态适用于单个测试结果。
3.建议用字母（A.，B.，C.等）标记每个单独的结果</t>
        </r>
      </text>
    </comment>
    <comment ref="D12" authorId="0">
      <text>
        <r>
          <rPr>
            <sz val="10"/>
            <color indexed="81"/>
            <rFont val="Tahoma"/>
            <family val="2"/>
          </rPr>
          <t xml:space="preserve">
</t>
        </r>
        <r>
          <rPr>
            <b/>
            <u/>
            <sz val="9"/>
            <color indexed="81"/>
            <rFont val="Tahoma"/>
            <family val="2"/>
          </rPr>
          <t>Test Case Execution Result测试用例执行结果</t>
        </r>
        <r>
          <rPr>
            <b/>
            <sz val="9"/>
            <color indexed="81"/>
            <rFont val="Tahoma"/>
            <family val="2"/>
          </rPr>
          <t xml:space="preserve">:
</t>
        </r>
        <r>
          <rPr>
            <sz val="9"/>
            <color indexed="81"/>
            <rFont val="Tahoma"/>
            <family val="2"/>
          </rPr>
          <t>1. 空白格 = Done (</t>
        </r>
        <r>
          <rPr>
            <u/>
            <sz val="9"/>
            <color indexed="81"/>
            <rFont val="Tahoma"/>
            <family val="2"/>
          </rPr>
          <t>P</t>
        </r>
        <r>
          <rPr>
            <sz val="9"/>
            <color indexed="81"/>
            <rFont val="Tahoma"/>
            <family val="2"/>
          </rPr>
          <t xml:space="preserve">ass, </t>
        </r>
        <r>
          <rPr>
            <u/>
            <sz val="9"/>
            <color indexed="81"/>
            <rFont val="Tahoma"/>
            <family val="2"/>
          </rPr>
          <t>n/a</t>
        </r>
        <r>
          <rPr>
            <sz val="9"/>
            <color indexed="81"/>
            <rFont val="Tahoma"/>
            <family val="2"/>
          </rPr>
          <t xml:space="preserve">, and </t>
        </r>
        <r>
          <rPr>
            <u/>
            <sz val="9"/>
            <color indexed="81"/>
            <rFont val="Tahoma"/>
            <family val="2"/>
          </rPr>
          <t>S</t>
        </r>
        <r>
          <rPr>
            <sz val="9"/>
            <color indexed="81"/>
            <rFont val="Tahoma"/>
            <family val="2"/>
          </rPr>
          <t xml:space="preserve">kip)  
2. 红色 = </t>
        </r>
        <r>
          <rPr>
            <u/>
            <sz val="9"/>
            <color indexed="81"/>
            <rFont val="Tahoma"/>
            <family val="2"/>
          </rPr>
          <t>F</t>
        </r>
        <r>
          <rPr>
            <sz val="9"/>
            <color indexed="81"/>
            <rFont val="Tahoma"/>
            <family val="2"/>
          </rPr>
          <t xml:space="preserve">ail
3. 黄色 = </t>
        </r>
        <r>
          <rPr>
            <u/>
            <sz val="9"/>
            <color indexed="81"/>
            <rFont val="Tahoma"/>
            <family val="2"/>
          </rPr>
          <t>B</t>
        </r>
        <r>
          <rPr>
            <sz val="9"/>
            <color indexed="81"/>
            <rFont val="Tahoma"/>
            <family val="2"/>
          </rPr>
          <t xml:space="preserve">locked
4. 浅黄 = </t>
        </r>
        <r>
          <rPr>
            <u/>
            <sz val="9"/>
            <color indexed="81"/>
            <rFont val="Tahoma"/>
            <family val="2"/>
          </rPr>
          <t>U</t>
        </r>
        <r>
          <rPr>
            <sz val="9"/>
            <color indexed="81"/>
            <rFont val="Tahoma"/>
            <family val="2"/>
          </rPr>
          <t>ntested
两种输入状态的方式：
A. 悬停鼠标并使用下拉列表
B. 输入 P, F, S, B, U, or n/a
注意：不要更改背景颜色，它会根据单元格中的文本自动格式化。</t>
        </r>
      </text>
    </comment>
    <comment ref="E12" authorId="0">
      <text>
        <r>
          <rPr>
            <sz val="10"/>
            <color indexed="81"/>
            <rFont val="Tahoma"/>
            <family val="2"/>
          </rPr>
          <t xml:space="preserve">
</t>
        </r>
        <r>
          <rPr>
            <b/>
            <u/>
            <sz val="9"/>
            <color indexed="81"/>
            <rFont val="Tahoma"/>
            <family val="2"/>
          </rPr>
          <t>测试用例执行的日期</t>
        </r>
        <r>
          <rPr>
            <b/>
            <sz val="9"/>
            <color indexed="81"/>
            <rFont val="Tahoma"/>
            <family val="2"/>
          </rPr>
          <t>:</t>
        </r>
        <r>
          <rPr>
            <b/>
            <sz val="9"/>
            <color indexed="81"/>
            <rFont val="Tahoma"/>
            <family val="2"/>
          </rPr>
          <t xml:space="preserve">
</t>
        </r>
        <r>
          <rPr>
            <sz val="9"/>
            <color indexed="81"/>
            <rFont val="Tahoma"/>
            <family val="2"/>
          </rPr>
          <t>1. 按住"ctrl"+";"插入当天的日期
2.测试时，从上面复制和粘贴</t>
        </r>
      </text>
    </comment>
    <comment ref="F12" authorId="0">
      <text>
        <r>
          <rPr>
            <sz val="10"/>
            <color indexed="81"/>
            <rFont val="Tahoma"/>
            <family val="2"/>
          </rPr>
          <t xml:space="preserve">
执行测试用例的测试人员</t>
        </r>
        <r>
          <rPr>
            <b/>
            <sz val="9"/>
            <color indexed="81"/>
            <rFont val="Tahoma"/>
            <family val="2"/>
          </rPr>
          <t xml:space="preserve">:
</t>
        </r>
        <r>
          <rPr>
            <sz val="9"/>
            <color indexed="81"/>
            <rFont val="Tahoma"/>
            <family val="2"/>
          </rPr>
          <t>执行测试用例的测试人员</t>
        </r>
        <r>
          <rPr>
            <sz val="9"/>
            <color indexed="81"/>
            <rFont val="Tahoma"/>
            <family val="2"/>
          </rPr>
          <t xml:space="preserve">
</t>
        </r>
      </text>
    </comment>
    <comment ref="G12" authorId="0">
      <text>
        <r>
          <rPr>
            <sz val="10"/>
            <color indexed="81"/>
            <rFont val="Tahoma"/>
            <family val="2"/>
          </rPr>
          <t xml:space="preserve">
</t>
        </r>
        <r>
          <rPr>
            <b/>
            <u/>
            <sz val="9"/>
            <color indexed="81"/>
            <rFont val="Tahoma"/>
            <family val="2"/>
          </rPr>
          <t>测试用例的时间</t>
        </r>
        <r>
          <rPr>
            <b/>
            <sz val="9"/>
            <color indexed="81"/>
            <rFont val="Tahoma"/>
            <family val="2"/>
          </rPr>
          <t>:</t>
        </r>
        <r>
          <rPr>
            <sz val="9"/>
            <color indexed="81"/>
            <rFont val="Tahoma"/>
            <family val="2"/>
          </rPr>
          <t xml:space="preserve">
在本测试周期预估的研究、写入和执行的时间...在运行测试后更新为实际时间</t>
        </r>
      </text>
    </comment>
    <comment ref="H12" authorId="0">
      <text>
        <r>
          <rPr>
            <sz val="10"/>
            <color indexed="81"/>
            <rFont val="Tahoma"/>
            <family val="2"/>
          </rPr>
          <t xml:space="preserve">
</t>
        </r>
        <r>
          <rPr>
            <b/>
            <u/>
            <sz val="9"/>
            <color indexed="81"/>
            <rFont val="Tahoma"/>
            <family val="2"/>
          </rPr>
          <t>Test Case Comments测试用例的备注</t>
        </r>
        <r>
          <rPr>
            <b/>
            <sz val="9"/>
            <color indexed="81"/>
            <rFont val="Tahoma"/>
            <family val="2"/>
          </rPr>
          <t>:</t>
        </r>
        <r>
          <rPr>
            <sz val="9"/>
            <color indexed="81"/>
            <rFont val="Tahoma"/>
            <family val="2"/>
          </rPr>
          <t xml:space="preserve">
1. 输入任何可能解释测试用例的注释
2. 可以添加类似需求文档编号来追溯
3. 添加角色或其他有用的文本</t>
        </r>
      </text>
    </comment>
    <comment ref="I12" authorId="0">
      <text>
        <r>
          <rPr>
            <sz val="10"/>
            <color indexed="81"/>
            <rFont val="Tahoma"/>
            <family val="2"/>
          </rPr>
          <t xml:space="preserve">
</t>
        </r>
        <r>
          <rPr>
            <b/>
            <u/>
            <sz val="9"/>
            <color indexed="81"/>
            <rFont val="Tahoma"/>
            <family val="2"/>
          </rPr>
          <t>Bookmarks</t>
        </r>
        <r>
          <rPr>
            <b/>
            <sz val="9"/>
            <color indexed="81"/>
            <rFont val="Tahoma"/>
            <family val="2"/>
          </rPr>
          <t xml:space="preserve">:
</t>
        </r>
        <r>
          <rPr>
            <sz val="9"/>
            <color indexed="81"/>
            <rFont val="Tahoma"/>
            <family val="2"/>
          </rPr>
          <t>1. Enter X's on rows that you want to
    quickly jump to such as Status = F or B
2. Highlight a cell in this Column, then 
    press ctrl-up or ctrl-down to quickly
    jump up and down through the list</t>
        </r>
      </text>
    </comment>
  </commentList>
</comments>
</file>

<file path=xl/sharedStrings.xml><?xml version="1.0" encoding="utf-8"?>
<sst xmlns="http://schemas.openxmlformats.org/spreadsheetml/2006/main" count="3684" uniqueCount="841">
  <si>
    <t>Test Case Results</t>
  </si>
  <si>
    <t>n/a</t>
  </si>
  <si>
    <t>Untested</t>
  </si>
  <si>
    <t>Passed</t>
  </si>
  <si>
    <t>Failed</t>
  </si>
  <si>
    <t>Skipped</t>
  </si>
  <si>
    <t>Blocked</t>
  </si>
  <si>
    <t>Total</t>
  </si>
  <si>
    <t>N/A</t>
  </si>
  <si>
    <t>S</t>
  </si>
  <si>
    <t>P</t>
  </si>
  <si>
    <t>F</t>
  </si>
  <si>
    <t>U</t>
  </si>
  <si>
    <t>B</t>
  </si>
  <si>
    <t>TC#</t>
  </si>
  <si>
    <t xml:space="preserve">User Story - </t>
  </si>
  <si>
    <t>XL Template by:</t>
  </si>
  <si>
    <t>Test Cycle Test Results</t>
  </si>
  <si>
    <t>Test Cycle
Name</t>
  </si>
  <si>
    <t>#</t>
  </si>
  <si>
    <t>Test Case Counts</t>
  </si>
  <si>
    <t>Past Test Cycles Trend</t>
  </si>
  <si>
    <t>Copy test case rows and insert-paste here to shift down the gray lines and preserve the automatic calculations.</t>
  </si>
  <si>
    <t>Total
Test  Time</t>
  </si>
  <si>
    <t>RTM 1.01 Release</t>
  </si>
  <si>
    <t>RTM 1.00 Release</t>
  </si>
  <si>
    <t>RTM 1.02 Release</t>
  </si>
  <si>
    <t>RTM 1.03 Release</t>
  </si>
  <si>
    <t>RTM 1.10 Release</t>
  </si>
  <si>
    <t>RTM 1.11 Release</t>
  </si>
  <si>
    <t>Beta 1.00 Release</t>
  </si>
  <si>
    <t>Beta 2.00 Release</t>
  </si>
  <si>
    <t>RTM 2.00 Release</t>
  </si>
  <si>
    <t>RTM 2.01 Release</t>
  </si>
  <si>
    <t>当前测试周期</t>
  </si>
  <si>
    <t>公司信息</t>
  </si>
  <si>
    <t>属性</t>
  </si>
  <si>
    <t>值</t>
  </si>
  <si>
    <t>MetaShare Inc.</t>
  </si>
  <si>
    <t>教育平台</t>
  </si>
  <si>
    <t>街道地址</t>
  </si>
  <si>
    <t>陕西省西安市</t>
  </si>
  <si>
    <t>省市</t>
  </si>
  <si>
    <t>丈八一路汇鑫IBC</t>
  </si>
  <si>
    <t>项目信息</t>
  </si>
  <si>
    <t>项目编号</t>
  </si>
  <si>
    <t>P18</t>
  </si>
  <si>
    <t>项目名称</t>
  </si>
  <si>
    <t>部门</t>
  </si>
  <si>
    <t>公司</t>
  </si>
  <si>
    <t>开发部</t>
  </si>
  <si>
    <t>测试周期信息</t>
  </si>
  <si>
    <t>周期名称</t>
  </si>
  <si>
    <t>Release 1.1</t>
  </si>
  <si>
    <t>测试周期类型</t>
  </si>
  <si>
    <t>发布日期</t>
  </si>
  <si>
    <t>PM</t>
  </si>
  <si>
    <t>BA</t>
  </si>
  <si>
    <t>QA Tester 1</t>
  </si>
  <si>
    <t>QA Tester 2</t>
  </si>
  <si>
    <t>QA Tester 3</t>
  </si>
  <si>
    <t>QA Tester 4</t>
  </si>
  <si>
    <r>
      <t xml:space="preserve">测试区域 </t>
    </r>
    <r>
      <rPr>
        <b/>
        <sz val="12"/>
        <color indexed="22"/>
        <rFont val="Arial"/>
        <family val="2"/>
      </rPr>
      <t>(工作表 /标签名称)</t>
    </r>
  </si>
  <si>
    <t>测试区域</t>
  </si>
  <si>
    <t>测试人员</t>
  </si>
  <si>
    <t>TC
总数</t>
  </si>
  <si>
    <t>测试时间</t>
  </si>
  <si>
    <t>测试结果图</t>
  </si>
  <si>
    <t>TC总数</t>
  </si>
  <si>
    <t>测试结果表</t>
  </si>
  <si>
    <t>测试结果状态</t>
  </si>
  <si>
    <t>占比</t>
  </si>
  <si>
    <t xml:space="preserve">
预期结果</t>
  </si>
  <si>
    <t>测试结果</t>
  </si>
  <si>
    <t>备注</t>
  </si>
  <si>
    <t>测试日期</t>
  </si>
  <si>
    <t>测试
时间</t>
  </si>
  <si>
    <t>TC #:</t>
  </si>
  <si>
    <t>Step</t>
  </si>
  <si>
    <t>Description</t>
  </si>
  <si>
    <t>Expected Results</t>
  </si>
  <si>
    <t>Test Result</t>
  </si>
  <si>
    <t>Defect/Comments</t>
  </si>
  <si>
    <t>End of Test Case</t>
  </si>
  <si>
    <t>测试脚本名称:</t>
  </si>
  <si>
    <t>场景/目的</t>
  </si>
  <si>
    <t>验证的需求:</t>
  </si>
  <si>
    <t>验证的测试用例:</t>
  </si>
  <si>
    <t>前提条件:</t>
  </si>
  <si>
    <t>测试者名称:</t>
  </si>
  <si>
    <t xml:space="preserve">修订号: </t>
  </si>
  <si>
    <t>日期:</t>
  </si>
  <si>
    <t>时间:</t>
  </si>
  <si>
    <t>TD #</t>
  </si>
  <si>
    <t>Entity</t>
  </si>
  <si>
    <t>Field</t>
  </si>
  <si>
    <t>Value</t>
  </si>
  <si>
    <t>名拼音</t>
  </si>
  <si>
    <t>Qiang</t>
  </si>
  <si>
    <t>姓拼音</t>
  </si>
  <si>
    <t>Li</t>
  </si>
  <si>
    <t>中文姓名</t>
  </si>
  <si>
    <t>李强</t>
  </si>
  <si>
    <t>邮箱</t>
  </si>
  <si>
    <t>liqiang@163.com</t>
  </si>
  <si>
    <t>生日</t>
  </si>
  <si>
    <t>性别</t>
  </si>
  <si>
    <t>男</t>
  </si>
  <si>
    <t>个人信息保存成功</t>
  </si>
  <si>
    <t>PersonalInformation</t>
  </si>
  <si>
    <t>首选的名字</t>
  </si>
  <si>
    <t>中间名</t>
  </si>
  <si>
    <t>其他名字</t>
  </si>
  <si>
    <t>学生号</t>
  </si>
  <si>
    <t>性取向</t>
  </si>
  <si>
    <t>异性</t>
  </si>
  <si>
    <t>是否有美国安全号码</t>
  </si>
  <si>
    <t>无</t>
  </si>
  <si>
    <t>输入正确的个人信息并保存</t>
  </si>
  <si>
    <t>更新个人信息</t>
  </si>
  <si>
    <t>测试人员以学生的角色登录成功，进入个人信息页面</t>
  </si>
  <si>
    <t>点击左侧个人信息菜单</t>
  </si>
  <si>
    <t>进入个人信息查看页面</t>
  </si>
  <si>
    <t>点击右上角的“编辑”按钮</t>
  </si>
  <si>
    <t>进入个人信息编辑页面</t>
  </si>
  <si>
    <t>输入个人信息的各项数据并点击“保存”按钮</t>
  </si>
  <si>
    <t>李小强</t>
  </si>
  <si>
    <t>个人信息保存成功，返回到个人信息查看页面</t>
  </si>
  <si>
    <t>个人信息为空点击保存</t>
  </si>
  <si>
    <t>个人信息为空保存不成功</t>
  </si>
  <si>
    <t>测试人员以学生的角色登录成功，进入个人信息页面，个人信息各项数据为空</t>
  </si>
  <si>
    <t>进入个人信息查看页面，各项数据为空</t>
  </si>
  <si>
    <t>个人信息的各项数据均为空，点击“保存”按钮</t>
  </si>
  <si>
    <t>系统弹出框提示：请输入必填项</t>
  </si>
  <si>
    <t>点击弹出框的“确认”按钮</t>
  </si>
  <si>
    <t>弹出框消失</t>
  </si>
  <si>
    <t>保存成功，系统返回到个人信息查看页面</t>
  </si>
  <si>
    <t>在编辑页面填写必填项的数据，点击“保存”按钮</t>
  </si>
  <si>
    <t>个人信息的必填项未输入</t>
  </si>
  <si>
    <t>系统提示请输入必填项</t>
  </si>
  <si>
    <t>中文名字格式没有填写正确</t>
  </si>
  <si>
    <t>系统提示填写正确的中文名字</t>
  </si>
  <si>
    <t>个人信息的文本框都为空（不填写任何个人信息）</t>
  </si>
  <si>
    <t>系统不能保存成功</t>
  </si>
  <si>
    <t>UC002-Update user personal information</t>
  </si>
  <si>
    <t>Test Script: UC002-02</t>
  </si>
  <si>
    <t>UC002-02</t>
  </si>
  <si>
    <t>Test Script: UC002-03</t>
  </si>
  <si>
    <t>UC002-03</t>
  </si>
  <si>
    <t>输入错误格式的中文名字</t>
  </si>
  <si>
    <t>其它个人信息都填写正确，在中文名字文本框中填写“李强！@#”，并点击“保存”按钮</t>
  </si>
  <si>
    <t>系统提示：请填写中文</t>
  </si>
  <si>
    <t>填写正确的中文名字后，点击“保存”按钮</t>
  </si>
  <si>
    <t>个人信息保存成功，系统返回到个人信息查看界面</t>
  </si>
  <si>
    <t>Test Script: UC002-04</t>
  </si>
  <si>
    <t>UC002-04</t>
  </si>
  <si>
    <t>个人信息都不填写任何内容</t>
  </si>
  <si>
    <t>测试人员以学生的角色登录成功，进入个人信息页面，且个人信息文本框都为空</t>
  </si>
  <si>
    <t>不填写任何内容，点击“保存”按钮</t>
  </si>
  <si>
    <t>系统不能成功保存个人信息</t>
  </si>
  <si>
    <t>UC002-01</t>
  </si>
  <si>
    <t>UC003-Update student contact information</t>
  </si>
  <si>
    <t>输入正确的联系信息并保存</t>
  </si>
  <si>
    <t>联系信息保存成功</t>
  </si>
  <si>
    <t>联系信息的必填项没有输入，点击“保存”按钮</t>
  </si>
  <si>
    <t>系统给出错误提示，提示让输入未填的必选项</t>
  </si>
  <si>
    <t>联系信息的所有文本框都为空，点击“保存”按钮</t>
  </si>
  <si>
    <t>系统给出提示，提示信息不能为空</t>
  </si>
  <si>
    <t>勾选“使用邮寄地址”单选框</t>
  </si>
  <si>
    <t>永久地址与邮寄地址相同</t>
  </si>
  <si>
    <t>Test Script: UC003-01</t>
  </si>
  <si>
    <t>UC003-01</t>
  </si>
  <si>
    <t>更新联系信息</t>
  </si>
  <si>
    <t>测试人员以学生的角色登录成功</t>
  </si>
  <si>
    <t>点击左侧联系信息菜单</t>
  </si>
  <si>
    <t>进入联系信息查看页面</t>
  </si>
  <si>
    <t>进入联系信息编辑页面</t>
  </si>
  <si>
    <t>输入正确的联系信息，并点击“保存”按钮</t>
  </si>
  <si>
    <t>联系信息保存成功，返回到联系信息查看页面</t>
  </si>
  <si>
    <t>输入正确的联系信息，并点击“取消”按钮</t>
  </si>
  <si>
    <t>所填的所有联系信息都取消（目的是测试“取消”功能是否正常）</t>
  </si>
  <si>
    <t>Test Script:UC003-02</t>
  </si>
  <si>
    <t>联系信息的必填项没有输入</t>
  </si>
  <si>
    <t>UC003-02</t>
  </si>
  <si>
    <t>联系信息保存不成功</t>
  </si>
  <si>
    <t>测试人员以学生的角色登录成功，进入联系信息页面，必填项为空，其它信息都填写正确</t>
  </si>
  <si>
    <t>除了必填项为空外，其它信息均填写正确，点击“保存”按钮</t>
  </si>
  <si>
    <t>保存成功，系统返回到联系信息查看页面</t>
  </si>
  <si>
    <t>Test Script:UC003-03</t>
  </si>
  <si>
    <t>测试人员以学生的角色登录成功，进入联系信息页面，联系信息各项数据为空</t>
  </si>
  <si>
    <t>进入联系信息查看页面，各项数据为空</t>
  </si>
  <si>
    <t>联系信息的各项数据均为空，点击“保存”按钮</t>
  </si>
  <si>
    <t>系统弹出框提示：联系信息不能为空</t>
  </si>
  <si>
    <t>在编辑页面填写正确的联系信息，并点击“保存”按钮</t>
  </si>
  <si>
    <t>保存成功，系统返回到联系信息查看页面（此条UC可以和第一条UC进行结合，以便于进行优化测试）</t>
  </si>
  <si>
    <t>Test Script:UC003-04</t>
  </si>
  <si>
    <t>UC003-04</t>
  </si>
  <si>
    <t>测试“使用邮件地址”单选框</t>
  </si>
  <si>
    <t>测试人员以学生的角色登录成功，进入联系信息页面，除了永久地址信息为空，其它各项数据都填写正确</t>
  </si>
  <si>
    <t>除了永久地址不填外，其它信息均填写正确，并勾选“使用邮寄地址”单选框</t>
  </si>
  <si>
    <t>永久地址自动填写，且与邮寄地址相同</t>
  </si>
  <si>
    <t>点击“保存”按钮</t>
  </si>
  <si>
    <t>UC003-03</t>
  </si>
  <si>
    <t>UC060-Update Student Citizenship Information</t>
  </si>
  <si>
    <t>国籍信息的所有文本框都填写正确的信息，点击“保存”按钮</t>
  </si>
  <si>
    <t>系统成功保存国籍信息</t>
  </si>
  <si>
    <t>国籍信息的所有文本框都为空，点击“保存”按钮</t>
  </si>
  <si>
    <t>系统不能成功保存国籍信息</t>
  </si>
  <si>
    <t>Test Script: UC060-01</t>
  </si>
  <si>
    <t>输入正确的国籍信息并保存</t>
  </si>
  <si>
    <t>UC060-01</t>
  </si>
  <si>
    <t>更新国籍信息</t>
  </si>
  <si>
    <t>测试人员以学生的角色登录成功，并进入国籍信息界面</t>
  </si>
  <si>
    <t>点击左侧国籍信息菜单</t>
  </si>
  <si>
    <t>进入国籍信息查看页面</t>
  </si>
  <si>
    <t>进入国籍信息编辑页面</t>
  </si>
  <si>
    <t>输入正确的国籍信息，并点击“保存”按钮</t>
  </si>
  <si>
    <t>国籍信息保存成功，返回到国籍信息查看页面</t>
  </si>
  <si>
    <t>输入正确的国籍信息，并点击“取消”按钮</t>
  </si>
  <si>
    <t>Test Script:UC060-02</t>
  </si>
  <si>
    <t>UC060-02</t>
  </si>
  <si>
    <t>国籍信息保存成功</t>
  </si>
  <si>
    <t>测试人员以学生的角色登录成功，进入国籍信息页面，国籍信息页面各项数据都为空</t>
  </si>
  <si>
    <t>国际信息编辑页面文本框都不填写任何信息，并点击“保存”按钮</t>
  </si>
  <si>
    <t>系统可以成功保存国籍信息（因为国籍信息文本框都为选填项）</t>
  </si>
  <si>
    <t>UC004-Update student family information</t>
  </si>
  <si>
    <t>父母监护人下的页面可以进行正常的增删查改功能</t>
  </si>
  <si>
    <t>可以对监护人信息进行正常的增删查改</t>
  </si>
  <si>
    <t>兄弟姐妹下的界面可以进行正常的增删查改功能</t>
  </si>
  <si>
    <t>可以对兄弟姐妹信息进行正常的增删查改</t>
  </si>
  <si>
    <t>Test Script: UC004-01</t>
  </si>
  <si>
    <t>父母监护人选项卡下的页面可以进行正常的增删查改功能</t>
  </si>
  <si>
    <t>UC004-01</t>
  </si>
  <si>
    <t>测试家庭信息的增删查改功能</t>
  </si>
  <si>
    <t>更新家庭信息</t>
  </si>
  <si>
    <t>测试人员以学生的角色登录成功，进入家庭信息界面</t>
  </si>
  <si>
    <t>点击左侧家庭信息菜单</t>
  </si>
  <si>
    <t>进入家庭信息查看页面</t>
  </si>
  <si>
    <t>点击“监护人”选项卡</t>
  </si>
  <si>
    <t>进入监护人信息界面</t>
  </si>
  <si>
    <t>点击“添加”按钮</t>
  </si>
  <si>
    <t>进入监护人编辑界面</t>
  </si>
  <si>
    <t>填写正确的监护人信息，并点击“保存”按钮</t>
  </si>
  <si>
    <t>监护人的信息成功保存</t>
  </si>
  <si>
    <t>点击“查看”按钮</t>
  </si>
  <si>
    <t>可以查看填写的监护人的信息</t>
  </si>
  <si>
    <t>查看完成后点击“返回”按钮</t>
  </si>
  <si>
    <t>可以返回到家庭信息主界面</t>
  </si>
  <si>
    <t>点击“修改”按钮</t>
  </si>
  <si>
    <t>可以对监护人信息进行修改</t>
  </si>
  <si>
    <t>修改信息完成后，点击“保存”按钮</t>
  </si>
  <si>
    <t>点击“删除”按钮</t>
  </si>
  <si>
    <t>监护人的信息可以成功删除</t>
  </si>
  <si>
    <t>Test Script: UC004-02</t>
  </si>
  <si>
    <t>兄弟姐妹选项卡下的页面可以进行正常的增删查改功能</t>
  </si>
  <si>
    <t>UC004-02</t>
  </si>
  <si>
    <t>点击“兄弟姐妹”选项卡</t>
  </si>
  <si>
    <t>进入兄弟姐妹信息界面</t>
  </si>
  <si>
    <t>进入兄弟姐妹编辑界面</t>
  </si>
  <si>
    <t>填写正确的兄弟姐妹信息，并点击“保存”按钮</t>
  </si>
  <si>
    <t>兄弟姐妹的信息成功保存</t>
  </si>
  <si>
    <t>可以查看填写的兄弟姐妹的信息</t>
  </si>
  <si>
    <t>可以对兄弟姐妹信息进行修改</t>
  </si>
  <si>
    <t>兄弟姐妹的信息可以成功删除</t>
  </si>
  <si>
    <t>填写正确的高中信息并保存</t>
  </si>
  <si>
    <t>高中信息可以成功保存</t>
  </si>
  <si>
    <t>UC005-Update student high school information</t>
  </si>
  <si>
    <t>Test Script: UC005-01</t>
  </si>
  <si>
    <t>UC005-01</t>
  </si>
  <si>
    <t>更新高中信息</t>
  </si>
  <si>
    <t>测试人员以学生的角色登录成功，并进入到高中信息界面</t>
  </si>
  <si>
    <t>点击左侧高中信息菜单</t>
  </si>
  <si>
    <t>进入高中信息查看页面</t>
  </si>
  <si>
    <t>进入高中信息编辑页面</t>
  </si>
  <si>
    <t>输入正确的高中信息，并点击“保存”按钮</t>
  </si>
  <si>
    <t>高中信息保存成功，返回到高中信息查看页面</t>
  </si>
  <si>
    <t>输入正确的高中信息，并点击“取消”按钮</t>
  </si>
  <si>
    <t>所填的所有高中信息都取消（目的是测试“取消”功能是否正常）</t>
  </si>
  <si>
    <t xml:space="preserve">UC009-Update student course work </t>
  </si>
  <si>
    <t>成绩都不进行锁定</t>
  </si>
  <si>
    <t>可以对相应的年级信息进行增删查改操作</t>
  </si>
  <si>
    <t>锁定年级的成绩只能进行查看操作</t>
  </si>
  <si>
    <t>对部分成绩进行锁定</t>
  </si>
  <si>
    <t>Test Script: UC009-01</t>
  </si>
  <si>
    <t>UC009-01</t>
  </si>
  <si>
    <t>可以对相应的年级成绩进行增删查改操作</t>
  </si>
  <si>
    <t>更新课程成绩信息</t>
  </si>
  <si>
    <t>测试人员以学生的角色登录成功，并进入到课程成绩界面</t>
  </si>
  <si>
    <t>点击左侧课程成绩信息菜单</t>
  </si>
  <si>
    <t>进入综合成绩信息查看页面</t>
  </si>
  <si>
    <t>进入综合课程成绩信息编辑页面</t>
  </si>
  <si>
    <t>选择对应年级的成绩单，并且所有的成绩选定都选择否，并点击“保存”按钮</t>
  </si>
  <si>
    <t>所有的年级的成绩都没有锁定，成绩信息保存成功</t>
  </si>
  <si>
    <t>然后选择“九年级”的选项卡</t>
  </si>
  <si>
    <t>可以成功打开九年级成绩信息</t>
  </si>
  <si>
    <t>对九年级成绩信息进行增删查改操作</t>
  </si>
  <si>
    <t>增删查改操作成功</t>
  </si>
  <si>
    <t>Test Script:UC009-02</t>
  </si>
  <si>
    <t>对相应的年级成绩进行锁定</t>
  </si>
  <si>
    <t>UC009-02</t>
  </si>
  <si>
    <t>相应年级成绩只能进行查看，不能进行其它增删改操作</t>
  </si>
  <si>
    <t>测试人员以学生的角色登录成功，进入到课程成绩界面</t>
  </si>
  <si>
    <t>选择对应年级的成绩单后，然后对九年级成绩锁定选择是，点击“保存”按钮</t>
  </si>
  <si>
    <t>九年级的年级的成绩锁定成功，成绩信息保存成功</t>
  </si>
  <si>
    <t>对九年级成绩信息进行查看</t>
  </si>
  <si>
    <t>查看九年级成绩成功</t>
  </si>
  <si>
    <t xml:space="preserve">UC006-Update student extracurricular activities </t>
  </si>
  <si>
    <t>对课外活动页面进行增删查改操作</t>
  </si>
  <si>
    <t>课外活动页面增删改查操作成功</t>
  </si>
  <si>
    <t>Test Script: UC006-01</t>
  </si>
  <si>
    <t>UC006-01</t>
  </si>
  <si>
    <t>测试课外活动界面信息的增删改查操作</t>
  </si>
  <si>
    <t>更新课外活动信息</t>
  </si>
  <si>
    <t>点击左侧课外活动信息菜单</t>
  </si>
  <si>
    <t>进入课外信息查看页面</t>
  </si>
  <si>
    <t>点击右上角“添加”按钮</t>
  </si>
  <si>
    <t>成功打开信息添加界面</t>
  </si>
  <si>
    <t>在信息添加界面填写对应的信息，并点击“保存”按钮</t>
  </si>
  <si>
    <t>信息保存成功</t>
  </si>
  <si>
    <t>点击右上角“查看”按钮，查看完成后，点击“返回”按钮</t>
  </si>
  <si>
    <t>可以成功查看填写的信息，点击“保存”按钮后，成功返回到课外活动初始界面</t>
  </si>
  <si>
    <t>点击右上角的“修改”按钮，修改完成后点击“保存”按钮</t>
  </si>
  <si>
    <t>可以成功修改所填写的课外活动信息，点击“保存”按钮后，系统返回到课外活动初始界面</t>
  </si>
  <si>
    <t>点击右上角“删除”按钮</t>
  </si>
  <si>
    <t>出现系统提示框，提示：确定要删除这些项目吗？</t>
  </si>
  <si>
    <t>点击系统提示框的“删除”按钮</t>
  </si>
  <si>
    <t>所添加的信息被成功删除</t>
  </si>
  <si>
    <t>UC007-Update student  travel history</t>
  </si>
  <si>
    <t>对签证信息下的旅行信息选项卡页面进行增删查改操作</t>
  </si>
  <si>
    <t>签证信息下的旅行信息选项卡页面增删改查操作成功</t>
  </si>
  <si>
    <t>Test Script: UC007-01</t>
  </si>
  <si>
    <t>UC007-01</t>
  </si>
  <si>
    <t>对签证信息界面信息的增删改查操作</t>
  </si>
  <si>
    <t>更新旅行信息</t>
  </si>
  <si>
    <t>测试人员以学生的角色登录成功，并进入签证信息界面</t>
  </si>
  <si>
    <t>点击左侧签证信息菜单</t>
  </si>
  <si>
    <t>进入签证信息查看页面</t>
  </si>
  <si>
    <t>点击签证信息页面下的“旅行信息”选项卡</t>
  </si>
  <si>
    <t>成功进入到旅行信息查看界面</t>
  </si>
  <si>
    <t>可以成功查看填写的信息，点击“保存”按钮后，成功返回到签证信息初始界面</t>
  </si>
  <si>
    <t>可以成功修改所填写的签证信息，点击“保存”按钮后，系统返回到签证信息初始界面</t>
  </si>
  <si>
    <t>UC008-Update student foreign relatives</t>
  </si>
  <si>
    <t>对签证信息下的国外亲属关系选项卡页面进行增删查改操作</t>
  </si>
  <si>
    <t>签证信息下的国外亲属关系选项卡页面增删改查操作成功</t>
  </si>
  <si>
    <t>Test Script: UC008-01</t>
  </si>
  <si>
    <t>UC008-01</t>
  </si>
  <si>
    <t>对国外亲属关系界面信息的增删改查操作</t>
  </si>
  <si>
    <t>更新国外亲属关系信息</t>
  </si>
  <si>
    <t>点击签证信息页面下的“国外亲属关系”选项卡</t>
  </si>
  <si>
    <t>成功进入到国外亲属关系信息查看界面</t>
  </si>
  <si>
    <t xml:space="preserve">UC010-Update student standard Test Scores </t>
  </si>
  <si>
    <t>标准成绩更新成功</t>
  </si>
  <si>
    <t>对标准成绩信息进行增删改查操作并保存</t>
  </si>
  <si>
    <t>Test Script: UC010-01</t>
  </si>
  <si>
    <t>UC010-01</t>
  </si>
  <si>
    <t>测试标准成绩的增删改查操作</t>
  </si>
  <si>
    <t>更新标准考试成绩</t>
  </si>
  <si>
    <t>测试人员以学生的角色登录成功，进入标准考试成绩界面</t>
  </si>
  <si>
    <t>点击左侧标准成绩菜单</t>
  </si>
  <si>
    <t>进入标准成绩查看页面</t>
  </si>
  <si>
    <t>点击右上角的“添加”按钮</t>
  </si>
  <si>
    <t>进入标准考试成绩编辑界面</t>
  </si>
  <si>
    <t>填写对应的标准成绩信息，并点击“保存”按钮</t>
  </si>
  <si>
    <t>标准考试成绩的信息成功保存</t>
  </si>
  <si>
    <t>点击右上角的“查看”按钮</t>
  </si>
  <si>
    <t>可以查看填写的标准考试成绩的信息</t>
  </si>
  <si>
    <t>可以返回到标准考试成绩信息主界面</t>
  </si>
  <si>
    <t>点击右上角的“修改”按钮</t>
  </si>
  <si>
    <t>可以对标准考试成绩信息进行修改</t>
  </si>
  <si>
    <t>标准考试成绩的信息可以成功删除</t>
  </si>
  <si>
    <t>UC011-Update student recommendation letter</t>
  </si>
  <si>
    <t>对推荐信信息进行增删改查操作并保存</t>
  </si>
  <si>
    <t>推荐信信息保存成功</t>
  </si>
  <si>
    <t>Test Script: UC011-01</t>
  </si>
  <si>
    <t>UC011-01</t>
  </si>
  <si>
    <t>测试推荐信界面的增删该查功能</t>
  </si>
  <si>
    <t>更新推荐信信息</t>
  </si>
  <si>
    <t>测试人员以学生的角色登录成功，进入推荐信界面</t>
  </si>
  <si>
    <t>点击左侧推荐信菜单</t>
  </si>
  <si>
    <t>进入推荐信查看页面</t>
  </si>
  <si>
    <t>进入推荐信编辑界面</t>
  </si>
  <si>
    <t>填写正确的推荐信信息，并点击“保存”按钮</t>
  </si>
  <si>
    <t>推荐信的信息成功保存</t>
  </si>
  <si>
    <t>可以查看填写的推荐信的信息</t>
  </si>
  <si>
    <t>查看完成后点击右上角的“返回”按钮</t>
  </si>
  <si>
    <t>可以返回到推荐信信息主界面</t>
  </si>
  <si>
    <t>可以对推荐信的信息进行修改</t>
  </si>
  <si>
    <t>推荐信的信息可以成功删除</t>
  </si>
  <si>
    <t>UC002-TD-01</t>
  </si>
  <si>
    <t>Module</t>
  </si>
  <si>
    <t>家庭电话</t>
  </si>
  <si>
    <t>010-82743939</t>
  </si>
  <si>
    <t>移动电话</t>
  </si>
  <si>
    <t>微信号码</t>
  </si>
  <si>
    <t>QQ号码</t>
  </si>
  <si>
    <t>111123</t>
  </si>
  <si>
    <t>其他联系方法</t>
  </si>
  <si>
    <t>邮寄地址</t>
  </si>
  <si>
    <t>地区</t>
  </si>
  <si>
    <t>中国 陕西省 西安</t>
  </si>
  <si>
    <t>街道1</t>
  </si>
  <si>
    <t>科技路138号</t>
  </si>
  <si>
    <t>街道2</t>
  </si>
  <si>
    <t>邮编</t>
  </si>
  <si>
    <t>永久地址</t>
  </si>
  <si>
    <t>中国 陕西省 咸阳</t>
  </si>
  <si>
    <t>世纪大道西刘家村32</t>
  </si>
  <si>
    <t>英文邮寄地址</t>
  </si>
  <si>
    <t>China shanxi xian</t>
  </si>
  <si>
    <t>keji Road No.138</t>
  </si>
  <si>
    <t>居住省份/州</t>
  </si>
  <si>
    <t>西安市</t>
  </si>
  <si>
    <t>UC003-TD-02</t>
  </si>
  <si>
    <t>UC060-TD-03</t>
  </si>
  <si>
    <t>是否是美国居民或者美国人</t>
  </si>
  <si>
    <t>否</t>
  </si>
  <si>
    <t>国家</t>
  </si>
  <si>
    <t>中国</t>
  </si>
  <si>
    <t>省/州</t>
  </si>
  <si>
    <t>陕西省</t>
  </si>
  <si>
    <t>城市</t>
  </si>
  <si>
    <t>咸阳</t>
  </si>
  <si>
    <t>UC004-TD-04</t>
  </si>
  <si>
    <t>家庭信息</t>
  </si>
  <si>
    <t>有多少个家庭成员</t>
  </si>
  <si>
    <t>有多少父母或者监护人</t>
  </si>
  <si>
    <t>有多少兄弟姐妹</t>
  </si>
  <si>
    <t>父母监护人</t>
  </si>
  <si>
    <t>姓</t>
  </si>
  <si>
    <t>王</t>
  </si>
  <si>
    <t>青</t>
  </si>
  <si>
    <t>母亲</t>
  </si>
  <si>
    <t>与本人关系</t>
  </si>
  <si>
    <t>wangqing@163.com</t>
  </si>
  <si>
    <t>家庭住址</t>
  </si>
  <si>
    <t>联系电话</t>
  </si>
  <si>
    <t>电子邮箱</t>
  </si>
  <si>
    <t>学历</t>
  </si>
  <si>
    <t>本科</t>
  </si>
  <si>
    <t>职位</t>
  </si>
  <si>
    <t>市场经理</t>
  </si>
  <si>
    <t>工作单位</t>
  </si>
  <si>
    <t>广信集团</t>
  </si>
  <si>
    <t>兄弟姐妹联系人</t>
  </si>
  <si>
    <t>姓名</t>
  </si>
  <si>
    <t>王小明</t>
  </si>
  <si>
    <t>哥哥</t>
  </si>
  <si>
    <t>出生日期</t>
  </si>
  <si>
    <t>博士</t>
  </si>
  <si>
    <t>UC005-TD-05</t>
  </si>
  <si>
    <t>高中信息</t>
  </si>
  <si>
    <t>最近就学年级</t>
  </si>
  <si>
    <t>9th Grade 九年级 （初三）</t>
  </si>
  <si>
    <t>高中毕业年份</t>
  </si>
  <si>
    <t>类型</t>
  </si>
  <si>
    <t>Weighted 加权</t>
  </si>
  <si>
    <t>分数</t>
  </si>
  <si>
    <t>累计GPA</t>
  </si>
  <si>
    <t>成绩单上排名方式</t>
  </si>
  <si>
    <t>Percentiles 百分位数</t>
  </si>
  <si>
    <t>班级人数</t>
  </si>
  <si>
    <t>综合成绩</t>
  </si>
  <si>
    <t>九年级成绩锁定</t>
  </si>
  <si>
    <t>十年级成绩锁定</t>
  </si>
  <si>
    <t>十一年级成绩锁定</t>
  </si>
  <si>
    <t>十二年级成绩锁定</t>
  </si>
  <si>
    <t>UC009-TD-06</t>
  </si>
  <si>
    <t>UC006-TD-07</t>
  </si>
  <si>
    <t>活动名称</t>
  </si>
  <si>
    <t>养老院做义工</t>
  </si>
  <si>
    <t>类别</t>
  </si>
  <si>
    <t>Volunteer Work志愿者工作</t>
  </si>
  <si>
    <t>参加此活动时间</t>
  </si>
  <si>
    <t>每年参加此活动共多少周</t>
  </si>
  <si>
    <t>活动的主要作用</t>
  </si>
  <si>
    <t>献爱心</t>
  </si>
  <si>
    <t>活动中担任的职位，得到的荣誉与奖项</t>
  </si>
  <si>
    <t>志愿者</t>
  </si>
  <si>
    <t>课外活动</t>
  </si>
  <si>
    <t>UC007-TD-08</t>
  </si>
  <si>
    <t>美国</t>
  </si>
  <si>
    <t>入境时间</t>
  </si>
  <si>
    <t>出境时间</t>
  </si>
  <si>
    <t>旅行信息</t>
  </si>
  <si>
    <t>UC008-TD-09</t>
  </si>
  <si>
    <t>国外亲属关系</t>
  </si>
  <si>
    <t>张宇</t>
  </si>
  <si>
    <t>叔叔</t>
  </si>
  <si>
    <t>年收入</t>
  </si>
  <si>
    <t>中软国际西安分公司</t>
  </si>
  <si>
    <t>UC010-TD-10</t>
  </si>
  <si>
    <t>标准考试成绩</t>
  </si>
  <si>
    <t>考试类型</t>
  </si>
  <si>
    <t>SAT Subjects</t>
  </si>
  <si>
    <t>考试科目</t>
  </si>
  <si>
    <t>US History</t>
  </si>
  <si>
    <t>状态</t>
  </si>
  <si>
    <t>新增</t>
  </si>
  <si>
    <t>成绩</t>
  </si>
  <si>
    <t>考试时间</t>
  </si>
  <si>
    <t>考试地点</t>
  </si>
  <si>
    <t>UC011-TD-11</t>
  </si>
  <si>
    <t>推荐信</t>
  </si>
  <si>
    <t>抬头</t>
  </si>
  <si>
    <t>老师</t>
  </si>
  <si>
    <t>王海</t>
  </si>
  <si>
    <t>电话</t>
  </si>
  <si>
    <t>wanghai@163.com</t>
  </si>
  <si>
    <t>UC054-Update student  other information</t>
  </si>
  <si>
    <t>输入正确的其他信息并保存</t>
  </si>
  <si>
    <t>其他信息保存成功</t>
  </si>
  <si>
    <t>Test Script: UC054-01</t>
  </si>
  <si>
    <t>UC054-01</t>
  </si>
  <si>
    <t>跟新学生其他信息</t>
  </si>
  <si>
    <t>测试人员以学生的角色登录成功，进入其他信息界面</t>
  </si>
  <si>
    <t>点击左侧其他信息菜单</t>
  </si>
  <si>
    <t>进入其他信息查看页面</t>
  </si>
  <si>
    <t>点击右上角“编辑”按钮</t>
  </si>
  <si>
    <t>进入其他信息编辑界面</t>
  </si>
  <si>
    <t>输入正确的信息，并点击“保存”按钮</t>
  </si>
  <si>
    <t>其他信息保存成功，页面跳转到其他信息查看界面</t>
  </si>
  <si>
    <t>所填写的数据信息取消，页面跳转到其他信息查看界面</t>
  </si>
  <si>
    <t>输入正确的信息，并点击“取消”按钮（目的是测试“取消”功能）</t>
  </si>
  <si>
    <t>UC054-TD-12</t>
  </si>
  <si>
    <t>其他信息</t>
  </si>
  <si>
    <t>高中以前主要生活城市</t>
  </si>
  <si>
    <t>北京市       北京</t>
  </si>
  <si>
    <t>中考成绩</t>
  </si>
  <si>
    <t>模考成绩</t>
  </si>
  <si>
    <t>升学年份</t>
  </si>
  <si>
    <t>兴趣爱好及特长</t>
  </si>
  <si>
    <t>打篮球</t>
  </si>
  <si>
    <t>性格测试结果</t>
  </si>
  <si>
    <t>父母有无拒签史说明</t>
  </si>
  <si>
    <t>是否办理过移民类签证</t>
  </si>
  <si>
    <t>最终TOFEL成绩</t>
  </si>
  <si>
    <t>最终SAT成绩</t>
  </si>
  <si>
    <t>最终GPA成绩</t>
  </si>
  <si>
    <t xml:space="preserve">UC055-Update student  essay </t>
  </si>
  <si>
    <t>Test Script: UC055-01</t>
  </si>
  <si>
    <t>UC055-01</t>
  </si>
  <si>
    <t>测试人员以学生的角色登录成功，进入申请文书查看界面</t>
  </si>
  <si>
    <t>点击左侧申请文书菜单</t>
  </si>
  <si>
    <t>进入申请文书查看页面</t>
  </si>
  <si>
    <t>进入申请文书添加页面</t>
  </si>
  <si>
    <t>申请文书信息保存成功</t>
  </si>
  <si>
    <t>UC055-TD-13</t>
  </si>
  <si>
    <t>主题</t>
  </si>
  <si>
    <t>申请学校</t>
  </si>
  <si>
    <t>说明</t>
  </si>
  <si>
    <t>附件类型</t>
  </si>
  <si>
    <t>申请哈佛</t>
  </si>
  <si>
    <t>Harvard University</t>
  </si>
  <si>
    <t>文件</t>
  </si>
  <si>
    <t>添加信息</t>
  </si>
  <si>
    <t>点击右上角“修改”按钮</t>
  </si>
  <si>
    <t>修改后的申请文书信息保存成功</t>
  </si>
  <si>
    <t xml:space="preserve">UC056-Update student Target Colleges and Application Results </t>
  </si>
  <si>
    <t>填写正确的基本要求信息并保存</t>
  </si>
  <si>
    <t>基本要求信息保存成功</t>
  </si>
  <si>
    <t>Test Script: UC056-01</t>
  </si>
  <si>
    <t>UC056-01</t>
  </si>
  <si>
    <t>测试填写正确的基本要求信息并保存</t>
  </si>
  <si>
    <t>更新升学目标信息</t>
  </si>
  <si>
    <t>测试人员以学生的角色登录成功，进入升学目标信息界面</t>
  </si>
  <si>
    <t>点击左侧升学目标菜单</t>
  </si>
  <si>
    <t>进入升学目标查看页面</t>
  </si>
  <si>
    <t>点击“基本要求”选项卡</t>
  </si>
  <si>
    <t>进入基本要求信息界面</t>
  </si>
  <si>
    <t>点击右上角“编辑”界面</t>
  </si>
  <si>
    <t>进入基本要求信息编辑界面</t>
  </si>
  <si>
    <t>UC056-TD-14</t>
  </si>
  <si>
    <t>基本要求</t>
  </si>
  <si>
    <t>理想学校的位置</t>
  </si>
  <si>
    <t>市中心</t>
  </si>
  <si>
    <t>学费成本</t>
  </si>
  <si>
    <t>生活成本</t>
  </si>
  <si>
    <t>公立/私立</t>
  </si>
  <si>
    <t>公立</t>
  </si>
  <si>
    <t>学校人数</t>
  </si>
  <si>
    <t>其他学校要求</t>
  </si>
  <si>
    <t>考生理想学校排名</t>
  </si>
  <si>
    <t>家长期望学校排名</t>
  </si>
  <si>
    <t>教师预估学校排名</t>
  </si>
  <si>
    <t>Test Script: UC056-02</t>
  </si>
  <si>
    <t>UC056-02</t>
  </si>
  <si>
    <t>测试人员以学生的角色登录成功，进入升学目标界面，并点击“学术兴趣”选项卡，进入到学术兴趣选项卡界面</t>
  </si>
  <si>
    <t>点击“学术兴趣”选项卡</t>
  </si>
  <si>
    <t>进入学术兴趣查看界面</t>
  </si>
  <si>
    <t>进入学术兴趣添加界面</t>
  </si>
  <si>
    <t>学术兴趣信息添加成功</t>
  </si>
  <si>
    <t>可以查看填写的学术兴趣的信息</t>
  </si>
  <si>
    <t>可以对学术兴趣信息进行修改</t>
  </si>
  <si>
    <t>可以返回到学术兴趣查看界面</t>
  </si>
  <si>
    <t>学术兴趣</t>
  </si>
  <si>
    <t>序号</t>
  </si>
  <si>
    <t>兴趣学科</t>
  </si>
  <si>
    <t>Undecided 没有决定</t>
  </si>
  <si>
    <t>兴趣程度</t>
  </si>
  <si>
    <t>1 （非常喜欢）</t>
  </si>
  <si>
    <t>弹出系统提示框：确认要删除吗？</t>
  </si>
  <si>
    <t>点击提示框“删除”按钮</t>
  </si>
  <si>
    <t>学术兴趣信息成功删除</t>
  </si>
  <si>
    <t>Test Script: UC056-03</t>
  </si>
  <si>
    <t>UC056-03</t>
  </si>
  <si>
    <t>测试人员以学生的角色登录成功，进入升学目标界面，并点击“目标学校”选项卡，进入到目标学校选项卡界面</t>
  </si>
  <si>
    <t>点击“目标学校”选项卡</t>
  </si>
  <si>
    <t>进入目标学校查看界面</t>
  </si>
  <si>
    <t>进入目标学校添加界面</t>
  </si>
  <si>
    <t>目标学校信息添加成功</t>
  </si>
  <si>
    <t>可以查看填写的目标学校的信息</t>
  </si>
  <si>
    <t>可以返回到目标学校信息查看界面</t>
  </si>
  <si>
    <t>可以对目标学校信息进行修改</t>
  </si>
  <si>
    <t>目标学校信息成功删除</t>
  </si>
  <si>
    <t>（待系统完善后，还可以对上传可下载功能进行测试）</t>
  </si>
  <si>
    <t>目标学校</t>
  </si>
  <si>
    <t>排序</t>
  </si>
  <si>
    <t>学校</t>
  </si>
  <si>
    <t>Leland Stanford Junior University</t>
  </si>
  <si>
    <t>综合排名</t>
  </si>
  <si>
    <t>专业</t>
  </si>
  <si>
    <t>soft</t>
  </si>
  <si>
    <t>专业排名</t>
  </si>
  <si>
    <t>申请截止日期</t>
  </si>
  <si>
    <t>申请系统</t>
  </si>
  <si>
    <t>Test Script: UC056-04</t>
  </si>
  <si>
    <t>UC056-04</t>
  </si>
  <si>
    <t>测试人员以学生的角色登录成功，进入升学目标界面，并点击“建议学校”选项卡，进入到建议学校选项卡界面</t>
  </si>
  <si>
    <t>点击“建议学校”选项卡</t>
  </si>
  <si>
    <t>进入建议学校查看界面</t>
  </si>
  <si>
    <t>进入建议学校添加界面</t>
  </si>
  <si>
    <t>建议学校信息添加成功</t>
  </si>
  <si>
    <t>可以查看填写的建议学校的信息</t>
  </si>
  <si>
    <t>可以返回到建议学校信息查看界面</t>
  </si>
  <si>
    <t>可以对建议学校信息进行修改</t>
  </si>
  <si>
    <t>建议学校信息成功删除</t>
  </si>
  <si>
    <t>建议学校</t>
  </si>
  <si>
    <t>Test Script: UC056-05</t>
  </si>
  <si>
    <t>UC056-05</t>
  </si>
  <si>
    <t>测试人员以学生的角色登录成功，进入升学目标界面，并点击“确认学校”选项卡，进入到确认学校选项卡界面</t>
  </si>
  <si>
    <t>点击“确认学校”选项卡</t>
  </si>
  <si>
    <t>进入确认学校查看界面</t>
  </si>
  <si>
    <t>点击右上角“查看”按钮</t>
  </si>
  <si>
    <t>页面跳转到确认学校查看界面</t>
  </si>
  <si>
    <t>对录取情况选项卡下页面进行查看和修改操作</t>
  </si>
  <si>
    <t>录取情况信息查看和修改操作成功</t>
  </si>
  <si>
    <t>Test Script: UC056-06</t>
  </si>
  <si>
    <t>UC056-06</t>
  </si>
  <si>
    <t>测试录取情况选项卡页面下的查看和修改操作</t>
  </si>
  <si>
    <t>测试人员以学生的角色登录成功，进入升学目标界面，并点击“录取情况”选项卡，进入到录取情况选项卡界面</t>
  </si>
  <si>
    <t>点击“录取情况”选项卡</t>
  </si>
  <si>
    <t>进入录取情况查看界面</t>
  </si>
  <si>
    <t>进入录取情况信息查看界面</t>
  </si>
  <si>
    <t>页面跳转到录取情况查看界面</t>
  </si>
  <si>
    <t>进入到录取情况信息修改界面</t>
  </si>
  <si>
    <t>录取情况信息保存成功</t>
  </si>
  <si>
    <t>UC062-Update Student Visa Information</t>
  </si>
  <si>
    <t>填写签证信息并保存</t>
  </si>
  <si>
    <t>签证信息可以成功保存</t>
  </si>
  <si>
    <t>Test Script: UC062-01</t>
  </si>
  <si>
    <t>UC062-01</t>
  </si>
  <si>
    <t>测试签证信息功能的正确性</t>
  </si>
  <si>
    <t>更新签证信息</t>
  </si>
  <si>
    <t>测试人员以学生的角色登录成功，进入到签证信息查看页面</t>
  </si>
  <si>
    <t>进入签证信息编辑界面</t>
  </si>
  <si>
    <t>点击“Yes 是”单选按钮</t>
  </si>
  <si>
    <t>显示出“请填写国家信息”文本框</t>
  </si>
  <si>
    <t>填写正确的国家信息，并点击“保存”按钮</t>
  </si>
  <si>
    <t>签证信息保存成功</t>
  </si>
  <si>
    <t>再次点击“编辑”按钮</t>
  </si>
  <si>
    <t>点击“No否”单选按钮，并点击“保存”按钮</t>
  </si>
  <si>
    <t xml:space="preserve">UC059-Update Student Demographic Information </t>
  </si>
  <si>
    <t>人口信息保存成功</t>
  </si>
  <si>
    <t>填写正确的人口信息并保存</t>
  </si>
  <si>
    <t>Test Script: UC059-01</t>
  </si>
  <si>
    <t>UC059-01</t>
  </si>
  <si>
    <t>测试人口信息功能的正确性</t>
  </si>
  <si>
    <t>更新人口信息</t>
  </si>
  <si>
    <t>测试人员以学生的角色登录成功，进入人口信息页面</t>
  </si>
  <si>
    <t>点击左侧人口信息菜单</t>
  </si>
  <si>
    <t>进入人口信息查看页面</t>
  </si>
  <si>
    <t>进入人口信息编辑页面</t>
  </si>
  <si>
    <t>填写正确的人口信息，并点击“保存”按钮</t>
  </si>
  <si>
    <t>人口信息保存成功，并且页面跳转到人口信息查看页面</t>
  </si>
  <si>
    <t>UC062-TD-15</t>
  </si>
  <si>
    <t>签证信息</t>
  </si>
  <si>
    <t>是否持有其他国家永久居留权</t>
  </si>
  <si>
    <t>Yes 是</t>
  </si>
  <si>
    <t>请填写国家信息</t>
  </si>
  <si>
    <t>UC059-TD-16</t>
  </si>
  <si>
    <t>人口信息</t>
  </si>
  <si>
    <t>是否是西班牙或者拉丁裔</t>
  </si>
  <si>
    <t>NO 否</t>
  </si>
  <si>
    <t>请指定文化或出身</t>
  </si>
  <si>
    <t>Asian</t>
  </si>
  <si>
    <t>第一语言</t>
  </si>
  <si>
    <t>中国-简体中文</t>
  </si>
  <si>
    <t>家庭主要语言</t>
  </si>
  <si>
    <t>English</t>
  </si>
  <si>
    <t xml:space="preserve">UC061-Update Student Honors and Distinctions </t>
  </si>
  <si>
    <t>填写正确的荣誉和奖项信息并保存</t>
  </si>
  <si>
    <t>荣誉和奖项信息保存存成功</t>
  </si>
  <si>
    <t>Test Script: UC061-01</t>
  </si>
  <si>
    <t>UC0061-01</t>
  </si>
  <si>
    <t>测试添加功能的正确性</t>
  </si>
  <si>
    <t>更新荣誉和奖项信息</t>
  </si>
  <si>
    <t>测试人员以学生的角色登录成功，进入荣誉和奖项信息查看界面</t>
  </si>
  <si>
    <t>点击左侧荣誉和奖项菜单</t>
  </si>
  <si>
    <t>进入荣誉和奖项查看页面</t>
  </si>
  <si>
    <t>进入荣誉和奖项信息添加页面</t>
  </si>
  <si>
    <t>填写正确的荣誉和奖项信息（其中，获奖证书影像应选择.jpg或.png格式影像），并点击“保存”按钮</t>
  </si>
  <si>
    <t>UC061-TD-17</t>
  </si>
  <si>
    <t>荣誉和奖项</t>
  </si>
  <si>
    <t>取得的荣誉/奖项</t>
  </si>
  <si>
    <t>奥林匹克物理竞赛一等奖</t>
  </si>
  <si>
    <t>级别</t>
  </si>
  <si>
    <t>National 国家级别</t>
  </si>
  <si>
    <t>取得成绩的年级</t>
  </si>
  <si>
    <t>10th Grade十年级（高一）</t>
  </si>
  <si>
    <t>获得证书影像</t>
  </si>
  <si>
    <t>（选择.jpg或.png文件）</t>
  </si>
  <si>
    <t>对所添加的荣誉信息进行查看和修改和删除操作</t>
  </si>
  <si>
    <t>查看和修改和删除操作成功</t>
  </si>
  <si>
    <t>Test Script: UC061-02</t>
  </si>
  <si>
    <t>UC061-02</t>
  </si>
  <si>
    <t>测试荣誉和奖项界面的查看、修改以及删除功能</t>
  </si>
  <si>
    <t>测试人员以学生的角色登录成功，进入“荣誉和奖项”查看界面</t>
  </si>
  <si>
    <t>进入“荣誉和奖项”信息查看界面</t>
  </si>
  <si>
    <t>（对所添加的信息进行操作）点击“查看”按钮</t>
  </si>
  <si>
    <t>可以成功地查看所填写的荣誉信息</t>
  </si>
  <si>
    <t>页面返回到“荣誉和奖项”查看界面</t>
  </si>
  <si>
    <t>弹出信息修改页面</t>
  </si>
  <si>
    <t>填写需要修改的信息，并点击“保存”按钮</t>
  </si>
  <si>
    <t>修改后的荣誉信息保存成功</t>
  </si>
  <si>
    <t>所添加的荣誉信息删除成功</t>
  </si>
  <si>
    <t>申请文书信息添加成功</t>
  </si>
  <si>
    <t>对申请文书信息进行添加并保存</t>
  </si>
  <si>
    <t>测试申请文书的“添加”功能</t>
  </si>
  <si>
    <t>更新学生的申请文书信息</t>
  </si>
  <si>
    <t>填写正确的申请文书信息，（附件类型选择文件）并点击“保存”按钮</t>
  </si>
  <si>
    <t>对所添加的文书信息进行修改，并保存修改后的文书</t>
  </si>
  <si>
    <t>申请文书信息修改成功</t>
  </si>
  <si>
    <t>Test Script: UC055-02</t>
  </si>
  <si>
    <t>UC055-02</t>
  </si>
  <si>
    <t>测试申请文书的修改功能</t>
  </si>
  <si>
    <t>进入申请文书修改页面</t>
  </si>
  <si>
    <t>对所添加的文书信息进行修改，并点击“保存”按钮</t>
  </si>
  <si>
    <t>对申请文书进行上传附件和下载附件操作</t>
  </si>
  <si>
    <t>上传附件和下载附件操作成功</t>
  </si>
  <si>
    <t>UC055-03</t>
  </si>
  <si>
    <t>Test Script: UC055-03</t>
  </si>
  <si>
    <t>测试申请文书的上传和下载附件功能</t>
  </si>
  <si>
    <t>点击右上角“上传附件”按钮</t>
  </si>
  <si>
    <t>进入附件上传界面</t>
  </si>
  <si>
    <t>填写正确的附件信息（文件类型选择word类型），并点击“保存”按钮</t>
  </si>
  <si>
    <t>附件信息上传成功</t>
  </si>
  <si>
    <t>附件上传信息</t>
  </si>
  <si>
    <t>添加时间</t>
  </si>
  <si>
    <t>选择文件</t>
  </si>
  <si>
    <t>选则所要上传的word文件</t>
  </si>
  <si>
    <t>点击“下载附件”按钮</t>
  </si>
  <si>
    <t>附件信息会自动下载到pc上，并可以查看附件内容</t>
  </si>
  <si>
    <t>对申请文书信息进行下载操作</t>
  </si>
  <si>
    <t>申请文书信息下载成功</t>
  </si>
  <si>
    <t>Test Script: UC055-04</t>
  </si>
  <si>
    <t>UC055-04</t>
  </si>
  <si>
    <t>测试对申请文书的下载功能</t>
  </si>
  <si>
    <t>点击右上角“下拉框”选项按钮</t>
  </si>
  <si>
    <t>页面会显示所有的申请文书信息</t>
  </si>
  <si>
    <t>选择想要下载的申请文书，并点击“下载”按钮</t>
  </si>
  <si>
    <t>所选文书会下载到pc上，并且可以查看所下载的文书的信息</t>
  </si>
  <si>
    <t>填写正确的基本要求信息并保存（注意对下拉框进行测试）</t>
  </si>
  <si>
    <t>填写正确的信息，（注意对公立/私立下拉框进行选择，目的是为了测试下拉框的正确性）并点击“保存”按钮</t>
  </si>
  <si>
    <t>再次打开“编辑”按钮，并且同样填写正确的信息，填写完成后，点击"取消"按钮</t>
  </si>
  <si>
    <t>基本要求信息保存成功，页面返回到基本信息查看界面</t>
  </si>
  <si>
    <t>所填写的信息都取消</t>
  </si>
  <si>
    <t>学术兴趣信息增加、修改、查看和删除的操作成功</t>
  </si>
  <si>
    <t>对学术兴趣选项卡下页面进行增加、修改、查看和删除信息的一系列操作并保存（其中注意对下拉框进行测试）</t>
  </si>
  <si>
    <t>测试学术兴趣选项卡页面下的信息增加、修改、查看和删除操作</t>
  </si>
  <si>
    <t>填写正确的学术兴趣信息，并点击“保存”按钮（注意对“兴趣学科”和“兴趣程度”下拉框进行选择测试）</t>
  </si>
  <si>
    <t>可以对所修改的学术兴趣信息进行保存</t>
  </si>
  <si>
    <t>对目标学校选项卡下页面进行增加、修改、查看、删除、上传、下载以及确认按钮操作（点击确认按钮后，打开确认学校选项卡，查看所填信息是否添加至确认学校）</t>
  </si>
  <si>
    <t>测试目标学校选项卡下页面增加、修改、查看、删除、上传、下载以及确认按钮操作</t>
  </si>
  <si>
    <t>填写正确的目标学校信息，并点击“保存”按钮（注意对下拉列表进行测试）</t>
  </si>
  <si>
    <t>弹出系统对话框：该学校已添加至确认学校</t>
  </si>
  <si>
    <t>点击对话框“确定”按钮</t>
  </si>
  <si>
    <t>目标学校信息已经添加至确认学校（可以打开确认学校选项卡进行查看）</t>
  </si>
  <si>
    <t>对建议学校选项卡下页面进行增加、修改、查看、删除、上传、下载以及确认按钮操作（点击确认按钮后，打开确认学校选项卡，查看所填信息是否添加至确认学校）</t>
  </si>
  <si>
    <t>目标学校信息增加、修改、查看、删除、上传、下载以及确认的一系列操作成功（目前系统暂时不支持上传和下载功能）</t>
  </si>
  <si>
    <t>建议学校信息增加、修改、查看、删除、上传、下载以及确认的一系列操作成功（目前系统暂时不支持上传和下载功能）</t>
  </si>
  <si>
    <t>对建议学校选项卡下页面进行增加、修改、查看、删除、上传、下载以及确认按钮操作</t>
  </si>
  <si>
    <t>填写正确的建议学校信息，并点击“保存”按钮（注意测试下拉列表功能）</t>
  </si>
  <si>
    <t>修改的信息保存成功，并且页面返回到建议学校信息查看界面</t>
  </si>
  <si>
    <t>点击右上角“确认申请”按钮</t>
  </si>
  <si>
    <t>对确认学校选项卡下页面进行查看、修改、删除、上传、下载和确认操作</t>
  </si>
  <si>
    <t>确认学校的信息操作成功</t>
  </si>
  <si>
    <t>进入确认学校信息查看界面，并且可以查看确认学校的信息</t>
  </si>
  <si>
    <t>可以对确认学校信息进行修改</t>
  </si>
  <si>
    <t>修改完成后，点击“保存”按钮</t>
  </si>
  <si>
    <t>修改信息保存成功</t>
  </si>
  <si>
    <t>点击提示框中“确定”按钮</t>
  </si>
  <si>
    <t>确认学校信息删除成功</t>
  </si>
  <si>
    <t>修改完信息后，点击“保存”按钮（修改信息是注意测试下拉列表的功能，选择录取通知书影像时选择.png或者.jpg文件）</t>
  </si>
  <si>
    <t xml:space="preserve">
测试脚本</t>
  </si>
  <si>
    <t>用例说明</t>
  </si>
  <si>
    <t>用例编号</t>
  </si>
  <si>
    <t>名字</t>
  </si>
  <si>
    <t>UC002</t>
  </si>
  <si>
    <t>UC003</t>
  </si>
  <si>
    <t>UC004</t>
  </si>
  <si>
    <t>UC005</t>
  </si>
  <si>
    <t>UC006</t>
  </si>
  <si>
    <t>UC007</t>
  </si>
  <si>
    <t>UC008</t>
  </si>
  <si>
    <t>UC009</t>
  </si>
  <si>
    <t>UC010</t>
  </si>
  <si>
    <t>UC011</t>
  </si>
  <si>
    <t>UC060</t>
  </si>
  <si>
    <t>UC054</t>
  </si>
  <si>
    <t>UC055</t>
  </si>
  <si>
    <t>UC056</t>
  </si>
  <si>
    <t>UC062</t>
  </si>
  <si>
    <t>UC059</t>
  </si>
  <si>
    <t>UC061</t>
  </si>
  <si>
    <t>更新基本信息</t>
  </si>
  <si>
    <t>更新课程成绩</t>
  </si>
  <si>
    <t>更新课外活动</t>
  </si>
  <si>
    <t>更新国外亲属关系</t>
  </si>
  <si>
    <t>更新推荐信</t>
  </si>
  <si>
    <t>更新其他信息</t>
  </si>
  <si>
    <t>更新申请文书</t>
  </si>
  <si>
    <t>更新荣誉和奖项</t>
  </si>
  <si>
    <t>更新升学目标</t>
  </si>
  <si>
    <t>班级排名</t>
  </si>
  <si>
    <t>填写正确的最近就学年级信息并保存</t>
  </si>
  <si>
    <t>最近就学年级的信息可以成功保存</t>
  </si>
  <si>
    <t>Test Script: UC005-02</t>
  </si>
  <si>
    <t>UC005-02</t>
  </si>
  <si>
    <t>输入正确的最近就学年级信息，并点击“保存”按钮</t>
  </si>
  <si>
    <t>最近就学年级保存成功，返回到最近就学年级查看页面</t>
  </si>
  <si>
    <t>输入正确的最近就学年级信息，并点击“取消”按钮</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</si>
</sst>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mmm\ d\,\ yyyy"/>
    <numFmt numFmtId="165" formatCode="0\ \m"/>
    <numFmt numFmtId="166" formatCode="0.0\ \h"/>
    <numFmt numFmtId="167" formatCode="#,##0.0\ \h"/>
    <numFmt numFmtId="168" formatCode="0\ "/>
    <numFmt numFmtId="169" formatCode="d\-mmm\-yyyy"/>
  </numFmts>
  <fonts count="44" x14ac:knownFonts="1">
    <font>
      <sz val="10"/>
      <name val="Arial"/>
    </font>
    <font>
      <sz val="10"/>
      <name val="Arial"/>
      <family val="2"/>
    </font>
    <font>
      <b/>
      <sz val="18"/>
      <color indexed="9"/>
      <name val="Arial"/>
      <family val="2"/>
    </font>
    <font>
      <sz val="10"/>
      <color indexed="9"/>
      <name val="Arial"/>
      <family val="2"/>
    </font>
    <font>
      <b/>
      <sz val="12"/>
      <color indexed="9"/>
      <name val="Arial"/>
      <family val="2"/>
    </font>
    <font>
      <sz val="10"/>
      <name val="Arial"/>
      <family val="2"/>
    </font>
    <font>
      <b/>
      <sz val="10"/>
      <name val="Arial"/>
      <family val="2"/>
    </font>
    <font>
      <sz val="8"/>
      <name val="Arial"/>
      <family val="2"/>
    </font>
    <font>
      <u/>
      <sz val="9"/>
      <color indexed="12"/>
      <name val="Arial"/>
      <family val="2"/>
    </font>
    <font>
      <u/>
      <sz val="8"/>
      <color indexed="22"/>
      <name val="Arial"/>
      <family val="2"/>
    </font>
    <font>
      <b/>
      <sz val="12"/>
      <color indexed="10"/>
      <name val="Arial"/>
      <family val="2"/>
    </font>
    <font>
      <sz val="10"/>
      <color indexed="23"/>
      <name val="Arial"/>
      <family val="2"/>
    </font>
    <font>
      <sz val="10"/>
      <color indexed="63"/>
      <name val="Arial"/>
      <family val="2"/>
    </font>
    <font>
      <sz val="9"/>
      <color indexed="81"/>
      <name val="Tahoma"/>
      <family val="2"/>
    </font>
    <font>
      <b/>
      <sz val="9"/>
      <color indexed="81"/>
      <name val="Tahoma"/>
      <family val="2"/>
    </font>
    <font>
      <sz val="9"/>
      <name val="Arial"/>
      <family val="2"/>
    </font>
    <font>
      <b/>
      <sz val="16"/>
      <color indexed="9"/>
      <name val="Arial"/>
      <family val="2"/>
    </font>
    <font>
      <b/>
      <u/>
      <sz val="9"/>
      <color indexed="81"/>
      <name val="Tahoma"/>
      <family val="2"/>
    </font>
    <font>
      <u/>
      <sz val="9"/>
      <color indexed="81"/>
      <name val="Tahoma"/>
      <family val="2"/>
    </font>
    <font>
      <b/>
      <i/>
      <sz val="10"/>
      <name val="Arial"/>
      <family val="2"/>
    </font>
    <font>
      <sz val="9"/>
      <color indexed="63"/>
      <name val="Arial"/>
      <family val="2"/>
    </font>
    <font>
      <b/>
      <i/>
      <sz val="10"/>
      <color indexed="55"/>
      <name val="Arial"/>
      <family val="2"/>
    </font>
    <font>
      <b/>
      <sz val="16"/>
      <name val="Arial"/>
      <family val="2"/>
    </font>
    <font>
      <b/>
      <sz val="12"/>
      <color indexed="22"/>
      <name val="Arial"/>
      <family val="2"/>
    </font>
    <font>
      <b/>
      <i/>
      <sz val="8"/>
      <color indexed="55"/>
      <name val="Arial"/>
      <family val="2"/>
    </font>
    <font>
      <b/>
      <i/>
      <sz val="8"/>
      <color indexed="23"/>
      <name val="Arial"/>
      <family val="2"/>
    </font>
    <font>
      <b/>
      <sz val="10"/>
      <color indexed="9"/>
      <name val="Arial"/>
      <family val="2"/>
    </font>
    <font>
      <b/>
      <sz val="9"/>
      <name val="Arial"/>
      <family val="2"/>
    </font>
    <font>
      <b/>
      <sz val="8"/>
      <color indexed="9"/>
      <name val="Arial"/>
      <family val="2"/>
    </font>
    <font>
      <sz val="10"/>
      <color indexed="81"/>
      <name val="Tahoma"/>
      <family val="2"/>
    </font>
    <font>
      <b/>
      <u/>
      <sz val="10"/>
      <color indexed="81"/>
      <name val="Tahoma"/>
      <family val="2"/>
    </font>
    <font>
      <b/>
      <sz val="9"/>
      <color indexed="9"/>
      <name val="Arial"/>
      <family val="2"/>
    </font>
    <font>
      <sz val="12"/>
      <name val="Arial"/>
      <family val="2"/>
    </font>
    <font>
      <b/>
      <sz val="10"/>
      <color indexed="16"/>
      <name val="Arial"/>
      <family val="2"/>
    </font>
    <font>
      <b/>
      <sz val="9"/>
      <color indexed="16"/>
      <name val="Arial"/>
      <family val="2"/>
    </font>
    <font>
      <b/>
      <sz val="8"/>
      <color indexed="12"/>
      <name val="Courier New"/>
      <family val="3"/>
    </font>
    <font>
      <b/>
      <i/>
      <sz val="10"/>
      <color indexed="12"/>
      <name val="Arial"/>
      <family val="2"/>
    </font>
    <font>
      <b/>
      <sz val="10"/>
      <color indexed="63"/>
      <name val="Arial"/>
      <family val="2"/>
    </font>
    <font>
      <sz val="10"/>
      <name val="Calibri"/>
      <family val="2"/>
    </font>
    <font>
      <b/>
      <sz val="12"/>
      <name val="Calibri"/>
      <family val="2"/>
    </font>
    <font>
      <b/>
      <sz val="10"/>
      <name val="Calibri"/>
      <family val="2"/>
    </font>
    <font>
      <sz val="9"/>
      <name val="Arial"/>
      <family val="2"/>
    </font>
    <font>
      <u/>
      <sz val="9"/>
      <name val="Arial"/>
      <family val="2"/>
    </font>
    <font>
      <u/>
      <sz val="9"/>
      <color indexed="12"/>
      <name val="Arial"/>
      <family val="2"/>
    </font>
  </fonts>
  <fills count="9">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indexed="63"/>
        <bgColor indexed="64"/>
      </patternFill>
    </fill>
    <fill>
      <patternFill patternType="solid">
        <fgColor indexed="12"/>
        <bgColor indexed="64"/>
      </patternFill>
    </fill>
    <fill>
      <patternFill patternType="solid">
        <fgColor indexed="55"/>
        <bgColor indexed="64"/>
      </patternFill>
    </fill>
    <fill>
      <patternFill patternType="solid">
        <fgColor indexed="23"/>
        <bgColor indexed="64"/>
      </patternFill>
    </fill>
  </fills>
  <borders count="144">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diagonal/>
    </border>
    <border>
      <left/>
      <right/>
      <top/>
      <bottom style="medium">
        <color indexed="64"/>
      </bottom>
      <diagonal/>
    </border>
    <border>
      <left/>
      <right style="thin">
        <color indexed="64"/>
      </right>
      <top/>
      <bottom style="thin">
        <color indexed="64"/>
      </bottom>
      <diagonal/>
    </border>
    <border>
      <left style="thin">
        <color indexed="23"/>
      </left>
      <right style="thin">
        <color indexed="64"/>
      </right>
      <top style="thin">
        <color indexed="64"/>
      </top>
      <bottom/>
      <diagonal/>
    </border>
    <border>
      <left style="thin">
        <color indexed="23"/>
      </left>
      <right style="thin">
        <color indexed="64"/>
      </right>
      <top/>
      <bottom/>
      <diagonal/>
    </border>
    <border>
      <left style="thin">
        <color indexed="23"/>
      </left>
      <right style="thin">
        <color indexed="64"/>
      </right>
      <top/>
      <bottom style="thin">
        <color indexed="64"/>
      </bottom>
      <diagonal/>
    </border>
    <border>
      <left style="thin">
        <color indexed="23"/>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diagonal/>
    </border>
    <border>
      <left style="thin">
        <color indexed="64"/>
      </left>
      <right/>
      <top style="medium">
        <color indexed="12"/>
      </top>
      <bottom style="thin">
        <color indexed="64"/>
      </bottom>
      <diagonal/>
    </border>
    <border>
      <left style="thin">
        <color indexed="64"/>
      </left>
      <right/>
      <top/>
      <bottom style="thin">
        <color indexed="55"/>
      </bottom>
      <diagonal/>
    </border>
    <border>
      <left/>
      <right style="thin">
        <color indexed="64"/>
      </right>
      <top/>
      <bottom style="thin">
        <color indexed="55"/>
      </bottom>
      <diagonal/>
    </border>
    <border>
      <left style="thin">
        <color indexed="63"/>
      </left>
      <right style="thin">
        <color indexed="64"/>
      </right>
      <top style="thin">
        <color indexed="64"/>
      </top>
      <bottom/>
      <diagonal/>
    </border>
    <border>
      <left style="thin">
        <color indexed="63"/>
      </left>
      <right style="thin">
        <color indexed="64"/>
      </right>
      <top/>
      <bottom style="thin">
        <color indexed="64"/>
      </bottom>
      <diagonal/>
    </border>
    <border>
      <left style="thin">
        <color indexed="64"/>
      </left>
      <right style="double">
        <color indexed="64"/>
      </right>
      <top style="thin">
        <color indexed="64"/>
      </top>
      <bottom/>
      <diagonal/>
    </border>
    <border>
      <left style="thin">
        <color indexed="64"/>
      </left>
      <right style="double">
        <color indexed="64"/>
      </right>
      <top/>
      <bottom style="thin">
        <color indexed="64"/>
      </bottom>
      <diagonal/>
    </border>
    <border>
      <left style="medium">
        <color indexed="12"/>
      </left>
      <right/>
      <top/>
      <bottom style="medium">
        <color indexed="12"/>
      </bottom>
      <diagonal/>
    </border>
    <border>
      <left/>
      <right/>
      <top/>
      <bottom style="medium">
        <color indexed="12"/>
      </bottom>
      <diagonal/>
    </border>
    <border>
      <left/>
      <right style="medium">
        <color indexed="12"/>
      </right>
      <top/>
      <bottom style="medium">
        <color indexed="12"/>
      </bottom>
      <diagonal/>
    </border>
    <border>
      <left style="medium">
        <color indexed="64"/>
      </left>
      <right/>
      <top/>
      <bottom style="thin">
        <color indexed="64"/>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top/>
      <bottom style="double">
        <color indexed="64"/>
      </bottom>
      <diagonal/>
    </border>
    <border>
      <left style="medium">
        <color indexed="12"/>
      </left>
      <right/>
      <top style="thin">
        <color indexed="64"/>
      </top>
      <bottom style="medium">
        <color indexed="12"/>
      </bottom>
      <diagonal/>
    </border>
    <border>
      <left/>
      <right/>
      <top style="thin">
        <color indexed="64"/>
      </top>
      <bottom style="medium">
        <color indexed="12"/>
      </bottom>
      <diagonal/>
    </border>
    <border>
      <left/>
      <right style="medium">
        <color indexed="12"/>
      </right>
      <top style="thin">
        <color indexed="64"/>
      </top>
      <bottom style="medium">
        <color indexed="12"/>
      </bottom>
      <diagonal/>
    </border>
    <border>
      <left/>
      <right style="medium">
        <color indexed="64"/>
      </right>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style="medium">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bottom style="medium">
        <color indexed="64"/>
      </bottom>
      <diagonal/>
    </border>
    <border>
      <left/>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diagonal/>
    </border>
  </borders>
  <cellStyleXfs count="6">
    <xf numFmtId="0" fontId="0" fillId="0" borderId="0"/>
    <xf numFmtId="0" fontId="8" fillId="0" borderId="0" applyNumberFormat="0" applyFill="0" applyBorder="0" applyAlignment="0" applyProtection="0">
      <alignment vertical="top"/>
      <protection locked="0"/>
    </xf>
    <xf numFmtId="9" fontId="1" fillId="0" borderId="0" applyFont="0" applyFill="0" applyBorder="0" applyAlignment="0" applyProtection="0"/>
    <xf numFmtId="0" fontId="5" fillId="0" borderId="0"/>
    <xf numFmtId="0" fontId="43" fillId="0" borderId="0" applyNumberFormat="0" applyFill="0" applyBorder="0" applyAlignment="0" applyProtection="0">
      <alignment vertical="top"/>
      <protection locked="0"/>
    </xf>
    <xf numFmtId="9" fontId="5" fillId="0" borderId="0" applyFont="0" applyFill="0" applyBorder="0" applyAlignment="0" applyProtection="0"/>
  </cellStyleXfs>
  <cellXfs count="919">
    <xf numFmtId="0" fontId="0" fillId="0" borderId="0" xfId="0"/>
    <xf numFmtId="0" fontId="0" fillId="2" borderId="0" xfId="0" applyFill="1"/>
    <xf numFmtId="0" fontId="5" fillId="2" borderId="0" xfId="0" applyFont="1" applyFill="1" applyProtection="1"/>
    <xf numFmtId="0" fontId="6" fillId="2" borderId="0" xfId="0" applyFont="1" applyFill="1"/>
    <xf numFmtId="0" fontId="4" fillId="3" borderId="1" xfId="0" applyFont="1" applyFill="1" applyBorder="1" applyProtection="1"/>
    <xf numFmtId="0" fontId="3" fillId="3" borderId="2" xfId="0" applyFont="1" applyFill="1" applyBorder="1" applyProtection="1"/>
    <xf numFmtId="0" fontId="0" fillId="2" borderId="0" xfId="0" applyFill="1" applyBorder="1"/>
    <xf numFmtId="0" fontId="0" fillId="2" borderId="0" xfId="0" applyFill="1" applyBorder="1" applyAlignment="1">
      <alignment horizontal="center"/>
    </xf>
    <xf numFmtId="0" fontId="21" fillId="2" borderId="0" xfId="0" applyFont="1" applyFill="1" applyAlignment="1">
      <alignment horizontal="center"/>
    </xf>
    <xf numFmtId="0" fontId="0" fillId="4" borderId="0" xfId="0" applyFill="1"/>
    <xf numFmtId="0" fontId="0" fillId="4" borderId="0" xfId="0" applyFill="1" applyBorder="1"/>
    <xf numFmtId="0" fontId="5" fillId="4" borderId="0" xfId="0" applyFont="1" applyFill="1" applyBorder="1" applyAlignment="1">
      <alignment wrapText="1"/>
    </xf>
    <xf numFmtId="0" fontId="5" fillId="4" borderId="0" xfId="0" applyFont="1" applyFill="1" applyAlignment="1">
      <alignment wrapText="1"/>
    </xf>
    <xf numFmtId="0" fontId="0" fillId="4" borderId="0" xfId="0" applyFill="1" applyAlignment="1">
      <alignment horizontal="center"/>
    </xf>
    <xf numFmtId="0" fontId="25" fillId="2" borderId="0" xfId="0" applyFont="1" applyFill="1" applyAlignment="1">
      <alignment horizontal="right"/>
    </xf>
    <xf numFmtId="0" fontId="15" fillId="2" borderId="0" xfId="0" applyFont="1" applyFill="1"/>
    <xf numFmtId="0" fontId="16" fillId="2" borderId="0" xfId="0" applyFont="1" applyFill="1" applyAlignment="1">
      <alignment horizontal="left"/>
    </xf>
    <xf numFmtId="0" fontId="7" fillId="2" borderId="0" xfId="0" applyFont="1" applyFill="1"/>
    <xf numFmtId="0" fontId="7" fillId="4" borderId="0" xfId="0" applyFont="1" applyFill="1"/>
    <xf numFmtId="9" fontId="27" fillId="4" borderId="1" xfId="2" applyNumberFormat="1" applyFont="1" applyFill="1" applyBorder="1" applyAlignment="1">
      <alignment horizontal="right" vertical="center" wrapText="1"/>
    </xf>
    <xf numFmtId="0" fontId="28" fillId="2" borderId="0" xfId="0" applyFont="1" applyFill="1" applyAlignment="1">
      <alignment horizontal="left"/>
    </xf>
    <xf numFmtId="0" fontId="7" fillId="2" borderId="0" xfId="0" applyFont="1" applyFill="1" applyBorder="1"/>
    <xf numFmtId="0" fontId="7" fillId="2" borderId="0" xfId="0" applyFont="1" applyFill="1" applyBorder="1" applyAlignment="1">
      <alignment horizontal="center"/>
    </xf>
    <xf numFmtId="0" fontId="5" fillId="4" borderId="1" xfId="0" applyFont="1" applyFill="1" applyBorder="1" applyAlignment="1">
      <alignment horizontal="left" vertical="top" wrapText="1"/>
    </xf>
    <xf numFmtId="0" fontId="5" fillId="2" borderId="3" xfId="0" applyFont="1" applyFill="1" applyBorder="1" applyAlignment="1">
      <alignment vertical="top" wrapText="1"/>
    </xf>
    <xf numFmtId="0" fontId="5" fillId="2" borderId="3" xfId="0" applyFont="1" applyFill="1" applyBorder="1" applyAlignment="1">
      <alignment horizontal="left" vertical="top" wrapText="1"/>
    </xf>
    <xf numFmtId="0" fontId="0" fillId="2" borderId="3" xfId="0" applyFill="1" applyBorder="1" applyAlignment="1">
      <alignment vertical="top" wrapText="1"/>
    </xf>
    <xf numFmtId="0" fontId="5" fillId="2" borderId="3" xfId="0" applyFont="1" applyFill="1" applyBorder="1" applyAlignment="1">
      <alignment horizontal="center" vertical="top" wrapText="1"/>
    </xf>
    <xf numFmtId="0" fontId="5" fillId="4" borderId="4" xfId="0" applyFont="1" applyFill="1" applyBorder="1" applyAlignment="1">
      <alignment horizontal="left" vertical="top" wrapText="1"/>
    </xf>
    <xf numFmtId="0" fontId="5" fillId="2" borderId="5" xfId="0" applyFont="1" applyFill="1" applyBorder="1" applyAlignment="1">
      <alignment vertical="top" wrapText="1"/>
    </xf>
    <xf numFmtId="0" fontId="5" fillId="2" borderId="5" xfId="0" applyFont="1" applyFill="1" applyBorder="1" applyAlignment="1">
      <alignment horizontal="left" vertical="top" wrapText="1"/>
    </xf>
    <xf numFmtId="0" fontId="5" fillId="2" borderId="5" xfId="0" applyFont="1" applyFill="1" applyBorder="1" applyAlignment="1">
      <alignment horizontal="center" vertical="top" wrapText="1"/>
    </xf>
    <xf numFmtId="0" fontId="26" fillId="5" borderId="3" xfId="0" applyFont="1" applyFill="1" applyBorder="1" applyAlignment="1">
      <alignment horizontal="center" wrapText="1"/>
    </xf>
    <xf numFmtId="0" fontId="27" fillId="4" borderId="1" xfId="0" applyNumberFormat="1" applyFont="1" applyFill="1" applyBorder="1" applyAlignment="1">
      <alignment horizontal="center" vertical="center" wrapText="1"/>
    </xf>
    <xf numFmtId="0" fontId="27" fillId="4" borderId="1" xfId="0" applyFont="1" applyFill="1" applyBorder="1" applyAlignment="1">
      <alignment horizontal="left" vertical="center" wrapText="1"/>
    </xf>
    <xf numFmtId="0" fontId="27" fillId="7" borderId="4" xfId="0" applyFont="1" applyFill="1" applyBorder="1" applyAlignment="1">
      <alignment horizontal="left" vertical="center" wrapText="1"/>
    </xf>
    <xf numFmtId="0" fontId="27" fillId="4" borderId="7" xfId="0" applyNumberFormat="1" applyFont="1" applyFill="1" applyBorder="1" applyAlignment="1">
      <alignment horizontal="center" vertical="center" wrapText="1"/>
    </xf>
    <xf numFmtId="0" fontId="27" fillId="7" borderId="8" xfId="0" applyNumberFormat="1" applyFont="1" applyFill="1" applyBorder="1" applyAlignment="1">
      <alignment horizontal="center" vertical="center" wrapText="1"/>
    </xf>
    <xf numFmtId="9" fontId="27" fillId="7" borderId="4" xfId="2" applyNumberFormat="1" applyFont="1" applyFill="1" applyBorder="1" applyAlignment="1">
      <alignment horizontal="center" vertical="center" wrapText="1"/>
    </xf>
    <xf numFmtId="166" fontId="27" fillId="4" borderId="8" xfId="0" applyNumberFormat="1" applyFont="1" applyFill="1" applyBorder="1" applyAlignment="1">
      <alignment horizontal="center" vertical="center" wrapText="1"/>
    </xf>
    <xf numFmtId="166" fontId="27" fillId="7" borderId="8" xfId="0" applyNumberFormat="1" applyFont="1" applyFill="1" applyBorder="1" applyAlignment="1">
      <alignment horizontal="center" vertical="center" wrapText="1"/>
    </xf>
    <xf numFmtId="0" fontId="26" fillId="7" borderId="3" xfId="0" applyFont="1" applyFill="1" applyBorder="1" applyAlignment="1">
      <alignment horizontal="center" wrapText="1"/>
    </xf>
    <xf numFmtId="0" fontId="26" fillId="8" borderId="3" xfId="0" applyFont="1" applyFill="1" applyBorder="1" applyAlignment="1" applyProtection="1">
      <alignment horizontal="center"/>
    </xf>
    <xf numFmtId="0" fontId="26" fillId="8" borderId="3" xfId="0" applyFont="1" applyFill="1" applyBorder="1" applyAlignment="1" applyProtection="1">
      <alignment horizontal="center" wrapText="1"/>
    </xf>
    <xf numFmtId="167" fontId="27" fillId="4" borderId="9" xfId="0" applyNumberFormat="1" applyFont="1" applyFill="1" applyBorder="1" applyAlignment="1">
      <alignment vertical="center"/>
    </xf>
    <xf numFmtId="167" fontId="27" fillId="4" borderId="10" xfId="0" applyNumberFormat="1" applyFont="1" applyFill="1" applyBorder="1" applyAlignment="1">
      <alignment vertical="center"/>
    </xf>
    <xf numFmtId="167" fontId="27" fillId="4" borderId="5" xfId="0" applyNumberFormat="1" applyFont="1" applyFill="1" applyBorder="1" applyAlignment="1">
      <alignment vertical="center"/>
    </xf>
    <xf numFmtId="3" fontId="6" fillId="4" borderId="11" xfId="0" applyNumberFormat="1" applyFont="1" applyFill="1" applyBorder="1" applyAlignment="1">
      <alignment vertical="center"/>
    </xf>
    <xf numFmtId="3" fontId="6" fillId="4" borderId="12" xfId="0" applyNumberFormat="1" applyFont="1" applyFill="1" applyBorder="1" applyAlignment="1">
      <alignment vertical="center"/>
    </xf>
    <xf numFmtId="3" fontId="6" fillId="4" borderId="4" xfId="0" applyNumberFormat="1" applyFont="1" applyFill="1" applyBorder="1" applyAlignment="1">
      <alignment vertical="center"/>
    </xf>
    <xf numFmtId="0" fontId="0" fillId="4" borderId="10" xfId="0" applyFill="1" applyBorder="1" applyAlignment="1">
      <alignment horizontal="right" vertical="center"/>
    </xf>
    <xf numFmtId="0" fontId="5" fillId="2" borderId="10" xfId="0" applyFont="1" applyFill="1" applyBorder="1" applyAlignment="1" applyProtection="1">
      <alignment horizontal="center" vertical="center"/>
    </xf>
    <xf numFmtId="0" fontId="0" fillId="2" borderId="10" xfId="0" applyFill="1" applyBorder="1" applyAlignment="1">
      <alignment horizontal="center" vertical="center"/>
    </xf>
    <xf numFmtId="0" fontId="5" fillId="2" borderId="10" xfId="0" applyFont="1" applyFill="1" applyBorder="1" applyAlignment="1">
      <alignment horizontal="center" vertical="center"/>
    </xf>
    <xf numFmtId="0" fontId="5" fillId="2" borderId="5" xfId="0" applyFont="1" applyFill="1" applyBorder="1" applyAlignment="1">
      <alignment horizontal="center" vertical="center"/>
    </xf>
    <xf numFmtId="0" fontId="0" fillId="4" borderId="5" xfId="0" applyFill="1" applyBorder="1" applyAlignment="1">
      <alignment horizontal="right" vertical="center"/>
    </xf>
    <xf numFmtId="0" fontId="4" fillId="3" borderId="1" xfId="0" applyFont="1" applyFill="1" applyBorder="1" applyAlignment="1" applyProtection="1">
      <alignment vertical="center"/>
    </xf>
    <xf numFmtId="0" fontId="3" fillId="3" borderId="2" xfId="0" applyFont="1" applyFill="1" applyBorder="1" applyAlignment="1" applyProtection="1">
      <alignment vertical="center"/>
    </xf>
    <xf numFmtId="0" fontId="5" fillId="2" borderId="0" xfId="0" applyFont="1" applyFill="1" applyAlignment="1" applyProtection="1">
      <alignment vertical="center"/>
    </xf>
    <xf numFmtId="0" fontId="26" fillId="8" borderId="3" xfId="0" applyFont="1" applyFill="1" applyBorder="1" applyAlignment="1" applyProtection="1">
      <alignment vertical="center"/>
    </xf>
    <xf numFmtId="0" fontId="12" fillId="4" borderId="11" xfId="0" applyFont="1" applyFill="1" applyBorder="1" applyAlignment="1" applyProtection="1">
      <alignment vertical="center"/>
    </xf>
    <xf numFmtId="0" fontId="12" fillId="4" borderId="9" xfId="0" applyFont="1" applyFill="1" applyBorder="1" applyAlignment="1" applyProtection="1">
      <alignment vertical="center"/>
    </xf>
    <xf numFmtId="0" fontId="12" fillId="4" borderId="12" xfId="0" applyFont="1" applyFill="1" applyBorder="1" applyAlignment="1" applyProtection="1">
      <alignment vertical="center"/>
    </xf>
    <xf numFmtId="0" fontId="12" fillId="4" borderId="4" xfId="0" applyFont="1" applyFill="1" applyBorder="1" applyAlignment="1" applyProtection="1">
      <alignment vertical="center"/>
    </xf>
    <xf numFmtId="0" fontId="11" fillId="2" borderId="0" xfId="0" applyFont="1" applyFill="1" applyAlignment="1" applyProtection="1">
      <alignment vertical="center"/>
    </xf>
    <xf numFmtId="0" fontId="5" fillId="0" borderId="0" xfId="0" applyFont="1" applyAlignment="1" applyProtection="1">
      <alignment vertical="center"/>
    </xf>
    <xf numFmtId="164" fontId="5" fillId="2" borderId="0" xfId="0" applyNumberFormat="1" applyFont="1" applyFill="1" applyBorder="1" applyAlignment="1" applyProtection="1">
      <alignment horizontal="left" vertical="center"/>
    </xf>
    <xf numFmtId="0" fontId="12" fillId="4" borderId="5" xfId="0" applyFont="1" applyFill="1" applyBorder="1" applyAlignment="1" applyProtection="1">
      <alignment vertical="center"/>
    </xf>
    <xf numFmtId="0" fontId="4" fillId="3" borderId="11" xfId="0" applyFont="1" applyFill="1" applyBorder="1" applyAlignment="1" applyProtection="1">
      <alignment vertical="center"/>
    </xf>
    <xf numFmtId="0" fontId="3" fillId="3" borderId="13" xfId="0" applyFont="1" applyFill="1" applyBorder="1" applyAlignment="1" applyProtection="1">
      <alignment vertical="center"/>
    </xf>
    <xf numFmtId="0" fontId="2" fillId="3" borderId="14" xfId="0" applyFont="1" applyFill="1" applyBorder="1" applyAlignment="1" applyProtection="1">
      <alignment vertical="center"/>
    </xf>
    <xf numFmtId="0" fontId="3" fillId="3" borderId="14" xfId="0" applyFont="1" applyFill="1" applyBorder="1" applyAlignment="1" applyProtection="1">
      <alignment vertical="center"/>
    </xf>
    <xf numFmtId="0" fontId="6" fillId="4" borderId="1" xfId="0" applyFont="1" applyFill="1" applyBorder="1" applyAlignment="1" applyProtection="1">
      <alignment horizontal="left" vertical="center"/>
    </xf>
    <xf numFmtId="0" fontId="6" fillId="4" borderId="2" xfId="0" applyFont="1" applyFill="1" applyBorder="1" applyAlignment="1" applyProtection="1">
      <alignment horizontal="left" vertical="center"/>
    </xf>
    <xf numFmtId="3" fontId="6" fillId="4" borderId="1" xfId="0" applyNumberFormat="1" applyFont="1" applyFill="1" applyBorder="1" applyAlignment="1">
      <alignment vertical="center"/>
    </xf>
    <xf numFmtId="166" fontId="15" fillId="4" borderId="10" xfId="0" applyNumberFormat="1" applyFont="1" applyFill="1" applyBorder="1" applyAlignment="1">
      <alignment horizontal="right" vertical="center"/>
    </xf>
    <xf numFmtId="166" fontId="15" fillId="4" borderId="2" xfId="0" applyNumberFormat="1" applyFont="1" applyFill="1" applyBorder="1" applyAlignment="1">
      <alignment horizontal="center" vertical="center" wrapText="1"/>
    </xf>
    <xf numFmtId="166" fontId="15" fillId="4" borderId="15" xfId="0" applyNumberFormat="1" applyFont="1" applyFill="1" applyBorder="1" applyAlignment="1">
      <alignment horizontal="center" vertical="center" wrapText="1"/>
    </xf>
    <xf numFmtId="3" fontId="12" fillId="4" borderId="1" xfId="0" applyNumberFormat="1" applyFont="1" applyFill="1" applyBorder="1" applyAlignment="1">
      <alignment vertical="center"/>
    </xf>
    <xf numFmtId="167" fontId="20" fillId="4" borderId="3" xfId="0" applyNumberFormat="1" applyFont="1" applyFill="1" applyBorder="1" applyAlignment="1">
      <alignment vertical="center"/>
    </xf>
    <xf numFmtId="167" fontId="27" fillId="4" borderId="3" xfId="0" applyNumberFormat="1" applyFont="1" applyFill="1" applyBorder="1" applyAlignment="1">
      <alignment vertical="center"/>
    </xf>
    <xf numFmtId="166" fontId="15" fillId="4" borderId="5" xfId="0" applyNumberFormat="1" applyFont="1" applyFill="1" applyBorder="1" applyAlignment="1">
      <alignment horizontal="right" vertical="center"/>
    </xf>
    <xf numFmtId="0" fontId="6" fillId="4" borderId="6" xfId="0" applyFont="1" applyFill="1" applyBorder="1" applyAlignment="1" applyProtection="1">
      <alignment horizontal="left" vertical="center"/>
    </xf>
    <xf numFmtId="0" fontId="6" fillId="4" borderId="3" xfId="0" applyFont="1" applyFill="1" applyBorder="1" applyAlignment="1">
      <alignment vertical="center"/>
    </xf>
    <xf numFmtId="9" fontId="6" fillId="4" borderId="16" xfId="2" applyFont="1" applyFill="1" applyBorder="1" applyAlignment="1">
      <alignment vertical="center"/>
    </xf>
    <xf numFmtId="9" fontId="6" fillId="4" borderId="17" xfId="2" applyFont="1" applyFill="1" applyBorder="1" applyAlignment="1">
      <alignment vertical="center"/>
    </xf>
    <xf numFmtId="9" fontId="6" fillId="4" borderId="18" xfId="2" applyFont="1" applyFill="1" applyBorder="1" applyAlignment="1">
      <alignment vertical="center"/>
    </xf>
    <xf numFmtId="9" fontId="6" fillId="4" borderId="19" xfId="2" applyFont="1" applyFill="1" applyBorder="1" applyAlignment="1">
      <alignment vertical="center"/>
    </xf>
    <xf numFmtId="0" fontId="12" fillId="4" borderId="19" xfId="0" applyFont="1" applyFill="1" applyBorder="1" applyAlignment="1">
      <alignment vertical="center"/>
    </xf>
    <xf numFmtId="9" fontId="27" fillId="4" borderId="16" xfId="2" applyFont="1" applyFill="1" applyBorder="1" applyAlignment="1">
      <alignment horizontal="center" vertical="center" wrapText="1"/>
    </xf>
    <xf numFmtId="9" fontId="27" fillId="4" borderId="19" xfId="2" applyFont="1" applyFill="1" applyBorder="1" applyAlignment="1">
      <alignment horizontal="center" vertical="center" wrapText="1"/>
    </xf>
    <xf numFmtId="0" fontId="31" fillId="8" borderId="3" xfId="0" applyFont="1" applyFill="1" applyBorder="1" applyAlignment="1" applyProtection="1">
      <alignment horizontal="center" vertical="center"/>
    </xf>
    <xf numFmtId="0" fontId="22" fillId="4" borderId="0" xfId="0" applyFont="1" applyFill="1" applyAlignment="1">
      <alignment horizontal="center"/>
    </xf>
    <xf numFmtId="0" fontId="9" fillId="4" borderId="0" xfId="1" applyFont="1" applyFill="1" applyAlignment="1" applyProtection="1">
      <alignment horizontal="right" vertical="top"/>
    </xf>
    <xf numFmtId="0" fontId="10" fillId="4" borderId="0" xfId="0" applyFont="1" applyFill="1" applyAlignment="1" applyProtection="1">
      <alignment horizontal="right"/>
    </xf>
    <xf numFmtId="0" fontId="24" fillId="4" borderId="0" xfId="0" applyFont="1" applyFill="1" applyAlignment="1">
      <alignment horizontal="right" vertical="center"/>
    </xf>
    <xf numFmtId="0" fontId="22" fillId="4" borderId="0" xfId="0" applyFont="1" applyFill="1" applyAlignment="1">
      <alignment horizontal="right"/>
    </xf>
    <xf numFmtId="0" fontId="21" fillId="4" borderId="0" xfId="0" applyFont="1" applyFill="1" applyAlignment="1">
      <alignment horizontal="center" vertical="top"/>
    </xf>
    <xf numFmtId="168" fontId="6" fillId="2" borderId="9" xfId="0" applyNumberFormat="1" applyFont="1" applyFill="1" applyBorder="1" applyAlignment="1" applyProtection="1">
      <alignment horizontal="right" vertical="center"/>
      <protection locked="0"/>
    </xf>
    <xf numFmtId="168" fontId="6" fillId="2" borderId="10" xfId="0" applyNumberFormat="1" applyFont="1" applyFill="1" applyBorder="1" applyAlignment="1" applyProtection="1">
      <alignment horizontal="right" vertical="center"/>
      <protection locked="0"/>
    </xf>
    <xf numFmtId="168" fontId="6" fillId="2" borderId="5" xfId="0" applyNumberFormat="1" applyFont="1" applyFill="1" applyBorder="1" applyAlignment="1" applyProtection="1">
      <alignment horizontal="right" vertical="center"/>
      <protection locked="0"/>
    </xf>
    <xf numFmtId="168" fontId="6" fillId="2" borderId="0" xfId="0" applyNumberFormat="1" applyFont="1" applyFill="1" applyBorder="1" applyAlignment="1" applyProtection="1">
      <alignment horizontal="right" vertical="center"/>
      <protection locked="0"/>
    </xf>
    <xf numFmtId="0" fontId="12" fillId="4" borderId="20" xfId="0" applyFont="1" applyFill="1" applyBorder="1" applyAlignment="1" applyProtection="1">
      <alignment horizontal="left" vertical="center"/>
    </xf>
    <xf numFmtId="0" fontId="12" fillId="4" borderId="13" xfId="0" applyFont="1" applyFill="1" applyBorder="1" applyAlignment="1" applyProtection="1">
      <alignment horizontal="left" vertical="center"/>
    </xf>
    <xf numFmtId="0" fontId="12" fillId="4" borderId="4" xfId="0" applyFont="1" applyFill="1" applyBorder="1" applyAlignment="1" applyProtection="1">
      <alignment horizontal="left" vertical="center"/>
    </xf>
    <xf numFmtId="0" fontId="12" fillId="4" borderId="21" xfId="0" applyFont="1" applyFill="1" applyBorder="1" applyAlignment="1" applyProtection="1">
      <alignment horizontal="left" vertical="center"/>
    </xf>
    <xf numFmtId="0" fontId="12" fillId="4" borderId="15" xfId="0" applyFont="1" applyFill="1" applyBorder="1" applyAlignment="1" applyProtection="1">
      <alignment horizontal="left" vertical="center"/>
    </xf>
    <xf numFmtId="0" fontId="12" fillId="4" borderId="12" xfId="0" applyFont="1" applyFill="1" applyBorder="1" applyAlignment="1" applyProtection="1">
      <alignment horizontal="left" vertical="center"/>
    </xf>
    <xf numFmtId="0" fontId="12" fillId="4" borderId="0" xfId="0" applyFont="1" applyFill="1" applyBorder="1" applyAlignment="1" applyProtection="1">
      <alignment horizontal="left" vertical="center"/>
    </xf>
    <xf numFmtId="0" fontId="12" fillId="4" borderId="22" xfId="0" applyFont="1" applyFill="1" applyBorder="1" applyAlignment="1" applyProtection="1">
      <alignment horizontal="left" vertical="center"/>
    </xf>
    <xf numFmtId="0" fontId="4" fillId="3" borderId="1" xfId="0" applyFont="1" applyFill="1" applyBorder="1" applyAlignment="1" applyProtection="1">
      <alignment horizontal="left" vertical="center"/>
    </xf>
    <xf numFmtId="0" fontId="4" fillId="3" borderId="6" xfId="0" applyFont="1" applyFill="1" applyBorder="1" applyAlignment="1" applyProtection="1">
      <alignment horizontal="left" vertical="center"/>
    </xf>
    <xf numFmtId="0" fontId="4" fillId="3" borderId="2" xfId="0" applyFont="1" applyFill="1" applyBorder="1" applyAlignment="1" applyProtection="1">
      <alignment horizontal="left" vertical="center"/>
    </xf>
    <xf numFmtId="166" fontId="6" fillId="2" borderId="9" xfId="0" applyNumberFormat="1" applyFont="1" applyFill="1" applyBorder="1" applyAlignment="1" applyProtection="1">
      <alignment horizontal="right" vertical="center"/>
      <protection locked="0"/>
    </xf>
    <xf numFmtId="166" fontId="6" fillId="2" borderId="10" xfId="0" applyNumberFormat="1" applyFont="1" applyFill="1" applyBorder="1" applyAlignment="1" applyProtection="1">
      <alignment horizontal="right" vertical="center"/>
      <protection locked="0"/>
    </xf>
    <xf numFmtId="0" fontId="6" fillId="4" borderId="0" xfId="0" applyFont="1" applyFill="1" applyAlignment="1">
      <alignment horizontal="center"/>
    </xf>
    <xf numFmtId="166" fontId="6" fillId="2" borderId="0" xfId="0" applyNumberFormat="1" applyFont="1" applyFill="1" applyBorder="1" applyAlignment="1" applyProtection="1">
      <alignment horizontal="right" vertical="center"/>
      <protection locked="0"/>
    </xf>
    <xf numFmtId="0" fontId="32" fillId="2" borderId="0" xfId="0" applyFont="1" applyFill="1"/>
    <xf numFmtId="0" fontId="0" fillId="2" borderId="1" xfId="0" applyFill="1" applyBorder="1"/>
    <xf numFmtId="0" fontId="0" fillId="2" borderId="6" xfId="0" applyFill="1" applyBorder="1"/>
    <xf numFmtId="0" fontId="0" fillId="2" borderId="2" xfId="0" applyFill="1" applyBorder="1"/>
    <xf numFmtId="0" fontId="32" fillId="2" borderId="1" xfId="0" applyFont="1" applyFill="1" applyBorder="1"/>
    <xf numFmtId="0" fontId="32" fillId="2" borderId="6" xfId="0" applyFont="1" applyFill="1" applyBorder="1"/>
    <xf numFmtId="0" fontId="32" fillId="2" borderId="2" xfId="0" applyFont="1" applyFill="1" applyBorder="1"/>
    <xf numFmtId="166" fontId="6" fillId="2" borderId="5" xfId="0" applyNumberFormat="1" applyFont="1" applyFill="1" applyBorder="1" applyAlignment="1" applyProtection="1">
      <alignment horizontal="right" vertical="center"/>
      <protection locked="0"/>
    </xf>
    <xf numFmtId="0" fontId="4" fillId="2" borderId="0" xfId="0" applyFont="1" applyFill="1" applyBorder="1" applyAlignment="1" applyProtection="1">
      <alignment horizontal="left" vertical="center"/>
    </xf>
    <xf numFmtId="0" fontId="26" fillId="2" borderId="0" xfId="0" applyFont="1" applyFill="1" applyBorder="1" applyAlignment="1" applyProtection="1">
      <alignment horizontal="center" vertical="center"/>
    </xf>
    <xf numFmtId="0" fontId="31" fillId="2" borderId="0" xfId="0" applyFont="1" applyFill="1" applyBorder="1" applyAlignment="1" applyProtection="1">
      <alignment horizontal="center" vertical="center"/>
    </xf>
    <xf numFmtId="168" fontId="6" fillId="2" borderId="11" xfId="0" applyNumberFormat="1" applyFont="1" applyFill="1" applyBorder="1" applyAlignment="1" applyProtection="1">
      <alignment horizontal="right" vertical="center"/>
      <protection locked="0"/>
    </xf>
    <xf numFmtId="168" fontId="6" fillId="2" borderId="12" xfId="0" applyNumberFormat="1" applyFont="1" applyFill="1" applyBorder="1" applyAlignment="1" applyProtection="1">
      <alignment horizontal="right" vertical="center"/>
      <protection locked="0"/>
    </xf>
    <xf numFmtId="168" fontId="6" fillId="2" borderId="4" xfId="0" applyNumberFormat="1" applyFont="1" applyFill="1" applyBorder="1" applyAlignment="1" applyProtection="1">
      <alignment horizontal="right" vertical="center"/>
      <protection locked="0"/>
    </xf>
    <xf numFmtId="3" fontId="33" fillId="4" borderId="12" xfId="0" applyNumberFormat="1" applyFont="1" applyFill="1" applyBorder="1" applyAlignment="1">
      <alignment vertical="center"/>
    </xf>
    <xf numFmtId="9" fontId="33" fillId="4" borderId="17" xfId="2" applyFont="1" applyFill="1" applyBorder="1" applyAlignment="1">
      <alignment vertical="center"/>
    </xf>
    <xf numFmtId="167" fontId="34" fillId="4" borderId="10" xfId="0" applyNumberFormat="1" applyFont="1" applyFill="1" applyBorder="1" applyAlignment="1">
      <alignment vertical="center"/>
    </xf>
    <xf numFmtId="0" fontId="35" fillId="4" borderId="11" xfId="0" applyFont="1" applyFill="1" applyBorder="1" applyAlignment="1" applyProtection="1">
      <alignment horizontal="left" vertical="center"/>
    </xf>
    <xf numFmtId="0" fontId="35" fillId="4" borderId="12" xfId="0" applyFont="1" applyFill="1" applyBorder="1" applyAlignment="1" applyProtection="1">
      <alignment horizontal="left" vertical="center"/>
    </xf>
    <xf numFmtId="0" fontId="4" fillId="3" borderId="6" xfId="0" applyFont="1" applyFill="1" applyBorder="1" applyAlignment="1" applyProtection="1">
      <alignment vertical="center"/>
    </xf>
    <xf numFmtId="0" fontId="4" fillId="3" borderId="6" xfId="0" applyFont="1" applyFill="1" applyBorder="1" applyProtection="1"/>
    <xf numFmtId="0" fontId="12" fillId="4" borderId="11" xfId="0" applyFont="1" applyFill="1" applyBorder="1" applyAlignment="1" applyProtection="1">
      <alignment horizontal="center" vertical="center"/>
    </xf>
    <xf numFmtId="0" fontId="12" fillId="4" borderId="12" xfId="0" applyFont="1" applyFill="1" applyBorder="1" applyAlignment="1" applyProtection="1">
      <alignment horizontal="center" vertical="center"/>
    </xf>
    <xf numFmtId="0" fontId="37" fillId="2" borderId="11" xfId="0" applyFont="1" applyFill="1" applyBorder="1" applyAlignment="1" applyProtection="1">
      <alignment vertical="center"/>
    </xf>
    <xf numFmtId="0" fontId="37" fillId="2" borderId="12" xfId="0" applyFont="1" applyFill="1" applyBorder="1" applyAlignment="1" applyProtection="1">
      <alignment vertical="center"/>
    </xf>
    <xf numFmtId="0" fontId="26" fillId="5" borderId="1" xfId="0" applyFont="1" applyFill="1" applyBorder="1" applyAlignment="1">
      <alignment horizontal="center" wrapText="1"/>
    </xf>
    <xf numFmtId="0" fontId="26" fillId="3" borderId="1" xfId="0" applyFont="1" applyFill="1" applyBorder="1" applyAlignment="1">
      <alignment vertical="top"/>
    </xf>
    <xf numFmtId="0" fontId="26" fillId="3" borderId="6" xfId="0" applyFont="1" applyFill="1" applyBorder="1" applyAlignment="1">
      <alignment vertical="top"/>
    </xf>
    <xf numFmtId="0" fontId="26" fillId="3" borderId="2" xfId="0" applyFont="1" applyFill="1" applyBorder="1" applyAlignment="1">
      <alignment vertical="top"/>
    </xf>
    <xf numFmtId="0" fontId="27" fillId="4" borderId="1" xfId="0" applyFont="1" applyFill="1" applyBorder="1" applyAlignment="1">
      <alignment horizontal="center" vertical="center" wrapText="1"/>
    </xf>
    <xf numFmtId="0" fontId="6" fillId="2" borderId="2" xfId="0" applyNumberFormat="1" applyFont="1" applyFill="1" applyBorder="1" applyAlignment="1">
      <alignment horizontal="center" vertical="top" wrapText="1"/>
    </xf>
    <xf numFmtId="14" fontId="5" fillId="2" borderId="5" xfId="0" applyNumberFormat="1" applyFont="1" applyFill="1" applyBorder="1" applyAlignment="1">
      <alignment horizontal="center" vertical="top" wrapText="1"/>
    </xf>
    <xf numFmtId="165" fontId="5" fillId="2" borderId="5" xfId="0" applyNumberFormat="1" applyFont="1" applyFill="1" applyBorder="1" applyAlignment="1">
      <alignment horizontal="center" vertical="top" wrapText="1"/>
    </xf>
    <xf numFmtId="165" fontId="5" fillId="2" borderId="23" xfId="0" applyNumberFormat="1" applyFont="1" applyFill="1" applyBorder="1" applyAlignment="1">
      <alignment horizontal="left" vertical="top" wrapText="1"/>
    </xf>
    <xf numFmtId="14" fontId="5" fillId="2" borderId="3" xfId="0" applyNumberFormat="1" applyFont="1" applyFill="1" applyBorder="1" applyAlignment="1">
      <alignment horizontal="center" vertical="top" wrapText="1"/>
    </xf>
    <xf numFmtId="165" fontId="5" fillId="2" borderId="1" xfId="0" applyNumberFormat="1" applyFont="1" applyFill="1" applyBorder="1" applyAlignment="1">
      <alignment horizontal="left" vertical="top" wrapText="1"/>
    </xf>
    <xf numFmtId="0" fontId="0" fillId="0" borderId="0" xfId="0"/>
    <xf numFmtId="0" fontId="5" fillId="2" borderId="3" xfId="0" applyFont="1" applyFill="1" applyBorder="1" applyAlignment="1">
      <alignment vertical="top" wrapText="1"/>
    </xf>
    <xf numFmtId="0" fontId="5" fillId="2" borderId="3" xfId="0" applyFont="1" applyFill="1" applyBorder="1" applyAlignment="1">
      <alignment horizontal="left" vertical="top" wrapText="1"/>
    </xf>
    <xf numFmtId="0" fontId="6" fillId="2" borderId="2" xfId="0" applyNumberFormat="1" applyFont="1" applyFill="1" applyBorder="1" applyAlignment="1">
      <alignment horizontal="center" vertical="top" wrapText="1"/>
    </xf>
    <xf numFmtId="0" fontId="38" fillId="4" borderId="33" xfId="0" applyFont="1" applyFill="1" applyBorder="1" applyAlignment="1">
      <alignment horizontal="center"/>
    </xf>
    <xf numFmtId="0" fontId="40" fillId="4" borderId="15" xfId="0" applyFont="1" applyFill="1" applyBorder="1" applyAlignment="1">
      <alignment horizontal="right" vertical="center" wrapText="1"/>
    </xf>
    <xf numFmtId="0" fontId="38" fillId="0" borderId="5" xfId="0" applyFont="1" applyBorder="1" applyAlignment="1">
      <alignment vertical="center" wrapText="1"/>
    </xf>
    <xf numFmtId="0" fontId="38" fillId="4" borderId="34" xfId="0" applyFont="1" applyFill="1" applyBorder="1" applyAlignment="1">
      <alignment vertical="center" wrapText="1"/>
    </xf>
    <xf numFmtId="0" fontId="38" fillId="4" borderId="35" xfId="0" applyFont="1" applyFill="1" applyBorder="1" applyAlignment="1">
      <alignment horizontal="center"/>
    </xf>
    <xf numFmtId="0" fontId="40" fillId="4" borderId="2" xfId="0" applyFont="1" applyFill="1" applyBorder="1" applyAlignment="1">
      <alignment horizontal="right" vertical="center" wrapText="1"/>
    </xf>
    <xf numFmtId="0" fontId="38" fillId="4" borderId="36" xfId="0" applyFont="1" applyFill="1" applyBorder="1" applyAlignment="1">
      <alignment horizontal="center"/>
    </xf>
    <xf numFmtId="0" fontId="38" fillId="4" borderId="37" xfId="0" applyFont="1" applyFill="1" applyBorder="1" applyAlignment="1">
      <alignment horizontal="center"/>
    </xf>
    <xf numFmtId="0" fontId="40" fillId="4" borderId="38" xfId="0" applyFont="1" applyFill="1" applyBorder="1" applyAlignment="1">
      <alignment horizontal="right" vertical="center" wrapText="1"/>
    </xf>
    <xf numFmtId="0" fontId="38" fillId="4" borderId="39" xfId="0" applyFont="1" applyFill="1" applyBorder="1" applyAlignment="1">
      <alignment vertical="center" wrapText="1"/>
    </xf>
    <xf numFmtId="0" fontId="40" fillId="4" borderId="40" xfId="0" applyFont="1" applyFill="1" applyBorder="1" applyAlignment="1">
      <alignment horizontal="center"/>
    </xf>
    <xf numFmtId="0" fontId="40" fillId="4" borderId="41" xfId="0" applyFont="1" applyFill="1" applyBorder="1" applyAlignment="1">
      <alignment horizontal="right"/>
    </xf>
    <xf numFmtId="0" fontId="38" fillId="0" borderId="42" xfId="0" applyFont="1" applyBorder="1" applyAlignment="1">
      <alignment horizontal="left" wrapText="1"/>
    </xf>
    <xf numFmtId="0" fontId="40" fillId="4" borderId="43" xfId="0" applyFont="1" applyFill="1" applyBorder="1" applyAlignment="1">
      <alignment horizontal="center"/>
    </xf>
    <xf numFmtId="169" fontId="38" fillId="0" borderId="43" xfId="0" applyNumberFormat="1" applyFont="1" applyBorder="1" applyAlignment="1">
      <alignment horizontal="center" wrapText="1"/>
    </xf>
    <xf numFmtId="0" fontId="38" fillId="4" borderId="44" xfId="0" applyFont="1" applyFill="1" applyBorder="1"/>
    <xf numFmtId="0" fontId="40" fillId="4" borderId="37" xfId="0" applyFont="1" applyFill="1" applyBorder="1" applyAlignment="1">
      <alignment horizontal="center"/>
    </xf>
    <xf numFmtId="0" fontId="40" fillId="4" borderId="45" xfId="0" applyFont="1" applyFill="1" applyBorder="1" applyAlignment="1">
      <alignment horizontal="right"/>
    </xf>
    <xf numFmtId="0" fontId="38" fillId="0" borderId="46" xfId="0" applyFont="1" applyBorder="1" applyAlignment="1">
      <alignment wrapText="1"/>
    </xf>
    <xf numFmtId="0" fontId="40" fillId="4" borderId="47" xfId="0" applyFont="1" applyFill="1" applyBorder="1" applyAlignment="1">
      <alignment horizontal="center"/>
    </xf>
    <xf numFmtId="0" fontId="38" fillId="0" borderId="47" xfId="0" applyFont="1" applyBorder="1" applyAlignment="1">
      <alignment horizontal="center" wrapText="1"/>
    </xf>
    <xf numFmtId="0" fontId="38" fillId="4" borderId="39" xfId="0" applyFont="1" applyFill="1" applyBorder="1"/>
    <xf numFmtId="0" fontId="40" fillId="4" borderId="48" xfId="0" applyFont="1" applyFill="1" applyBorder="1" applyAlignment="1">
      <alignment horizontal="center" vertical="center" textRotation="180"/>
    </xf>
    <xf numFmtId="0" fontId="40" fillId="4" borderId="49" xfId="0" applyFont="1" applyFill="1" applyBorder="1" applyAlignment="1">
      <alignment vertical="center" wrapText="1"/>
    </xf>
    <xf numFmtId="0" fontId="38" fillId="0" borderId="50" xfId="0" applyFont="1" applyBorder="1" applyAlignment="1">
      <alignment horizontal="center" vertical="top" wrapText="1"/>
    </xf>
    <xf numFmtId="0" fontId="38" fillId="0" borderId="5" xfId="0" applyFont="1" applyBorder="1" applyAlignment="1">
      <alignment vertical="top" wrapText="1"/>
    </xf>
    <xf numFmtId="0" fontId="38" fillId="4" borderId="51" xfId="0" applyFont="1" applyFill="1" applyBorder="1" applyAlignment="1">
      <alignment horizontal="center"/>
    </xf>
    <xf numFmtId="0" fontId="40" fillId="4" borderId="46" xfId="0" applyFont="1" applyFill="1" applyBorder="1" applyAlignment="1">
      <alignment wrapText="1"/>
    </xf>
    <xf numFmtId="0" fontId="38" fillId="4" borderId="46" xfId="0" applyFont="1" applyFill="1" applyBorder="1" applyAlignment="1">
      <alignment wrapText="1"/>
    </xf>
    <xf numFmtId="0" fontId="40" fillId="4" borderId="4" xfId="0" applyFont="1" applyFill="1" applyBorder="1" applyAlignment="1">
      <alignment horizontal="right" vertical="center" wrapText="1"/>
    </xf>
    <xf numFmtId="0" fontId="40" fillId="4" borderId="49" xfId="0" applyFont="1" applyFill="1" applyBorder="1" applyAlignment="1">
      <alignment horizontal="center" vertical="center" wrapText="1"/>
    </xf>
    <xf numFmtId="0" fontId="8" fillId="0" borderId="5" xfId="1" applyBorder="1" applyAlignment="1" applyProtection="1">
      <alignment vertical="top" wrapText="1"/>
    </xf>
    <xf numFmtId="0" fontId="0" fillId="0" borderId="0" xfId="0"/>
    <xf numFmtId="0" fontId="8" fillId="0" borderId="0" xfId="1" applyAlignment="1" applyProtection="1"/>
    <xf numFmtId="0" fontId="5" fillId="2" borderId="3" xfId="0" applyFont="1" applyFill="1" applyBorder="1" applyAlignment="1">
      <alignment vertical="top" wrapText="1"/>
    </xf>
    <xf numFmtId="0" fontId="5" fillId="2" borderId="3" xfId="0" applyFont="1" applyFill="1" applyBorder="1" applyAlignment="1">
      <alignment horizontal="left" vertical="top" wrapText="1"/>
    </xf>
    <xf numFmtId="0" fontId="5" fillId="2" borderId="5" xfId="0" applyFont="1" applyFill="1" applyBorder="1" applyAlignment="1">
      <alignment horizontal="left" vertical="top" wrapText="1"/>
    </xf>
    <xf numFmtId="0" fontId="0" fillId="0" borderId="0" xfId="0"/>
    <xf numFmtId="0" fontId="5" fillId="2" borderId="3" xfId="0" applyFont="1" applyFill="1" applyBorder="1" applyAlignment="1">
      <alignment vertical="top" wrapText="1"/>
    </xf>
    <xf numFmtId="0" fontId="5" fillId="2" borderId="3" xfId="0" applyFont="1" applyFill="1" applyBorder="1" applyAlignment="1">
      <alignment horizontal="left" vertical="top" wrapText="1"/>
    </xf>
    <xf numFmtId="0" fontId="38" fillId="4" borderId="33" xfId="0" applyFont="1" applyFill="1" applyBorder="1" applyAlignment="1">
      <alignment horizontal="center"/>
    </xf>
    <xf numFmtId="0" fontId="40" fillId="4" borderId="15" xfId="0" applyFont="1" applyFill="1" applyBorder="1" applyAlignment="1">
      <alignment horizontal="right" vertical="center" wrapText="1"/>
    </xf>
    <xf numFmtId="0" fontId="38" fillId="0" borderId="5" xfId="0" applyFont="1" applyBorder="1" applyAlignment="1">
      <alignment vertical="center" wrapText="1"/>
    </xf>
    <xf numFmtId="0" fontId="38" fillId="4" borderId="34" xfId="0" applyFont="1" applyFill="1" applyBorder="1" applyAlignment="1">
      <alignment vertical="center" wrapText="1"/>
    </xf>
    <xf numFmtId="0" fontId="38" fillId="4" borderId="35" xfId="0" applyFont="1" applyFill="1" applyBorder="1" applyAlignment="1">
      <alignment horizontal="center"/>
    </xf>
    <xf numFmtId="0" fontId="40" fillId="4" borderId="2" xfId="0" applyFont="1" applyFill="1" applyBorder="1" applyAlignment="1">
      <alignment horizontal="right" vertical="center" wrapText="1"/>
    </xf>
    <xf numFmtId="0" fontId="38" fillId="4" borderId="36" xfId="0" applyFont="1" applyFill="1" applyBorder="1" applyAlignment="1">
      <alignment horizontal="center"/>
    </xf>
    <xf numFmtId="0" fontId="38" fillId="4" borderId="37" xfId="0" applyFont="1" applyFill="1" applyBorder="1" applyAlignment="1">
      <alignment horizontal="center"/>
    </xf>
    <xf numFmtId="0" fontId="40" fillId="4" borderId="38" xfId="0" applyFont="1" applyFill="1" applyBorder="1" applyAlignment="1">
      <alignment horizontal="right" vertical="center" wrapText="1"/>
    </xf>
    <xf numFmtId="0" fontId="38" fillId="4" borderId="39" xfId="0" applyFont="1" applyFill="1" applyBorder="1" applyAlignment="1">
      <alignment vertical="center" wrapText="1"/>
    </xf>
    <xf numFmtId="0" fontId="40" fillId="4" borderId="40" xfId="0" applyFont="1" applyFill="1" applyBorder="1" applyAlignment="1">
      <alignment horizontal="center"/>
    </xf>
    <xf numFmtId="0" fontId="40" fillId="4" borderId="41" xfId="0" applyFont="1" applyFill="1" applyBorder="1" applyAlignment="1">
      <alignment horizontal="right"/>
    </xf>
    <xf numFmtId="0" fontId="38" fillId="0" borderId="42" xfId="0" applyFont="1" applyBorder="1" applyAlignment="1">
      <alignment horizontal="left" wrapText="1"/>
    </xf>
    <xf numFmtId="0" fontId="40" fillId="4" borderId="43" xfId="0" applyFont="1" applyFill="1" applyBorder="1" applyAlignment="1">
      <alignment horizontal="center"/>
    </xf>
    <xf numFmtId="169" fontId="38" fillId="0" borderId="43" xfId="0" applyNumberFormat="1" applyFont="1" applyBorder="1" applyAlignment="1">
      <alignment horizontal="center" wrapText="1"/>
    </xf>
    <xf numFmtId="0" fontId="38" fillId="4" borderId="44" xfId="0" applyFont="1" applyFill="1" applyBorder="1"/>
    <xf numFmtId="0" fontId="40" fillId="4" borderId="37" xfId="0" applyFont="1" applyFill="1" applyBorder="1" applyAlignment="1">
      <alignment horizontal="center"/>
    </xf>
    <xf numFmtId="0" fontId="40" fillId="4" borderId="45" xfId="0" applyFont="1" applyFill="1" applyBorder="1" applyAlignment="1">
      <alignment horizontal="right"/>
    </xf>
    <xf numFmtId="0" fontId="38" fillId="0" borderId="46" xfId="0" applyFont="1" applyBorder="1" applyAlignment="1">
      <alignment wrapText="1"/>
    </xf>
    <xf numFmtId="0" fontId="40" fillId="4" borderId="47" xfId="0" applyFont="1" applyFill="1" applyBorder="1" applyAlignment="1">
      <alignment horizontal="center"/>
    </xf>
    <xf numFmtId="0" fontId="38" fillId="0" borderId="47" xfId="0" applyFont="1" applyBorder="1" applyAlignment="1">
      <alignment horizontal="center" wrapText="1"/>
    </xf>
    <xf numFmtId="0" fontId="38" fillId="4" borderId="39" xfId="0" applyFont="1" applyFill="1" applyBorder="1"/>
    <xf numFmtId="0" fontId="40" fillId="4" borderId="48" xfId="0" applyFont="1" applyFill="1" applyBorder="1" applyAlignment="1">
      <alignment horizontal="center" vertical="center" textRotation="180"/>
    </xf>
    <xf numFmtId="0" fontId="40" fillId="4" borderId="49" xfId="0" applyFont="1" applyFill="1" applyBorder="1" applyAlignment="1">
      <alignment vertical="center" wrapText="1"/>
    </xf>
    <xf numFmtId="0" fontId="38" fillId="0" borderId="50" xfId="0" applyFont="1" applyBorder="1" applyAlignment="1">
      <alignment horizontal="center" vertical="top" wrapText="1"/>
    </xf>
    <xf numFmtId="0" fontId="38" fillId="0" borderId="5" xfId="0" applyFont="1" applyBorder="1" applyAlignment="1">
      <alignment vertical="top" wrapText="1"/>
    </xf>
    <xf numFmtId="0" fontId="40" fillId="4" borderId="4" xfId="0" applyFont="1" applyFill="1" applyBorder="1" applyAlignment="1">
      <alignment horizontal="right" vertical="center" wrapText="1"/>
    </xf>
    <xf numFmtId="0" fontId="40" fillId="4" borderId="49" xfId="0" applyFont="1" applyFill="1" applyBorder="1" applyAlignment="1">
      <alignment horizontal="center" vertical="center" wrapText="1"/>
    </xf>
    <xf numFmtId="0" fontId="38" fillId="0" borderId="56" xfId="0" applyFont="1" applyBorder="1" applyAlignment="1">
      <alignment horizontal="center" vertical="top" wrapText="1"/>
    </xf>
    <xf numFmtId="0" fontId="38" fillId="0" borderId="10" xfId="0" applyFont="1" applyBorder="1" applyAlignment="1">
      <alignment vertical="top" wrapText="1"/>
    </xf>
    <xf numFmtId="0" fontId="38" fillId="0" borderId="11" xfId="0" applyFont="1" applyBorder="1" applyAlignment="1">
      <alignment vertical="top" wrapText="1"/>
    </xf>
    <xf numFmtId="0" fontId="38" fillId="0" borderId="57" xfId="0" applyFont="1" applyBorder="1" applyAlignment="1">
      <alignment vertical="top" wrapText="1"/>
    </xf>
    <xf numFmtId="0" fontId="0" fillId="0" borderId="3" xfId="0" applyBorder="1" applyAlignment="1">
      <alignment vertical="top"/>
    </xf>
    <xf numFmtId="0" fontId="8" fillId="2" borderId="3" xfId="1" applyFill="1" applyBorder="1" applyAlignment="1" applyProtection="1">
      <alignment vertical="top" wrapText="1"/>
    </xf>
    <xf numFmtId="0" fontId="8" fillId="0" borderId="3" xfId="1" applyBorder="1" applyAlignment="1" applyProtection="1">
      <alignment vertical="top" wrapText="1"/>
    </xf>
    <xf numFmtId="0" fontId="8" fillId="2" borderId="3" xfId="1" applyFill="1" applyBorder="1" applyAlignment="1" applyProtection="1">
      <alignment horizontal="left" vertical="top" wrapText="1"/>
    </xf>
    <xf numFmtId="0" fontId="5" fillId="2" borderId="69" xfId="0" applyFont="1" applyFill="1" applyBorder="1" applyAlignment="1">
      <alignment vertical="top" wrapText="1"/>
    </xf>
    <xf numFmtId="0" fontId="5" fillId="2" borderId="69" xfId="0" applyFont="1" applyFill="1" applyBorder="1" applyAlignment="1">
      <alignment horizontal="left" vertical="top" wrapText="1"/>
    </xf>
    <xf numFmtId="0" fontId="38" fillId="4" borderId="33" xfId="0" applyFont="1" applyFill="1" applyBorder="1" applyAlignment="1">
      <alignment horizontal="center"/>
    </xf>
    <xf numFmtId="0" fontId="40" fillId="4" borderId="15" xfId="0" applyFont="1" applyFill="1" applyBorder="1" applyAlignment="1">
      <alignment horizontal="right" vertical="center" wrapText="1"/>
    </xf>
    <xf numFmtId="0" fontId="38" fillId="4" borderId="34" xfId="0" applyFont="1" applyFill="1" applyBorder="1" applyAlignment="1">
      <alignment vertical="center" wrapText="1"/>
    </xf>
    <xf numFmtId="0" fontId="38" fillId="4" borderId="35" xfId="0" applyFont="1" applyFill="1" applyBorder="1" applyAlignment="1">
      <alignment horizontal="center"/>
    </xf>
    <xf numFmtId="0" fontId="40" fillId="4" borderId="2" xfId="0" applyFont="1" applyFill="1" applyBorder="1" applyAlignment="1">
      <alignment horizontal="right" vertical="center" wrapText="1"/>
    </xf>
    <xf numFmtId="0" fontId="38" fillId="4" borderId="73" xfId="0" applyFont="1" applyFill="1" applyBorder="1" applyAlignment="1">
      <alignment horizontal="center"/>
    </xf>
    <xf numFmtId="0" fontId="38" fillId="4" borderId="37" xfId="0" applyFont="1" applyFill="1" applyBorder="1" applyAlignment="1">
      <alignment horizontal="center"/>
    </xf>
    <xf numFmtId="0" fontId="40" fillId="4" borderId="38" xfId="0" applyFont="1" applyFill="1" applyBorder="1" applyAlignment="1">
      <alignment horizontal="right" vertical="center" wrapText="1"/>
    </xf>
    <xf numFmtId="0" fontId="38" fillId="4" borderId="39" xfId="0" applyFont="1" applyFill="1" applyBorder="1" applyAlignment="1">
      <alignment vertical="center" wrapText="1"/>
    </xf>
    <xf numFmtId="0" fontId="40" fillId="4" borderId="40" xfId="0" applyFont="1" applyFill="1" applyBorder="1" applyAlignment="1">
      <alignment horizontal="center"/>
    </xf>
    <xf numFmtId="0" fontId="40" fillId="4" borderId="41" xfId="0" applyFont="1" applyFill="1" applyBorder="1" applyAlignment="1">
      <alignment horizontal="right"/>
    </xf>
    <xf numFmtId="0" fontId="38" fillId="0" borderId="42" xfId="0" applyFont="1" applyBorder="1" applyAlignment="1">
      <alignment horizontal="left" wrapText="1"/>
    </xf>
    <xf numFmtId="0" fontId="40" fillId="4" borderId="43" xfId="0" applyFont="1" applyFill="1" applyBorder="1" applyAlignment="1">
      <alignment horizontal="center"/>
    </xf>
    <xf numFmtId="169" fontId="38" fillId="0" borderId="43" xfId="0" applyNumberFormat="1" applyFont="1" applyBorder="1" applyAlignment="1">
      <alignment horizontal="center" wrapText="1"/>
    </xf>
    <xf numFmtId="0" fontId="38" fillId="4" borderId="44" xfId="0" applyFont="1" applyFill="1" applyBorder="1"/>
    <xf numFmtId="0" fontId="40" fillId="4" borderId="37" xfId="0" applyFont="1" applyFill="1" applyBorder="1" applyAlignment="1">
      <alignment horizontal="center"/>
    </xf>
    <xf numFmtId="0" fontId="40" fillId="4" borderId="45" xfId="0" applyFont="1" applyFill="1" applyBorder="1" applyAlignment="1">
      <alignment horizontal="right"/>
    </xf>
    <xf numFmtId="0" fontId="38" fillId="0" borderId="46" xfId="0" applyFont="1" applyBorder="1" applyAlignment="1">
      <alignment wrapText="1"/>
    </xf>
    <xf numFmtId="0" fontId="40" fillId="4" borderId="47" xfId="0" applyFont="1" applyFill="1" applyBorder="1" applyAlignment="1">
      <alignment horizontal="center"/>
    </xf>
    <xf numFmtId="0" fontId="38" fillId="0" borderId="47" xfId="0" applyFont="1" applyBorder="1" applyAlignment="1">
      <alignment horizontal="center" wrapText="1"/>
    </xf>
    <xf numFmtId="0" fontId="38" fillId="4" borderId="39" xfId="0" applyFont="1" applyFill="1" applyBorder="1"/>
    <xf numFmtId="0" fontId="40" fillId="4" borderId="48" xfId="0" applyFont="1" applyFill="1" applyBorder="1" applyAlignment="1">
      <alignment horizontal="center" vertical="center" textRotation="180"/>
    </xf>
    <xf numFmtId="0" fontId="40" fillId="4" borderId="49" xfId="0" applyFont="1" applyFill="1" applyBorder="1" applyAlignment="1">
      <alignment vertical="center" wrapText="1"/>
    </xf>
    <xf numFmtId="0" fontId="38" fillId="0" borderId="50" xfId="0" applyFont="1" applyBorder="1" applyAlignment="1">
      <alignment horizontal="center" vertical="top" wrapText="1"/>
    </xf>
    <xf numFmtId="0" fontId="38" fillId="0" borderId="5" xfId="0" applyFont="1" applyBorder="1" applyAlignment="1">
      <alignment vertical="top" wrapText="1"/>
    </xf>
    <xf numFmtId="0" fontId="40" fillId="4" borderId="4" xfId="0" applyFont="1" applyFill="1" applyBorder="1" applyAlignment="1">
      <alignment horizontal="right" vertical="center" wrapText="1"/>
    </xf>
    <xf numFmtId="0" fontId="40" fillId="4" borderId="49" xfId="0" applyFont="1" applyFill="1" applyBorder="1" applyAlignment="1">
      <alignment horizontal="center" vertical="center" wrapText="1"/>
    </xf>
    <xf numFmtId="0" fontId="38" fillId="0" borderId="56" xfId="0" applyFont="1" applyBorder="1" applyAlignment="1">
      <alignment horizontal="center" vertical="top" wrapText="1"/>
    </xf>
    <xf numFmtId="0" fontId="38" fillId="0" borderId="10" xfId="0" applyFont="1" applyBorder="1" applyAlignment="1">
      <alignment vertical="top" wrapText="1"/>
    </xf>
    <xf numFmtId="0" fontId="38" fillId="0" borderId="72" xfId="0" applyFont="1" applyBorder="1" applyAlignment="1">
      <alignment vertical="top" wrapText="1"/>
    </xf>
    <xf numFmtId="0" fontId="38" fillId="0" borderId="74" xfId="0" applyFont="1" applyBorder="1" applyAlignment="1">
      <alignment vertical="top" wrapText="1"/>
    </xf>
    <xf numFmtId="0" fontId="0" fillId="0" borderId="69" xfId="0" applyBorder="1"/>
    <xf numFmtId="0" fontId="8" fillId="0" borderId="69" xfId="1" applyBorder="1" applyAlignment="1" applyProtection="1">
      <alignment vertical="top" wrapText="1"/>
    </xf>
    <xf numFmtId="0" fontId="0" fillId="0" borderId="0" xfId="0"/>
    <xf numFmtId="0" fontId="5" fillId="2" borderId="76" xfId="0" applyFont="1" applyFill="1" applyBorder="1" applyAlignment="1">
      <alignment vertical="top" wrapText="1"/>
    </xf>
    <xf numFmtId="0" fontId="5" fillId="2" borderId="76" xfId="0" applyFont="1" applyFill="1" applyBorder="1" applyAlignment="1">
      <alignment horizontal="left" vertical="top" wrapText="1"/>
    </xf>
    <xf numFmtId="0" fontId="5" fillId="2" borderId="5" xfId="0" applyFont="1" applyFill="1" applyBorder="1" applyAlignment="1">
      <alignment vertical="top" wrapText="1"/>
    </xf>
    <xf numFmtId="0" fontId="38" fillId="4" borderId="33" xfId="0" applyFont="1" applyFill="1" applyBorder="1" applyAlignment="1">
      <alignment horizontal="center"/>
    </xf>
    <xf numFmtId="0" fontId="40" fillId="4" borderId="15" xfId="0" applyFont="1" applyFill="1" applyBorder="1" applyAlignment="1">
      <alignment horizontal="right" vertical="center" wrapText="1"/>
    </xf>
    <xf numFmtId="0" fontId="38" fillId="4" borderId="34" xfId="0" applyFont="1" applyFill="1" applyBorder="1" applyAlignment="1">
      <alignment vertical="center" wrapText="1"/>
    </xf>
    <xf numFmtId="0" fontId="38" fillId="4" borderId="35" xfId="0" applyFont="1" applyFill="1" applyBorder="1" applyAlignment="1">
      <alignment horizontal="center"/>
    </xf>
    <xf numFmtId="0" fontId="40" fillId="4" borderId="78" xfId="0" applyFont="1" applyFill="1" applyBorder="1" applyAlignment="1">
      <alignment horizontal="right" vertical="center" wrapText="1"/>
    </xf>
    <xf numFmtId="0" fontId="38" fillId="4" borderId="81" xfId="0" applyFont="1" applyFill="1" applyBorder="1" applyAlignment="1">
      <alignment horizontal="center"/>
    </xf>
    <xf numFmtId="0" fontId="38" fillId="4" borderId="37" xfId="0" applyFont="1" applyFill="1" applyBorder="1" applyAlignment="1">
      <alignment horizontal="center"/>
    </xf>
    <xf numFmtId="0" fontId="40" fillId="4" borderId="38" xfId="0" applyFont="1" applyFill="1" applyBorder="1" applyAlignment="1">
      <alignment horizontal="right" vertical="center" wrapText="1"/>
    </xf>
    <xf numFmtId="0" fontId="38" fillId="4" borderId="39" xfId="0" applyFont="1" applyFill="1" applyBorder="1" applyAlignment="1">
      <alignment vertical="center" wrapText="1"/>
    </xf>
    <xf numFmtId="0" fontId="40" fillId="4" borderId="40" xfId="0" applyFont="1" applyFill="1" applyBorder="1" applyAlignment="1">
      <alignment horizontal="center"/>
    </xf>
    <xf numFmtId="0" fontId="40" fillId="4" borderId="41" xfId="0" applyFont="1" applyFill="1" applyBorder="1" applyAlignment="1">
      <alignment horizontal="right"/>
    </xf>
    <xf numFmtId="0" fontId="38" fillId="0" borderId="42" xfId="0" applyFont="1" applyBorder="1" applyAlignment="1">
      <alignment horizontal="left" wrapText="1"/>
    </xf>
    <xf numFmtId="0" fontId="40" fillId="4" borderId="43" xfId="0" applyFont="1" applyFill="1" applyBorder="1" applyAlignment="1">
      <alignment horizontal="center"/>
    </xf>
    <xf numFmtId="169" fontId="38" fillId="0" borderId="43" xfId="0" applyNumberFormat="1" applyFont="1" applyBorder="1" applyAlignment="1">
      <alignment horizontal="center" wrapText="1"/>
    </xf>
    <xf numFmtId="0" fontId="38" fillId="4" borderId="44" xfId="0" applyFont="1" applyFill="1" applyBorder="1"/>
    <xf numFmtId="0" fontId="40" fillId="4" borderId="37" xfId="0" applyFont="1" applyFill="1" applyBorder="1" applyAlignment="1">
      <alignment horizontal="center"/>
    </xf>
    <xf numFmtId="0" fontId="40" fillId="4" borderId="45" xfId="0" applyFont="1" applyFill="1" applyBorder="1" applyAlignment="1">
      <alignment horizontal="right"/>
    </xf>
    <xf numFmtId="0" fontId="38" fillId="0" borderId="46" xfId="0" applyFont="1" applyBorder="1" applyAlignment="1">
      <alignment wrapText="1"/>
    </xf>
    <xf numFmtId="0" fontId="40" fillId="4" borderId="47" xfId="0" applyFont="1" applyFill="1" applyBorder="1" applyAlignment="1">
      <alignment horizontal="center"/>
    </xf>
    <xf numFmtId="0" fontId="38" fillId="0" borderId="47" xfId="0" applyFont="1" applyBorder="1" applyAlignment="1">
      <alignment horizontal="center" wrapText="1"/>
    </xf>
    <xf numFmtId="0" fontId="38" fillId="4" borderId="39" xfId="0" applyFont="1" applyFill="1" applyBorder="1"/>
    <xf numFmtId="0" fontId="40" fillId="4" borderId="48" xfId="0" applyFont="1" applyFill="1" applyBorder="1" applyAlignment="1">
      <alignment horizontal="center" vertical="center" textRotation="180"/>
    </xf>
    <xf numFmtId="0" fontId="40" fillId="4" borderId="49" xfId="0" applyFont="1" applyFill="1" applyBorder="1" applyAlignment="1">
      <alignment vertical="center" wrapText="1"/>
    </xf>
    <xf numFmtId="0" fontId="38" fillId="0" borderId="50" xfId="0" applyFont="1" applyBorder="1" applyAlignment="1">
      <alignment horizontal="center" vertical="top" wrapText="1"/>
    </xf>
    <xf numFmtId="0" fontId="38" fillId="0" borderId="5" xfId="0" applyFont="1" applyBorder="1" applyAlignment="1">
      <alignment vertical="top" wrapText="1"/>
    </xf>
    <xf numFmtId="0" fontId="38" fillId="4" borderId="51" xfId="0" applyFont="1" applyFill="1" applyBorder="1" applyAlignment="1">
      <alignment horizontal="center"/>
    </xf>
    <xf numFmtId="0" fontId="40" fillId="4" borderId="46" xfId="0" applyFont="1" applyFill="1" applyBorder="1" applyAlignment="1">
      <alignment wrapText="1"/>
    </xf>
    <xf numFmtId="0" fontId="38" fillId="4" borderId="46" xfId="0" applyFont="1" applyFill="1" applyBorder="1" applyAlignment="1">
      <alignment wrapText="1"/>
    </xf>
    <xf numFmtId="0" fontId="40" fillId="4" borderId="4" xfId="0" applyFont="1" applyFill="1" applyBorder="1" applyAlignment="1">
      <alignment horizontal="right" vertical="center" wrapText="1"/>
    </xf>
    <xf numFmtId="0" fontId="40" fillId="4" borderId="49" xfId="0" applyFont="1" applyFill="1" applyBorder="1" applyAlignment="1">
      <alignment horizontal="center" vertical="center" wrapText="1"/>
    </xf>
    <xf numFmtId="0" fontId="8" fillId="0" borderId="5" xfId="1" applyBorder="1" applyAlignment="1" applyProtection="1">
      <alignment vertical="top" wrapText="1"/>
    </xf>
    <xf numFmtId="0" fontId="38" fillId="0" borderId="56" xfId="0" applyFont="1" applyBorder="1" applyAlignment="1">
      <alignment horizontal="center" vertical="top" wrapText="1"/>
    </xf>
    <xf numFmtId="0" fontId="38" fillId="0" borderId="10" xfId="0" applyFont="1" applyBorder="1" applyAlignment="1">
      <alignment vertical="top" wrapText="1"/>
    </xf>
    <xf numFmtId="0" fontId="38" fillId="0" borderId="80" xfId="0" applyFont="1" applyBorder="1" applyAlignment="1">
      <alignment vertical="top" wrapText="1"/>
    </xf>
    <xf numFmtId="0" fontId="38" fillId="0" borderId="82" xfId="0" applyFont="1" applyBorder="1" applyAlignment="1">
      <alignment vertical="top" wrapText="1"/>
    </xf>
    <xf numFmtId="0" fontId="0" fillId="0" borderId="76" xfId="0" applyBorder="1"/>
    <xf numFmtId="0" fontId="8" fillId="0" borderId="4" xfId="1" applyBorder="1" applyAlignment="1" applyProtection="1">
      <alignment horizontal="left" vertical="center" wrapText="1"/>
    </xf>
    <xf numFmtId="0" fontId="8" fillId="2" borderId="5" xfId="1" applyFill="1" applyBorder="1" applyAlignment="1" applyProtection="1">
      <alignment vertical="top" wrapText="1"/>
    </xf>
    <xf numFmtId="0" fontId="8" fillId="0" borderId="0" xfId="1" applyAlignment="1" applyProtection="1">
      <alignment wrapText="1"/>
    </xf>
    <xf numFmtId="0" fontId="8" fillId="0" borderId="76" xfId="1" applyBorder="1" applyAlignment="1" applyProtection="1">
      <alignment vertical="top" wrapText="1"/>
    </xf>
    <xf numFmtId="0" fontId="8" fillId="0" borderId="5" xfId="1" applyBorder="1" applyAlignment="1" applyProtection="1">
      <alignment vertical="center" wrapText="1"/>
    </xf>
    <xf numFmtId="0" fontId="39" fillId="0" borderId="64" xfId="0" applyFont="1" applyBorder="1" applyAlignment="1">
      <alignment horizontal="left" vertical="center" wrapText="1"/>
    </xf>
    <xf numFmtId="0" fontId="42" fillId="2" borderId="69" xfId="1" applyFont="1" applyFill="1" applyBorder="1" applyAlignment="1" applyProtection="1">
      <alignment vertical="top" wrapText="1"/>
    </xf>
    <xf numFmtId="0" fontId="5" fillId="2" borderId="84" xfId="3" applyFont="1" applyFill="1" applyBorder="1" applyAlignment="1">
      <alignment vertical="top" wrapText="1"/>
    </xf>
    <xf numFmtId="0" fontId="5" fillId="2" borderId="84" xfId="3" applyFont="1" applyFill="1" applyBorder="1" applyAlignment="1">
      <alignment horizontal="left" vertical="top" wrapText="1"/>
    </xf>
    <xf numFmtId="0" fontId="5" fillId="2" borderId="5" xfId="3" applyFont="1" applyFill="1" applyBorder="1" applyAlignment="1">
      <alignment horizontal="left" vertical="top" wrapText="1"/>
    </xf>
    <xf numFmtId="0" fontId="5" fillId="0" borderId="0" xfId="3"/>
    <xf numFmtId="0" fontId="5" fillId="2" borderId="86" xfId="3" applyFont="1" applyFill="1" applyBorder="1" applyAlignment="1">
      <alignment vertical="top" wrapText="1"/>
    </xf>
    <xf numFmtId="0" fontId="5" fillId="2" borderId="86" xfId="3" applyFont="1" applyFill="1" applyBorder="1" applyAlignment="1">
      <alignment horizontal="left" vertical="top" wrapText="1"/>
    </xf>
    <xf numFmtId="0" fontId="38" fillId="4" borderId="33" xfId="3" applyFont="1" applyFill="1" applyBorder="1" applyAlignment="1">
      <alignment horizontal="center"/>
    </xf>
    <xf numFmtId="0" fontId="40" fillId="4" borderId="15" xfId="3" applyFont="1" applyFill="1" applyBorder="1" applyAlignment="1">
      <alignment horizontal="right" vertical="center" wrapText="1"/>
    </xf>
    <xf numFmtId="0" fontId="38" fillId="0" borderId="5" xfId="3" applyFont="1" applyBorder="1" applyAlignment="1">
      <alignment vertical="center" wrapText="1"/>
    </xf>
    <xf numFmtId="0" fontId="38" fillId="4" borderId="34" xfId="3" applyFont="1" applyFill="1" applyBorder="1" applyAlignment="1">
      <alignment vertical="center" wrapText="1"/>
    </xf>
    <xf numFmtId="0" fontId="38" fillId="4" borderId="35" xfId="3" applyFont="1" applyFill="1" applyBorder="1" applyAlignment="1">
      <alignment horizontal="center"/>
    </xf>
    <xf numFmtId="0" fontId="40" fillId="4" borderId="88" xfId="3" applyFont="1" applyFill="1" applyBorder="1" applyAlignment="1">
      <alignment horizontal="right" vertical="center" wrapText="1"/>
    </xf>
    <xf numFmtId="0" fontId="38" fillId="4" borderId="91" xfId="3" applyFont="1" applyFill="1" applyBorder="1" applyAlignment="1">
      <alignment horizontal="center"/>
    </xf>
    <xf numFmtId="0" fontId="38" fillId="4" borderId="37" xfId="3" applyFont="1" applyFill="1" applyBorder="1" applyAlignment="1">
      <alignment horizontal="center"/>
    </xf>
    <xf numFmtId="0" fontId="40" fillId="4" borderId="38" xfId="3" applyFont="1" applyFill="1" applyBorder="1" applyAlignment="1">
      <alignment horizontal="right" vertical="center" wrapText="1"/>
    </xf>
    <xf numFmtId="0" fontId="38" fillId="4" borderId="39" xfId="3" applyFont="1" applyFill="1" applyBorder="1" applyAlignment="1">
      <alignment vertical="center" wrapText="1"/>
    </xf>
    <xf numFmtId="0" fontId="40" fillId="4" borderId="40" xfId="3" applyFont="1" applyFill="1" applyBorder="1" applyAlignment="1">
      <alignment horizontal="center"/>
    </xf>
    <xf numFmtId="0" fontId="40" fillId="4" borderId="41" xfId="3" applyFont="1" applyFill="1" applyBorder="1" applyAlignment="1">
      <alignment horizontal="right"/>
    </xf>
    <xf numFmtId="0" fontId="38" fillId="0" borderId="42" xfId="3" applyFont="1" applyBorder="1" applyAlignment="1">
      <alignment horizontal="left" wrapText="1"/>
    </xf>
    <xf numFmtId="0" fontId="40" fillId="4" borderId="43" xfId="3" applyFont="1" applyFill="1" applyBorder="1" applyAlignment="1">
      <alignment horizontal="center"/>
    </xf>
    <xf numFmtId="169" fontId="38" fillId="0" borderId="43" xfId="3" applyNumberFormat="1" applyFont="1" applyBorder="1" applyAlignment="1">
      <alignment horizontal="center" wrapText="1"/>
    </xf>
    <xf numFmtId="0" fontId="38" fillId="4" borderId="44" xfId="3" applyFont="1" applyFill="1" applyBorder="1"/>
    <xf numFmtId="0" fontId="40" fillId="4" borderId="37" xfId="3" applyFont="1" applyFill="1" applyBorder="1" applyAlignment="1">
      <alignment horizontal="center"/>
    </xf>
    <xf numFmtId="0" fontId="40" fillId="4" borderId="45" xfId="3" applyFont="1" applyFill="1" applyBorder="1" applyAlignment="1">
      <alignment horizontal="right"/>
    </xf>
    <xf numFmtId="0" fontId="38" fillId="0" borderId="46" xfId="3" applyFont="1" applyBorder="1" applyAlignment="1">
      <alignment wrapText="1"/>
    </xf>
    <xf numFmtId="0" fontId="40" fillId="4" borderId="47" xfId="3" applyFont="1" applyFill="1" applyBorder="1" applyAlignment="1">
      <alignment horizontal="center"/>
    </xf>
    <xf numFmtId="0" fontId="38" fillId="0" borderId="47" xfId="3" applyFont="1" applyBorder="1" applyAlignment="1">
      <alignment horizontal="center" wrapText="1"/>
    </xf>
    <xf numFmtId="0" fontId="38" fillId="4" borderId="39" xfId="3" applyFont="1" applyFill="1" applyBorder="1"/>
    <xf numFmtId="0" fontId="40" fillId="4" borderId="48" xfId="3" applyFont="1" applyFill="1" applyBorder="1" applyAlignment="1">
      <alignment horizontal="center" vertical="center" textRotation="180"/>
    </xf>
    <xf numFmtId="0" fontId="40" fillId="4" borderId="49" xfId="3" applyFont="1" applyFill="1" applyBorder="1" applyAlignment="1">
      <alignment vertical="center" wrapText="1"/>
    </xf>
    <xf numFmtId="0" fontId="38" fillId="0" borderId="50" xfId="3" applyFont="1" applyBorder="1" applyAlignment="1">
      <alignment horizontal="center" vertical="top" wrapText="1"/>
    </xf>
    <xf numFmtId="0" fontId="38" fillId="0" borderId="5" xfId="3" applyFont="1" applyBorder="1" applyAlignment="1">
      <alignment vertical="top" wrapText="1"/>
    </xf>
    <xf numFmtId="0" fontId="38" fillId="4" borderId="51" xfId="3" applyFont="1" applyFill="1" applyBorder="1" applyAlignment="1">
      <alignment horizontal="center"/>
    </xf>
    <xf numFmtId="0" fontId="40" fillId="4" borderId="46" xfId="3" applyFont="1" applyFill="1" applyBorder="1" applyAlignment="1">
      <alignment wrapText="1"/>
    </xf>
    <xf numFmtId="0" fontId="38" fillId="4" borderId="46" xfId="3" applyFont="1" applyFill="1" applyBorder="1" applyAlignment="1">
      <alignment wrapText="1"/>
    </xf>
    <xf numFmtId="0" fontId="40" fillId="4" borderId="4" xfId="3" applyFont="1" applyFill="1" applyBorder="1" applyAlignment="1">
      <alignment horizontal="right" vertical="center" wrapText="1"/>
    </xf>
    <xf numFmtId="0" fontId="40" fillId="4" borderId="49" xfId="3" applyFont="1" applyFill="1" applyBorder="1" applyAlignment="1">
      <alignment horizontal="center" vertical="center" wrapText="1"/>
    </xf>
    <xf numFmtId="0" fontId="43" fillId="0" borderId="5" xfId="4" applyBorder="1" applyAlignment="1" applyProtection="1">
      <alignment vertical="top" wrapText="1"/>
    </xf>
    <xf numFmtId="0" fontId="38" fillId="0" borderId="56" xfId="3" applyFont="1" applyBorder="1" applyAlignment="1">
      <alignment horizontal="center" vertical="top" wrapText="1"/>
    </xf>
    <xf numFmtId="0" fontId="38" fillId="0" borderId="10" xfId="3" applyFont="1" applyBorder="1" applyAlignment="1">
      <alignment vertical="top" wrapText="1"/>
    </xf>
    <xf numFmtId="0" fontId="38" fillId="0" borderId="90" xfId="3" applyFont="1" applyBorder="1" applyAlignment="1">
      <alignment vertical="top" wrapText="1"/>
    </xf>
    <xf numFmtId="0" fontId="38" fillId="0" borderId="85" xfId="3" applyFont="1" applyBorder="1" applyAlignment="1">
      <alignment vertical="top" wrapText="1"/>
    </xf>
    <xf numFmtId="0" fontId="5" fillId="0" borderId="86" xfId="3" applyBorder="1" applyAlignment="1">
      <alignment vertical="top"/>
    </xf>
    <xf numFmtId="0" fontId="8" fillId="2" borderId="84" xfId="1" applyFill="1" applyBorder="1" applyAlignment="1" applyProtection="1">
      <alignment vertical="top" wrapText="1"/>
    </xf>
    <xf numFmtId="0" fontId="8" fillId="2" borderId="84" xfId="1" applyFill="1" applyBorder="1" applyAlignment="1" applyProtection="1">
      <alignment horizontal="left" vertical="top" wrapText="1"/>
    </xf>
    <xf numFmtId="0" fontId="5" fillId="2" borderId="93" xfId="3" applyFont="1" applyFill="1" applyBorder="1" applyAlignment="1">
      <alignment horizontal="left" vertical="top" wrapText="1"/>
    </xf>
    <xf numFmtId="0" fontId="5" fillId="2" borderId="5" xfId="3" applyFont="1" applyFill="1" applyBorder="1" applyAlignment="1">
      <alignment horizontal="left" vertical="top" wrapText="1"/>
    </xf>
    <xf numFmtId="0" fontId="5" fillId="0" borderId="0" xfId="3"/>
    <xf numFmtId="0" fontId="5" fillId="2" borderId="94" xfId="3" applyFont="1" applyFill="1" applyBorder="1" applyAlignment="1">
      <alignment vertical="top" wrapText="1"/>
    </xf>
    <xf numFmtId="0" fontId="5" fillId="2" borderId="94" xfId="3" applyFont="1" applyFill="1" applyBorder="1" applyAlignment="1">
      <alignment horizontal="left" vertical="top" wrapText="1"/>
    </xf>
    <xf numFmtId="0" fontId="5" fillId="2" borderId="5" xfId="3" applyFont="1" applyFill="1" applyBorder="1" applyAlignment="1">
      <alignment vertical="top" wrapText="1"/>
    </xf>
    <xf numFmtId="0" fontId="38" fillId="4" borderId="33" xfId="3" applyFont="1" applyFill="1" applyBorder="1" applyAlignment="1">
      <alignment horizontal="center"/>
    </xf>
    <xf numFmtId="0" fontId="40" fillId="4" borderId="15" xfId="3" applyFont="1" applyFill="1" applyBorder="1" applyAlignment="1">
      <alignment horizontal="right" vertical="center" wrapText="1"/>
    </xf>
    <xf numFmtId="0" fontId="38" fillId="0" borderId="5" xfId="3" applyFont="1" applyBorder="1" applyAlignment="1">
      <alignment vertical="center" wrapText="1"/>
    </xf>
    <xf numFmtId="0" fontId="38" fillId="4" borderId="34" xfId="3" applyFont="1" applyFill="1" applyBorder="1" applyAlignment="1">
      <alignment vertical="center" wrapText="1"/>
    </xf>
    <xf numFmtId="0" fontId="38" fillId="4" borderId="35" xfId="3" applyFont="1" applyFill="1" applyBorder="1" applyAlignment="1">
      <alignment horizontal="center"/>
    </xf>
    <xf numFmtId="0" fontId="40" fillId="4" borderId="96" xfId="3" applyFont="1" applyFill="1" applyBorder="1" applyAlignment="1">
      <alignment horizontal="right" vertical="center" wrapText="1"/>
    </xf>
    <xf numFmtId="0" fontId="38" fillId="4" borderId="99" xfId="3" applyFont="1" applyFill="1" applyBorder="1" applyAlignment="1">
      <alignment horizontal="center"/>
    </xf>
    <xf numFmtId="0" fontId="38" fillId="4" borderId="37" xfId="3" applyFont="1" applyFill="1" applyBorder="1" applyAlignment="1">
      <alignment horizontal="center"/>
    </xf>
    <xf numFmtId="0" fontId="40" fillId="4" borderId="38" xfId="3" applyFont="1" applyFill="1" applyBorder="1" applyAlignment="1">
      <alignment horizontal="right" vertical="center" wrapText="1"/>
    </xf>
    <xf numFmtId="0" fontId="38" fillId="4" borderId="39" xfId="3" applyFont="1" applyFill="1" applyBorder="1" applyAlignment="1">
      <alignment vertical="center" wrapText="1"/>
    </xf>
    <xf numFmtId="0" fontId="40" fillId="4" borderId="40" xfId="3" applyFont="1" applyFill="1" applyBorder="1" applyAlignment="1">
      <alignment horizontal="center"/>
    </xf>
    <xf numFmtId="0" fontId="40" fillId="4" borderId="41" xfId="3" applyFont="1" applyFill="1" applyBorder="1" applyAlignment="1">
      <alignment horizontal="right"/>
    </xf>
    <xf numFmtId="0" fontId="38" fillId="0" borderId="42" xfId="3" applyFont="1" applyBorder="1" applyAlignment="1">
      <alignment horizontal="left" wrapText="1"/>
    </xf>
    <xf numFmtId="0" fontId="40" fillId="4" borderId="43" xfId="3" applyFont="1" applyFill="1" applyBorder="1" applyAlignment="1">
      <alignment horizontal="center"/>
    </xf>
    <xf numFmtId="169" fontId="38" fillId="0" borderId="43" xfId="3" applyNumberFormat="1" applyFont="1" applyBorder="1" applyAlignment="1">
      <alignment horizontal="center" wrapText="1"/>
    </xf>
    <xf numFmtId="0" fontId="38" fillId="4" borderId="44" xfId="3" applyFont="1" applyFill="1" applyBorder="1"/>
    <xf numFmtId="0" fontId="40" fillId="4" borderId="37" xfId="3" applyFont="1" applyFill="1" applyBorder="1" applyAlignment="1">
      <alignment horizontal="center"/>
    </xf>
    <xf numFmtId="0" fontId="40" fillId="4" borderId="45" xfId="3" applyFont="1" applyFill="1" applyBorder="1" applyAlignment="1">
      <alignment horizontal="right"/>
    </xf>
    <xf numFmtId="0" fontId="38" fillId="0" borderId="46" xfId="3" applyFont="1" applyBorder="1" applyAlignment="1">
      <alignment wrapText="1"/>
    </xf>
    <xf numFmtId="0" fontId="40" fillId="4" borderId="47" xfId="3" applyFont="1" applyFill="1" applyBorder="1" applyAlignment="1">
      <alignment horizontal="center"/>
    </xf>
    <xf numFmtId="0" fontId="38" fillId="0" borderId="47" xfId="3" applyFont="1" applyBorder="1" applyAlignment="1">
      <alignment horizontal="center" wrapText="1"/>
    </xf>
    <xf numFmtId="0" fontId="38" fillId="4" borderId="39" xfId="3" applyFont="1" applyFill="1" applyBorder="1"/>
    <xf numFmtId="0" fontId="40" fillId="4" borderId="48" xfId="3" applyFont="1" applyFill="1" applyBorder="1" applyAlignment="1">
      <alignment horizontal="center" vertical="center" textRotation="180"/>
    </xf>
    <xf numFmtId="0" fontId="40" fillId="4" borderId="49" xfId="3" applyFont="1" applyFill="1" applyBorder="1" applyAlignment="1">
      <alignment vertical="center" wrapText="1"/>
    </xf>
    <xf numFmtId="0" fontId="38" fillId="0" borderId="50" xfId="3" applyFont="1" applyBorder="1" applyAlignment="1">
      <alignment horizontal="center" vertical="top" wrapText="1"/>
    </xf>
    <xf numFmtId="0" fontId="38" fillId="0" borderId="5" xfId="3" applyFont="1" applyBorder="1" applyAlignment="1">
      <alignment vertical="top" wrapText="1"/>
    </xf>
    <xf numFmtId="0" fontId="38" fillId="4" borderId="51" xfId="3" applyFont="1" applyFill="1" applyBorder="1" applyAlignment="1">
      <alignment horizontal="center"/>
    </xf>
    <xf numFmtId="0" fontId="40" fillId="4" borderId="46" xfId="3" applyFont="1" applyFill="1" applyBorder="1" applyAlignment="1">
      <alignment wrapText="1"/>
    </xf>
    <xf numFmtId="0" fontId="38" fillId="4" borderId="46" xfId="3" applyFont="1" applyFill="1" applyBorder="1" applyAlignment="1">
      <alignment wrapText="1"/>
    </xf>
    <xf numFmtId="0" fontId="40" fillId="4" borderId="4" xfId="3" applyFont="1" applyFill="1" applyBorder="1" applyAlignment="1">
      <alignment horizontal="right" vertical="center" wrapText="1"/>
    </xf>
    <xf numFmtId="0" fontId="40" fillId="4" borderId="49" xfId="3" applyFont="1" applyFill="1" applyBorder="1" applyAlignment="1">
      <alignment horizontal="center" vertical="center" wrapText="1"/>
    </xf>
    <xf numFmtId="0" fontId="43" fillId="0" borderId="5" xfId="4" applyBorder="1" applyAlignment="1" applyProtection="1">
      <alignment vertical="top" wrapText="1"/>
    </xf>
    <xf numFmtId="0" fontId="38" fillId="0" borderId="56" xfId="3" applyFont="1" applyBorder="1" applyAlignment="1">
      <alignment horizontal="center" vertical="top" wrapText="1"/>
    </xf>
    <xf numFmtId="0" fontId="38" fillId="0" borderId="10" xfId="3" applyFont="1" applyBorder="1" applyAlignment="1">
      <alignment vertical="top" wrapText="1"/>
    </xf>
    <xf numFmtId="0" fontId="38" fillId="0" borderId="98" xfId="3" applyFont="1" applyBorder="1" applyAlignment="1">
      <alignment vertical="top" wrapText="1"/>
    </xf>
    <xf numFmtId="0" fontId="38" fillId="0" borderId="100" xfId="3" applyFont="1" applyBorder="1" applyAlignment="1">
      <alignment vertical="top" wrapText="1"/>
    </xf>
    <xf numFmtId="0" fontId="5" fillId="0" borderId="94" xfId="3" applyBorder="1" applyAlignment="1">
      <alignment vertical="top"/>
    </xf>
    <xf numFmtId="0" fontId="8" fillId="2" borderId="93" xfId="1" applyFill="1" applyBorder="1" applyAlignment="1" applyProtection="1">
      <alignment vertical="top" wrapText="1"/>
    </xf>
    <xf numFmtId="0" fontId="5" fillId="2" borderId="102" xfId="3" applyFont="1" applyFill="1" applyBorder="1" applyAlignment="1">
      <alignment vertical="top" wrapText="1"/>
    </xf>
    <xf numFmtId="0" fontId="5" fillId="0" borderId="0" xfId="3"/>
    <xf numFmtId="0" fontId="5" fillId="2" borderId="3" xfId="3" applyFont="1" applyFill="1" applyBorder="1" applyAlignment="1">
      <alignment vertical="top" wrapText="1"/>
    </xf>
    <xf numFmtId="0" fontId="5" fillId="2" borderId="3" xfId="3" applyFont="1" applyFill="1" applyBorder="1" applyAlignment="1">
      <alignment horizontal="left" vertical="top" wrapText="1"/>
    </xf>
    <xf numFmtId="0" fontId="38" fillId="4" borderId="33" xfId="3" applyFont="1" applyFill="1" applyBorder="1" applyAlignment="1">
      <alignment horizontal="center"/>
    </xf>
    <xf numFmtId="0" fontId="40" fillId="4" borderId="15" xfId="3" applyFont="1" applyFill="1" applyBorder="1" applyAlignment="1">
      <alignment horizontal="right" vertical="center" wrapText="1"/>
    </xf>
    <xf numFmtId="0" fontId="38" fillId="4" borderId="34" xfId="3" applyFont="1" applyFill="1" applyBorder="1" applyAlignment="1">
      <alignment vertical="center" wrapText="1"/>
    </xf>
    <xf numFmtId="0" fontId="38" fillId="4" borderId="35" xfId="3" applyFont="1" applyFill="1" applyBorder="1" applyAlignment="1">
      <alignment horizontal="center"/>
    </xf>
    <xf numFmtId="0" fontId="40" fillId="4" borderId="107" xfId="3" applyFont="1" applyFill="1" applyBorder="1" applyAlignment="1">
      <alignment horizontal="right" vertical="center" wrapText="1"/>
    </xf>
    <xf numFmtId="0" fontId="38" fillId="4" borderId="105" xfId="3" applyFont="1" applyFill="1" applyBorder="1" applyAlignment="1">
      <alignment horizontal="center"/>
    </xf>
    <xf numFmtId="0" fontId="38" fillId="4" borderId="37" xfId="3" applyFont="1" applyFill="1" applyBorder="1" applyAlignment="1">
      <alignment horizontal="center"/>
    </xf>
    <xf numFmtId="0" fontId="40" fillId="4" borderId="38" xfId="3" applyFont="1" applyFill="1" applyBorder="1" applyAlignment="1">
      <alignment horizontal="right" vertical="center" wrapText="1"/>
    </xf>
    <xf numFmtId="0" fontId="38" fillId="4" borderId="39" xfId="3" applyFont="1" applyFill="1" applyBorder="1" applyAlignment="1">
      <alignment vertical="center" wrapText="1"/>
    </xf>
    <xf numFmtId="0" fontId="40" fillId="4" borderId="40" xfId="3" applyFont="1" applyFill="1" applyBorder="1" applyAlignment="1">
      <alignment horizontal="center"/>
    </xf>
    <xf numFmtId="0" fontId="40" fillId="4" borderId="41" xfId="3" applyFont="1" applyFill="1" applyBorder="1" applyAlignment="1">
      <alignment horizontal="right"/>
    </xf>
    <xf numFmtId="0" fontId="38" fillId="0" borderId="42" xfId="3" applyFont="1" applyBorder="1" applyAlignment="1">
      <alignment horizontal="left" wrapText="1"/>
    </xf>
    <xf numFmtId="0" fontId="40" fillId="4" borderId="43" xfId="3" applyFont="1" applyFill="1" applyBorder="1" applyAlignment="1">
      <alignment horizontal="center"/>
    </xf>
    <xf numFmtId="169" fontId="38" fillId="0" borderId="43" xfId="3" applyNumberFormat="1" applyFont="1" applyBorder="1" applyAlignment="1">
      <alignment horizontal="center" wrapText="1"/>
    </xf>
    <xf numFmtId="0" fontId="38" fillId="4" borderId="44" xfId="3" applyFont="1" applyFill="1" applyBorder="1"/>
    <xf numFmtId="0" fontId="40" fillId="4" borderId="37" xfId="3" applyFont="1" applyFill="1" applyBorder="1" applyAlignment="1">
      <alignment horizontal="center"/>
    </xf>
    <xf numFmtId="0" fontId="40" fillId="4" borderId="45" xfId="3" applyFont="1" applyFill="1" applyBorder="1" applyAlignment="1">
      <alignment horizontal="right"/>
    </xf>
    <xf numFmtId="0" fontId="38" fillId="0" borderId="46" xfId="3" applyFont="1" applyBorder="1" applyAlignment="1">
      <alignment wrapText="1"/>
    </xf>
    <xf numFmtId="0" fontId="40" fillId="4" borderId="47" xfId="3" applyFont="1" applyFill="1" applyBorder="1" applyAlignment="1">
      <alignment horizontal="center"/>
    </xf>
    <xf numFmtId="0" fontId="38" fillId="0" borderId="47" xfId="3" applyFont="1" applyBorder="1" applyAlignment="1">
      <alignment horizontal="center" wrapText="1"/>
    </xf>
    <xf numFmtId="0" fontId="38" fillId="4" borderId="39" xfId="3" applyFont="1" applyFill="1" applyBorder="1"/>
    <xf numFmtId="0" fontId="40" fillId="4" borderId="48" xfId="3" applyFont="1" applyFill="1" applyBorder="1" applyAlignment="1">
      <alignment horizontal="center" vertical="center" textRotation="180"/>
    </xf>
    <xf numFmtId="0" fontId="40" fillId="4" borderId="49" xfId="3" applyFont="1" applyFill="1" applyBorder="1" applyAlignment="1">
      <alignment vertical="center" wrapText="1"/>
    </xf>
    <xf numFmtId="0" fontId="38" fillId="0" borderId="50" xfId="3" applyFont="1" applyBorder="1" applyAlignment="1">
      <alignment horizontal="center" vertical="top" wrapText="1"/>
    </xf>
    <xf numFmtId="0" fontId="38" fillId="0" borderId="5" xfId="3" applyFont="1" applyBorder="1" applyAlignment="1">
      <alignment vertical="top" wrapText="1"/>
    </xf>
    <xf numFmtId="0" fontId="38" fillId="4" borderId="51" xfId="3" applyFont="1" applyFill="1" applyBorder="1" applyAlignment="1">
      <alignment horizontal="center"/>
    </xf>
    <xf numFmtId="0" fontId="40" fillId="4" borderId="46" xfId="3" applyFont="1" applyFill="1" applyBorder="1" applyAlignment="1">
      <alignment wrapText="1"/>
    </xf>
    <xf numFmtId="0" fontId="38" fillId="4" borderId="46" xfId="3" applyFont="1" applyFill="1" applyBorder="1" applyAlignment="1">
      <alignment wrapText="1"/>
    </xf>
    <xf numFmtId="0" fontId="40" fillId="4" borderId="4" xfId="3" applyFont="1" applyFill="1" applyBorder="1" applyAlignment="1">
      <alignment horizontal="right" vertical="center" wrapText="1"/>
    </xf>
    <xf numFmtId="0" fontId="40" fillId="4" borderId="49" xfId="3" applyFont="1" applyFill="1" applyBorder="1" applyAlignment="1">
      <alignment horizontal="center" vertical="center" wrapText="1"/>
    </xf>
    <xf numFmtId="0" fontId="8" fillId="2" borderId="102" xfId="1" applyFill="1" applyBorder="1" applyAlignment="1" applyProtection="1">
      <alignment horizontal="left" vertical="top" wrapText="1"/>
    </xf>
    <xf numFmtId="0" fontId="5" fillId="0" borderId="0" xfId="3"/>
    <xf numFmtId="0" fontId="5" fillId="2" borderId="3" xfId="3" applyFont="1" applyFill="1" applyBorder="1" applyAlignment="1">
      <alignment vertical="top" wrapText="1"/>
    </xf>
    <xf numFmtId="0" fontId="5" fillId="2" borderId="3" xfId="3" applyFont="1" applyFill="1" applyBorder="1" applyAlignment="1">
      <alignment horizontal="left" vertical="top" wrapText="1"/>
    </xf>
    <xf numFmtId="0" fontId="38" fillId="4" borderId="33" xfId="3" applyFont="1" applyFill="1" applyBorder="1" applyAlignment="1">
      <alignment horizontal="center"/>
    </xf>
    <xf numFmtId="0" fontId="40" fillId="4" borderId="15" xfId="3" applyFont="1" applyFill="1" applyBorder="1" applyAlignment="1">
      <alignment horizontal="right" vertical="center" wrapText="1"/>
    </xf>
    <xf numFmtId="0" fontId="38" fillId="4" borderId="34" xfId="3" applyFont="1" applyFill="1" applyBorder="1" applyAlignment="1">
      <alignment vertical="center" wrapText="1"/>
    </xf>
    <xf numFmtId="0" fontId="38" fillId="4" borderId="35" xfId="3" applyFont="1" applyFill="1" applyBorder="1" applyAlignment="1">
      <alignment horizontal="center"/>
    </xf>
    <xf numFmtId="0" fontId="40" fillId="4" borderId="107" xfId="3" applyFont="1" applyFill="1" applyBorder="1" applyAlignment="1">
      <alignment horizontal="right" vertical="center" wrapText="1"/>
    </xf>
    <xf numFmtId="0" fontId="38" fillId="4" borderId="105" xfId="3" applyFont="1" applyFill="1" applyBorder="1" applyAlignment="1">
      <alignment horizontal="center"/>
    </xf>
    <xf numFmtId="0" fontId="38" fillId="4" borderId="37" xfId="3" applyFont="1" applyFill="1" applyBorder="1" applyAlignment="1">
      <alignment horizontal="center"/>
    </xf>
    <xf numFmtId="0" fontId="40" fillId="4" borderId="38" xfId="3" applyFont="1" applyFill="1" applyBorder="1" applyAlignment="1">
      <alignment horizontal="right" vertical="center" wrapText="1"/>
    </xf>
    <xf numFmtId="0" fontId="38" fillId="4" borderId="39" xfId="3" applyFont="1" applyFill="1" applyBorder="1" applyAlignment="1">
      <alignment vertical="center" wrapText="1"/>
    </xf>
    <xf numFmtId="0" fontId="40" fillId="4" borderId="40" xfId="3" applyFont="1" applyFill="1" applyBorder="1" applyAlignment="1">
      <alignment horizontal="center"/>
    </xf>
    <xf numFmtId="0" fontId="40" fillId="4" borderId="41" xfId="3" applyFont="1" applyFill="1" applyBorder="1" applyAlignment="1">
      <alignment horizontal="right"/>
    </xf>
    <xf numFmtId="0" fontId="38" fillId="0" borderId="42" xfId="3" applyFont="1" applyBorder="1" applyAlignment="1">
      <alignment horizontal="left" wrapText="1"/>
    </xf>
    <xf numFmtId="0" fontId="40" fillId="4" borderId="43" xfId="3" applyFont="1" applyFill="1" applyBorder="1" applyAlignment="1">
      <alignment horizontal="center"/>
    </xf>
    <xf numFmtId="169" fontId="38" fillId="0" borderId="43" xfId="3" applyNumberFormat="1" applyFont="1" applyBorder="1" applyAlignment="1">
      <alignment horizontal="center" wrapText="1"/>
    </xf>
    <xf numFmtId="0" fontId="38" fillId="4" borderId="44" xfId="3" applyFont="1" applyFill="1" applyBorder="1"/>
    <xf numFmtId="0" fontId="40" fillId="4" borderId="37" xfId="3" applyFont="1" applyFill="1" applyBorder="1" applyAlignment="1">
      <alignment horizontal="center"/>
    </xf>
    <xf numFmtId="0" fontId="40" fillId="4" borderId="45" xfId="3" applyFont="1" applyFill="1" applyBorder="1" applyAlignment="1">
      <alignment horizontal="right"/>
    </xf>
    <xf numFmtId="0" fontId="38" fillId="0" borderId="46" xfId="3" applyFont="1" applyBorder="1" applyAlignment="1">
      <alignment wrapText="1"/>
    </xf>
    <xf numFmtId="0" fontId="40" fillId="4" borderId="47" xfId="3" applyFont="1" applyFill="1" applyBorder="1" applyAlignment="1">
      <alignment horizontal="center"/>
    </xf>
    <xf numFmtId="0" fontId="38" fillId="0" borderId="47" xfId="3" applyFont="1" applyBorder="1" applyAlignment="1">
      <alignment horizontal="center" wrapText="1"/>
    </xf>
    <xf numFmtId="0" fontId="38" fillId="4" borderId="39" xfId="3" applyFont="1" applyFill="1" applyBorder="1"/>
    <xf numFmtId="0" fontId="40" fillId="4" borderId="48" xfId="3" applyFont="1" applyFill="1" applyBorder="1" applyAlignment="1">
      <alignment horizontal="center" vertical="center" textRotation="180"/>
    </xf>
    <xf numFmtId="0" fontId="40" fillId="4" borderId="49" xfId="3" applyFont="1" applyFill="1" applyBorder="1" applyAlignment="1">
      <alignment vertical="center" wrapText="1"/>
    </xf>
    <xf numFmtId="0" fontId="38" fillId="0" borderId="50" xfId="3" applyFont="1" applyBorder="1" applyAlignment="1">
      <alignment horizontal="center" vertical="top" wrapText="1"/>
    </xf>
    <xf numFmtId="0" fontId="38" fillId="0" borderId="5" xfId="3" applyFont="1" applyBorder="1" applyAlignment="1">
      <alignment vertical="top" wrapText="1"/>
    </xf>
    <xf numFmtId="0" fontId="38" fillId="4" borderId="51" xfId="3" applyFont="1" applyFill="1" applyBorder="1" applyAlignment="1">
      <alignment horizontal="center"/>
    </xf>
    <xf numFmtId="0" fontId="40" fillId="4" borderId="46" xfId="3" applyFont="1" applyFill="1" applyBorder="1" applyAlignment="1">
      <alignment wrapText="1"/>
    </xf>
    <xf numFmtId="0" fontId="38" fillId="4" borderId="46" xfId="3" applyFont="1" applyFill="1" applyBorder="1" applyAlignment="1">
      <alignment wrapText="1"/>
    </xf>
    <xf numFmtId="0" fontId="40" fillId="4" borderId="4" xfId="3" applyFont="1" applyFill="1" applyBorder="1" applyAlignment="1">
      <alignment horizontal="right" vertical="center" wrapText="1"/>
    </xf>
    <xf numFmtId="0" fontId="40" fillId="4" borderId="49" xfId="3" applyFont="1" applyFill="1" applyBorder="1" applyAlignment="1">
      <alignment horizontal="center" vertical="center" wrapText="1"/>
    </xf>
    <xf numFmtId="0" fontId="40" fillId="4" borderId="107" xfId="3" applyFont="1" applyFill="1" applyBorder="1" applyAlignment="1">
      <alignment horizontal="right" vertical="center" wrapText="1"/>
    </xf>
    <xf numFmtId="0" fontId="5" fillId="2" borderId="3" xfId="3" applyFont="1" applyFill="1" applyBorder="1" applyAlignment="1">
      <alignment vertical="top" wrapText="1"/>
    </xf>
    <xf numFmtId="0" fontId="5" fillId="0" borderId="0" xfId="3"/>
    <xf numFmtId="0" fontId="5" fillId="2" borderId="3" xfId="3" applyFont="1" applyFill="1" applyBorder="1" applyAlignment="1">
      <alignment vertical="top" wrapText="1"/>
    </xf>
    <xf numFmtId="0" fontId="5" fillId="2" borderId="3" xfId="3" applyFont="1" applyFill="1" applyBorder="1" applyAlignment="1">
      <alignment horizontal="left" vertical="top" wrapText="1"/>
    </xf>
    <xf numFmtId="0" fontId="38" fillId="4" borderId="33" xfId="3" applyFont="1" applyFill="1" applyBorder="1" applyAlignment="1">
      <alignment horizontal="center"/>
    </xf>
    <xf numFmtId="0" fontId="40" fillId="4" borderId="15" xfId="3" applyFont="1" applyFill="1" applyBorder="1" applyAlignment="1">
      <alignment horizontal="right" vertical="center" wrapText="1"/>
    </xf>
    <xf numFmtId="0" fontId="38" fillId="4" borderId="34" xfId="3" applyFont="1" applyFill="1" applyBorder="1" applyAlignment="1">
      <alignment vertical="center" wrapText="1"/>
    </xf>
    <xf numFmtId="0" fontId="38" fillId="4" borderId="35" xfId="3" applyFont="1" applyFill="1" applyBorder="1" applyAlignment="1">
      <alignment horizontal="center"/>
    </xf>
    <xf numFmtId="0" fontId="40" fillId="4" borderId="114" xfId="3" applyFont="1" applyFill="1" applyBorder="1" applyAlignment="1">
      <alignment horizontal="right" vertical="center" wrapText="1"/>
    </xf>
    <xf numFmtId="0" fontId="38" fillId="4" borderId="111" xfId="3" applyFont="1" applyFill="1" applyBorder="1" applyAlignment="1">
      <alignment horizontal="center"/>
    </xf>
    <xf numFmtId="0" fontId="38" fillId="4" borderId="37" xfId="3" applyFont="1" applyFill="1" applyBorder="1" applyAlignment="1">
      <alignment horizontal="center"/>
    </xf>
    <xf numFmtId="0" fontId="40" fillId="4" borderId="38" xfId="3" applyFont="1" applyFill="1" applyBorder="1" applyAlignment="1">
      <alignment horizontal="right" vertical="center" wrapText="1"/>
    </xf>
    <xf numFmtId="0" fontId="38" fillId="4" borderId="39" xfId="3" applyFont="1" applyFill="1" applyBorder="1" applyAlignment="1">
      <alignment vertical="center" wrapText="1"/>
    </xf>
    <xf numFmtId="0" fontId="40" fillId="4" borderId="40" xfId="3" applyFont="1" applyFill="1" applyBorder="1" applyAlignment="1">
      <alignment horizontal="center"/>
    </xf>
    <xf numFmtId="0" fontId="40" fillId="4" borderId="41" xfId="3" applyFont="1" applyFill="1" applyBorder="1" applyAlignment="1">
      <alignment horizontal="right"/>
    </xf>
    <xf numFmtId="0" fontId="38" fillId="0" borderId="42" xfId="3" applyFont="1" applyBorder="1" applyAlignment="1">
      <alignment horizontal="left" wrapText="1"/>
    </xf>
    <xf numFmtId="0" fontId="40" fillId="4" borderId="43" xfId="3" applyFont="1" applyFill="1" applyBorder="1" applyAlignment="1">
      <alignment horizontal="center"/>
    </xf>
    <xf numFmtId="169" fontId="38" fillId="0" borderId="43" xfId="3" applyNumberFormat="1" applyFont="1" applyBorder="1" applyAlignment="1">
      <alignment horizontal="center" wrapText="1"/>
    </xf>
    <xf numFmtId="0" fontId="38" fillId="4" borderId="44" xfId="3" applyFont="1" applyFill="1" applyBorder="1"/>
    <xf numFmtId="0" fontId="40" fillId="4" borderId="37" xfId="3" applyFont="1" applyFill="1" applyBorder="1" applyAlignment="1">
      <alignment horizontal="center"/>
    </xf>
    <xf numFmtId="0" fontId="40" fillId="4" borderId="45" xfId="3" applyFont="1" applyFill="1" applyBorder="1" applyAlignment="1">
      <alignment horizontal="right"/>
    </xf>
    <xf numFmtId="0" fontId="38" fillId="0" borderId="46" xfId="3" applyFont="1" applyBorder="1" applyAlignment="1">
      <alignment wrapText="1"/>
    </xf>
    <xf numFmtId="0" fontId="40" fillId="4" borderId="47" xfId="3" applyFont="1" applyFill="1" applyBorder="1" applyAlignment="1">
      <alignment horizontal="center"/>
    </xf>
    <xf numFmtId="0" fontId="38" fillId="0" borderId="47" xfId="3" applyFont="1" applyBorder="1" applyAlignment="1">
      <alignment horizontal="center" wrapText="1"/>
    </xf>
    <xf numFmtId="0" fontId="38" fillId="4" borderId="39" xfId="3" applyFont="1" applyFill="1" applyBorder="1"/>
    <xf numFmtId="0" fontId="40" fillId="4" borderId="48" xfId="3" applyFont="1" applyFill="1" applyBorder="1" applyAlignment="1">
      <alignment horizontal="center" vertical="center" textRotation="180"/>
    </xf>
    <xf numFmtId="0" fontId="40" fillId="4" borderId="49" xfId="3" applyFont="1" applyFill="1" applyBorder="1" applyAlignment="1">
      <alignment vertical="center" wrapText="1"/>
    </xf>
    <xf numFmtId="0" fontId="38" fillId="0" borderId="50" xfId="3" applyFont="1" applyBorder="1" applyAlignment="1">
      <alignment horizontal="center" vertical="top" wrapText="1"/>
    </xf>
    <xf numFmtId="0" fontId="38" fillId="0" borderId="5" xfId="3" applyFont="1" applyBorder="1" applyAlignment="1">
      <alignment vertical="top" wrapText="1"/>
    </xf>
    <xf numFmtId="0" fontId="38" fillId="4" borderId="51" xfId="3" applyFont="1" applyFill="1" applyBorder="1" applyAlignment="1">
      <alignment horizontal="center"/>
    </xf>
    <xf numFmtId="0" fontId="40" fillId="4" borderId="46" xfId="3" applyFont="1" applyFill="1" applyBorder="1" applyAlignment="1">
      <alignment wrapText="1"/>
    </xf>
    <xf numFmtId="0" fontId="38" fillId="4" borderId="46" xfId="3" applyFont="1" applyFill="1" applyBorder="1" applyAlignment="1">
      <alignment wrapText="1"/>
    </xf>
    <xf numFmtId="0" fontId="40" fillId="4" borderId="4" xfId="3" applyFont="1" applyFill="1" applyBorder="1" applyAlignment="1">
      <alignment horizontal="right" vertical="center" wrapText="1"/>
    </xf>
    <xf numFmtId="0" fontId="40" fillId="4" borderId="49" xfId="3" applyFont="1" applyFill="1" applyBorder="1" applyAlignment="1">
      <alignment horizontal="center" vertical="center" wrapText="1"/>
    </xf>
    <xf numFmtId="0" fontId="38" fillId="0" borderId="56" xfId="3" applyFont="1" applyBorder="1" applyAlignment="1">
      <alignment horizontal="center" vertical="top" wrapText="1"/>
    </xf>
    <xf numFmtId="0" fontId="38" fillId="0" borderId="10" xfId="3" applyFont="1" applyBorder="1" applyAlignment="1">
      <alignment vertical="top" wrapText="1"/>
    </xf>
    <xf numFmtId="0" fontId="38" fillId="0" borderId="108" xfId="3" applyFont="1" applyBorder="1" applyAlignment="1">
      <alignment vertical="top" wrapText="1"/>
    </xf>
    <xf numFmtId="0" fontId="38" fillId="0" borderId="109" xfId="3" applyFont="1" applyBorder="1" applyAlignment="1">
      <alignment vertical="top" wrapText="1"/>
    </xf>
    <xf numFmtId="0" fontId="5" fillId="0" borderId="3" xfId="3" applyBorder="1" applyAlignment="1">
      <alignment vertical="top" wrapText="1"/>
    </xf>
    <xf numFmtId="0" fontId="5" fillId="2" borderId="113" xfId="3" applyFont="1" applyFill="1" applyBorder="1" applyAlignment="1">
      <alignment vertical="top" wrapText="1"/>
    </xf>
    <xf numFmtId="0" fontId="5" fillId="0" borderId="0" xfId="3"/>
    <xf numFmtId="0" fontId="5" fillId="2" borderId="3" xfId="3" applyFont="1" applyFill="1" applyBorder="1" applyAlignment="1">
      <alignment vertical="top" wrapText="1"/>
    </xf>
    <xf numFmtId="0" fontId="5" fillId="2" borderId="3" xfId="3" applyFont="1" applyFill="1" applyBorder="1" applyAlignment="1">
      <alignment horizontal="left" vertical="top" wrapText="1"/>
    </xf>
    <xf numFmtId="0" fontId="38" fillId="4" borderId="33" xfId="3" applyFont="1" applyFill="1" applyBorder="1" applyAlignment="1">
      <alignment horizontal="center"/>
    </xf>
    <xf numFmtId="0" fontId="40" fillId="4" borderId="15" xfId="3" applyFont="1" applyFill="1" applyBorder="1" applyAlignment="1">
      <alignment horizontal="right" vertical="center" wrapText="1"/>
    </xf>
    <xf numFmtId="0" fontId="38" fillId="4" borderId="34" xfId="3" applyFont="1" applyFill="1" applyBorder="1" applyAlignment="1">
      <alignment vertical="center" wrapText="1"/>
    </xf>
    <xf numFmtId="0" fontId="38" fillId="4" borderId="35" xfId="3" applyFont="1" applyFill="1" applyBorder="1" applyAlignment="1">
      <alignment horizontal="center"/>
    </xf>
    <xf numFmtId="0" fontId="40" fillId="4" borderId="119" xfId="3" applyFont="1" applyFill="1" applyBorder="1" applyAlignment="1">
      <alignment horizontal="right" vertical="center" wrapText="1"/>
    </xf>
    <xf numFmtId="0" fontId="38" fillId="4" borderId="116" xfId="3" applyFont="1" applyFill="1" applyBorder="1" applyAlignment="1">
      <alignment horizontal="center"/>
    </xf>
    <xf numFmtId="0" fontId="38" fillId="4" borderId="37" xfId="3" applyFont="1" applyFill="1" applyBorder="1" applyAlignment="1">
      <alignment horizontal="center"/>
    </xf>
    <xf numFmtId="0" fontId="40" fillId="4" borderId="38" xfId="3" applyFont="1" applyFill="1" applyBorder="1" applyAlignment="1">
      <alignment horizontal="right" vertical="center" wrapText="1"/>
    </xf>
    <xf numFmtId="0" fontId="38" fillId="4" borderId="39" xfId="3" applyFont="1" applyFill="1" applyBorder="1" applyAlignment="1">
      <alignment vertical="center" wrapText="1"/>
    </xf>
    <xf numFmtId="0" fontId="40" fillId="4" borderId="40" xfId="3" applyFont="1" applyFill="1" applyBorder="1" applyAlignment="1">
      <alignment horizontal="center"/>
    </xf>
    <xf numFmtId="0" fontId="40" fillId="4" borderId="41" xfId="3" applyFont="1" applyFill="1" applyBorder="1" applyAlignment="1">
      <alignment horizontal="right"/>
    </xf>
    <xf numFmtId="0" fontId="38" fillId="0" borderId="42" xfId="3" applyFont="1" applyBorder="1" applyAlignment="1">
      <alignment horizontal="left" wrapText="1"/>
    </xf>
    <xf numFmtId="0" fontId="40" fillId="4" borderId="43" xfId="3" applyFont="1" applyFill="1" applyBorder="1" applyAlignment="1">
      <alignment horizontal="center"/>
    </xf>
    <xf numFmtId="169" fontId="38" fillId="0" borderId="43" xfId="3" applyNumberFormat="1" applyFont="1" applyBorder="1" applyAlignment="1">
      <alignment horizontal="center" wrapText="1"/>
    </xf>
    <xf numFmtId="0" fontId="38" fillId="4" borderId="44" xfId="3" applyFont="1" applyFill="1" applyBorder="1"/>
    <xf numFmtId="0" fontId="40" fillId="4" borderId="37" xfId="3" applyFont="1" applyFill="1" applyBorder="1" applyAlignment="1">
      <alignment horizontal="center"/>
    </xf>
    <xf numFmtId="0" fontId="40" fillId="4" borderId="45" xfId="3" applyFont="1" applyFill="1" applyBorder="1" applyAlignment="1">
      <alignment horizontal="right"/>
    </xf>
    <xf numFmtId="0" fontId="38" fillId="0" borderId="46" xfId="3" applyFont="1" applyBorder="1" applyAlignment="1">
      <alignment wrapText="1"/>
    </xf>
    <xf numFmtId="0" fontId="40" fillId="4" borderId="47" xfId="3" applyFont="1" applyFill="1" applyBorder="1" applyAlignment="1">
      <alignment horizontal="center"/>
    </xf>
    <xf numFmtId="0" fontId="38" fillId="0" borderId="47" xfId="3" applyFont="1" applyBorder="1" applyAlignment="1">
      <alignment horizontal="center" wrapText="1"/>
    </xf>
    <xf numFmtId="0" fontId="38" fillId="4" borderId="39" xfId="3" applyFont="1" applyFill="1" applyBorder="1"/>
    <xf numFmtId="0" fontId="40" fillId="4" borderId="48" xfId="3" applyFont="1" applyFill="1" applyBorder="1" applyAlignment="1">
      <alignment horizontal="center" vertical="center" textRotation="180"/>
    </xf>
    <xf numFmtId="0" fontId="40" fillId="4" borderId="49" xfId="3" applyFont="1" applyFill="1" applyBorder="1" applyAlignment="1">
      <alignment vertical="center" wrapText="1"/>
    </xf>
    <xf numFmtId="0" fontId="38" fillId="0" borderId="50" xfId="3" applyFont="1" applyBorder="1" applyAlignment="1">
      <alignment horizontal="center" vertical="top" wrapText="1"/>
    </xf>
    <xf numFmtId="0" fontId="38" fillId="0" borderId="5" xfId="3" applyFont="1" applyBorder="1" applyAlignment="1">
      <alignment vertical="top" wrapText="1"/>
    </xf>
    <xf numFmtId="0" fontId="38" fillId="4" borderId="51" xfId="3" applyFont="1" applyFill="1" applyBorder="1" applyAlignment="1">
      <alignment horizontal="center"/>
    </xf>
    <xf numFmtId="0" fontId="40" fillId="4" borderId="46" xfId="3" applyFont="1" applyFill="1" applyBorder="1" applyAlignment="1">
      <alignment wrapText="1"/>
    </xf>
    <xf numFmtId="0" fontId="38" fillId="4" borderId="46" xfId="3" applyFont="1" applyFill="1" applyBorder="1" applyAlignment="1">
      <alignment wrapText="1"/>
    </xf>
    <xf numFmtId="0" fontId="40" fillId="4" borderId="4" xfId="3" applyFont="1" applyFill="1" applyBorder="1" applyAlignment="1">
      <alignment horizontal="right" vertical="center" wrapText="1"/>
    </xf>
    <xf numFmtId="0" fontId="40" fillId="4" borderId="49" xfId="3" applyFont="1" applyFill="1" applyBorder="1" applyAlignment="1">
      <alignment horizontal="center" vertical="center" wrapText="1"/>
    </xf>
    <xf numFmtId="0" fontId="8" fillId="2" borderId="113" xfId="1" applyFill="1" applyBorder="1" applyAlignment="1" applyProtection="1">
      <alignment horizontal="left" vertical="top" wrapText="1"/>
    </xf>
    <xf numFmtId="0" fontId="5" fillId="2" borderId="3" xfId="3" applyFont="1" applyFill="1" applyBorder="1" applyAlignment="1">
      <alignment vertical="top" wrapText="1"/>
    </xf>
    <xf numFmtId="0" fontId="5" fillId="2" borderId="3" xfId="3" applyFont="1" applyFill="1" applyBorder="1" applyAlignment="1">
      <alignment horizontal="left" vertical="top" wrapText="1"/>
    </xf>
    <xf numFmtId="0" fontId="5" fillId="2" borderId="118" xfId="3" applyFont="1" applyFill="1" applyBorder="1" applyAlignment="1">
      <alignment vertical="top" wrapText="1"/>
    </xf>
    <xf numFmtId="0" fontId="5" fillId="2" borderId="118" xfId="3" applyFont="1" applyFill="1" applyBorder="1" applyAlignment="1">
      <alignment horizontal="left" vertical="top" wrapText="1"/>
    </xf>
    <xf numFmtId="0" fontId="5" fillId="0" borderId="0" xfId="3"/>
    <xf numFmtId="0" fontId="5" fillId="2" borderId="120" xfId="3" applyFont="1" applyFill="1" applyBorder="1" applyAlignment="1">
      <alignment vertical="top" wrapText="1"/>
    </xf>
    <xf numFmtId="0" fontId="5" fillId="2" borderId="120" xfId="3" applyFont="1" applyFill="1" applyBorder="1" applyAlignment="1">
      <alignment horizontal="left" vertical="top" wrapText="1"/>
    </xf>
    <xf numFmtId="0" fontId="38" fillId="4" borderId="33" xfId="3" applyFont="1" applyFill="1" applyBorder="1" applyAlignment="1">
      <alignment horizontal="center"/>
    </xf>
    <xf numFmtId="0" fontId="40" fillId="4" borderId="15" xfId="3" applyFont="1" applyFill="1" applyBorder="1" applyAlignment="1">
      <alignment horizontal="right" vertical="center" wrapText="1"/>
    </xf>
    <xf numFmtId="0" fontId="38" fillId="4" borderId="34" xfId="3" applyFont="1" applyFill="1" applyBorder="1" applyAlignment="1">
      <alignment vertical="center" wrapText="1"/>
    </xf>
    <xf numFmtId="0" fontId="38" fillId="4" borderId="35" xfId="3" applyFont="1" applyFill="1" applyBorder="1" applyAlignment="1">
      <alignment horizontal="center"/>
    </xf>
    <xf numFmtId="0" fontId="40" fillId="4" borderId="122" xfId="3" applyFont="1" applyFill="1" applyBorder="1" applyAlignment="1">
      <alignment horizontal="right" vertical="center" wrapText="1"/>
    </xf>
    <xf numFmtId="0" fontId="38" fillId="4" borderId="124" xfId="3" applyFont="1" applyFill="1" applyBorder="1" applyAlignment="1">
      <alignment horizontal="center"/>
    </xf>
    <xf numFmtId="0" fontId="38" fillId="4" borderId="37" xfId="3" applyFont="1" applyFill="1" applyBorder="1" applyAlignment="1">
      <alignment horizontal="center"/>
    </xf>
    <xf numFmtId="0" fontId="40" fillId="4" borderId="38" xfId="3" applyFont="1" applyFill="1" applyBorder="1" applyAlignment="1">
      <alignment horizontal="right" vertical="center" wrapText="1"/>
    </xf>
    <xf numFmtId="0" fontId="38" fillId="4" borderId="39" xfId="3" applyFont="1" applyFill="1" applyBorder="1" applyAlignment="1">
      <alignment vertical="center" wrapText="1"/>
    </xf>
    <xf numFmtId="0" fontId="40" fillId="4" borderId="40" xfId="3" applyFont="1" applyFill="1" applyBorder="1" applyAlignment="1">
      <alignment horizontal="center"/>
    </xf>
    <xf numFmtId="0" fontId="40" fillId="4" borderId="41" xfId="3" applyFont="1" applyFill="1" applyBorder="1" applyAlignment="1">
      <alignment horizontal="right"/>
    </xf>
    <xf numFmtId="0" fontId="38" fillId="0" borderId="42" xfId="3" applyFont="1" applyBorder="1" applyAlignment="1">
      <alignment horizontal="left" wrapText="1"/>
    </xf>
    <xf numFmtId="0" fontId="40" fillId="4" borderId="43" xfId="3" applyFont="1" applyFill="1" applyBorder="1" applyAlignment="1">
      <alignment horizontal="center"/>
    </xf>
    <xf numFmtId="169" fontId="38" fillId="0" borderId="43" xfId="3" applyNumberFormat="1" applyFont="1" applyBorder="1" applyAlignment="1">
      <alignment horizontal="center" wrapText="1"/>
    </xf>
    <xf numFmtId="0" fontId="38" fillId="4" borderId="44" xfId="3" applyFont="1" applyFill="1" applyBorder="1"/>
    <xf numFmtId="0" fontId="40" fillId="4" borderId="37" xfId="3" applyFont="1" applyFill="1" applyBorder="1" applyAlignment="1">
      <alignment horizontal="center"/>
    </xf>
    <xf numFmtId="0" fontId="40" fillId="4" borderId="45" xfId="3" applyFont="1" applyFill="1" applyBorder="1" applyAlignment="1">
      <alignment horizontal="right"/>
    </xf>
    <xf numFmtId="0" fontId="38" fillId="0" borderId="46" xfId="3" applyFont="1" applyBorder="1" applyAlignment="1">
      <alignment wrapText="1"/>
    </xf>
    <xf numFmtId="0" fontId="40" fillId="4" borderId="47" xfId="3" applyFont="1" applyFill="1" applyBorder="1" applyAlignment="1">
      <alignment horizontal="center"/>
    </xf>
    <xf numFmtId="0" fontId="38" fillId="0" borderId="47" xfId="3" applyFont="1" applyBorder="1" applyAlignment="1">
      <alignment horizontal="center" wrapText="1"/>
    </xf>
    <xf numFmtId="0" fontId="38" fillId="4" borderId="39" xfId="3" applyFont="1" applyFill="1" applyBorder="1"/>
    <xf numFmtId="0" fontId="40" fillId="4" borderId="48" xfId="3" applyFont="1" applyFill="1" applyBorder="1" applyAlignment="1">
      <alignment horizontal="center" vertical="center" textRotation="180"/>
    </xf>
    <xf numFmtId="0" fontId="40" fillId="4" borderId="49" xfId="3" applyFont="1" applyFill="1" applyBorder="1" applyAlignment="1">
      <alignment vertical="center" wrapText="1"/>
    </xf>
    <xf numFmtId="0" fontId="38" fillId="0" borderId="50" xfId="3" applyFont="1" applyBorder="1" applyAlignment="1">
      <alignment horizontal="center" vertical="top" wrapText="1"/>
    </xf>
    <xf numFmtId="0" fontId="38" fillId="0" borderId="5" xfId="3" applyFont="1" applyBorder="1" applyAlignment="1">
      <alignment vertical="top" wrapText="1"/>
    </xf>
    <xf numFmtId="0" fontId="38" fillId="4" borderId="51" xfId="3" applyFont="1" applyFill="1" applyBorder="1" applyAlignment="1">
      <alignment horizontal="center"/>
    </xf>
    <xf numFmtId="0" fontId="40" fillId="4" borderId="46" xfId="3" applyFont="1" applyFill="1" applyBorder="1" applyAlignment="1">
      <alignment wrapText="1"/>
    </xf>
    <xf numFmtId="0" fontId="38" fillId="4" borderId="46" xfId="3" applyFont="1" applyFill="1" applyBorder="1" applyAlignment="1">
      <alignment wrapText="1"/>
    </xf>
    <xf numFmtId="0" fontId="40" fillId="4" borderId="4" xfId="3" applyFont="1" applyFill="1" applyBorder="1" applyAlignment="1">
      <alignment horizontal="right" vertical="center" wrapText="1"/>
    </xf>
    <xf numFmtId="0" fontId="40" fillId="4" borderId="49" xfId="3" applyFont="1" applyFill="1" applyBorder="1" applyAlignment="1">
      <alignment horizontal="center" vertical="center" wrapText="1"/>
    </xf>
    <xf numFmtId="0" fontId="6" fillId="2" borderId="46" xfId="3" applyNumberFormat="1" applyFont="1" applyFill="1" applyBorder="1" applyAlignment="1">
      <alignment horizontal="center" vertical="top" wrapText="1"/>
    </xf>
    <xf numFmtId="0" fontId="38" fillId="0" borderId="0" xfId="3" applyFont="1" applyBorder="1" applyAlignment="1">
      <alignment vertical="top" wrapText="1"/>
    </xf>
    <xf numFmtId="0" fontId="5" fillId="2" borderId="126" xfId="3" applyFont="1" applyFill="1" applyBorder="1" applyAlignment="1">
      <alignment horizontal="left" vertical="top" wrapText="1"/>
    </xf>
    <xf numFmtId="0" fontId="38" fillId="0" borderId="4" xfId="3" applyFont="1" applyBorder="1" applyAlignment="1">
      <alignment vertical="top" wrapText="1"/>
    </xf>
    <xf numFmtId="0" fontId="38" fillId="0" borderId="68" xfId="3" applyFont="1" applyBorder="1" applyAlignment="1">
      <alignment vertical="top" wrapText="1"/>
    </xf>
    <xf numFmtId="0" fontId="8" fillId="2" borderId="118" xfId="1" applyFill="1" applyBorder="1" applyAlignment="1" applyProtection="1">
      <alignment horizontal="left" vertical="top" wrapText="1"/>
    </xf>
    <xf numFmtId="0" fontId="5" fillId="2" borderId="127" xfId="3" applyFont="1" applyFill="1" applyBorder="1" applyAlignment="1">
      <alignment vertical="top" wrapText="1"/>
    </xf>
    <xf numFmtId="0" fontId="5" fillId="0" borderId="0" xfId="3"/>
    <xf numFmtId="0" fontId="5" fillId="2" borderId="128" xfId="3" applyFont="1" applyFill="1" applyBorder="1" applyAlignment="1">
      <alignment vertical="top" wrapText="1"/>
    </xf>
    <xf numFmtId="0" fontId="5" fillId="2" borderId="128" xfId="3" applyFont="1" applyFill="1" applyBorder="1" applyAlignment="1">
      <alignment horizontal="left" vertical="top" wrapText="1"/>
    </xf>
    <xf numFmtId="0" fontId="38" fillId="4" borderId="33" xfId="3" applyFont="1" applyFill="1" applyBorder="1" applyAlignment="1">
      <alignment horizontal="center"/>
    </xf>
    <xf numFmtId="0" fontId="40" fillId="4" borderId="15" xfId="3" applyFont="1" applyFill="1" applyBorder="1" applyAlignment="1">
      <alignment horizontal="right" vertical="center" wrapText="1"/>
    </xf>
    <xf numFmtId="0" fontId="38" fillId="4" borderId="34" xfId="3" applyFont="1" applyFill="1" applyBorder="1" applyAlignment="1">
      <alignment vertical="center" wrapText="1"/>
    </xf>
    <xf numFmtId="0" fontId="38" fillId="4" borderId="35" xfId="3" applyFont="1" applyFill="1" applyBorder="1" applyAlignment="1">
      <alignment horizontal="center"/>
    </xf>
    <xf numFmtId="0" fontId="40" fillId="4" borderId="130" xfId="3" applyFont="1" applyFill="1" applyBorder="1" applyAlignment="1">
      <alignment horizontal="right" vertical="center" wrapText="1"/>
    </xf>
    <xf numFmtId="0" fontId="38" fillId="4" borderId="132" xfId="3" applyFont="1" applyFill="1" applyBorder="1" applyAlignment="1">
      <alignment horizontal="center"/>
    </xf>
    <xf numFmtId="0" fontId="38" fillId="4" borderId="37" xfId="3" applyFont="1" applyFill="1" applyBorder="1" applyAlignment="1">
      <alignment horizontal="center"/>
    </xf>
    <xf numFmtId="0" fontId="40" fillId="4" borderId="38" xfId="3" applyFont="1" applyFill="1" applyBorder="1" applyAlignment="1">
      <alignment horizontal="right" vertical="center" wrapText="1"/>
    </xf>
    <xf numFmtId="0" fontId="38" fillId="4" borderId="39" xfId="3" applyFont="1" applyFill="1" applyBorder="1" applyAlignment="1">
      <alignment vertical="center" wrapText="1"/>
    </xf>
    <xf numFmtId="0" fontId="40" fillId="4" borderId="40" xfId="3" applyFont="1" applyFill="1" applyBorder="1" applyAlignment="1">
      <alignment horizontal="center"/>
    </xf>
    <xf numFmtId="0" fontId="40" fillId="4" borderId="41" xfId="3" applyFont="1" applyFill="1" applyBorder="1" applyAlignment="1">
      <alignment horizontal="right"/>
    </xf>
    <xf numFmtId="0" fontId="38" fillId="0" borderId="42" xfId="3" applyFont="1" applyBorder="1" applyAlignment="1">
      <alignment horizontal="left" wrapText="1"/>
    </xf>
    <xf numFmtId="0" fontId="40" fillId="4" borderId="43" xfId="3" applyFont="1" applyFill="1" applyBorder="1" applyAlignment="1">
      <alignment horizontal="center"/>
    </xf>
    <xf numFmtId="169" fontId="38" fillId="0" borderId="43" xfId="3" applyNumberFormat="1" applyFont="1" applyBorder="1" applyAlignment="1">
      <alignment horizontal="center" wrapText="1"/>
    </xf>
    <xf numFmtId="0" fontId="38" fillId="4" borderId="44" xfId="3" applyFont="1" applyFill="1" applyBorder="1"/>
    <xf numFmtId="0" fontId="40" fillId="4" borderId="37" xfId="3" applyFont="1" applyFill="1" applyBorder="1" applyAlignment="1">
      <alignment horizontal="center"/>
    </xf>
    <xf numFmtId="0" fontId="40" fillId="4" borderId="45" xfId="3" applyFont="1" applyFill="1" applyBorder="1" applyAlignment="1">
      <alignment horizontal="right"/>
    </xf>
    <xf numFmtId="0" fontId="38" fillId="0" borderId="46" xfId="3" applyFont="1" applyBorder="1" applyAlignment="1">
      <alignment wrapText="1"/>
    </xf>
    <xf numFmtId="0" fontId="40" fillId="4" borderId="47" xfId="3" applyFont="1" applyFill="1" applyBorder="1" applyAlignment="1">
      <alignment horizontal="center"/>
    </xf>
    <xf numFmtId="0" fontId="38" fillId="0" borderId="47" xfId="3" applyFont="1" applyBorder="1" applyAlignment="1">
      <alignment horizontal="center" wrapText="1"/>
    </xf>
    <xf numFmtId="0" fontId="38" fillId="4" borderId="39" xfId="3" applyFont="1" applyFill="1" applyBorder="1"/>
    <xf numFmtId="0" fontId="40" fillId="4" borderId="48" xfId="3" applyFont="1" applyFill="1" applyBorder="1" applyAlignment="1">
      <alignment horizontal="center" vertical="center" textRotation="180"/>
    </xf>
    <xf numFmtId="0" fontId="40" fillId="4" borderId="49" xfId="3" applyFont="1" applyFill="1" applyBorder="1" applyAlignment="1">
      <alignment vertical="center" wrapText="1"/>
    </xf>
    <xf numFmtId="0" fontId="38" fillId="0" borderId="50" xfId="3" applyFont="1" applyBorder="1" applyAlignment="1">
      <alignment horizontal="center" vertical="top" wrapText="1"/>
    </xf>
    <xf numFmtId="0" fontId="38" fillId="0" borderId="5" xfId="3" applyFont="1" applyBorder="1" applyAlignment="1">
      <alignment vertical="top" wrapText="1"/>
    </xf>
    <xf numFmtId="0" fontId="38" fillId="4" borderId="51" xfId="3" applyFont="1" applyFill="1" applyBorder="1" applyAlignment="1">
      <alignment horizontal="center"/>
    </xf>
    <xf numFmtId="0" fontId="40" fillId="4" borderId="46" xfId="3" applyFont="1" applyFill="1" applyBorder="1" applyAlignment="1">
      <alignment wrapText="1"/>
    </xf>
    <xf numFmtId="0" fontId="38" fillId="4" borderId="46" xfId="3" applyFont="1" applyFill="1" applyBorder="1" applyAlignment="1">
      <alignment wrapText="1"/>
    </xf>
    <xf numFmtId="0" fontId="40" fillId="4" borderId="4" xfId="3" applyFont="1" applyFill="1" applyBorder="1" applyAlignment="1">
      <alignment horizontal="right" vertical="center" wrapText="1"/>
    </xf>
    <xf numFmtId="0" fontId="40" fillId="4" borderId="49" xfId="3" applyFont="1" applyFill="1" applyBorder="1" applyAlignment="1">
      <alignment horizontal="center" vertical="center" wrapText="1"/>
    </xf>
    <xf numFmtId="0" fontId="6" fillId="2" borderId="46" xfId="3" applyNumberFormat="1" applyFont="1" applyFill="1" applyBorder="1" applyAlignment="1">
      <alignment horizontal="center" vertical="top" wrapText="1"/>
    </xf>
    <xf numFmtId="0" fontId="38" fillId="0" borderId="0" xfId="3" applyFont="1" applyBorder="1" applyAlignment="1">
      <alignment vertical="top" wrapText="1"/>
    </xf>
    <xf numFmtId="0" fontId="5" fillId="2" borderId="134" xfId="3" applyFont="1" applyFill="1" applyBorder="1" applyAlignment="1">
      <alignment horizontal="left" vertical="top" wrapText="1"/>
    </xf>
    <xf numFmtId="0" fontId="38" fillId="0" borderId="4" xfId="3" applyFont="1" applyBorder="1" applyAlignment="1">
      <alignment vertical="top" wrapText="1"/>
    </xf>
    <xf numFmtId="0" fontId="38" fillId="0" borderId="68" xfId="3" applyFont="1" applyBorder="1" applyAlignment="1">
      <alignment vertical="top" wrapText="1"/>
    </xf>
    <xf numFmtId="0" fontId="8" fillId="2" borderId="127" xfId="1" applyFill="1" applyBorder="1" applyAlignment="1" applyProtection="1">
      <alignment horizontal="left" vertical="top" wrapText="1"/>
    </xf>
    <xf numFmtId="0" fontId="5" fillId="0" borderId="134" xfId="3" applyBorder="1"/>
    <xf numFmtId="0" fontId="5" fillId="0" borderId="134" xfId="3" applyBorder="1" applyAlignment="1">
      <alignment horizontal="left" vertical="top" wrapText="1"/>
    </xf>
    <xf numFmtId="0" fontId="5" fillId="0" borderId="46" xfId="3" applyBorder="1" applyAlignment="1">
      <alignment horizontal="left" vertical="top" wrapText="1"/>
    </xf>
    <xf numFmtId="0" fontId="5" fillId="0" borderId="42" xfId="3" applyBorder="1" applyAlignment="1">
      <alignment horizontal="left" vertical="top" wrapText="1"/>
    </xf>
    <xf numFmtId="0" fontId="5" fillId="0" borderId="52" xfId="3" applyBorder="1" applyAlignment="1">
      <alignment horizontal="left" vertical="top"/>
    </xf>
    <xf numFmtId="0" fontId="5" fillId="0" borderId="53" xfId="3" applyBorder="1" applyAlignment="1">
      <alignment horizontal="left" vertical="top"/>
    </xf>
    <xf numFmtId="0" fontId="43" fillId="0" borderId="53" xfId="4" applyBorder="1" applyAlignment="1" applyProtection="1">
      <alignment horizontal="left" vertical="top"/>
    </xf>
    <xf numFmtId="0" fontId="5" fillId="0" borderId="54" xfId="3" applyBorder="1" applyAlignment="1">
      <alignment horizontal="left" vertical="top" wrapText="1"/>
    </xf>
    <xf numFmtId="0" fontId="5" fillId="0" borderId="48" xfId="3" applyBorder="1" applyAlignment="1">
      <alignment horizontal="left" vertical="top"/>
    </xf>
    <xf numFmtId="0" fontId="5" fillId="0" borderId="49" xfId="3" applyBorder="1" applyAlignment="1">
      <alignment horizontal="left" vertical="top" wrapText="1"/>
    </xf>
    <xf numFmtId="0" fontId="5" fillId="0" borderId="55" xfId="3" applyBorder="1" applyAlignment="1">
      <alignment horizontal="left" vertical="top"/>
    </xf>
    <xf numFmtId="0" fontId="5" fillId="0" borderId="135" xfId="3" applyBorder="1" applyAlignment="1">
      <alignment horizontal="left" vertical="top" wrapText="1"/>
    </xf>
    <xf numFmtId="0" fontId="5" fillId="0" borderId="136" xfId="3" applyBorder="1" applyAlignment="1">
      <alignment horizontal="left" vertical="top"/>
    </xf>
    <xf numFmtId="0" fontId="8" fillId="2" borderId="86" xfId="1" applyFill="1" applyBorder="1" applyAlignment="1" applyProtection="1">
      <alignment vertical="top" wrapText="1"/>
    </xf>
    <xf numFmtId="0" fontId="5" fillId="0" borderId="137" xfId="3" applyBorder="1" applyAlignment="1">
      <alignment horizontal="left" vertical="top" wrapText="1"/>
    </xf>
    <xf numFmtId="0" fontId="5" fillId="0" borderId="137" xfId="3" applyBorder="1"/>
    <xf numFmtId="0" fontId="5" fillId="0" borderId="137" xfId="3" applyBorder="1" applyAlignment="1">
      <alignment horizontal="left"/>
    </xf>
    <xf numFmtId="0" fontId="5" fillId="0" borderId="5" xfId="3" applyFill="1" applyBorder="1" applyAlignment="1">
      <alignment horizontal="left" vertical="top" wrapText="1"/>
    </xf>
    <xf numFmtId="0" fontId="8" fillId="2" borderId="94" xfId="1" applyFill="1" applyBorder="1" applyAlignment="1" applyProtection="1">
      <alignment vertical="top" wrapText="1"/>
    </xf>
    <xf numFmtId="0" fontId="0" fillId="0" borderId="137" xfId="0" applyBorder="1"/>
    <xf numFmtId="0" fontId="5" fillId="0" borderId="137" xfId="3" applyFill="1" applyBorder="1" applyAlignment="1">
      <alignment horizontal="left" vertical="top" wrapText="1"/>
    </xf>
    <xf numFmtId="0" fontId="5" fillId="0" borderId="137" xfId="0" applyFont="1" applyBorder="1"/>
    <xf numFmtId="0" fontId="0" fillId="0" borderId="137" xfId="0" applyFont="1" applyFill="1" applyBorder="1"/>
    <xf numFmtId="0" fontId="0" fillId="0" borderId="137" xfId="0" applyBorder="1" applyAlignment="1">
      <alignment horizontal="left" vertical="top"/>
    </xf>
    <xf numFmtId="0" fontId="0" fillId="0" borderId="137" xfId="0" applyBorder="1" applyAlignment="1">
      <alignment horizontal="left"/>
    </xf>
    <xf numFmtId="0" fontId="5" fillId="0" borderId="136" xfId="3" applyBorder="1" applyAlignment="1">
      <alignment horizontal="left" vertical="top" wrapText="1"/>
    </xf>
    <xf numFmtId="0" fontId="0" fillId="0" borderId="5" xfId="0" applyBorder="1" applyAlignment="1">
      <alignment horizontal="left" vertical="top"/>
    </xf>
    <xf numFmtId="0" fontId="5" fillId="0" borderId="137" xfId="3" applyFill="1" applyBorder="1" applyAlignment="1">
      <alignment horizontal="left" vertical="top"/>
    </xf>
    <xf numFmtId="0" fontId="5" fillId="0" borderId="137" xfId="0" applyFont="1" applyFill="1" applyBorder="1"/>
    <xf numFmtId="14" fontId="0" fillId="0" borderId="137" xfId="0" applyNumberFormat="1" applyBorder="1" applyAlignment="1">
      <alignment horizontal="left"/>
    </xf>
    <xf numFmtId="0" fontId="5" fillId="0" borderId="137" xfId="0" applyFont="1" applyBorder="1" applyAlignment="1">
      <alignment horizontal="left"/>
    </xf>
    <xf numFmtId="0" fontId="8" fillId="2" borderId="120" xfId="1" applyFill="1" applyBorder="1" applyAlignment="1" applyProtection="1">
      <alignment vertical="top" wrapText="1"/>
    </xf>
    <xf numFmtId="0" fontId="8" fillId="2" borderId="128" xfId="1" applyFill="1" applyBorder="1" applyAlignment="1" applyProtection="1">
      <alignment vertical="top" wrapText="1"/>
    </xf>
    <xf numFmtId="14" fontId="0" fillId="0" borderId="137" xfId="0" applyNumberFormat="1" applyBorder="1" applyAlignment="1">
      <alignment horizontal="left" vertical="top"/>
    </xf>
    <xf numFmtId="0" fontId="0" fillId="0" borderId="137" xfId="0" applyFill="1" applyBorder="1"/>
    <xf numFmtId="0" fontId="0" fillId="0" borderId="137" xfId="0" applyFill="1" applyBorder="1" applyAlignment="1">
      <alignment horizontal="left"/>
    </xf>
    <xf numFmtId="0" fontId="8" fillId="0" borderId="0" xfId="1" applyAlignment="1" applyProtection="1">
      <alignment vertical="center"/>
    </xf>
    <xf numFmtId="0" fontId="8" fillId="0" borderId="0" xfId="1" applyAlignment="1" applyProtection="1">
      <alignment horizontal="center" vertical="center"/>
    </xf>
    <xf numFmtId="0" fontId="8" fillId="0" borderId="137" xfId="1" applyBorder="1" applyAlignment="1" applyProtection="1">
      <alignment wrapText="1"/>
    </xf>
    <xf numFmtId="0" fontId="1" fillId="0" borderId="0" xfId="0" applyFont="1"/>
    <xf numFmtId="0" fontId="1" fillId="0" borderId="137" xfId="0" applyFont="1" applyBorder="1"/>
    <xf numFmtId="0" fontId="1" fillId="0" borderId="137" xfId="0" applyFont="1" applyFill="1" applyBorder="1"/>
    <xf numFmtId="0" fontId="1" fillId="0" borderId="137" xfId="3" applyFont="1" applyFill="1" applyBorder="1" applyAlignment="1">
      <alignment horizontal="left" vertical="top" wrapText="1"/>
    </xf>
    <xf numFmtId="0" fontId="1" fillId="2" borderId="3" xfId="0" applyFont="1" applyFill="1" applyBorder="1" applyAlignment="1">
      <alignment vertical="top" wrapText="1"/>
    </xf>
    <xf numFmtId="0" fontId="1" fillId="2" borderId="3" xfId="0" applyFont="1" applyFill="1" applyBorder="1" applyAlignment="1">
      <alignment horizontal="left" vertical="top" wrapText="1"/>
    </xf>
    <xf numFmtId="0" fontId="1" fillId="0" borderId="3" xfId="0" applyFont="1" applyBorder="1" applyAlignment="1">
      <alignment vertical="top"/>
    </xf>
    <xf numFmtId="0" fontId="8" fillId="0" borderId="0" xfId="1" applyAlignment="1" applyProtection="1">
      <alignment horizontal="left" vertical="center"/>
    </xf>
    <xf numFmtId="0" fontId="38" fillId="0" borderId="137" xfId="0" applyFont="1" applyBorder="1" applyAlignment="1">
      <alignment horizontal="center" vertical="top" wrapText="1"/>
    </xf>
    <xf numFmtId="0" fontId="38" fillId="0" borderId="137" xfId="0" applyFont="1" applyBorder="1" applyAlignment="1">
      <alignment vertical="top" wrapText="1"/>
    </xf>
    <xf numFmtId="0" fontId="1" fillId="2" borderId="5" xfId="0" applyFont="1" applyFill="1" applyBorder="1" applyAlignment="1">
      <alignment horizontal="left" vertical="top" wrapText="1"/>
    </xf>
    <xf numFmtId="0" fontId="1" fillId="2" borderId="5" xfId="0" applyFont="1" applyFill="1" applyBorder="1" applyAlignment="1">
      <alignment vertical="top" wrapText="1"/>
    </xf>
    <xf numFmtId="0" fontId="1" fillId="0" borderId="0" xfId="3" applyFont="1"/>
    <xf numFmtId="0" fontId="1" fillId="2" borderId="3" xfId="3" applyFont="1" applyFill="1" applyBorder="1" applyAlignment="1">
      <alignment vertical="top" wrapText="1"/>
    </xf>
    <xf numFmtId="14" fontId="0" fillId="0" borderId="137" xfId="0" applyNumberFormat="1" applyBorder="1" applyAlignment="1">
      <alignment horizontal="left" vertical="center"/>
    </xf>
    <xf numFmtId="0" fontId="8" fillId="0" borderId="137" xfId="1" applyBorder="1" applyAlignment="1" applyProtection="1"/>
    <xf numFmtId="0" fontId="1" fillId="0" borderId="137" xfId="3" applyFont="1" applyBorder="1"/>
    <xf numFmtId="0" fontId="38" fillId="0" borderId="137" xfId="3" applyFont="1" applyBorder="1" applyAlignment="1">
      <alignment vertical="top" wrapText="1"/>
    </xf>
    <xf numFmtId="0" fontId="26" fillId="8" borderId="69" xfId="0" applyFont="1" applyFill="1" applyBorder="1" applyAlignment="1" applyProtection="1">
      <alignment vertical="center"/>
    </xf>
    <xf numFmtId="0" fontId="6" fillId="2" borderId="69" xfId="0" applyFont="1" applyFill="1" applyBorder="1" applyAlignment="1" applyProtection="1">
      <alignment vertical="center"/>
      <protection locked="0"/>
    </xf>
    <xf numFmtId="0" fontId="12" fillId="4" borderId="69" xfId="0" applyFont="1" applyFill="1" applyBorder="1" applyAlignment="1" applyProtection="1">
      <alignment vertical="center"/>
    </xf>
    <xf numFmtId="0" fontId="6" fillId="2" borderId="0" xfId="0" applyFont="1" applyFill="1" applyBorder="1" applyAlignment="1" applyProtection="1">
      <alignment vertical="center"/>
      <protection locked="0"/>
    </xf>
    <xf numFmtId="0" fontId="5" fillId="4" borderId="12" xfId="0" applyFont="1" applyFill="1" applyBorder="1" applyAlignment="1" applyProtection="1">
      <alignment horizontal="left" vertical="center"/>
    </xf>
    <xf numFmtId="0" fontId="5" fillId="4" borderId="22" xfId="0" applyFont="1" applyFill="1" applyBorder="1" applyAlignment="1" applyProtection="1">
      <alignment horizontal="left" vertical="center"/>
    </xf>
    <xf numFmtId="0" fontId="5" fillId="4" borderId="4" xfId="0" applyFont="1" applyFill="1" applyBorder="1" applyAlignment="1" applyProtection="1">
      <alignment horizontal="left" vertical="center"/>
    </xf>
    <xf numFmtId="0" fontId="5" fillId="4" borderId="15" xfId="0" applyFont="1" applyFill="1" applyBorder="1" applyAlignment="1" applyProtection="1">
      <alignment horizontal="left" vertical="center"/>
    </xf>
    <xf numFmtId="0" fontId="26" fillId="8" borderId="1" xfId="0" applyFont="1" applyFill="1" applyBorder="1" applyAlignment="1">
      <alignment horizontal="center"/>
    </xf>
    <xf numFmtId="0" fontId="26" fillId="8" borderId="6" xfId="0" applyFont="1" applyFill="1" applyBorder="1" applyAlignment="1">
      <alignment horizontal="center"/>
    </xf>
    <xf numFmtId="0" fontId="26" fillId="8" borderId="2" xfId="0" applyFont="1" applyFill="1" applyBorder="1" applyAlignment="1">
      <alignment horizontal="center"/>
    </xf>
    <xf numFmtId="0" fontId="26" fillId="8" borderId="9" xfId="0" applyFont="1" applyFill="1" applyBorder="1" applyAlignment="1">
      <alignment horizontal="center" wrapText="1"/>
    </xf>
    <xf numFmtId="0" fontId="26" fillId="8" borderId="5" xfId="0" applyFont="1" applyFill="1" applyBorder="1" applyAlignment="1">
      <alignment horizontal="center"/>
    </xf>
    <xf numFmtId="0" fontId="26" fillId="8" borderId="26" xfId="0" applyFont="1" applyFill="1" applyBorder="1" applyAlignment="1" applyProtection="1">
      <alignment horizontal="center" wrapText="1"/>
    </xf>
    <xf numFmtId="0" fontId="26" fillId="8" borderId="27" xfId="0" applyFont="1" applyFill="1" applyBorder="1" applyAlignment="1" applyProtection="1">
      <alignment horizontal="center"/>
    </xf>
    <xf numFmtId="0" fontId="26" fillId="8" borderId="11" xfId="0" applyFont="1" applyFill="1" applyBorder="1" applyAlignment="1" applyProtection="1">
      <alignment horizontal="left"/>
    </xf>
    <xf numFmtId="0" fontId="26" fillId="8" borderId="20" xfId="0" applyFont="1" applyFill="1" applyBorder="1" applyAlignment="1" applyProtection="1">
      <alignment horizontal="left"/>
    </xf>
    <xf numFmtId="0" fontId="26" fillId="8" borderId="13" xfId="0" applyFont="1" applyFill="1" applyBorder="1" applyAlignment="1" applyProtection="1">
      <alignment horizontal="left"/>
    </xf>
    <xf numFmtId="0" fontId="26" fillId="8" borderId="4" xfId="0" applyFont="1" applyFill="1" applyBorder="1" applyAlignment="1" applyProtection="1">
      <alignment horizontal="left"/>
    </xf>
    <xf numFmtId="0" fontId="26" fillId="8" borderId="21" xfId="0" applyFont="1" applyFill="1" applyBorder="1" applyAlignment="1" applyProtection="1">
      <alignment horizontal="left"/>
    </xf>
    <xf numFmtId="0" fontId="26" fillId="8" borderId="15" xfId="0" applyFont="1" applyFill="1" applyBorder="1" applyAlignment="1" applyProtection="1">
      <alignment horizontal="left"/>
    </xf>
    <xf numFmtId="0" fontId="6" fillId="4" borderId="11" xfId="0" applyFont="1" applyFill="1" applyBorder="1" applyAlignment="1" applyProtection="1">
      <alignment horizontal="left" vertical="center"/>
    </xf>
    <xf numFmtId="0" fontId="6" fillId="4" borderId="20" xfId="0" applyFont="1" applyFill="1" applyBorder="1" applyAlignment="1" applyProtection="1">
      <alignment horizontal="left" vertical="center"/>
    </xf>
    <xf numFmtId="0" fontId="6" fillId="4" borderId="13" xfId="0" applyFont="1" applyFill="1" applyBorder="1" applyAlignment="1" applyProtection="1">
      <alignment horizontal="left" vertical="center"/>
    </xf>
    <xf numFmtId="0" fontId="12" fillId="4" borderId="1" xfId="0" applyFont="1" applyFill="1" applyBorder="1" applyAlignment="1" applyProtection="1">
      <alignment horizontal="left" vertical="center"/>
    </xf>
    <xf numFmtId="0" fontId="12" fillId="4" borderId="6" xfId="0" applyFont="1" applyFill="1" applyBorder="1" applyAlignment="1" applyProtection="1">
      <alignment horizontal="left" vertical="center"/>
    </xf>
    <xf numFmtId="0" fontId="12" fillId="4" borderId="2" xfId="0" applyFont="1" applyFill="1" applyBorder="1" applyAlignment="1" applyProtection="1">
      <alignment horizontal="left" vertical="center"/>
    </xf>
    <xf numFmtId="0" fontId="33" fillId="4" borderId="12" xfId="0" applyFont="1" applyFill="1" applyBorder="1" applyAlignment="1" applyProtection="1">
      <alignment horizontal="left" vertical="center"/>
    </xf>
    <xf numFmtId="0" fontId="33" fillId="4" borderId="0" xfId="0" applyFont="1" applyFill="1" applyBorder="1" applyAlignment="1" applyProtection="1">
      <alignment horizontal="left" vertical="center"/>
    </xf>
    <xf numFmtId="0" fontId="33" fillId="4" borderId="22" xfId="0" applyFont="1" applyFill="1" applyBorder="1" applyAlignment="1" applyProtection="1">
      <alignment horizontal="left" vertical="center"/>
    </xf>
    <xf numFmtId="0" fontId="26" fillId="8" borderId="11" xfId="0" applyFont="1" applyFill="1" applyBorder="1" applyAlignment="1" applyProtection="1">
      <alignment horizontal="center" wrapText="1"/>
    </xf>
    <xf numFmtId="0" fontId="26" fillId="8" borderId="4" xfId="0" applyFont="1" applyFill="1" applyBorder="1" applyAlignment="1" applyProtection="1">
      <alignment horizontal="center"/>
    </xf>
    <xf numFmtId="0" fontId="6" fillId="4" borderId="12" xfId="0" applyFont="1" applyFill="1" applyBorder="1" applyAlignment="1" applyProtection="1">
      <alignment horizontal="left" vertical="center"/>
    </xf>
    <xf numFmtId="0" fontId="6" fillId="4" borderId="0" xfId="0" applyFont="1" applyFill="1" applyBorder="1" applyAlignment="1" applyProtection="1">
      <alignment horizontal="left" vertical="center"/>
    </xf>
    <xf numFmtId="0" fontId="6" fillId="4" borderId="22" xfId="0" applyFont="1" applyFill="1" applyBorder="1" applyAlignment="1" applyProtection="1">
      <alignment horizontal="left" vertical="center"/>
    </xf>
    <xf numFmtId="0" fontId="6" fillId="4" borderId="4" xfId="0" applyFont="1" applyFill="1" applyBorder="1" applyAlignment="1" applyProtection="1">
      <alignment horizontal="left" vertical="center"/>
    </xf>
    <xf numFmtId="0" fontId="6" fillId="4" borderId="21" xfId="0" applyFont="1" applyFill="1" applyBorder="1" applyAlignment="1" applyProtection="1">
      <alignment horizontal="left" vertical="center"/>
    </xf>
    <xf numFmtId="0" fontId="6" fillId="4" borderId="15" xfId="0" applyFont="1" applyFill="1" applyBorder="1" applyAlignment="1" applyProtection="1">
      <alignment horizontal="left" vertical="center"/>
    </xf>
    <xf numFmtId="0" fontId="6" fillId="4" borderId="1" xfId="0" applyFont="1" applyFill="1" applyBorder="1" applyAlignment="1" applyProtection="1">
      <alignment horizontal="left" vertical="center"/>
    </xf>
    <xf numFmtId="0" fontId="6" fillId="4" borderId="6" xfId="0" applyFont="1" applyFill="1" applyBorder="1" applyAlignment="1" applyProtection="1">
      <alignment horizontal="left" vertical="center"/>
    </xf>
    <xf numFmtId="0" fontId="6" fillId="4" borderId="2" xfId="0" applyFont="1" applyFill="1" applyBorder="1" applyAlignment="1" applyProtection="1">
      <alignment horizontal="left" vertical="center"/>
    </xf>
    <xf numFmtId="0" fontId="12" fillId="2" borderId="4" xfId="0" applyFont="1" applyFill="1" applyBorder="1" applyAlignment="1" applyProtection="1">
      <alignment horizontal="left" vertical="center"/>
    </xf>
    <xf numFmtId="0" fontId="12" fillId="2" borderId="15" xfId="0" applyFont="1" applyFill="1" applyBorder="1" applyAlignment="1" applyProtection="1">
      <alignment horizontal="left" vertical="center"/>
    </xf>
    <xf numFmtId="0" fontId="6" fillId="2" borderId="4" xfId="0" applyFont="1" applyFill="1" applyBorder="1" applyAlignment="1" applyProtection="1">
      <alignment horizontal="left" vertical="center"/>
      <protection locked="0"/>
    </xf>
    <xf numFmtId="0" fontId="6" fillId="2" borderId="21" xfId="0" applyFont="1" applyFill="1" applyBorder="1" applyAlignment="1" applyProtection="1">
      <alignment horizontal="left" vertical="center"/>
      <protection locked="0"/>
    </xf>
    <xf numFmtId="0" fontId="6" fillId="2" borderId="15" xfId="0" applyFont="1" applyFill="1" applyBorder="1" applyAlignment="1" applyProtection="1">
      <alignment horizontal="left" vertical="center"/>
      <protection locked="0"/>
    </xf>
    <xf numFmtId="0" fontId="26" fillId="8" borderId="3" xfId="0" applyFont="1" applyFill="1" applyBorder="1" applyAlignment="1" applyProtection="1">
      <alignment horizontal="left"/>
    </xf>
    <xf numFmtId="0" fontId="26" fillId="8" borderId="1" xfId="0" applyFont="1" applyFill="1" applyBorder="1" applyAlignment="1" applyProtection="1">
      <alignment horizontal="center"/>
    </xf>
    <xf numFmtId="0" fontId="26" fillId="8" borderId="2" xfId="0" applyFont="1" applyFill="1" applyBorder="1" applyAlignment="1" applyProtection="1">
      <alignment horizontal="center"/>
    </xf>
    <xf numFmtId="0" fontId="6" fillId="2" borderId="4" xfId="0" applyFont="1" applyFill="1" applyBorder="1" applyAlignment="1" applyProtection="1">
      <alignment horizontal="left" vertical="center"/>
    </xf>
    <xf numFmtId="0" fontId="6" fillId="2" borderId="21" xfId="0" applyFont="1" applyFill="1" applyBorder="1" applyAlignment="1" applyProtection="1">
      <alignment horizontal="left" vertical="center"/>
    </xf>
    <xf numFmtId="0" fontId="6" fillId="2" borderId="15" xfId="0" applyFont="1" applyFill="1" applyBorder="1" applyAlignment="1" applyProtection="1">
      <alignment horizontal="left" vertical="center"/>
    </xf>
    <xf numFmtId="0" fontId="6" fillId="2" borderId="12" xfId="0" applyFont="1" applyFill="1" applyBorder="1" applyAlignment="1" applyProtection="1">
      <alignment horizontal="left" vertical="center"/>
    </xf>
    <xf numFmtId="0" fontId="6" fillId="2" borderId="0" xfId="0" applyFont="1" applyFill="1" applyBorder="1" applyAlignment="1" applyProtection="1">
      <alignment horizontal="left" vertical="center"/>
    </xf>
    <xf numFmtId="0" fontId="6" fillId="2" borderId="22" xfId="0" applyFont="1" applyFill="1" applyBorder="1" applyAlignment="1" applyProtection="1">
      <alignment horizontal="left" vertical="center"/>
    </xf>
    <xf numFmtId="0" fontId="26" fillId="8" borderId="3" xfId="0" applyFont="1" applyFill="1" applyBorder="1" applyAlignment="1" applyProtection="1">
      <alignment horizontal="left" vertical="center"/>
    </xf>
    <xf numFmtId="0" fontId="6" fillId="2" borderId="11" xfId="0" applyFont="1" applyFill="1" applyBorder="1" applyAlignment="1" applyProtection="1">
      <alignment horizontal="left" vertical="center"/>
    </xf>
    <xf numFmtId="0" fontId="6" fillId="2" borderId="20" xfId="0" applyFont="1" applyFill="1" applyBorder="1" applyAlignment="1" applyProtection="1">
      <alignment horizontal="left" vertical="center"/>
    </xf>
    <xf numFmtId="0" fontId="6" fillId="2" borderId="13" xfId="0" applyFont="1" applyFill="1" applyBorder="1" applyAlignment="1" applyProtection="1">
      <alignment horizontal="left" vertical="center"/>
    </xf>
    <xf numFmtId="164" fontId="6" fillId="2" borderId="12" xfId="0" applyNumberFormat="1" applyFont="1" applyFill="1" applyBorder="1" applyAlignment="1" applyProtection="1">
      <alignment horizontal="left" vertical="center"/>
    </xf>
    <xf numFmtId="164" fontId="6" fillId="2" borderId="0" xfId="0" applyNumberFormat="1" applyFont="1" applyFill="1" applyBorder="1" applyAlignment="1" applyProtection="1">
      <alignment horizontal="left" vertical="center"/>
    </xf>
    <xf numFmtId="164" fontId="6" fillId="2" borderId="22" xfId="0" applyNumberFormat="1" applyFont="1" applyFill="1" applyBorder="1" applyAlignment="1" applyProtection="1">
      <alignment horizontal="left" vertical="center"/>
    </xf>
    <xf numFmtId="0" fontId="6" fillId="2" borderId="11" xfId="0" applyFont="1" applyFill="1" applyBorder="1" applyAlignment="1" applyProtection="1">
      <alignment horizontal="left" vertical="center"/>
      <protection locked="0"/>
    </xf>
    <xf numFmtId="0" fontId="6" fillId="2" borderId="20" xfId="0" applyFont="1" applyFill="1" applyBorder="1" applyAlignment="1" applyProtection="1">
      <alignment horizontal="left" vertical="center"/>
      <protection locked="0"/>
    </xf>
    <xf numFmtId="0" fontId="6" fillId="2" borderId="13" xfId="0" applyFont="1" applyFill="1" applyBorder="1" applyAlignment="1" applyProtection="1">
      <alignment horizontal="left" vertical="center"/>
      <protection locked="0"/>
    </xf>
    <xf numFmtId="0" fontId="6" fillId="2" borderId="12" xfId="0" applyFont="1" applyFill="1" applyBorder="1" applyAlignment="1" applyProtection="1">
      <alignment horizontal="left" vertical="center"/>
      <protection locked="0"/>
    </xf>
    <xf numFmtId="0" fontId="6" fillId="2" borderId="0" xfId="0" applyFont="1" applyFill="1" applyBorder="1" applyAlignment="1" applyProtection="1">
      <alignment horizontal="left" vertical="center"/>
      <protection locked="0"/>
    </xf>
    <xf numFmtId="0" fontId="6" fillId="2" borderId="22" xfId="0" applyFont="1" applyFill="1" applyBorder="1" applyAlignment="1" applyProtection="1">
      <alignment horizontal="left" vertical="center"/>
      <protection locked="0"/>
    </xf>
    <xf numFmtId="0" fontId="26" fillId="8" borderId="1" xfId="0" applyFont="1" applyFill="1" applyBorder="1" applyAlignment="1" applyProtection="1">
      <alignment horizontal="center" vertical="center"/>
    </xf>
    <xf numFmtId="0" fontId="26" fillId="8" borderId="2" xfId="0" applyFont="1" applyFill="1" applyBorder="1" applyAlignment="1" applyProtection="1">
      <alignment horizontal="center" vertical="center"/>
    </xf>
    <xf numFmtId="0" fontId="12" fillId="4" borderId="11" xfId="0" applyFont="1" applyFill="1" applyBorder="1" applyAlignment="1" applyProtection="1">
      <alignment horizontal="left" vertical="center"/>
    </xf>
    <xf numFmtId="0" fontId="12" fillId="4" borderId="13" xfId="0" applyFont="1" applyFill="1" applyBorder="1" applyAlignment="1" applyProtection="1">
      <alignment horizontal="left" vertical="center"/>
    </xf>
    <xf numFmtId="0" fontId="12" fillId="4" borderId="12" xfId="0" applyFont="1" applyFill="1" applyBorder="1" applyAlignment="1" applyProtection="1">
      <alignment horizontal="left" vertical="center"/>
    </xf>
    <xf numFmtId="0" fontId="12" fillId="4" borderId="22" xfId="0" applyFont="1" applyFill="1" applyBorder="1" applyAlignment="1" applyProtection="1">
      <alignment horizontal="left" vertical="center"/>
    </xf>
    <xf numFmtId="0" fontId="12" fillId="2" borderId="12" xfId="0" applyFont="1" applyFill="1" applyBorder="1" applyAlignment="1" applyProtection="1">
      <alignment horizontal="left" vertical="center"/>
    </xf>
    <xf numFmtId="0" fontId="12" fillId="2" borderId="22" xfId="0" applyFont="1" applyFill="1" applyBorder="1" applyAlignment="1" applyProtection="1">
      <alignment horizontal="left" vertical="center"/>
    </xf>
    <xf numFmtId="0" fontId="12" fillId="4" borderId="24" xfId="0" applyFont="1" applyFill="1" applyBorder="1" applyAlignment="1" applyProtection="1">
      <alignment horizontal="left" vertical="center"/>
    </xf>
    <xf numFmtId="0" fontId="12" fillId="4" borderId="25" xfId="0" applyFont="1" applyFill="1" applyBorder="1" applyAlignment="1" applyProtection="1">
      <alignment horizontal="left" vertical="center"/>
    </xf>
    <xf numFmtId="0" fontId="0" fillId="0" borderId="4" xfId="0" applyBorder="1" applyAlignment="1">
      <alignment horizontal="center"/>
    </xf>
    <xf numFmtId="0" fontId="26" fillId="2" borderId="0" xfId="0" applyFont="1" applyFill="1" applyBorder="1" applyAlignment="1" applyProtection="1">
      <alignment horizontal="center" vertical="center"/>
    </xf>
    <xf numFmtId="0" fontId="26" fillId="8" borderId="28" xfId="0" applyFont="1" applyFill="1" applyBorder="1" applyAlignment="1" applyProtection="1">
      <alignment horizontal="center" wrapText="1"/>
    </xf>
    <xf numFmtId="0" fontId="0" fillId="0" borderId="29" xfId="0" applyBorder="1" applyAlignment="1">
      <alignment horizontal="center"/>
    </xf>
    <xf numFmtId="0" fontId="26" fillId="8" borderId="1" xfId="0" applyFont="1" applyFill="1" applyBorder="1" applyAlignment="1" applyProtection="1">
      <alignment horizontal="center" vertical="center" wrapText="1"/>
    </xf>
    <xf numFmtId="0" fontId="26" fillId="8" borderId="2" xfId="0" applyFont="1" applyFill="1" applyBorder="1" applyAlignment="1" applyProtection="1">
      <alignment horizontal="center" vertical="center" wrapText="1"/>
    </xf>
    <xf numFmtId="0" fontId="26" fillId="8" borderId="9" xfId="0" applyFont="1" applyFill="1" applyBorder="1" applyAlignment="1" applyProtection="1">
      <alignment horizontal="center" vertical="center" wrapText="1"/>
    </xf>
    <xf numFmtId="0" fontId="26" fillId="8" borderId="5" xfId="0" applyFont="1" applyFill="1" applyBorder="1" applyAlignment="1" applyProtection="1">
      <alignment horizontal="center" vertical="center" wrapText="1"/>
    </xf>
    <xf numFmtId="0" fontId="16" fillId="3" borderId="0" xfId="0" applyFont="1" applyFill="1" applyAlignment="1">
      <alignment horizontal="left"/>
    </xf>
    <xf numFmtId="0" fontId="19" fillId="4" borderId="0" xfId="0" applyFont="1" applyFill="1" applyAlignment="1">
      <alignment horizontal="center"/>
    </xf>
    <xf numFmtId="0" fontId="36" fillId="4" borderId="0" xfId="0" applyFont="1" applyFill="1" applyAlignment="1">
      <alignment horizontal="center"/>
    </xf>
    <xf numFmtId="0" fontId="26" fillId="6" borderId="30" xfId="0" applyFont="1" applyFill="1" applyBorder="1" applyAlignment="1">
      <alignment horizontal="left"/>
    </xf>
    <xf numFmtId="0" fontId="26" fillId="6" borderId="31" xfId="0" applyFont="1" applyFill="1" applyBorder="1" applyAlignment="1">
      <alignment horizontal="left"/>
    </xf>
    <xf numFmtId="0" fontId="26" fillId="6" borderId="32" xfId="0" applyFont="1" applyFill="1" applyBorder="1" applyAlignment="1">
      <alignment horizontal="left"/>
    </xf>
    <xf numFmtId="0" fontId="38" fillId="0" borderId="1" xfId="0" applyFont="1" applyBorder="1" applyAlignment="1">
      <alignment vertical="top" wrapText="1"/>
    </xf>
    <xf numFmtId="0" fontId="38" fillId="0" borderId="58" xfId="0" applyFont="1" applyBorder="1" applyAlignment="1">
      <alignment vertical="top" wrapText="1"/>
    </xf>
    <xf numFmtId="0" fontId="39" fillId="0" borderId="64" xfId="0" applyFont="1" applyBorder="1" applyAlignment="1">
      <alignment horizontal="left" vertical="center" wrapText="1"/>
    </xf>
    <xf numFmtId="0" fontId="38" fillId="0" borderId="1" xfId="0" applyFont="1" applyBorder="1" applyAlignment="1">
      <alignment vertical="center" wrapText="1"/>
    </xf>
    <xf numFmtId="0" fontId="38" fillId="0" borderId="6" xfId="0" applyFont="1" applyBorder="1" applyAlignment="1">
      <alignment vertical="center" wrapText="1"/>
    </xf>
    <xf numFmtId="0" fontId="38" fillId="0" borderId="2" xfId="0" applyFont="1" applyBorder="1" applyAlignment="1">
      <alignment vertical="center" wrapText="1"/>
    </xf>
    <xf numFmtId="0" fontId="38" fillId="0" borderId="47" xfId="0" applyFont="1" applyBorder="1" applyAlignment="1">
      <alignment vertical="center" wrapText="1"/>
    </xf>
    <xf numFmtId="0" fontId="38" fillId="0" borderId="59" xfId="0" applyFont="1" applyBorder="1" applyAlignment="1">
      <alignment vertical="center" wrapText="1"/>
    </xf>
    <xf numFmtId="0" fontId="38" fillId="0" borderId="45" xfId="0" applyFont="1" applyBorder="1" applyAlignment="1">
      <alignment vertical="center" wrapText="1"/>
    </xf>
    <xf numFmtId="0" fontId="40" fillId="4" borderId="60" xfId="0" applyFont="1" applyFill="1" applyBorder="1" applyAlignment="1"/>
    <xf numFmtId="0" fontId="38" fillId="0" borderId="61" xfId="0" applyFont="1" applyBorder="1" applyAlignment="1"/>
    <xf numFmtId="0" fontId="38" fillId="0" borderId="43" xfId="0" applyFont="1" applyBorder="1" applyAlignment="1">
      <alignment vertical="top" wrapText="1"/>
    </xf>
    <xf numFmtId="0" fontId="38" fillId="0" borderId="62" xfId="0" applyFont="1" applyBorder="1" applyAlignment="1">
      <alignment vertical="top" wrapText="1"/>
    </xf>
    <xf numFmtId="0" fontId="41" fillId="0" borderId="1" xfId="1" applyFont="1" applyBorder="1" applyAlignment="1" applyProtection="1">
      <alignment vertical="center" wrapText="1"/>
    </xf>
    <xf numFmtId="0" fontId="41" fillId="0" borderId="6" xfId="1" applyFont="1" applyBorder="1" applyAlignment="1" applyProtection="1">
      <alignment vertical="center" wrapText="1"/>
    </xf>
    <xf numFmtId="0" fontId="41" fillId="0" borderId="2" xfId="1" applyFont="1" applyBorder="1" applyAlignment="1" applyProtection="1">
      <alignment vertical="center" wrapText="1"/>
    </xf>
    <xf numFmtId="0" fontId="38" fillId="4" borderId="47" xfId="0" applyFont="1" applyFill="1" applyBorder="1" applyAlignment="1">
      <alignment wrapText="1"/>
    </xf>
    <xf numFmtId="0" fontId="38" fillId="0" borderId="63" xfId="0" applyFont="1" applyBorder="1" applyAlignment="1">
      <alignment wrapText="1"/>
    </xf>
    <xf numFmtId="0" fontId="40" fillId="4" borderId="61" xfId="0" applyFont="1" applyFill="1" applyBorder="1" applyAlignment="1"/>
    <xf numFmtId="0" fontId="38" fillId="0" borderId="77" xfId="0" applyFont="1" applyBorder="1" applyAlignment="1">
      <alignment vertical="center" wrapText="1"/>
    </xf>
    <xf numFmtId="0" fontId="38" fillId="0" borderId="79" xfId="0" applyFont="1" applyBorder="1" applyAlignment="1">
      <alignment vertical="center" wrapText="1"/>
    </xf>
    <xf numFmtId="0" fontId="38" fillId="0" borderId="78" xfId="0" applyFont="1" applyBorder="1" applyAlignment="1">
      <alignment vertical="center" wrapText="1"/>
    </xf>
    <xf numFmtId="0" fontId="41" fillId="0" borderId="77" xfId="1" applyFont="1" applyBorder="1" applyAlignment="1" applyProtection="1">
      <alignment vertical="center" wrapText="1"/>
    </xf>
    <xf numFmtId="0" fontId="41" fillId="0" borderId="79" xfId="1" applyFont="1" applyBorder="1" applyAlignment="1" applyProtection="1">
      <alignment vertical="center" wrapText="1"/>
    </xf>
    <xf numFmtId="0" fontId="41" fillId="0" borderId="78" xfId="1" applyFont="1" applyBorder="1" applyAlignment="1" applyProtection="1">
      <alignment vertical="center" wrapText="1"/>
    </xf>
    <xf numFmtId="0" fontId="38" fillId="0" borderId="70" xfId="0" applyFont="1" applyBorder="1" applyAlignment="1">
      <alignment vertical="top" wrapText="1"/>
    </xf>
    <xf numFmtId="0" fontId="38" fillId="0" borderId="75" xfId="0" applyFont="1" applyBorder="1" applyAlignment="1">
      <alignment vertical="top" wrapText="1"/>
    </xf>
    <xf numFmtId="0" fontId="38" fillId="0" borderId="70" xfId="0" applyFont="1" applyBorder="1" applyAlignment="1">
      <alignment vertical="center" wrapText="1"/>
    </xf>
    <xf numFmtId="0" fontId="38" fillId="0" borderId="71" xfId="0" applyFont="1" applyBorder="1" applyAlignment="1">
      <alignment vertical="center" wrapText="1"/>
    </xf>
    <xf numFmtId="0" fontId="41" fillId="0" borderId="70" xfId="1" applyFont="1" applyBorder="1" applyAlignment="1" applyProtection="1">
      <alignment vertical="center" wrapText="1"/>
    </xf>
    <xf numFmtId="0" fontId="41" fillId="0" borderId="71" xfId="1" applyFont="1" applyBorder="1" applyAlignment="1" applyProtection="1">
      <alignment vertical="center" wrapText="1"/>
    </xf>
    <xf numFmtId="0" fontId="38" fillId="0" borderId="77" xfId="0" applyFont="1" applyBorder="1" applyAlignment="1">
      <alignment vertical="top" wrapText="1"/>
    </xf>
    <xf numFmtId="0" fontId="38" fillId="0" borderId="83" xfId="0" applyFont="1" applyBorder="1" applyAlignment="1">
      <alignment vertical="top" wrapText="1"/>
    </xf>
    <xf numFmtId="0" fontId="38" fillId="0" borderId="87" xfId="3" applyFont="1" applyBorder="1" applyAlignment="1">
      <alignment vertical="top" wrapText="1"/>
    </xf>
    <xf numFmtId="0" fontId="38" fillId="0" borderId="92" xfId="3" applyFont="1" applyBorder="1" applyAlignment="1">
      <alignment vertical="top" wrapText="1"/>
    </xf>
    <xf numFmtId="0" fontId="15" fillId="0" borderId="87" xfId="4" applyFont="1" applyBorder="1" applyAlignment="1" applyProtection="1">
      <alignment vertical="center" wrapText="1"/>
    </xf>
    <xf numFmtId="0" fontId="15" fillId="0" borderId="89" xfId="4" applyFont="1" applyBorder="1" applyAlignment="1" applyProtection="1">
      <alignment vertical="center" wrapText="1"/>
    </xf>
    <xf numFmtId="0" fontId="15" fillId="0" borderId="88" xfId="4" applyFont="1" applyBorder="1" applyAlignment="1" applyProtection="1">
      <alignment vertical="center" wrapText="1"/>
    </xf>
    <xf numFmtId="0" fontId="38" fillId="0" borderId="87" xfId="3" applyFont="1" applyBorder="1" applyAlignment="1">
      <alignment vertical="center" wrapText="1"/>
    </xf>
    <xf numFmtId="0" fontId="38" fillId="0" borderId="89" xfId="3" applyFont="1" applyBorder="1" applyAlignment="1">
      <alignment vertical="center" wrapText="1"/>
    </xf>
    <xf numFmtId="0" fontId="38" fillId="0" borderId="88" xfId="3" applyFont="1" applyBorder="1" applyAlignment="1">
      <alignment vertical="center" wrapText="1"/>
    </xf>
    <xf numFmtId="0" fontId="38" fillId="0" borderId="47" xfId="3" applyFont="1" applyBorder="1" applyAlignment="1">
      <alignment vertical="center" wrapText="1"/>
    </xf>
    <xf numFmtId="0" fontId="38" fillId="0" borderId="59" xfId="3" applyFont="1" applyBorder="1" applyAlignment="1">
      <alignment vertical="center" wrapText="1"/>
    </xf>
    <xf numFmtId="0" fontId="38" fillId="0" borderId="45" xfId="3" applyFont="1" applyBorder="1" applyAlignment="1">
      <alignment vertical="center" wrapText="1"/>
    </xf>
    <xf numFmtId="0" fontId="40" fillId="4" borderId="60" xfId="3" applyFont="1" applyFill="1" applyBorder="1" applyAlignment="1"/>
    <xf numFmtId="0" fontId="40" fillId="4" borderId="61" xfId="3" applyFont="1" applyFill="1" applyBorder="1" applyAlignment="1"/>
    <xf numFmtId="0" fontId="38" fillId="0" borderId="43" xfId="3" applyFont="1" applyBorder="1" applyAlignment="1">
      <alignment vertical="top" wrapText="1"/>
    </xf>
    <xf numFmtId="0" fontId="38" fillId="0" borderId="62" xfId="3" applyFont="1" applyBorder="1" applyAlignment="1">
      <alignment vertical="top" wrapText="1"/>
    </xf>
    <xf numFmtId="0" fontId="39" fillId="0" borderId="64" xfId="3" applyFont="1" applyBorder="1" applyAlignment="1">
      <alignment horizontal="left" vertical="center" wrapText="1"/>
    </xf>
    <xf numFmtId="0" fontId="38" fillId="4" borderId="47" xfId="3" applyFont="1" applyFill="1" applyBorder="1" applyAlignment="1">
      <alignment wrapText="1"/>
    </xf>
    <xf numFmtId="0" fontId="38" fillId="0" borderId="63" xfId="3" applyFont="1" applyBorder="1" applyAlignment="1">
      <alignment wrapText="1"/>
    </xf>
    <xf numFmtId="0" fontId="38" fillId="0" borderId="61" xfId="3" applyFont="1" applyBorder="1" applyAlignment="1"/>
    <xf numFmtId="0" fontId="38" fillId="0" borderId="95" xfId="3" applyFont="1" applyBorder="1" applyAlignment="1">
      <alignment vertical="top" wrapText="1"/>
    </xf>
    <xf numFmtId="0" fontId="38" fillId="0" borderId="101" xfId="3" applyFont="1" applyBorder="1" applyAlignment="1">
      <alignment vertical="top" wrapText="1"/>
    </xf>
    <xf numFmtId="0" fontId="38" fillId="0" borderId="95" xfId="3" applyFont="1" applyBorder="1" applyAlignment="1">
      <alignment vertical="center" wrapText="1"/>
    </xf>
    <xf numFmtId="0" fontId="38" fillId="0" borderId="97" xfId="3" applyFont="1" applyBorder="1" applyAlignment="1">
      <alignment vertical="center" wrapText="1"/>
    </xf>
    <xf numFmtId="0" fontId="38" fillId="0" borderId="96" xfId="3" applyFont="1" applyBorder="1" applyAlignment="1">
      <alignment vertical="center" wrapText="1"/>
    </xf>
    <xf numFmtId="0" fontId="15" fillId="0" borderId="95" xfId="4" applyFont="1" applyBorder="1" applyAlignment="1" applyProtection="1">
      <alignment vertical="center" wrapText="1"/>
    </xf>
    <xf numFmtId="0" fontId="15" fillId="0" borderId="97" xfId="4" applyFont="1" applyBorder="1" applyAlignment="1" applyProtection="1">
      <alignment vertical="center" wrapText="1"/>
    </xf>
    <xf numFmtId="0" fontId="15" fillId="0" borderId="96" xfId="4" applyFont="1" applyBorder="1" applyAlignment="1" applyProtection="1">
      <alignment vertical="center" wrapText="1"/>
    </xf>
    <xf numFmtId="0" fontId="38" fillId="0" borderId="1" xfId="3" applyFont="1" applyBorder="1" applyAlignment="1">
      <alignment vertical="top" wrapText="1"/>
    </xf>
    <xf numFmtId="0" fontId="38" fillId="0" borderId="106" xfId="3" applyFont="1" applyBorder="1" applyAlignment="1">
      <alignment vertical="top" wrapText="1"/>
    </xf>
    <xf numFmtId="0" fontId="38" fillId="0" borderId="1" xfId="3" applyFont="1" applyBorder="1" applyAlignment="1">
      <alignment vertical="center" wrapText="1"/>
    </xf>
    <xf numFmtId="0" fontId="38" fillId="0" borderId="104" xfId="3" applyFont="1" applyBorder="1" applyAlignment="1">
      <alignment vertical="center" wrapText="1"/>
    </xf>
    <xf numFmtId="0" fontId="38" fillId="0" borderId="107" xfId="3" applyFont="1" applyBorder="1" applyAlignment="1">
      <alignment vertical="center" wrapText="1"/>
    </xf>
    <xf numFmtId="0" fontId="26" fillId="6" borderId="30" xfId="3" applyFont="1" applyFill="1" applyBorder="1" applyAlignment="1">
      <alignment horizontal="left"/>
    </xf>
    <xf numFmtId="0" fontId="26" fillId="6" borderId="31" xfId="3" applyFont="1" applyFill="1" applyBorder="1" applyAlignment="1">
      <alignment horizontal="left"/>
    </xf>
    <xf numFmtId="0" fontId="26" fillId="6" borderId="32" xfId="3" applyFont="1" applyFill="1" applyBorder="1" applyAlignment="1">
      <alignment horizontal="left"/>
    </xf>
    <xf numFmtId="0" fontId="38" fillId="0" borderId="112" xfId="3" applyFont="1" applyBorder="1" applyAlignment="1">
      <alignment vertical="top" wrapText="1"/>
    </xf>
    <xf numFmtId="0" fontId="15" fillId="0" borderId="1" xfId="4" applyFont="1" applyBorder="1" applyAlignment="1" applyProtection="1">
      <alignment vertical="center" wrapText="1"/>
    </xf>
    <xf numFmtId="0" fontId="15" fillId="0" borderId="110" xfId="4" applyFont="1" applyBorder="1" applyAlignment="1" applyProtection="1">
      <alignment vertical="center" wrapText="1"/>
    </xf>
    <xf numFmtId="0" fontId="15" fillId="0" borderId="114" xfId="4" applyFont="1" applyBorder="1" applyAlignment="1" applyProtection="1">
      <alignment vertical="center" wrapText="1"/>
    </xf>
    <xf numFmtId="0" fontId="38" fillId="0" borderId="110" xfId="3" applyFont="1" applyBorder="1" applyAlignment="1">
      <alignment vertical="center" wrapText="1"/>
    </xf>
    <xf numFmtId="0" fontId="38" fillId="0" borderId="114" xfId="3" applyFont="1" applyBorder="1" applyAlignment="1">
      <alignment vertical="center" wrapText="1"/>
    </xf>
    <xf numFmtId="0" fontId="26" fillId="6" borderId="65" xfId="3" applyFont="1" applyFill="1" applyBorder="1" applyAlignment="1">
      <alignment horizontal="left"/>
    </xf>
    <xf numFmtId="0" fontId="26" fillId="6" borderId="66" xfId="3" applyFont="1" applyFill="1" applyBorder="1" applyAlignment="1">
      <alignment horizontal="left"/>
    </xf>
    <xf numFmtId="0" fontId="26" fillId="6" borderId="67" xfId="3" applyFont="1" applyFill="1" applyBorder="1" applyAlignment="1">
      <alignment horizontal="left"/>
    </xf>
    <xf numFmtId="0" fontId="38" fillId="0" borderId="117" xfId="3" applyFont="1" applyBorder="1" applyAlignment="1">
      <alignment vertical="top" wrapText="1"/>
    </xf>
    <xf numFmtId="0" fontId="38" fillId="0" borderId="115" xfId="3" applyFont="1" applyBorder="1" applyAlignment="1">
      <alignment vertical="center" wrapText="1"/>
    </xf>
    <xf numFmtId="0" fontId="38" fillId="0" borderId="119" xfId="3" applyFont="1" applyBorder="1" applyAlignment="1">
      <alignment vertical="center" wrapText="1"/>
    </xf>
    <xf numFmtId="0" fontId="38" fillId="0" borderId="121" xfId="3" applyFont="1" applyBorder="1" applyAlignment="1">
      <alignment vertical="top" wrapText="1"/>
    </xf>
    <xf numFmtId="0" fontId="38" fillId="0" borderId="125" xfId="3" applyFont="1" applyBorder="1" applyAlignment="1">
      <alignment vertical="top" wrapText="1"/>
    </xf>
    <xf numFmtId="0" fontId="38" fillId="0" borderId="121" xfId="3" applyFont="1" applyBorder="1" applyAlignment="1">
      <alignment vertical="center" wrapText="1"/>
    </xf>
    <xf numFmtId="0" fontId="38" fillId="0" borderId="123" xfId="3" applyFont="1" applyBorder="1" applyAlignment="1">
      <alignment vertical="center" wrapText="1"/>
    </xf>
    <xf numFmtId="0" fontId="38" fillId="0" borderId="122" xfId="3" applyFont="1" applyBorder="1" applyAlignment="1">
      <alignment vertical="center" wrapText="1"/>
    </xf>
    <xf numFmtId="0" fontId="38" fillId="0" borderId="129" xfId="3" applyFont="1" applyBorder="1" applyAlignment="1">
      <alignment vertical="top" wrapText="1"/>
    </xf>
    <xf numFmtId="0" fontId="38" fillId="0" borderId="133" xfId="3" applyFont="1" applyBorder="1" applyAlignment="1">
      <alignment vertical="top" wrapText="1"/>
    </xf>
    <xf numFmtId="0" fontId="38" fillId="0" borderId="129" xfId="3" applyFont="1" applyBorder="1" applyAlignment="1">
      <alignment vertical="center" wrapText="1"/>
    </xf>
    <xf numFmtId="0" fontId="38" fillId="0" borderId="131" xfId="3" applyFont="1" applyBorder="1" applyAlignment="1">
      <alignment vertical="center" wrapText="1"/>
    </xf>
    <xf numFmtId="0" fontId="38" fillId="0" borderId="130" xfId="3" applyFont="1" applyBorder="1" applyAlignment="1">
      <alignment vertical="center" wrapText="1"/>
    </xf>
    <xf numFmtId="0" fontId="38" fillId="0" borderId="137" xfId="0" applyFont="1" applyBorder="1" applyAlignment="1">
      <alignment vertical="top" wrapText="1"/>
    </xf>
    <xf numFmtId="0" fontId="15" fillId="0" borderId="1" xfId="1" applyFont="1" applyBorder="1" applyAlignment="1" applyProtection="1">
      <alignment vertical="center" wrapText="1"/>
    </xf>
    <xf numFmtId="0" fontId="1" fillId="0" borderId="143" xfId="0" applyFont="1" applyBorder="1" applyAlignment="1">
      <alignment horizontal="left" vertical="top"/>
    </xf>
    <xf numFmtId="0" fontId="1" fillId="0" borderId="10" xfId="0" applyFont="1" applyBorder="1" applyAlignment="1">
      <alignment horizontal="left" vertical="top"/>
    </xf>
    <xf numFmtId="0" fontId="1" fillId="0" borderId="141" xfId="0" applyFont="1" applyBorder="1" applyAlignment="1">
      <alignment horizontal="left" vertical="top"/>
    </xf>
    <xf numFmtId="0" fontId="0" fillId="0" borderId="143" xfId="0" applyBorder="1" applyAlignment="1">
      <alignment horizontal="center"/>
    </xf>
    <xf numFmtId="0" fontId="0" fillId="0" borderId="10" xfId="0" applyBorder="1" applyAlignment="1">
      <alignment horizontal="center"/>
    </xf>
    <xf numFmtId="0" fontId="0" fillId="0" borderId="141" xfId="0" applyBorder="1" applyAlignment="1">
      <alignment horizontal="center"/>
    </xf>
    <xf numFmtId="0" fontId="0" fillId="0" borderId="143" xfId="0" applyBorder="1" applyAlignment="1">
      <alignment horizontal="center" vertical="top"/>
    </xf>
    <xf numFmtId="0" fontId="0" fillId="0" borderId="10" xfId="0" applyBorder="1" applyAlignment="1">
      <alignment horizontal="center" vertical="top"/>
    </xf>
    <xf numFmtId="0" fontId="0" fillId="0" borderId="141" xfId="0" applyBorder="1" applyAlignment="1">
      <alignment horizontal="center" vertical="top"/>
    </xf>
    <xf numFmtId="0" fontId="0" fillId="0" borderId="140" xfId="0" applyBorder="1" applyAlignment="1">
      <alignment horizontal="left" vertical="top"/>
    </xf>
    <xf numFmtId="0" fontId="0" fillId="0" borderId="10" xfId="0" applyBorder="1" applyAlignment="1">
      <alignment horizontal="left" vertical="top"/>
    </xf>
    <xf numFmtId="0" fontId="0" fillId="0" borderId="141" xfId="0" applyBorder="1" applyAlignment="1">
      <alignment horizontal="left" vertical="top"/>
    </xf>
    <xf numFmtId="0" fontId="0" fillId="0" borderId="140" xfId="0" applyBorder="1" applyAlignment="1">
      <alignment horizontal="center"/>
    </xf>
    <xf numFmtId="0" fontId="0" fillId="0" borderId="142" xfId="0" applyBorder="1" applyAlignment="1">
      <alignment horizontal="left" vertical="top"/>
    </xf>
    <xf numFmtId="0" fontId="5" fillId="0" borderId="142" xfId="0" applyFont="1" applyBorder="1" applyAlignment="1">
      <alignment horizontal="left" vertical="top"/>
    </xf>
    <xf numFmtId="0" fontId="5" fillId="0" borderId="141" xfId="0" applyFont="1" applyBorder="1" applyAlignment="1">
      <alignment horizontal="left" vertical="top"/>
    </xf>
    <xf numFmtId="0" fontId="0" fillId="0" borderId="142" xfId="0" applyBorder="1" applyAlignment="1">
      <alignment horizontal="center"/>
    </xf>
    <xf numFmtId="0" fontId="5" fillId="0" borderId="10" xfId="0" applyFont="1" applyBorder="1" applyAlignment="1">
      <alignment horizontal="left" vertical="top"/>
    </xf>
    <xf numFmtId="0" fontId="5" fillId="0" borderId="135" xfId="3" applyBorder="1" applyAlignment="1">
      <alignment horizontal="left" vertical="top" wrapText="1"/>
    </xf>
    <xf numFmtId="0" fontId="5" fillId="0" borderId="10" xfId="3" applyBorder="1" applyAlignment="1">
      <alignment horizontal="left" vertical="top" wrapText="1"/>
    </xf>
    <xf numFmtId="0" fontId="5" fillId="0" borderId="5" xfId="3" applyBorder="1" applyAlignment="1">
      <alignment horizontal="left" vertical="top" wrapText="1"/>
    </xf>
    <xf numFmtId="0" fontId="5" fillId="0" borderId="135" xfId="0" applyFont="1" applyBorder="1" applyAlignment="1">
      <alignment horizontal="left" vertical="top"/>
    </xf>
    <xf numFmtId="0" fontId="5" fillId="0" borderId="5" xfId="0" applyFont="1" applyBorder="1" applyAlignment="1">
      <alignment horizontal="left" vertical="top"/>
    </xf>
    <xf numFmtId="0" fontId="0" fillId="0" borderId="135" xfId="0" applyBorder="1" applyAlignment="1">
      <alignment horizontal="center"/>
    </xf>
    <xf numFmtId="0" fontId="0" fillId="0" borderId="5" xfId="0" applyBorder="1" applyAlignment="1">
      <alignment horizontal="center"/>
    </xf>
    <xf numFmtId="0" fontId="0" fillId="0" borderId="137" xfId="0" applyBorder="1" applyAlignment="1">
      <alignment horizontal="center"/>
    </xf>
    <xf numFmtId="0" fontId="5" fillId="0" borderId="137" xfId="0" applyFont="1" applyBorder="1" applyAlignment="1">
      <alignment horizontal="left" vertical="top"/>
    </xf>
    <xf numFmtId="0" fontId="5" fillId="0" borderId="138" xfId="3" applyBorder="1" applyAlignment="1">
      <alignment horizontal="left" vertical="top"/>
    </xf>
    <xf numFmtId="0" fontId="5" fillId="0" borderId="56" xfId="3" applyBorder="1" applyAlignment="1">
      <alignment horizontal="left" vertical="top"/>
    </xf>
    <xf numFmtId="0" fontId="5" fillId="0" borderId="103" xfId="3" applyBorder="1" applyAlignment="1">
      <alignment horizontal="left" vertical="top"/>
    </xf>
    <xf numFmtId="0" fontId="5" fillId="0" borderId="42" xfId="3" applyBorder="1" applyAlignment="1">
      <alignment horizontal="left" vertical="top" wrapText="1"/>
    </xf>
    <xf numFmtId="0" fontId="5" fillId="0" borderId="134" xfId="3" applyBorder="1" applyAlignment="1">
      <alignment horizontal="left" vertical="top" wrapText="1"/>
    </xf>
    <xf numFmtId="0" fontId="5" fillId="0" borderId="46" xfId="3" applyBorder="1" applyAlignment="1">
      <alignment horizontal="left" vertical="top" wrapText="1"/>
    </xf>
    <xf numFmtId="0" fontId="5" fillId="0" borderId="50" xfId="3" applyBorder="1" applyAlignment="1">
      <alignment horizontal="left" vertical="top"/>
    </xf>
    <xf numFmtId="0" fontId="5" fillId="0" borderId="139" xfId="3" applyBorder="1" applyAlignment="1">
      <alignment horizontal="center" vertical="top" wrapText="1"/>
    </xf>
    <xf numFmtId="0" fontId="5" fillId="0" borderId="10" xfId="3" applyBorder="1" applyAlignment="1">
      <alignment horizontal="center" vertical="top" wrapText="1"/>
    </xf>
    <xf numFmtId="0" fontId="0" fillId="0" borderId="5" xfId="0" applyBorder="1" applyAlignment="1">
      <alignment horizontal="left" vertical="top"/>
    </xf>
    <xf numFmtId="14" fontId="0" fillId="0" borderId="0" xfId="0" applyNumberFormat="1" applyAlignment="1">
      <alignment horizontal="left"/>
    </xf>
    <xf numFmtId="0" fontId="8" fillId="4" borderId="69" xfId="1" applyFill="1" applyBorder="1" applyAlignment="1" applyProtection="1">
      <alignment vertical="center"/>
    </xf>
    <xf numFmtId="0" fontId="1" fillId="0" borderId="52" xfId="3" applyFont="1" applyBorder="1" applyAlignment="1">
      <alignment horizontal="left" vertical="top"/>
    </xf>
    <xf numFmtId="0" fontId="1" fillId="0" borderId="137" xfId="3" quotePrefix="1" applyFont="1" applyBorder="1"/>
    <xf numFmtId="0" fontId="1" fillId="0" borderId="53" xfId="3" applyFont="1" applyBorder="1" applyAlignment="1">
      <alignment horizontal="left" vertical="top"/>
    </xf>
    <xf numFmtId="0" fontId="1" fillId="0" borderId="136" xfId="3" applyFont="1" applyBorder="1" applyAlignment="1">
      <alignment horizontal="left" vertical="top"/>
    </xf>
    <xf numFmtId="0" fontId="5" fillId="0" borderId="143" xfId="3" applyFill="1" applyBorder="1" applyAlignment="1">
      <alignment horizontal="left" vertical="top" wrapText="1"/>
    </xf>
    <xf numFmtId="0" fontId="5" fillId="0" borderId="141" xfId="3" applyFill="1" applyBorder="1" applyAlignment="1">
      <alignment horizontal="left" vertical="top" wrapText="1"/>
    </xf>
    <xf numFmtId="0" fontId="5" fillId="0" borderId="143" xfId="3" applyFill="1" applyBorder="1" applyAlignment="1">
      <alignment horizontal="left" vertical="top"/>
    </xf>
    <xf numFmtId="0" fontId="5" fillId="0" borderId="141" xfId="3" applyFill="1" applyBorder="1" applyAlignment="1">
      <alignment horizontal="left" vertical="top"/>
    </xf>
    <xf numFmtId="0" fontId="1" fillId="2" borderId="3" xfId="3" applyFont="1" applyFill="1" applyBorder="1" applyAlignment="1">
      <alignment horizontal="left" vertical="top" wrapText="1"/>
    </xf>
  </cellXfs>
  <cellStyles count="6">
    <cellStyle name="Hyperlink" xfId="1" builtinId="8"/>
    <cellStyle name="Hyperlink 2" xfId="4"/>
    <cellStyle name="Normal" xfId="0" builtinId="0"/>
    <cellStyle name="Normal 2" xfId="3"/>
    <cellStyle name="Percent" xfId="2" builtinId="5"/>
    <cellStyle name="Percent 2" xfId="5"/>
  </cellStyles>
  <dxfs count="183">
    <dxf>
      <fill>
        <patternFill>
          <bgColor indexed="43"/>
        </patternFill>
      </fill>
    </dxf>
    <dxf>
      <font>
        <b/>
        <i val="0"/>
        <condense val="0"/>
        <extend val="0"/>
        <color auto="1"/>
      </font>
      <fill>
        <patternFill>
          <bgColor indexed="13"/>
        </patternFill>
      </fill>
    </dxf>
    <dxf>
      <font>
        <b/>
        <i val="0"/>
        <condense val="0"/>
        <extend val="0"/>
        <color indexed="9"/>
      </font>
      <fill>
        <patternFill>
          <bgColor indexed="10"/>
        </patternFill>
      </fill>
    </dxf>
    <dxf>
      <fill>
        <patternFill>
          <bgColor indexed="43"/>
        </patternFill>
      </fill>
    </dxf>
    <dxf>
      <font>
        <b/>
        <i val="0"/>
        <condense val="0"/>
        <extend val="0"/>
        <color auto="1"/>
      </font>
      <fill>
        <patternFill>
          <bgColor indexed="13"/>
        </patternFill>
      </fill>
    </dxf>
    <dxf>
      <font>
        <b/>
        <i val="0"/>
        <condense val="0"/>
        <extend val="0"/>
        <color indexed="9"/>
      </font>
      <fill>
        <patternFill>
          <bgColor indexed="10"/>
        </patternFill>
      </fill>
    </dxf>
    <dxf>
      <fill>
        <patternFill>
          <bgColor indexed="43"/>
        </patternFill>
      </fill>
    </dxf>
    <dxf>
      <font>
        <b/>
        <i val="0"/>
        <condense val="0"/>
        <extend val="0"/>
        <color auto="1"/>
      </font>
      <fill>
        <patternFill>
          <bgColor indexed="13"/>
        </patternFill>
      </fill>
    </dxf>
    <dxf>
      <font>
        <b/>
        <i val="0"/>
        <condense val="0"/>
        <extend val="0"/>
        <color indexed="9"/>
      </font>
      <fill>
        <patternFill>
          <bgColor indexed="10"/>
        </patternFill>
      </fill>
    </dxf>
    <dxf>
      <fill>
        <patternFill>
          <bgColor indexed="43"/>
        </patternFill>
      </fill>
    </dxf>
    <dxf>
      <font>
        <b/>
        <i val="0"/>
        <condense val="0"/>
        <extend val="0"/>
        <color auto="1"/>
      </font>
      <fill>
        <patternFill>
          <bgColor indexed="13"/>
        </patternFill>
      </fill>
    </dxf>
    <dxf>
      <font>
        <b/>
        <i val="0"/>
        <condense val="0"/>
        <extend val="0"/>
        <color indexed="9"/>
      </font>
      <fill>
        <patternFill>
          <bgColor indexed="10"/>
        </patternFill>
      </fill>
    </dxf>
    <dxf>
      <fill>
        <patternFill>
          <bgColor indexed="43"/>
        </patternFill>
      </fill>
    </dxf>
    <dxf>
      <font>
        <b/>
        <i val="0"/>
        <condense val="0"/>
        <extend val="0"/>
        <color auto="1"/>
      </font>
      <fill>
        <patternFill>
          <bgColor indexed="13"/>
        </patternFill>
      </fill>
    </dxf>
    <dxf>
      <font>
        <b/>
        <i val="0"/>
        <condense val="0"/>
        <extend val="0"/>
        <color indexed="9"/>
      </font>
      <fill>
        <patternFill>
          <bgColor indexed="10"/>
        </patternFill>
      </fill>
    </dxf>
    <dxf>
      <fill>
        <patternFill>
          <bgColor indexed="43"/>
        </patternFill>
      </fill>
    </dxf>
    <dxf>
      <font>
        <b/>
        <i val="0"/>
        <condense val="0"/>
        <extend val="0"/>
        <color auto="1"/>
      </font>
      <fill>
        <patternFill>
          <bgColor indexed="13"/>
        </patternFill>
      </fill>
    </dxf>
    <dxf>
      <font>
        <b/>
        <i val="0"/>
        <condense val="0"/>
        <extend val="0"/>
        <color indexed="9"/>
      </font>
      <fill>
        <patternFill>
          <bgColor indexed="10"/>
        </patternFill>
      </fill>
    </dxf>
    <dxf>
      <fill>
        <patternFill>
          <bgColor indexed="43"/>
        </patternFill>
      </fill>
    </dxf>
    <dxf>
      <font>
        <b/>
        <i val="0"/>
        <condense val="0"/>
        <extend val="0"/>
        <color auto="1"/>
      </font>
      <fill>
        <patternFill>
          <bgColor indexed="13"/>
        </patternFill>
      </fill>
    </dxf>
    <dxf>
      <font>
        <b/>
        <i val="0"/>
        <condense val="0"/>
        <extend val="0"/>
        <color indexed="9"/>
      </font>
      <fill>
        <patternFill>
          <bgColor indexed="10"/>
        </patternFill>
      </fill>
    </dxf>
    <dxf>
      <fill>
        <patternFill>
          <bgColor indexed="43"/>
        </patternFill>
      </fill>
    </dxf>
    <dxf>
      <font>
        <b/>
        <i val="0"/>
        <condense val="0"/>
        <extend val="0"/>
        <color auto="1"/>
      </font>
      <fill>
        <patternFill>
          <bgColor indexed="13"/>
        </patternFill>
      </fill>
    </dxf>
    <dxf>
      <font>
        <b/>
        <i val="0"/>
        <condense val="0"/>
        <extend val="0"/>
        <color indexed="9"/>
      </font>
      <fill>
        <patternFill>
          <bgColor indexed="10"/>
        </patternFill>
      </fill>
    </dxf>
    <dxf>
      <fill>
        <patternFill>
          <bgColor indexed="43"/>
        </patternFill>
      </fill>
    </dxf>
    <dxf>
      <font>
        <b/>
        <i val="0"/>
        <condense val="0"/>
        <extend val="0"/>
        <color auto="1"/>
      </font>
      <fill>
        <patternFill>
          <bgColor indexed="13"/>
        </patternFill>
      </fill>
    </dxf>
    <dxf>
      <font>
        <b/>
        <i val="0"/>
        <condense val="0"/>
        <extend val="0"/>
        <color indexed="9"/>
      </font>
      <fill>
        <patternFill>
          <bgColor indexed="10"/>
        </patternFill>
      </fill>
    </dxf>
    <dxf>
      <fill>
        <patternFill>
          <bgColor indexed="43"/>
        </patternFill>
      </fill>
    </dxf>
    <dxf>
      <font>
        <b/>
        <i val="0"/>
        <condense val="0"/>
        <extend val="0"/>
        <color auto="1"/>
      </font>
      <fill>
        <patternFill>
          <bgColor indexed="13"/>
        </patternFill>
      </fill>
    </dxf>
    <dxf>
      <font>
        <b/>
        <i val="0"/>
        <condense val="0"/>
        <extend val="0"/>
        <color indexed="9"/>
      </font>
      <fill>
        <patternFill>
          <bgColor indexed="10"/>
        </patternFill>
      </fill>
    </dxf>
    <dxf>
      <fill>
        <patternFill>
          <bgColor indexed="43"/>
        </patternFill>
      </fill>
    </dxf>
    <dxf>
      <font>
        <b/>
        <i val="0"/>
        <condense val="0"/>
        <extend val="0"/>
        <color auto="1"/>
      </font>
      <fill>
        <patternFill>
          <bgColor indexed="13"/>
        </patternFill>
      </fill>
    </dxf>
    <dxf>
      <font>
        <b/>
        <i val="0"/>
        <condense val="0"/>
        <extend val="0"/>
        <color indexed="9"/>
      </font>
      <fill>
        <patternFill>
          <bgColor indexed="10"/>
        </patternFill>
      </fill>
    </dxf>
    <dxf>
      <fill>
        <patternFill>
          <bgColor indexed="43"/>
        </patternFill>
      </fill>
    </dxf>
    <dxf>
      <font>
        <b/>
        <i val="0"/>
        <condense val="0"/>
        <extend val="0"/>
        <color auto="1"/>
      </font>
      <fill>
        <patternFill>
          <bgColor indexed="13"/>
        </patternFill>
      </fill>
    </dxf>
    <dxf>
      <font>
        <b/>
        <i val="0"/>
        <condense val="0"/>
        <extend val="0"/>
        <color indexed="9"/>
      </font>
      <fill>
        <patternFill>
          <bgColor indexed="10"/>
        </patternFill>
      </fill>
    </dxf>
    <dxf>
      <fill>
        <patternFill>
          <bgColor indexed="43"/>
        </patternFill>
      </fill>
    </dxf>
    <dxf>
      <font>
        <b/>
        <i val="0"/>
        <condense val="0"/>
        <extend val="0"/>
        <color auto="1"/>
      </font>
      <fill>
        <patternFill>
          <bgColor indexed="13"/>
        </patternFill>
      </fill>
    </dxf>
    <dxf>
      <font>
        <b/>
        <i val="0"/>
        <condense val="0"/>
        <extend val="0"/>
        <color indexed="9"/>
      </font>
      <fill>
        <patternFill>
          <bgColor indexed="10"/>
        </patternFill>
      </fill>
    </dxf>
    <dxf>
      <fill>
        <patternFill>
          <bgColor indexed="43"/>
        </patternFill>
      </fill>
    </dxf>
    <dxf>
      <font>
        <b/>
        <i val="0"/>
        <condense val="0"/>
        <extend val="0"/>
        <color auto="1"/>
      </font>
      <fill>
        <patternFill>
          <bgColor indexed="13"/>
        </patternFill>
      </fill>
    </dxf>
    <dxf>
      <font>
        <b/>
        <i val="0"/>
        <condense val="0"/>
        <extend val="0"/>
        <color indexed="9"/>
      </font>
      <fill>
        <patternFill>
          <bgColor indexed="10"/>
        </patternFill>
      </fill>
    </dxf>
    <dxf>
      <fill>
        <patternFill>
          <bgColor indexed="43"/>
        </patternFill>
      </fill>
    </dxf>
    <dxf>
      <font>
        <b/>
        <i val="0"/>
        <condense val="0"/>
        <extend val="0"/>
        <color auto="1"/>
      </font>
      <fill>
        <patternFill>
          <bgColor indexed="13"/>
        </patternFill>
      </fill>
    </dxf>
    <dxf>
      <font>
        <b/>
        <i val="0"/>
        <condense val="0"/>
        <extend val="0"/>
        <color indexed="9"/>
      </font>
      <fill>
        <patternFill>
          <bgColor indexed="10"/>
        </patternFill>
      </fill>
    </dxf>
    <dxf>
      <fill>
        <patternFill>
          <bgColor indexed="43"/>
        </patternFill>
      </fill>
    </dxf>
    <dxf>
      <font>
        <b/>
        <i val="0"/>
        <condense val="0"/>
        <extend val="0"/>
        <color auto="1"/>
      </font>
      <fill>
        <patternFill>
          <bgColor indexed="13"/>
        </patternFill>
      </fill>
    </dxf>
    <dxf>
      <font>
        <b/>
        <i val="0"/>
        <condense val="0"/>
        <extend val="0"/>
        <color indexed="9"/>
      </font>
      <fill>
        <patternFill>
          <bgColor indexed="10"/>
        </patternFill>
      </fill>
    </dxf>
    <dxf>
      <fill>
        <patternFill>
          <bgColor indexed="43"/>
        </patternFill>
      </fill>
    </dxf>
    <dxf>
      <font>
        <b/>
        <i val="0"/>
        <condense val="0"/>
        <extend val="0"/>
        <color auto="1"/>
      </font>
      <fill>
        <patternFill>
          <bgColor indexed="13"/>
        </patternFill>
      </fill>
    </dxf>
    <dxf>
      <font>
        <b/>
        <i val="0"/>
        <condense val="0"/>
        <extend val="0"/>
        <color indexed="9"/>
      </font>
      <fill>
        <patternFill>
          <bgColor indexed="10"/>
        </patternFill>
      </fill>
    </dxf>
    <dxf>
      <fill>
        <patternFill>
          <bgColor indexed="43"/>
        </patternFill>
      </fill>
    </dxf>
    <dxf>
      <font>
        <b/>
        <i val="0"/>
        <condense val="0"/>
        <extend val="0"/>
        <color auto="1"/>
      </font>
      <fill>
        <patternFill>
          <bgColor indexed="13"/>
        </patternFill>
      </fill>
    </dxf>
    <dxf>
      <font>
        <b/>
        <i val="0"/>
        <condense val="0"/>
        <extend val="0"/>
        <color indexed="9"/>
      </font>
      <fill>
        <patternFill>
          <bgColor indexed="10"/>
        </patternFill>
      </fill>
    </dxf>
    <dxf>
      <fill>
        <patternFill>
          <bgColor indexed="43"/>
        </patternFill>
      </fill>
    </dxf>
    <dxf>
      <font>
        <b/>
        <i val="0"/>
        <condense val="0"/>
        <extend val="0"/>
        <color auto="1"/>
      </font>
      <fill>
        <patternFill>
          <bgColor indexed="13"/>
        </patternFill>
      </fill>
    </dxf>
    <dxf>
      <font>
        <b/>
        <i val="0"/>
        <condense val="0"/>
        <extend val="0"/>
        <color indexed="9"/>
      </font>
      <fill>
        <patternFill>
          <bgColor indexed="10"/>
        </patternFill>
      </fill>
    </dxf>
    <dxf>
      <fill>
        <patternFill>
          <bgColor indexed="43"/>
        </patternFill>
      </fill>
    </dxf>
    <dxf>
      <font>
        <b/>
        <i val="0"/>
        <condense val="0"/>
        <extend val="0"/>
        <color auto="1"/>
      </font>
      <fill>
        <patternFill>
          <bgColor indexed="13"/>
        </patternFill>
      </fill>
    </dxf>
    <dxf>
      <font>
        <b/>
        <i val="0"/>
        <condense val="0"/>
        <extend val="0"/>
        <color indexed="9"/>
      </font>
      <fill>
        <patternFill>
          <bgColor indexed="10"/>
        </patternFill>
      </fill>
    </dxf>
    <dxf>
      <fill>
        <patternFill>
          <bgColor indexed="43"/>
        </patternFill>
      </fill>
    </dxf>
    <dxf>
      <font>
        <b/>
        <i val="0"/>
        <condense val="0"/>
        <extend val="0"/>
        <color auto="1"/>
      </font>
      <fill>
        <patternFill>
          <bgColor indexed="13"/>
        </patternFill>
      </fill>
    </dxf>
    <dxf>
      <font>
        <b/>
        <i val="0"/>
        <condense val="0"/>
        <extend val="0"/>
        <color indexed="9"/>
      </font>
      <fill>
        <patternFill>
          <bgColor indexed="10"/>
        </patternFill>
      </fill>
    </dxf>
    <dxf>
      <fill>
        <patternFill>
          <bgColor indexed="43"/>
        </patternFill>
      </fill>
    </dxf>
    <dxf>
      <font>
        <b/>
        <i val="0"/>
        <condense val="0"/>
        <extend val="0"/>
        <color auto="1"/>
      </font>
      <fill>
        <patternFill>
          <bgColor indexed="13"/>
        </patternFill>
      </fill>
    </dxf>
    <dxf>
      <font>
        <b/>
        <i val="0"/>
        <condense val="0"/>
        <extend val="0"/>
        <color indexed="9"/>
      </font>
      <fill>
        <patternFill>
          <bgColor indexed="10"/>
        </patternFill>
      </fill>
    </dxf>
    <dxf>
      <fill>
        <patternFill>
          <bgColor indexed="43"/>
        </patternFill>
      </fill>
    </dxf>
    <dxf>
      <font>
        <b/>
        <i val="0"/>
        <condense val="0"/>
        <extend val="0"/>
        <color auto="1"/>
      </font>
      <fill>
        <patternFill>
          <bgColor indexed="13"/>
        </patternFill>
      </fill>
    </dxf>
    <dxf>
      <font>
        <b/>
        <i val="0"/>
        <condense val="0"/>
        <extend val="0"/>
        <color indexed="9"/>
      </font>
      <fill>
        <patternFill>
          <bgColor indexed="10"/>
        </patternFill>
      </fill>
    </dxf>
    <dxf>
      <fill>
        <patternFill>
          <bgColor indexed="43"/>
        </patternFill>
      </fill>
    </dxf>
    <dxf>
      <font>
        <b/>
        <i val="0"/>
        <condense val="0"/>
        <extend val="0"/>
        <color auto="1"/>
      </font>
      <fill>
        <patternFill>
          <bgColor indexed="13"/>
        </patternFill>
      </fill>
    </dxf>
    <dxf>
      <font>
        <b/>
        <i val="0"/>
        <condense val="0"/>
        <extend val="0"/>
        <color indexed="9"/>
      </font>
      <fill>
        <patternFill>
          <bgColor indexed="10"/>
        </patternFill>
      </fill>
    </dxf>
    <dxf>
      <fill>
        <patternFill>
          <bgColor indexed="43"/>
        </patternFill>
      </fill>
    </dxf>
    <dxf>
      <font>
        <b/>
        <i val="0"/>
        <condense val="0"/>
        <extend val="0"/>
        <color auto="1"/>
      </font>
      <fill>
        <patternFill>
          <bgColor indexed="13"/>
        </patternFill>
      </fill>
    </dxf>
    <dxf>
      <font>
        <b/>
        <i val="0"/>
        <condense val="0"/>
        <extend val="0"/>
        <color indexed="9"/>
      </font>
      <fill>
        <patternFill>
          <bgColor indexed="10"/>
        </patternFill>
      </fill>
    </dxf>
    <dxf>
      <fill>
        <patternFill>
          <bgColor indexed="43"/>
        </patternFill>
      </fill>
    </dxf>
    <dxf>
      <font>
        <b/>
        <i val="0"/>
        <condense val="0"/>
        <extend val="0"/>
        <color auto="1"/>
      </font>
      <fill>
        <patternFill>
          <bgColor indexed="13"/>
        </patternFill>
      </fill>
    </dxf>
    <dxf>
      <font>
        <b/>
        <i val="0"/>
        <condense val="0"/>
        <extend val="0"/>
        <color indexed="9"/>
      </font>
      <fill>
        <patternFill>
          <bgColor indexed="10"/>
        </patternFill>
      </fill>
    </dxf>
    <dxf>
      <fill>
        <patternFill>
          <bgColor indexed="43"/>
        </patternFill>
      </fill>
    </dxf>
    <dxf>
      <font>
        <b/>
        <i val="0"/>
        <condense val="0"/>
        <extend val="0"/>
        <color auto="1"/>
      </font>
      <fill>
        <patternFill>
          <bgColor indexed="13"/>
        </patternFill>
      </fill>
    </dxf>
    <dxf>
      <font>
        <b/>
        <i val="0"/>
        <condense val="0"/>
        <extend val="0"/>
        <color indexed="9"/>
      </font>
      <fill>
        <patternFill>
          <bgColor indexed="10"/>
        </patternFill>
      </fill>
    </dxf>
    <dxf>
      <fill>
        <patternFill>
          <bgColor indexed="43"/>
        </patternFill>
      </fill>
    </dxf>
    <dxf>
      <font>
        <b/>
        <i val="0"/>
        <condense val="0"/>
        <extend val="0"/>
        <color auto="1"/>
      </font>
      <fill>
        <patternFill>
          <bgColor indexed="13"/>
        </patternFill>
      </fill>
    </dxf>
    <dxf>
      <font>
        <b/>
        <i val="0"/>
        <condense val="0"/>
        <extend val="0"/>
        <color indexed="9"/>
      </font>
      <fill>
        <patternFill>
          <bgColor indexed="10"/>
        </patternFill>
      </fill>
    </dxf>
    <dxf>
      <fill>
        <patternFill>
          <bgColor indexed="43"/>
        </patternFill>
      </fill>
    </dxf>
    <dxf>
      <font>
        <b/>
        <i val="0"/>
        <condense val="0"/>
        <extend val="0"/>
        <color auto="1"/>
      </font>
      <fill>
        <patternFill>
          <bgColor indexed="13"/>
        </patternFill>
      </fill>
    </dxf>
    <dxf>
      <font>
        <b/>
        <i val="0"/>
        <condense val="0"/>
        <extend val="0"/>
        <color indexed="9"/>
      </font>
      <fill>
        <patternFill>
          <bgColor indexed="10"/>
        </patternFill>
      </fill>
    </dxf>
    <dxf>
      <fill>
        <patternFill>
          <bgColor indexed="43"/>
        </patternFill>
      </fill>
    </dxf>
    <dxf>
      <font>
        <b/>
        <i val="0"/>
        <condense val="0"/>
        <extend val="0"/>
        <color auto="1"/>
      </font>
      <fill>
        <patternFill>
          <bgColor indexed="13"/>
        </patternFill>
      </fill>
    </dxf>
    <dxf>
      <font>
        <b/>
        <i val="0"/>
        <condense val="0"/>
        <extend val="0"/>
        <color indexed="9"/>
      </font>
      <fill>
        <patternFill>
          <bgColor indexed="10"/>
        </patternFill>
      </fill>
    </dxf>
    <dxf>
      <fill>
        <patternFill>
          <bgColor indexed="43"/>
        </patternFill>
      </fill>
    </dxf>
    <dxf>
      <font>
        <b/>
        <i val="0"/>
        <condense val="0"/>
        <extend val="0"/>
        <color auto="1"/>
      </font>
      <fill>
        <patternFill>
          <bgColor indexed="13"/>
        </patternFill>
      </fill>
    </dxf>
    <dxf>
      <font>
        <b/>
        <i val="0"/>
        <condense val="0"/>
        <extend val="0"/>
        <color indexed="9"/>
      </font>
      <fill>
        <patternFill>
          <bgColor indexed="10"/>
        </patternFill>
      </fill>
    </dxf>
    <dxf>
      <fill>
        <patternFill>
          <bgColor indexed="43"/>
        </patternFill>
      </fill>
    </dxf>
    <dxf>
      <font>
        <b/>
        <i val="0"/>
        <condense val="0"/>
        <extend val="0"/>
        <color auto="1"/>
      </font>
      <fill>
        <patternFill>
          <bgColor indexed="13"/>
        </patternFill>
      </fill>
    </dxf>
    <dxf>
      <font>
        <b/>
        <i val="0"/>
        <condense val="0"/>
        <extend val="0"/>
        <color indexed="9"/>
      </font>
      <fill>
        <patternFill>
          <bgColor indexed="10"/>
        </patternFill>
      </fill>
    </dxf>
    <dxf>
      <fill>
        <patternFill>
          <bgColor indexed="43"/>
        </patternFill>
      </fill>
    </dxf>
    <dxf>
      <font>
        <b/>
        <i val="0"/>
        <condense val="0"/>
        <extend val="0"/>
        <color auto="1"/>
      </font>
      <fill>
        <patternFill>
          <bgColor indexed="13"/>
        </patternFill>
      </fill>
    </dxf>
    <dxf>
      <font>
        <b/>
        <i val="0"/>
        <condense val="0"/>
        <extend val="0"/>
        <color indexed="9"/>
      </font>
      <fill>
        <patternFill>
          <bgColor indexed="10"/>
        </patternFill>
      </fill>
    </dxf>
    <dxf>
      <fill>
        <patternFill>
          <bgColor indexed="43"/>
        </patternFill>
      </fill>
    </dxf>
    <dxf>
      <font>
        <b/>
        <i val="0"/>
        <condense val="0"/>
        <extend val="0"/>
        <color auto="1"/>
      </font>
      <fill>
        <patternFill>
          <bgColor indexed="13"/>
        </patternFill>
      </fill>
    </dxf>
    <dxf>
      <font>
        <b/>
        <i val="0"/>
        <condense val="0"/>
        <extend val="0"/>
        <color indexed="9"/>
      </font>
      <fill>
        <patternFill>
          <bgColor indexed="10"/>
        </patternFill>
      </fill>
    </dxf>
    <dxf>
      <fill>
        <patternFill>
          <bgColor indexed="43"/>
        </patternFill>
      </fill>
    </dxf>
    <dxf>
      <font>
        <b/>
        <i val="0"/>
        <condense val="0"/>
        <extend val="0"/>
        <color auto="1"/>
      </font>
      <fill>
        <patternFill>
          <bgColor indexed="13"/>
        </patternFill>
      </fill>
    </dxf>
    <dxf>
      <font>
        <b/>
        <i val="0"/>
        <condense val="0"/>
        <extend val="0"/>
        <color indexed="9"/>
      </font>
      <fill>
        <patternFill>
          <bgColor indexed="10"/>
        </patternFill>
      </fill>
    </dxf>
    <dxf>
      <fill>
        <patternFill>
          <bgColor indexed="43"/>
        </patternFill>
      </fill>
    </dxf>
    <dxf>
      <font>
        <b/>
        <i val="0"/>
        <condense val="0"/>
        <extend val="0"/>
        <color auto="1"/>
      </font>
      <fill>
        <patternFill>
          <bgColor indexed="13"/>
        </patternFill>
      </fill>
    </dxf>
    <dxf>
      <font>
        <b/>
        <i val="0"/>
        <condense val="0"/>
        <extend val="0"/>
        <color indexed="9"/>
      </font>
      <fill>
        <patternFill>
          <bgColor indexed="10"/>
        </patternFill>
      </fill>
    </dxf>
    <dxf>
      <fill>
        <patternFill>
          <bgColor indexed="43"/>
        </patternFill>
      </fill>
    </dxf>
    <dxf>
      <font>
        <b/>
        <i val="0"/>
        <condense val="0"/>
        <extend val="0"/>
        <color auto="1"/>
      </font>
      <fill>
        <patternFill>
          <bgColor indexed="13"/>
        </patternFill>
      </fill>
    </dxf>
    <dxf>
      <font>
        <b/>
        <i val="0"/>
        <condense val="0"/>
        <extend val="0"/>
        <color indexed="9"/>
      </font>
      <fill>
        <patternFill>
          <bgColor indexed="10"/>
        </patternFill>
      </fill>
    </dxf>
    <dxf>
      <fill>
        <patternFill>
          <bgColor indexed="43"/>
        </patternFill>
      </fill>
    </dxf>
    <dxf>
      <font>
        <b/>
        <i val="0"/>
        <condense val="0"/>
        <extend val="0"/>
        <color auto="1"/>
      </font>
      <fill>
        <patternFill>
          <bgColor indexed="13"/>
        </patternFill>
      </fill>
    </dxf>
    <dxf>
      <font>
        <b/>
        <i val="0"/>
        <condense val="0"/>
        <extend val="0"/>
        <color indexed="9"/>
      </font>
      <fill>
        <patternFill>
          <bgColor indexed="10"/>
        </patternFill>
      </fill>
    </dxf>
    <dxf>
      <fill>
        <patternFill>
          <bgColor indexed="43"/>
        </patternFill>
      </fill>
    </dxf>
    <dxf>
      <font>
        <b/>
        <i val="0"/>
        <condense val="0"/>
        <extend val="0"/>
        <color auto="1"/>
      </font>
      <fill>
        <patternFill>
          <bgColor indexed="13"/>
        </patternFill>
      </fill>
    </dxf>
    <dxf>
      <font>
        <b/>
        <i val="0"/>
        <condense val="0"/>
        <extend val="0"/>
        <color indexed="9"/>
      </font>
      <fill>
        <patternFill>
          <bgColor indexed="10"/>
        </patternFill>
      </fill>
    </dxf>
    <dxf>
      <fill>
        <patternFill>
          <bgColor indexed="43"/>
        </patternFill>
      </fill>
    </dxf>
    <dxf>
      <font>
        <b/>
        <i val="0"/>
        <condense val="0"/>
        <extend val="0"/>
        <color auto="1"/>
      </font>
      <fill>
        <patternFill>
          <bgColor indexed="13"/>
        </patternFill>
      </fill>
    </dxf>
    <dxf>
      <font>
        <b/>
        <i val="0"/>
        <condense val="0"/>
        <extend val="0"/>
        <color indexed="9"/>
      </font>
      <fill>
        <patternFill>
          <bgColor indexed="10"/>
        </patternFill>
      </fill>
    </dxf>
    <dxf>
      <fill>
        <patternFill>
          <bgColor indexed="43"/>
        </patternFill>
      </fill>
    </dxf>
    <dxf>
      <font>
        <b/>
        <i val="0"/>
        <condense val="0"/>
        <extend val="0"/>
        <color auto="1"/>
      </font>
      <fill>
        <patternFill>
          <bgColor indexed="13"/>
        </patternFill>
      </fill>
    </dxf>
    <dxf>
      <font>
        <b/>
        <i val="0"/>
        <condense val="0"/>
        <extend val="0"/>
        <color indexed="9"/>
      </font>
      <fill>
        <patternFill>
          <bgColor indexed="10"/>
        </patternFill>
      </fill>
    </dxf>
    <dxf>
      <fill>
        <patternFill>
          <bgColor indexed="43"/>
        </patternFill>
      </fill>
    </dxf>
    <dxf>
      <font>
        <b/>
        <i val="0"/>
        <condense val="0"/>
        <extend val="0"/>
        <color auto="1"/>
      </font>
      <fill>
        <patternFill>
          <bgColor indexed="13"/>
        </patternFill>
      </fill>
    </dxf>
    <dxf>
      <font>
        <b/>
        <i val="0"/>
        <condense val="0"/>
        <extend val="0"/>
        <color indexed="9"/>
      </font>
      <fill>
        <patternFill>
          <bgColor indexed="10"/>
        </patternFill>
      </fill>
    </dxf>
    <dxf>
      <fill>
        <patternFill>
          <bgColor indexed="43"/>
        </patternFill>
      </fill>
    </dxf>
    <dxf>
      <font>
        <b/>
        <i val="0"/>
        <condense val="0"/>
        <extend val="0"/>
        <color auto="1"/>
      </font>
      <fill>
        <patternFill>
          <bgColor indexed="13"/>
        </patternFill>
      </fill>
    </dxf>
    <dxf>
      <font>
        <b/>
        <i val="0"/>
        <condense val="0"/>
        <extend val="0"/>
        <color indexed="9"/>
      </font>
      <fill>
        <patternFill>
          <bgColor indexed="10"/>
        </patternFill>
      </fill>
    </dxf>
    <dxf>
      <fill>
        <patternFill>
          <bgColor indexed="43"/>
        </patternFill>
      </fill>
    </dxf>
    <dxf>
      <font>
        <b/>
        <i val="0"/>
        <condense val="0"/>
        <extend val="0"/>
        <color auto="1"/>
      </font>
      <fill>
        <patternFill>
          <bgColor indexed="13"/>
        </patternFill>
      </fill>
    </dxf>
    <dxf>
      <font>
        <b/>
        <i val="0"/>
        <condense val="0"/>
        <extend val="0"/>
        <color indexed="9"/>
      </font>
      <fill>
        <patternFill>
          <bgColor indexed="10"/>
        </patternFill>
      </fill>
    </dxf>
    <dxf>
      <fill>
        <patternFill>
          <bgColor indexed="43"/>
        </patternFill>
      </fill>
    </dxf>
    <dxf>
      <font>
        <b/>
        <i val="0"/>
        <condense val="0"/>
        <extend val="0"/>
        <color auto="1"/>
      </font>
      <fill>
        <patternFill>
          <bgColor indexed="13"/>
        </patternFill>
      </fill>
    </dxf>
    <dxf>
      <font>
        <b/>
        <i val="0"/>
        <condense val="0"/>
        <extend val="0"/>
        <color indexed="9"/>
      </font>
      <fill>
        <patternFill>
          <bgColor indexed="10"/>
        </patternFill>
      </fill>
    </dxf>
    <dxf>
      <fill>
        <patternFill>
          <bgColor indexed="43"/>
        </patternFill>
      </fill>
    </dxf>
    <dxf>
      <font>
        <b/>
        <i val="0"/>
        <condense val="0"/>
        <extend val="0"/>
        <color auto="1"/>
      </font>
      <fill>
        <patternFill>
          <bgColor indexed="13"/>
        </patternFill>
      </fill>
    </dxf>
    <dxf>
      <font>
        <b/>
        <i val="0"/>
        <condense val="0"/>
        <extend val="0"/>
        <color indexed="9"/>
      </font>
      <fill>
        <patternFill>
          <bgColor indexed="10"/>
        </patternFill>
      </fill>
    </dxf>
    <dxf>
      <fill>
        <patternFill>
          <bgColor indexed="43"/>
        </patternFill>
      </fill>
    </dxf>
    <dxf>
      <font>
        <b/>
        <i val="0"/>
        <condense val="0"/>
        <extend val="0"/>
        <color auto="1"/>
      </font>
      <fill>
        <patternFill>
          <bgColor indexed="13"/>
        </patternFill>
      </fill>
    </dxf>
    <dxf>
      <font>
        <b/>
        <i val="0"/>
        <condense val="0"/>
        <extend val="0"/>
        <color indexed="9"/>
      </font>
      <fill>
        <patternFill>
          <bgColor indexed="10"/>
        </patternFill>
      </fill>
    </dxf>
    <dxf>
      <fill>
        <patternFill>
          <bgColor indexed="43"/>
        </patternFill>
      </fill>
    </dxf>
    <dxf>
      <font>
        <b/>
        <i val="0"/>
        <condense val="0"/>
        <extend val="0"/>
        <color auto="1"/>
      </font>
      <fill>
        <patternFill>
          <bgColor indexed="13"/>
        </patternFill>
      </fill>
    </dxf>
    <dxf>
      <font>
        <b/>
        <i val="0"/>
        <condense val="0"/>
        <extend val="0"/>
        <color indexed="9"/>
      </font>
      <fill>
        <patternFill>
          <bgColor indexed="10"/>
        </patternFill>
      </fill>
    </dxf>
    <dxf>
      <fill>
        <patternFill>
          <bgColor indexed="43"/>
        </patternFill>
      </fill>
    </dxf>
    <dxf>
      <font>
        <b/>
        <i val="0"/>
        <condense val="0"/>
        <extend val="0"/>
        <color auto="1"/>
      </font>
      <fill>
        <patternFill>
          <bgColor indexed="13"/>
        </patternFill>
      </fill>
    </dxf>
    <dxf>
      <font>
        <b/>
        <i val="0"/>
        <condense val="0"/>
        <extend val="0"/>
        <color indexed="9"/>
      </font>
      <fill>
        <patternFill>
          <bgColor indexed="10"/>
        </patternFill>
      </fill>
    </dxf>
    <dxf>
      <fill>
        <patternFill>
          <bgColor indexed="43"/>
        </patternFill>
      </fill>
    </dxf>
    <dxf>
      <font>
        <b/>
        <i val="0"/>
        <condense val="0"/>
        <extend val="0"/>
        <color auto="1"/>
      </font>
      <fill>
        <patternFill>
          <bgColor indexed="13"/>
        </patternFill>
      </fill>
    </dxf>
    <dxf>
      <font>
        <b/>
        <i val="0"/>
        <condense val="0"/>
        <extend val="0"/>
        <color indexed="9"/>
      </font>
      <fill>
        <patternFill>
          <bgColor indexed="10"/>
        </patternFill>
      </fill>
    </dxf>
    <dxf>
      <fill>
        <patternFill>
          <bgColor indexed="43"/>
        </patternFill>
      </fill>
    </dxf>
    <dxf>
      <font>
        <b/>
        <i val="0"/>
        <condense val="0"/>
        <extend val="0"/>
        <color auto="1"/>
      </font>
      <fill>
        <patternFill>
          <bgColor indexed="13"/>
        </patternFill>
      </fill>
    </dxf>
    <dxf>
      <font>
        <b/>
        <i val="0"/>
        <condense val="0"/>
        <extend val="0"/>
        <color indexed="9"/>
      </font>
      <fill>
        <patternFill>
          <bgColor indexed="10"/>
        </patternFill>
      </fill>
    </dxf>
    <dxf>
      <fill>
        <patternFill>
          <bgColor indexed="43"/>
        </patternFill>
      </fill>
    </dxf>
    <dxf>
      <font>
        <b/>
        <i val="0"/>
        <condense val="0"/>
        <extend val="0"/>
        <color auto="1"/>
      </font>
      <fill>
        <patternFill>
          <bgColor indexed="13"/>
        </patternFill>
      </fill>
    </dxf>
    <dxf>
      <font>
        <b/>
        <i val="0"/>
        <condense val="0"/>
        <extend val="0"/>
        <color indexed="9"/>
      </font>
      <fill>
        <patternFill>
          <bgColor indexed="10"/>
        </patternFill>
      </fill>
    </dxf>
    <dxf>
      <fill>
        <patternFill>
          <bgColor indexed="43"/>
        </patternFill>
      </fill>
    </dxf>
    <dxf>
      <font>
        <b/>
        <i val="0"/>
        <condense val="0"/>
        <extend val="0"/>
        <color auto="1"/>
      </font>
      <fill>
        <patternFill>
          <bgColor indexed="13"/>
        </patternFill>
      </fill>
    </dxf>
    <dxf>
      <font>
        <b/>
        <i val="0"/>
        <condense val="0"/>
        <extend val="0"/>
        <color indexed="9"/>
      </font>
      <fill>
        <patternFill>
          <bgColor indexed="10"/>
        </patternFill>
      </fill>
    </dxf>
    <dxf>
      <fill>
        <patternFill>
          <bgColor indexed="43"/>
        </patternFill>
      </fill>
    </dxf>
    <dxf>
      <font>
        <b/>
        <i val="0"/>
        <condense val="0"/>
        <extend val="0"/>
        <color auto="1"/>
      </font>
      <fill>
        <patternFill>
          <bgColor indexed="13"/>
        </patternFill>
      </fill>
    </dxf>
    <dxf>
      <font>
        <b/>
        <i val="0"/>
        <condense val="0"/>
        <extend val="0"/>
        <color indexed="9"/>
      </font>
      <fill>
        <patternFill>
          <bgColor indexed="10"/>
        </patternFill>
      </fill>
    </dxf>
    <dxf>
      <fill>
        <patternFill>
          <bgColor indexed="43"/>
        </patternFill>
      </fill>
    </dxf>
    <dxf>
      <font>
        <b/>
        <i val="0"/>
        <condense val="0"/>
        <extend val="0"/>
        <color auto="1"/>
      </font>
      <fill>
        <patternFill>
          <bgColor indexed="13"/>
        </patternFill>
      </fill>
    </dxf>
    <dxf>
      <font>
        <b/>
        <i val="0"/>
        <condense val="0"/>
        <extend val="0"/>
        <color indexed="9"/>
      </font>
      <fill>
        <patternFill>
          <bgColor indexed="10"/>
        </patternFill>
      </fill>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C0C0C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600121875952155"/>
          <c:y val="8.0808147234180366E-2"/>
          <c:w val="0.81600637504980511"/>
          <c:h val="0.83838452755462134"/>
        </c:manualLayout>
      </c:layout>
      <c:barChart>
        <c:barDir val="col"/>
        <c:grouping val="clustered"/>
        <c:varyColors val="0"/>
        <c:ser>
          <c:idx val="1"/>
          <c:order val="0"/>
          <c:tx>
            <c:strRef>
              <c:f>Snapshot!$G$37</c:f>
              <c:strCache>
                <c:ptCount val="1"/>
                <c:pt idx="0">
                  <c:v>Passed</c:v>
                </c:pt>
              </c:strCache>
            </c:strRef>
          </c:tx>
          <c:spPr>
            <a:gradFill rotWithShape="0">
              <a:gsLst>
                <a:gs pos="0">
                  <a:srgbClr xmlns:mc="http://schemas.openxmlformats.org/markup-compatibility/2006" xmlns:a14="http://schemas.microsoft.com/office/drawing/2010/main" val="007600" mc:Ignorable="a14" a14:legacySpreadsheetColorIndex="11">
                    <a:gamma/>
                    <a:shade val="46275"/>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7600" mc:Ignorable="a14" a14:legacySpreadsheetColorIndex="11">
                    <a:gamma/>
                    <a:shade val="46275"/>
                    <a:invGamma/>
                  </a:srgbClr>
                </a:gs>
              </a:gsLst>
              <a:lin ang="0" scaled="1"/>
            </a:gradFill>
            <a:ln w="25400">
              <a:noFill/>
            </a:ln>
          </c:spPr>
          <c:invertIfNegative val="0"/>
          <c:val>
            <c:numRef>
              <c:f>Snapshot!$J$37</c:f>
              <c:numCache>
                <c:formatCode>#,##0</c:formatCode>
                <c:ptCount val="1"/>
                <c:pt idx="0">
                  <c:v>0</c:v>
                </c:pt>
              </c:numCache>
            </c:numRef>
          </c:val>
        </c:ser>
        <c:ser>
          <c:idx val="4"/>
          <c:order val="1"/>
          <c:tx>
            <c:strRef>
              <c:f>Snapshot!$G$40</c:f>
              <c:strCache>
                <c:ptCount val="1"/>
                <c:pt idx="0">
                  <c:v>Blocked</c:v>
                </c:pt>
              </c:strCache>
            </c:strRef>
          </c:tx>
          <c:spPr>
            <a:gradFill rotWithShape="0">
              <a:gsLst>
                <a:gs pos="0">
                  <a:srgbClr xmlns:mc="http://schemas.openxmlformats.org/markup-compatibility/2006" xmlns:a14="http://schemas.microsoft.com/office/drawing/2010/main" val="767600" mc:Ignorable="a14" a14:legacySpreadsheetColorIndex="13">
                    <a:gamma/>
                    <a:shade val="46275"/>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767600" mc:Ignorable="a14" a14:legacySpreadsheetColorIndex="13">
                    <a:gamma/>
                    <a:shade val="46275"/>
                    <a:invGamma/>
                  </a:srgbClr>
                </a:gs>
              </a:gsLst>
              <a:lin ang="0" scaled="1"/>
            </a:gradFill>
            <a:ln w="25400">
              <a:noFill/>
            </a:ln>
          </c:spPr>
          <c:invertIfNegative val="0"/>
          <c:val>
            <c:numRef>
              <c:f>Snapshot!$J$40</c:f>
              <c:numCache>
                <c:formatCode>#,##0</c:formatCode>
                <c:ptCount val="1"/>
                <c:pt idx="0">
                  <c:v>0</c:v>
                </c:pt>
              </c:numCache>
            </c:numRef>
          </c:val>
        </c:ser>
        <c:ser>
          <c:idx val="2"/>
          <c:order val="2"/>
          <c:tx>
            <c:strRef>
              <c:f>Snapshot!$G$38</c:f>
              <c:strCache>
                <c:ptCount val="1"/>
                <c:pt idx="0">
                  <c:v>Failed</c:v>
                </c:pt>
              </c:strCache>
            </c:strRef>
          </c:tx>
          <c:spPr>
            <a:gradFill rotWithShape="0">
              <a:gsLst>
                <a:gs pos="0">
                  <a:srgbClr xmlns:mc="http://schemas.openxmlformats.org/markup-compatibility/2006" xmlns:a14="http://schemas.microsoft.com/office/drawing/2010/main" val="760000" mc:Ignorable="a14" a14:legacySpreadsheetColorIndex="10">
                    <a:gamma/>
                    <a:shade val="46275"/>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760000" mc:Ignorable="a14" a14:legacySpreadsheetColorIndex="10">
                    <a:gamma/>
                    <a:shade val="46275"/>
                    <a:invGamma/>
                  </a:srgbClr>
                </a:gs>
              </a:gsLst>
              <a:lin ang="0" scaled="1"/>
            </a:gradFill>
            <a:ln w="25400">
              <a:noFill/>
            </a:ln>
          </c:spPr>
          <c:invertIfNegative val="0"/>
          <c:val>
            <c:numRef>
              <c:f>Snapshot!$J$38</c:f>
              <c:numCache>
                <c:formatCode>#,##0</c:formatCode>
                <c:ptCount val="1"/>
                <c:pt idx="0">
                  <c:v>0</c:v>
                </c:pt>
              </c:numCache>
            </c:numRef>
          </c:val>
        </c:ser>
        <c:ser>
          <c:idx val="3"/>
          <c:order val="3"/>
          <c:tx>
            <c:strRef>
              <c:f>Snapshot!$G$39</c:f>
              <c:strCache>
                <c:ptCount val="1"/>
                <c:pt idx="0">
                  <c:v>Skipped</c:v>
                </c:pt>
              </c:strCache>
            </c:strRef>
          </c:tx>
          <c:spPr>
            <a:gradFill rotWithShape="0">
              <a:gsLst>
                <a:gs pos="0">
                  <a:srgbClr xmlns:mc="http://schemas.openxmlformats.org/markup-compatibility/2006" xmlns:a14="http://schemas.microsoft.com/office/drawing/2010/main" val="6C6C6C" mc:Ignorable="a14" a14:legacySpreadsheetColorIndex="22">
                    <a:gamma/>
                    <a:shade val="46275"/>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6C6C6C" mc:Ignorable="a14" a14:legacySpreadsheetColorIndex="22">
                    <a:gamma/>
                    <a:shade val="46275"/>
                    <a:invGamma/>
                  </a:srgbClr>
                </a:gs>
              </a:gsLst>
              <a:lin ang="0" scaled="1"/>
            </a:gradFill>
            <a:ln w="25400">
              <a:noFill/>
            </a:ln>
          </c:spPr>
          <c:invertIfNegative val="0"/>
          <c:val>
            <c:numRef>
              <c:f>Snapshot!$J$39</c:f>
              <c:numCache>
                <c:formatCode>#,##0</c:formatCode>
                <c:ptCount val="1"/>
                <c:pt idx="0">
                  <c:v>0</c:v>
                </c:pt>
              </c:numCache>
            </c:numRef>
          </c:val>
        </c:ser>
        <c:ser>
          <c:idx val="0"/>
          <c:order val="4"/>
          <c:tx>
            <c:strRef>
              <c:f>Snapshot!$G$36</c:f>
              <c:strCache>
                <c:ptCount val="1"/>
                <c:pt idx="0">
                  <c:v>Untested</c:v>
                </c:pt>
              </c:strCache>
            </c:strRef>
          </c:tx>
          <c:spPr>
            <a:gradFill rotWithShape="0">
              <a:gsLst>
                <a:gs pos="0">
                  <a:srgbClr xmlns:mc="http://schemas.openxmlformats.org/markup-compatibility/2006" xmlns:a14="http://schemas.microsoft.com/office/drawing/2010/main" val="767647" mc:Ignorable="a14" a14:legacySpreadsheetColorIndex="43">
                    <a:gamma/>
                    <a:shade val="46275"/>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767647" mc:Ignorable="a14" a14:legacySpreadsheetColorIndex="43">
                    <a:gamma/>
                    <a:shade val="46275"/>
                    <a:invGamma/>
                  </a:srgbClr>
                </a:gs>
              </a:gsLst>
              <a:lin ang="0" scaled="1"/>
            </a:gradFill>
            <a:ln w="25400">
              <a:noFill/>
            </a:ln>
          </c:spPr>
          <c:invertIfNegative val="0"/>
          <c:val>
            <c:numRef>
              <c:f>Snapshot!$J$36</c:f>
              <c:numCache>
                <c:formatCode>#,##0</c:formatCode>
                <c:ptCount val="1"/>
                <c:pt idx="0">
                  <c:v>0</c:v>
                </c:pt>
              </c:numCache>
            </c:numRef>
          </c:val>
        </c:ser>
        <c:dLbls>
          <c:showLegendKey val="0"/>
          <c:showVal val="0"/>
          <c:showCatName val="0"/>
          <c:showSerName val="0"/>
          <c:showPercent val="0"/>
          <c:showBubbleSize val="0"/>
        </c:dLbls>
        <c:gapWidth val="100"/>
        <c:axId val="98182272"/>
        <c:axId val="98183808"/>
      </c:barChart>
      <c:catAx>
        <c:axId val="9818227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en-US"/>
          </a:p>
        </c:txPr>
        <c:crossAx val="98183808"/>
        <c:crosses val="autoZero"/>
        <c:auto val="1"/>
        <c:lblAlgn val="ctr"/>
        <c:lblOffset val="100"/>
        <c:tickLblSkip val="1"/>
        <c:tickMarkSkip val="1"/>
        <c:noMultiLvlLbl val="0"/>
      </c:catAx>
      <c:valAx>
        <c:axId val="98183808"/>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8182272"/>
        <c:crosses val="autoZero"/>
        <c:crossBetween val="between"/>
      </c:valAx>
      <c:spPr>
        <a:noFill/>
        <a:ln w="12700">
          <a:solidFill>
            <a:srgbClr val="0000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437536954907955E-2"/>
          <c:y val="5.6738276346296031E-2"/>
          <c:w val="0.81406312108087242"/>
          <c:h val="0.62412103980925637"/>
        </c:manualLayout>
      </c:layout>
      <c:barChart>
        <c:barDir val="bar"/>
        <c:grouping val="stacked"/>
        <c:varyColors val="0"/>
        <c:ser>
          <c:idx val="1"/>
          <c:order val="0"/>
          <c:tx>
            <c:strRef>
              <c:f>'UC005'!$D$5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'UC005'!$E$5</c:f>
              <c:numCache>
                <c:formatCode>General</c:formatCode>
                <c:ptCount val="1"/>
                <c:pt idx="0">
                  <c:v>0</c:v>
                </c:pt>
              </c:numCache>
            </c:numRef>
          </c:val>
        </c:ser>
        <c:ser>
          <c:idx val="2"/>
          <c:order val="1"/>
          <c:tx>
            <c:strRef>
              <c:f>'UC005'!$D$6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'UC005'!$E$6</c:f>
              <c:numCache>
                <c:formatCode>General</c:formatCode>
                <c:ptCount val="1"/>
                <c:pt idx="0">
                  <c:v>0</c:v>
                </c:pt>
              </c:numCache>
            </c:numRef>
          </c:val>
        </c:ser>
        <c:ser>
          <c:idx val="4"/>
          <c:order val="2"/>
          <c:tx>
            <c:strRef>
              <c:f>'UC005'!$D$8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'UC005'!$E$8</c:f>
              <c:numCache>
                <c:formatCode>General</c:formatCode>
                <c:ptCount val="1"/>
                <c:pt idx="0">
                  <c:v>0</c:v>
                </c:pt>
              </c:numCache>
            </c:numRef>
          </c:val>
        </c:ser>
        <c:ser>
          <c:idx val="0"/>
          <c:order val="3"/>
          <c:tx>
            <c:strRef>
              <c:f>'UC005'!$D$4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'UC005'!$E$4</c:f>
              <c:numCache>
                <c:formatCode>General</c:formatCode>
                <c:ptCount val="1"/>
                <c:pt idx="0">
                  <c:v>0</c:v>
                </c:pt>
              </c:numCache>
            </c:numRef>
          </c:val>
        </c:ser>
        <c:ser>
          <c:idx val="3"/>
          <c:order val="4"/>
          <c:tx>
            <c:strRef>
              <c:f>'UC005'!$D$7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'UC005'!$E$7</c:f>
              <c:numCache>
                <c:formatCode>General</c:formatCode>
                <c:ptCount val="1"/>
                <c:pt idx="0">
                  <c:v>0</c:v>
                </c:pt>
              </c:numCache>
            </c:numRef>
          </c:val>
        </c:ser>
        <c:dLbls>
          <c:showLegendKey val="0"/>
          <c:showVal val="0"/>
          <c:showCatName val="0"/>
          <c:showSerName val="0"/>
          <c:showPercent val="0"/>
          <c:showBubbleSize val="0"/>
        </c:dLbls>
        <c:gapWidth val="30"/>
        <c:overlap val="100"/>
        <c:axId val="65716992"/>
        <c:axId val="65718528"/>
      </c:barChart>
      <c:catAx>
        <c:axId val="65716992"/>
        <c:scaling>
          <c:orientation val="minMax"/>
        </c:scaling>
        <c:delete val="1"/>
        <c:axPos val="l"/>
        <c:majorTickMark val="out"/>
        <c:minorTickMark val="none"/>
        <c:tickLblPos val="nextTo"/>
        <c:crossAx val="65718528"/>
        <c:crossesAt val="0"/>
        <c:auto val="1"/>
        <c:lblAlgn val="ctr"/>
        <c:lblOffset val="100"/>
        <c:noMultiLvlLbl val="0"/>
      </c:catAx>
      <c:valAx>
        <c:axId val="65718528"/>
        <c:scaling>
          <c:orientation val="minMax"/>
          <c:min val="0"/>
        </c:scaling>
        <c:delete val="0"/>
        <c:axPos val="b"/>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65716992"/>
        <c:crosses val="autoZero"/>
        <c:crossBetween val="between"/>
        <c:minorUnit val="0.31289999999999996"/>
      </c:valAx>
      <c:spPr>
        <a:noFill/>
        <a:ln w="12700">
          <a:solidFill>
            <a:srgbClr val="808080"/>
          </a:solidFill>
          <a:prstDash val="solid"/>
        </a:ln>
      </c:spPr>
    </c:plotArea>
    <c:legend>
      <c:legendPos val="r"/>
      <c:layout>
        <c:manualLayout>
          <c:xMode val="edge"/>
          <c:yMode val="edge"/>
          <c:x val="0.91406323818897639"/>
          <c:y val="5.6738705534148656E-2"/>
          <c:w val="7.4999999999999956E-2"/>
          <c:h val="0.91490478583794044"/>
        </c:manualLayout>
      </c:layout>
      <c:overlay val="0"/>
      <c:spPr>
        <a:noFill/>
        <a:ln w="3175">
          <a:solidFill>
            <a:srgbClr val="000000"/>
          </a:solidFill>
          <a:prstDash val="solid"/>
        </a:ln>
      </c:spPr>
      <c:txPr>
        <a:bodyPr/>
        <a:lstStyle/>
        <a:p>
          <a:pPr>
            <a:defRPr sz="825"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437536954907955E-2"/>
          <c:y val="5.6738276346296031E-2"/>
          <c:w val="0.81406312108087242"/>
          <c:h val="0.62412103980925637"/>
        </c:manualLayout>
      </c:layout>
      <c:barChart>
        <c:barDir val="bar"/>
        <c:grouping val="stacked"/>
        <c:varyColors val="0"/>
        <c:ser>
          <c:idx val="1"/>
          <c:order val="0"/>
          <c:tx>
            <c:strRef>
              <c:f>'UC009'!$D$5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'UC009'!$E$5</c:f>
              <c:numCache>
                <c:formatCode>General</c:formatCode>
                <c:ptCount val="1"/>
                <c:pt idx="0">
                  <c:v>0</c:v>
                </c:pt>
              </c:numCache>
            </c:numRef>
          </c:val>
        </c:ser>
        <c:ser>
          <c:idx val="2"/>
          <c:order val="1"/>
          <c:tx>
            <c:strRef>
              <c:f>'UC009'!$D$6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'UC009'!$E$6</c:f>
              <c:numCache>
                <c:formatCode>General</c:formatCode>
                <c:ptCount val="1"/>
                <c:pt idx="0">
                  <c:v>0</c:v>
                </c:pt>
              </c:numCache>
            </c:numRef>
          </c:val>
        </c:ser>
        <c:ser>
          <c:idx val="4"/>
          <c:order val="2"/>
          <c:tx>
            <c:strRef>
              <c:f>'UC009'!$D$8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'UC009'!$E$8</c:f>
              <c:numCache>
                <c:formatCode>General</c:formatCode>
                <c:ptCount val="1"/>
                <c:pt idx="0">
                  <c:v>0</c:v>
                </c:pt>
              </c:numCache>
            </c:numRef>
          </c:val>
        </c:ser>
        <c:ser>
          <c:idx val="0"/>
          <c:order val="3"/>
          <c:tx>
            <c:strRef>
              <c:f>'UC009'!$D$4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'UC009'!$E$4</c:f>
              <c:numCache>
                <c:formatCode>General</c:formatCode>
                <c:ptCount val="1"/>
                <c:pt idx="0">
                  <c:v>0</c:v>
                </c:pt>
              </c:numCache>
            </c:numRef>
          </c:val>
        </c:ser>
        <c:ser>
          <c:idx val="3"/>
          <c:order val="4"/>
          <c:tx>
            <c:strRef>
              <c:f>'UC009'!$D$7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'UC009'!$E$7</c:f>
              <c:numCache>
                <c:formatCode>General</c:formatCode>
                <c:ptCount val="1"/>
                <c:pt idx="0">
                  <c:v>0</c:v>
                </c:pt>
              </c:numCache>
            </c:numRef>
          </c:val>
        </c:ser>
        <c:dLbls>
          <c:showLegendKey val="0"/>
          <c:showVal val="0"/>
          <c:showCatName val="0"/>
          <c:showSerName val="0"/>
          <c:showPercent val="0"/>
          <c:showBubbleSize val="0"/>
        </c:dLbls>
        <c:gapWidth val="30"/>
        <c:overlap val="100"/>
        <c:axId val="65838464"/>
        <c:axId val="65852544"/>
      </c:barChart>
      <c:catAx>
        <c:axId val="65838464"/>
        <c:scaling>
          <c:orientation val="minMax"/>
        </c:scaling>
        <c:delete val="1"/>
        <c:axPos val="l"/>
        <c:majorTickMark val="out"/>
        <c:minorTickMark val="none"/>
        <c:tickLblPos val="nextTo"/>
        <c:crossAx val="65852544"/>
        <c:crossesAt val="0"/>
        <c:auto val="1"/>
        <c:lblAlgn val="ctr"/>
        <c:lblOffset val="100"/>
        <c:noMultiLvlLbl val="0"/>
      </c:catAx>
      <c:valAx>
        <c:axId val="65852544"/>
        <c:scaling>
          <c:orientation val="minMax"/>
          <c:min val="0"/>
        </c:scaling>
        <c:delete val="0"/>
        <c:axPos val="b"/>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65838464"/>
        <c:crosses val="autoZero"/>
        <c:crossBetween val="between"/>
        <c:minorUnit val="0.31289999999999996"/>
      </c:valAx>
      <c:spPr>
        <a:noFill/>
        <a:ln w="12700">
          <a:solidFill>
            <a:srgbClr val="808080"/>
          </a:solidFill>
          <a:prstDash val="solid"/>
        </a:ln>
      </c:spPr>
    </c:plotArea>
    <c:legend>
      <c:legendPos val="r"/>
      <c:layout>
        <c:manualLayout>
          <c:xMode val="edge"/>
          <c:yMode val="edge"/>
          <c:x val="0.91406323818897639"/>
          <c:y val="5.6738705534148656E-2"/>
          <c:w val="7.4999999999999956E-2"/>
          <c:h val="0.91490478583794044"/>
        </c:manualLayout>
      </c:layout>
      <c:overlay val="0"/>
      <c:spPr>
        <a:noFill/>
        <a:ln w="3175">
          <a:solidFill>
            <a:srgbClr val="000000"/>
          </a:solidFill>
          <a:prstDash val="solid"/>
        </a:ln>
      </c:spPr>
      <c:txPr>
        <a:bodyPr/>
        <a:lstStyle/>
        <a:p>
          <a:pPr>
            <a:defRPr sz="825"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437536954907955E-2"/>
          <c:y val="5.6738276346296031E-2"/>
          <c:w val="0.81406312108087242"/>
          <c:h val="0.62412103980925637"/>
        </c:manualLayout>
      </c:layout>
      <c:barChart>
        <c:barDir val="bar"/>
        <c:grouping val="stacked"/>
        <c:varyColors val="0"/>
        <c:ser>
          <c:idx val="1"/>
          <c:order val="0"/>
          <c:tx>
            <c:strRef>
              <c:f>'UC006'!$D$5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'UC006'!$E$5</c:f>
              <c:numCache>
                <c:formatCode>General</c:formatCode>
                <c:ptCount val="1"/>
                <c:pt idx="0">
                  <c:v>0</c:v>
                </c:pt>
              </c:numCache>
            </c:numRef>
          </c:val>
        </c:ser>
        <c:ser>
          <c:idx val="2"/>
          <c:order val="1"/>
          <c:tx>
            <c:strRef>
              <c:f>'UC006'!$D$6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'UC006'!$E$6</c:f>
              <c:numCache>
                <c:formatCode>General</c:formatCode>
                <c:ptCount val="1"/>
                <c:pt idx="0">
                  <c:v>0</c:v>
                </c:pt>
              </c:numCache>
            </c:numRef>
          </c:val>
        </c:ser>
        <c:ser>
          <c:idx val="4"/>
          <c:order val="2"/>
          <c:tx>
            <c:strRef>
              <c:f>'UC006'!$D$8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'UC006'!$E$8</c:f>
              <c:numCache>
                <c:formatCode>General</c:formatCode>
                <c:ptCount val="1"/>
                <c:pt idx="0">
                  <c:v>0</c:v>
                </c:pt>
              </c:numCache>
            </c:numRef>
          </c:val>
        </c:ser>
        <c:ser>
          <c:idx val="0"/>
          <c:order val="3"/>
          <c:tx>
            <c:strRef>
              <c:f>'UC006'!$D$4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'UC006'!$E$4</c:f>
              <c:numCache>
                <c:formatCode>General</c:formatCode>
                <c:ptCount val="1"/>
                <c:pt idx="0">
                  <c:v>0</c:v>
                </c:pt>
              </c:numCache>
            </c:numRef>
          </c:val>
        </c:ser>
        <c:ser>
          <c:idx val="3"/>
          <c:order val="4"/>
          <c:tx>
            <c:strRef>
              <c:f>'UC006'!$D$7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'UC006'!$E$7</c:f>
              <c:numCache>
                <c:formatCode>General</c:formatCode>
                <c:ptCount val="1"/>
                <c:pt idx="0">
                  <c:v>0</c:v>
                </c:pt>
              </c:numCache>
            </c:numRef>
          </c:val>
        </c:ser>
        <c:dLbls>
          <c:showLegendKey val="0"/>
          <c:showVal val="0"/>
          <c:showCatName val="0"/>
          <c:showSerName val="0"/>
          <c:showPercent val="0"/>
          <c:showBubbleSize val="0"/>
        </c:dLbls>
        <c:gapWidth val="30"/>
        <c:overlap val="100"/>
        <c:axId val="66677376"/>
        <c:axId val="66683264"/>
      </c:barChart>
      <c:catAx>
        <c:axId val="66677376"/>
        <c:scaling>
          <c:orientation val="minMax"/>
        </c:scaling>
        <c:delete val="1"/>
        <c:axPos val="l"/>
        <c:majorTickMark val="out"/>
        <c:minorTickMark val="none"/>
        <c:tickLblPos val="nextTo"/>
        <c:crossAx val="66683264"/>
        <c:crossesAt val="0"/>
        <c:auto val="1"/>
        <c:lblAlgn val="ctr"/>
        <c:lblOffset val="100"/>
        <c:noMultiLvlLbl val="0"/>
      </c:catAx>
      <c:valAx>
        <c:axId val="66683264"/>
        <c:scaling>
          <c:orientation val="minMax"/>
          <c:min val="0"/>
        </c:scaling>
        <c:delete val="0"/>
        <c:axPos val="b"/>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66677376"/>
        <c:crosses val="autoZero"/>
        <c:crossBetween val="between"/>
        <c:minorUnit val="0.31289999999999996"/>
      </c:valAx>
      <c:spPr>
        <a:noFill/>
        <a:ln w="12700">
          <a:solidFill>
            <a:srgbClr val="808080"/>
          </a:solidFill>
          <a:prstDash val="solid"/>
        </a:ln>
      </c:spPr>
    </c:plotArea>
    <c:legend>
      <c:legendPos val="r"/>
      <c:layout>
        <c:manualLayout>
          <c:xMode val="edge"/>
          <c:yMode val="edge"/>
          <c:x val="0.91406323818897639"/>
          <c:y val="5.6738705534148656E-2"/>
          <c:w val="7.4999999999999956E-2"/>
          <c:h val="0.91490478583794044"/>
        </c:manualLayout>
      </c:layout>
      <c:overlay val="0"/>
      <c:spPr>
        <a:noFill/>
        <a:ln w="3175">
          <a:solidFill>
            <a:srgbClr val="000000"/>
          </a:solidFill>
          <a:prstDash val="solid"/>
        </a:ln>
      </c:spPr>
      <c:txPr>
        <a:bodyPr/>
        <a:lstStyle/>
        <a:p>
          <a:pPr>
            <a:defRPr sz="825"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437536954907955E-2"/>
          <c:y val="5.6738276346296031E-2"/>
          <c:w val="0.81406312108087242"/>
          <c:h val="0.62412103980925637"/>
        </c:manualLayout>
      </c:layout>
      <c:barChart>
        <c:barDir val="bar"/>
        <c:grouping val="stacked"/>
        <c:varyColors val="0"/>
        <c:ser>
          <c:idx val="1"/>
          <c:order val="0"/>
          <c:tx>
            <c:strRef>
              <c:f>'UC007'!$D$5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'UC007'!$E$5</c:f>
              <c:numCache>
                <c:formatCode>General</c:formatCode>
                <c:ptCount val="1"/>
                <c:pt idx="0">
                  <c:v>0</c:v>
                </c:pt>
              </c:numCache>
            </c:numRef>
          </c:val>
        </c:ser>
        <c:ser>
          <c:idx val="2"/>
          <c:order val="1"/>
          <c:tx>
            <c:strRef>
              <c:f>'UC007'!$D$6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'UC007'!$E$6</c:f>
              <c:numCache>
                <c:formatCode>General</c:formatCode>
                <c:ptCount val="1"/>
                <c:pt idx="0">
                  <c:v>0</c:v>
                </c:pt>
              </c:numCache>
            </c:numRef>
          </c:val>
        </c:ser>
        <c:ser>
          <c:idx val="4"/>
          <c:order val="2"/>
          <c:tx>
            <c:strRef>
              <c:f>'UC007'!$D$8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'UC007'!$E$8</c:f>
              <c:numCache>
                <c:formatCode>General</c:formatCode>
                <c:ptCount val="1"/>
                <c:pt idx="0">
                  <c:v>0</c:v>
                </c:pt>
              </c:numCache>
            </c:numRef>
          </c:val>
        </c:ser>
        <c:ser>
          <c:idx val="0"/>
          <c:order val="3"/>
          <c:tx>
            <c:strRef>
              <c:f>'UC007'!$D$4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'UC007'!$E$4</c:f>
              <c:numCache>
                <c:formatCode>General</c:formatCode>
                <c:ptCount val="1"/>
                <c:pt idx="0">
                  <c:v>0</c:v>
                </c:pt>
              </c:numCache>
            </c:numRef>
          </c:val>
        </c:ser>
        <c:ser>
          <c:idx val="3"/>
          <c:order val="4"/>
          <c:tx>
            <c:strRef>
              <c:f>'UC007'!$D$7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'UC007'!$E$7</c:f>
              <c:numCache>
                <c:formatCode>General</c:formatCode>
                <c:ptCount val="1"/>
                <c:pt idx="0">
                  <c:v>0</c:v>
                </c:pt>
              </c:numCache>
            </c:numRef>
          </c:val>
        </c:ser>
        <c:dLbls>
          <c:showLegendKey val="0"/>
          <c:showVal val="0"/>
          <c:showCatName val="0"/>
          <c:showSerName val="0"/>
          <c:showPercent val="0"/>
          <c:showBubbleSize val="0"/>
        </c:dLbls>
        <c:gapWidth val="30"/>
        <c:overlap val="100"/>
        <c:axId val="65652224"/>
        <c:axId val="65653760"/>
      </c:barChart>
      <c:catAx>
        <c:axId val="65652224"/>
        <c:scaling>
          <c:orientation val="minMax"/>
        </c:scaling>
        <c:delete val="1"/>
        <c:axPos val="l"/>
        <c:majorTickMark val="out"/>
        <c:minorTickMark val="none"/>
        <c:tickLblPos val="nextTo"/>
        <c:crossAx val="65653760"/>
        <c:crossesAt val="0"/>
        <c:auto val="1"/>
        <c:lblAlgn val="ctr"/>
        <c:lblOffset val="100"/>
        <c:noMultiLvlLbl val="0"/>
      </c:catAx>
      <c:valAx>
        <c:axId val="65653760"/>
        <c:scaling>
          <c:orientation val="minMax"/>
          <c:min val="0"/>
        </c:scaling>
        <c:delete val="0"/>
        <c:axPos val="b"/>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65652224"/>
        <c:crosses val="autoZero"/>
        <c:crossBetween val="between"/>
        <c:minorUnit val="0.31289999999999996"/>
      </c:valAx>
      <c:spPr>
        <a:noFill/>
        <a:ln w="12700">
          <a:solidFill>
            <a:srgbClr val="808080"/>
          </a:solidFill>
          <a:prstDash val="solid"/>
        </a:ln>
      </c:spPr>
    </c:plotArea>
    <c:legend>
      <c:legendPos val="r"/>
      <c:layout>
        <c:manualLayout>
          <c:xMode val="edge"/>
          <c:yMode val="edge"/>
          <c:x val="0.91406323818897639"/>
          <c:y val="5.6738705534148656E-2"/>
          <c:w val="7.4999999999999956E-2"/>
          <c:h val="0.91490478583794044"/>
        </c:manualLayout>
      </c:layout>
      <c:overlay val="0"/>
      <c:spPr>
        <a:noFill/>
        <a:ln w="3175">
          <a:solidFill>
            <a:srgbClr val="000000"/>
          </a:solidFill>
          <a:prstDash val="solid"/>
        </a:ln>
      </c:spPr>
      <c:txPr>
        <a:bodyPr/>
        <a:lstStyle/>
        <a:p>
          <a:pPr>
            <a:defRPr sz="825"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437536954907955E-2"/>
          <c:y val="5.6738276346296031E-2"/>
          <c:w val="0.81406312108087242"/>
          <c:h val="0.62412103980925637"/>
        </c:manualLayout>
      </c:layout>
      <c:barChart>
        <c:barDir val="bar"/>
        <c:grouping val="stacked"/>
        <c:varyColors val="0"/>
        <c:ser>
          <c:idx val="1"/>
          <c:order val="0"/>
          <c:tx>
            <c:strRef>
              <c:f>'UC008'!$D$5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'UC008'!$E$5</c:f>
              <c:numCache>
                <c:formatCode>General</c:formatCode>
                <c:ptCount val="1"/>
                <c:pt idx="0">
                  <c:v>0</c:v>
                </c:pt>
              </c:numCache>
            </c:numRef>
          </c:val>
        </c:ser>
        <c:ser>
          <c:idx val="2"/>
          <c:order val="1"/>
          <c:tx>
            <c:strRef>
              <c:f>'UC008'!$D$6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'UC008'!$E$6</c:f>
              <c:numCache>
                <c:formatCode>General</c:formatCode>
                <c:ptCount val="1"/>
                <c:pt idx="0">
                  <c:v>0</c:v>
                </c:pt>
              </c:numCache>
            </c:numRef>
          </c:val>
        </c:ser>
        <c:ser>
          <c:idx val="4"/>
          <c:order val="2"/>
          <c:tx>
            <c:strRef>
              <c:f>'UC008'!$D$8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'UC008'!$E$8</c:f>
              <c:numCache>
                <c:formatCode>General</c:formatCode>
                <c:ptCount val="1"/>
                <c:pt idx="0">
                  <c:v>0</c:v>
                </c:pt>
              </c:numCache>
            </c:numRef>
          </c:val>
        </c:ser>
        <c:ser>
          <c:idx val="0"/>
          <c:order val="3"/>
          <c:tx>
            <c:strRef>
              <c:f>'UC008'!$D$4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'UC008'!$E$4</c:f>
              <c:numCache>
                <c:formatCode>General</c:formatCode>
                <c:ptCount val="1"/>
                <c:pt idx="0">
                  <c:v>0</c:v>
                </c:pt>
              </c:numCache>
            </c:numRef>
          </c:val>
        </c:ser>
        <c:ser>
          <c:idx val="3"/>
          <c:order val="4"/>
          <c:tx>
            <c:strRef>
              <c:f>'UC008'!$D$7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'UC008'!$E$7</c:f>
              <c:numCache>
                <c:formatCode>General</c:formatCode>
                <c:ptCount val="1"/>
                <c:pt idx="0">
                  <c:v>0</c:v>
                </c:pt>
              </c:numCache>
            </c:numRef>
          </c:val>
        </c:ser>
        <c:dLbls>
          <c:showLegendKey val="0"/>
          <c:showVal val="0"/>
          <c:showCatName val="0"/>
          <c:showSerName val="0"/>
          <c:showPercent val="0"/>
          <c:showBubbleSize val="0"/>
        </c:dLbls>
        <c:gapWidth val="30"/>
        <c:overlap val="100"/>
        <c:axId val="66408832"/>
        <c:axId val="66410368"/>
      </c:barChart>
      <c:catAx>
        <c:axId val="66408832"/>
        <c:scaling>
          <c:orientation val="minMax"/>
        </c:scaling>
        <c:delete val="1"/>
        <c:axPos val="l"/>
        <c:majorTickMark val="out"/>
        <c:minorTickMark val="none"/>
        <c:tickLblPos val="nextTo"/>
        <c:crossAx val="66410368"/>
        <c:crossesAt val="0"/>
        <c:auto val="1"/>
        <c:lblAlgn val="ctr"/>
        <c:lblOffset val="100"/>
        <c:noMultiLvlLbl val="0"/>
      </c:catAx>
      <c:valAx>
        <c:axId val="66410368"/>
        <c:scaling>
          <c:orientation val="minMax"/>
          <c:min val="0"/>
        </c:scaling>
        <c:delete val="0"/>
        <c:axPos val="b"/>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66408832"/>
        <c:crosses val="autoZero"/>
        <c:crossBetween val="between"/>
        <c:minorUnit val="0.31289999999999996"/>
      </c:valAx>
      <c:spPr>
        <a:noFill/>
        <a:ln w="12700">
          <a:solidFill>
            <a:srgbClr val="808080"/>
          </a:solidFill>
          <a:prstDash val="solid"/>
        </a:ln>
      </c:spPr>
    </c:plotArea>
    <c:legend>
      <c:legendPos val="r"/>
      <c:layout>
        <c:manualLayout>
          <c:xMode val="edge"/>
          <c:yMode val="edge"/>
          <c:x val="0.91406323818897639"/>
          <c:y val="5.6738705534148656E-2"/>
          <c:w val="7.4999999999999956E-2"/>
          <c:h val="0.91490478583794044"/>
        </c:manualLayout>
      </c:layout>
      <c:overlay val="0"/>
      <c:spPr>
        <a:noFill/>
        <a:ln w="3175">
          <a:solidFill>
            <a:srgbClr val="000000"/>
          </a:solidFill>
          <a:prstDash val="solid"/>
        </a:ln>
      </c:spPr>
      <c:txPr>
        <a:bodyPr/>
        <a:lstStyle/>
        <a:p>
          <a:pPr>
            <a:defRPr sz="825"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437536954907955E-2"/>
          <c:y val="5.6738276346296031E-2"/>
          <c:w val="0.81406312108087242"/>
          <c:h val="0.62412103980925637"/>
        </c:manualLayout>
      </c:layout>
      <c:barChart>
        <c:barDir val="bar"/>
        <c:grouping val="stacked"/>
        <c:varyColors val="0"/>
        <c:ser>
          <c:idx val="1"/>
          <c:order val="0"/>
          <c:tx>
            <c:strRef>
              <c:f>'UC010'!$D$5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'UC010'!$E$5</c:f>
              <c:numCache>
                <c:formatCode>General</c:formatCode>
                <c:ptCount val="1"/>
                <c:pt idx="0">
                  <c:v>0</c:v>
                </c:pt>
              </c:numCache>
            </c:numRef>
          </c:val>
        </c:ser>
        <c:ser>
          <c:idx val="2"/>
          <c:order val="1"/>
          <c:tx>
            <c:strRef>
              <c:f>'UC010'!$D$6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'UC010'!$E$6</c:f>
              <c:numCache>
                <c:formatCode>General</c:formatCode>
                <c:ptCount val="1"/>
                <c:pt idx="0">
                  <c:v>0</c:v>
                </c:pt>
              </c:numCache>
            </c:numRef>
          </c:val>
        </c:ser>
        <c:ser>
          <c:idx val="4"/>
          <c:order val="2"/>
          <c:tx>
            <c:strRef>
              <c:f>'UC010'!$D$8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'UC010'!$E$8</c:f>
              <c:numCache>
                <c:formatCode>General</c:formatCode>
                <c:ptCount val="1"/>
                <c:pt idx="0">
                  <c:v>0</c:v>
                </c:pt>
              </c:numCache>
            </c:numRef>
          </c:val>
        </c:ser>
        <c:ser>
          <c:idx val="0"/>
          <c:order val="3"/>
          <c:tx>
            <c:strRef>
              <c:f>'UC010'!$D$4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'UC010'!$E$4</c:f>
              <c:numCache>
                <c:formatCode>General</c:formatCode>
                <c:ptCount val="1"/>
                <c:pt idx="0">
                  <c:v>0</c:v>
                </c:pt>
              </c:numCache>
            </c:numRef>
          </c:val>
        </c:ser>
        <c:ser>
          <c:idx val="3"/>
          <c:order val="4"/>
          <c:tx>
            <c:strRef>
              <c:f>'UC010'!$D$7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'UC010'!$E$7</c:f>
              <c:numCache>
                <c:formatCode>General</c:formatCode>
                <c:ptCount val="1"/>
                <c:pt idx="0">
                  <c:v>0</c:v>
                </c:pt>
              </c:numCache>
            </c:numRef>
          </c:val>
        </c:ser>
        <c:dLbls>
          <c:showLegendKey val="0"/>
          <c:showVal val="0"/>
          <c:showCatName val="0"/>
          <c:showSerName val="0"/>
          <c:showPercent val="0"/>
          <c:showBubbleSize val="0"/>
        </c:dLbls>
        <c:gapWidth val="30"/>
        <c:overlap val="100"/>
        <c:axId val="65539456"/>
        <c:axId val="65553536"/>
      </c:barChart>
      <c:catAx>
        <c:axId val="65539456"/>
        <c:scaling>
          <c:orientation val="minMax"/>
        </c:scaling>
        <c:delete val="1"/>
        <c:axPos val="l"/>
        <c:majorTickMark val="out"/>
        <c:minorTickMark val="none"/>
        <c:tickLblPos val="nextTo"/>
        <c:crossAx val="65553536"/>
        <c:crossesAt val="0"/>
        <c:auto val="1"/>
        <c:lblAlgn val="ctr"/>
        <c:lblOffset val="100"/>
        <c:noMultiLvlLbl val="0"/>
      </c:catAx>
      <c:valAx>
        <c:axId val="65553536"/>
        <c:scaling>
          <c:orientation val="minMax"/>
          <c:min val="0"/>
        </c:scaling>
        <c:delete val="0"/>
        <c:axPos val="b"/>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65539456"/>
        <c:crosses val="autoZero"/>
        <c:crossBetween val="between"/>
        <c:minorUnit val="0.31289999999999996"/>
      </c:valAx>
      <c:spPr>
        <a:noFill/>
        <a:ln w="12700">
          <a:solidFill>
            <a:srgbClr val="808080"/>
          </a:solidFill>
          <a:prstDash val="solid"/>
        </a:ln>
      </c:spPr>
    </c:plotArea>
    <c:legend>
      <c:legendPos val="r"/>
      <c:layout>
        <c:manualLayout>
          <c:xMode val="edge"/>
          <c:yMode val="edge"/>
          <c:x val="0.91406323818897639"/>
          <c:y val="5.6738705534148656E-2"/>
          <c:w val="7.4999999999999956E-2"/>
          <c:h val="0.91490478583794044"/>
        </c:manualLayout>
      </c:layout>
      <c:overlay val="0"/>
      <c:spPr>
        <a:noFill/>
        <a:ln w="3175">
          <a:solidFill>
            <a:srgbClr val="000000"/>
          </a:solidFill>
          <a:prstDash val="solid"/>
        </a:ln>
      </c:spPr>
      <c:txPr>
        <a:bodyPr/>
        <a:lstStyle/>
        <a:p>
          <a:pPr>
            <a:defRPr sz="825"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437536954907955E-2"/>
          <c:y val="5.6738276346296031E-2"/>
          <c:w val="0.81406312108087242"/>
          <c:h val="0.62412103980925637"/>
        </c:manualLayout>
      </c:layout>
      <c:barChart>
        <c:barDir val="bar"/>
        <c:grouping val="stacked"/>
        <c:varyColors val="0"/>
        <c:ser>
          <c:idx val="1"/>
          <c:order val="0"/>
          <c:tx>
            <c:strRef>
              <c:f>'UC011'!$D$5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'UC011'!$E$5</c:f>
              <c:numCache>
                <c:formatCode>General</c:formatCode>
                <c:ptCount val="1"/>
                <c:pt idx="0">
                  <c:v>0</c:v>
                </c:pt>
              </c:numCache>
            </c:numRef>
          </c:val>
        </c:ser>
        <c:ser>
          <c:idx val="2"/>
          <c:order val="1"/>
          <c:tx>
            <c:strRef>
              <c:f>'UC011'!$D$6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'UC011'!$E$6</c:f>
              <c:numCache>
                <c:formatCode>General</c:formatCode>
                <c:ptCount val="1"/>
                <c:pt idx="0">
                  <c:v>0</c:v>
                </c:pt>
              </c:numCache>
            </c:numRef>
          </c:val>
        </c:ser>
        <c:ser>
          <c:idx val="4"/>
          <c:order val="2"/>
          <c:tx>
            <c:strRef>
              <c:f>'UC011'!$D$8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'UC011'!$E$8</c:f>
              <c:numCache>
                <c:formatCode>General</c:formatCode>
                <c:ptCount val="1"/>
                <c:pt idx="0">
                  <c:v>0</c:v>
                </c:pt>
              </c:numCache>
            </c:numRef>
          </c:val>
        </c:ser>
        <c:ser>
          <c:idx val="0"/>
          <c:order val="3"/>
          <c:tx>
            <c:strRef>
              <c:f>'UC011'!$D$4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'UC011'!$E$4</c:f>
              <c:numCache>
                <c:formatCode>General</c:formatCode>
                <c:ptCount val="1"/>
                <c:pt idx="0">
                  <c:v>0</c:v>
                </c:pt>
              </c:numCache>
            </c:numRef>
          </c:val>
        </c:ser>
        <c:ser>
          <c:idx val="3"/>
          <c:order val="4"/>
          <c:tx>
            <c:strRef>
              <c:f>'UC011'!$D$7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'UC011'!$E$7</c:f>
              <c:numCache>
                <c:formatCode>General</c:formatCode>
                <c:ptCount val="1"/>
                <c:pt idx="0">
                  <c:v>0</c:v>
                </c:pt>
              </c:numCache>
            </c:numRef>
          </c:val>
        </c:ser>
        <c:dLbls>
          <c:showLegendKey val="0"/>
          <c:showVal val="0"/>
          <c:showCatName val="0"/>
          <c:showSerName val="0"/>
          <c:showPercent val="0"/>
          <c:showBubbleSize val="0"/>
        </c:dLbls>
        <c:gapWidth val="30"/>
        <c:overlap val="100"/>
        <c:axId val="67225856"/>
        <c:axId val="67231744"/>
      </c:barChart>
      <c:catAx>
        <c:axId val="67225856"/>
        <c:scaling>
          <c:orientation val="minMax"/>
        </c:scaling>
        <c:delete val="1"/>
        <c:axPos val="l"/>
        <c:majorTickMark val="out"/>
        <c:minorTickMark val="none"/>
        <c:tickLblPos val="nextTo"/>
        <c:crossAx val="67231744"/>
        <c:crossesAt val="0"/>
        <c:auto val="1"/>
        <c:lblAlgn val="ctr"/>
        <c:lblOffset val="100"/>
        <c:noMultiLvlLbl val="0"/>
      </c:catAx>
      <c:valAx>
        <c:axId val="67231744"/>
        <c:scaling>
          <c:orientation val="minMax"/>
          <c:min val="0"/>
        </c:scaling>
        <c:delete val="0"/>
        <c:axPos val="b"/>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67225856"/>
        <c:crosses val="autoZero"/>
        <c:crossBetween val="between"/>
        <c:minorUnit val="0.31289999999999996"/>
      </c:valAx>
      <c:spPr>
        <a:noFill/>
        <a:ln w="12700">
          <a:solidFill>
            <a:srgbClr val="808080"/>
          </a:solidFill>
          <a:prstDash val="solid"/>
        </a:ln>
      </c:spPr>
    </c:plotArea>
    <c:legend>
      <c:legendPos val="r"/>
      <c:layout>
        <c:manualLayout>
          <c:xMode val="edge"/>
          <c:yMode val="edge"/>
          <c:x val="0.91406323818897639"/>
          <c:y val="5.6738705534148656E-2"/>
          <c:w val="7.4999999999999956E-2"/>
          <c:h val="0.91490478583794044"/>
        </c:manualLayout>
      </c:layout>
      <c:overlay val="0"/>
      <c:spPr>
        <a:noFill/>
        <a:ln w="3175">
          <a:solidFill>
            <a:srgbClr val="000000"/>
          </a:solidFill>
          <a:prstDash val="solid"/>
        </a:ln>
      </c:spPr>
      <c:txPr>
        <a:bodyPr/>
        <a:lstStyle/>
        <a:p>
          <a:pPr>
            <a:defRPr sz="825"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437536954907955E-2"/>
          <c:y val="5.6738276346296031E-2"/>
          <c:w val="0.81406312108087242"/>
          <c:h val="0.62412103980925637"/>
        </c:manualLayout>
      </c:layout>
      <c:barChart>
        <c:barDir val="bar"/>
        <c:grouping val="stacked"/>
        <c:varyColors val="0"/>
        <c:ser>
          <c:idx val="1"/>
          <c:order val="0"/>
          <c:tx>
            <c:strRef>
              <c:f>'UC054'!$D$5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'UC054'!$E$5</c:f>
              <c:numCache>
                <c:formatCode>General</c:formatCode>
                <c:ptCount val="1"/>
                <c:pt idx="0">
                  <c:v>0</c:v>
                </c:pt>
              </c:numCache>
            </c:numRef>
          </c:val>
        </c:ser>
        <c:ser>
          <c:idx val="2"/>
          <c:order val="1"/>
          <c:tx>
            <c:strRef>
              <c:f>'UC054'!$D$6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'UC054'!$E$6</c:f>
              <c:numCache>
                <c:formatCode>General</c:formatCode>
                <c:ptCount val="1"/>
                <c:pt idx="0">
                  <c:v>0</c:v>
                </c:pt>
              </c:numCache>
            </c:numRef>
          </c:val>
        </c:ser>
        <c:ser>
          <c:idx val="4"/>
          <c:order val="2"/>
          <c:tx>
            <c:strRef>
              <c:f>'UC054'!$D$8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'UC054'!$E$8</c:f>
              <c:numCache>
                <c:formatCode>General</c:formatCode>
                <c:ptCount val="1"/>
                <c:pt idx="0">
                  <c:v>0</c:v>
                </c:pt>
              </c:numCache>
            </c:numRef>
          </c:val>
        </c:ser>
        <c:ser>
          <c:idx val="0"/>
          <c:order val="3"/>
          <c:tx>
            <c:strRef>
              <c:f>'UC054'!$D$4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'UC054'!$E$4</c:f>
              <c:numCache>
                <c:formatCode>General</c:formatCode>
                <c:ptCount val="1"/>
                <c:pt idx="0">
                  <c:v>0</c:v>
                </c:pt>
              </c:numCache>
            </c:numRef>
          </c:val>
        </c:ser>
        <c:ser>
          <c:idx val="3"/>
          <c:order val="4"/>
          <c:tx>
            <c:strRef>
              <c:f>'UC054'!$D$7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'UC054'!$E$7</c:f>
              <c:numCache>
                <c:formatCode>General</c:formatCode>
                <c:ptCount val="1"/>
                <c:pt idx="0">
                  <c:v>0</c:v>
                </c:pt>
              </c:numCache>
            </c:numRef>
          </c:val>
        </c:ser>
        <c:dLbls>
          <c:showLegendKey val="0"/>
          <c:showVal val="0"/>
          <c:showCatName val="0"/>
          <c:showSerName val="0"/>
          <c:showPercent val="0"/>
          <c:showBubbleSize val="0"/>
        </c:dLbls>
        <c:gapWidth val="30"/>
        <c:overlap val="100"/>
        <c:axId val="69789184"/>
        <c:axId val="69790720"/>
      </c:barChart>
      <c:catAx>
        <c:axId val="69789184"/>
        <c:scaling>
          <c:orientation val="minMax"/>
        </c:scaling>
        <c:delete val="1"/>
        <c:axPos val="l"/>
        <c:majorTickMark val="out"/>
        <c:minorTickMark val="none"/>
        <c:tickLblPos val="nextTo"/>
        <c:crossAx val="69790720"/>
        <c:crossesAt val="0"/>
        <c:auto val="1"/>
        <c:lblAlgn val="ctr"/>
        <c:lblOffset val="100"/>
        <c:noMultiLvlLbl val="0"/>
      </c:catAx>
      <c:valAx>
        <c:axId val="69790720"/>
        <c:scaling>
          <c:orientation val="minMax"/>
          <c:min val="0"/>
        </c:scaling>
        <c:delete val="0"/>
        <c:axPos val="b"/>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69789184"/>
        <c:crosses val="autoZero"/>
        <c:crossBetween val="between"/>
        <c:minorUnit val="0.31289999999999996"/>
      </c:valAx>
      <c:spPr>
        <a:noFill/>
        <a:ln w="12700">
          <a:solidFill>
            <a:srgbClr val="808080"/>
          </a:solidFill>
          <a:prstDash val="solid"/>
        </a:ln>
      </c:spPr>
    </c:plotArea>
    <c:legend>
      <c:legendPos val="r"/>
      <c:layout>
        <c:manualLayout>
          <c:xMode val="edge"/>
          <c:yMode val="edge"/>
          <c:x val="0.91406323818897639"/>
          <c:y val="5.6738705534148656E-2"/>
          <c:w val="7.4999999999999956E-2"/>
          <c:h val="0.91490478583794044"/>
        </c:manualLayout>
      </c:layout>
      <c:overlay val="0"/>
      <c:spPr>
        <a:noFill/>
        <a:ln w="3175">
          <a:solidFill>
            <a:srgbClr val="000000"/>
          </a:solidFill>
          <a:prstDash val="solid"/>
        </a:ln>
      </c:spPr>
      <c:txPr>
        <a:bodyPr/>
        <a:lstStyle/>
        <a:p>
          <a:pPr>
            <a:defRPr sz="825"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437536954907955E-2"/>
          <c:y val="5.6738276346296031E-2"/>
          <c:w val="0.81406312108087242"/>
          <c:h val="0.62412103980925637"/>
        </c:manualLayout>
      </c:layout>
      <c:barChart>
        <c:barDir val="bar"/>
        <c:grouping val="stacked"/>
        <c:varyColors val="0"/>
        <c:ser>
          <c:idx val="1"/>
          <c:order val="0"/>
          <c:tx>
            <c:strRef>
              <c:f>'UC055'!$D$5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'UC055'!$E$5</c:f>
              <c:numCache>
                <c:formatCode>General</c:formatCode>
                <c:ptCount val="1"/>
                <c:pt idx="0">
                  <c:v>0</c:v>
                </c:pt>
              </c:numCache>
            </c:numRef>
          </c:val>
        </c:ser>
        <c:ser>
          <c:idx val="2"/>
          <c:order val="1"/>
          <c:tx>
            <c:strRef>
              <c:f>'UC055'!$D$6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'UC055'!$E$6</c:f>
              <c:numCache>
                <c:formatCode>General</c:formatCode>
                <c:ptCount val="1"/>
                <c:pt idx="0">
                  <c:v>0</c:v>
                </c:pt>
              </c:numCache>
            </c:numRef>
          </c:val>
        </c:ser>
        <c:ser>
          <c:idx val="4"/>
          <c:order val="2"/>
          <c:tx>
            <c:strRef>
              <c:f>'UC055'!$D$8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'UC055'!$E$8</c:f>
              <c:numCache>
                <c:formatCode>General</c:formatCode>
                <c:ptCount val="1"/>
                <c:pt idx="0">
                  <c:v>0</c:v>
                </c:pt>
              </c:numCache>
            </c:numRef>
          </c:val>
        </c:ser>
        <c:ser>
          <c:idx val="0"/>
          <c:order val="3"/>
          <c:tx>
            <c:strRef>
              <c:f>'UC055'!$D$4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'UC055'!$E$4</c:f>
              <c:numCache>
                <c:formatCode>General</c:formatCode>
                <c:ptCount val="1"/>
                <c:pt idx="0">
                  <c:v>0</c:v>
                </c:pt>
              </c:numCache>
            </c:numRef>
          </c:val>
        </c:ser>
        <c:ser>
          <c:idx val="3"/>
          <c:order val="4"/>
          <c:tx>
            <c:strRef>
              <c:f>'UC055'!$D$7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'UC055'!$E$7</c:f>
              <c:numCache>
                <c:formatCode>General</c:formatCode>
                <c:ptCount val="1"/>
                <c:pt idx="0">
                  <c:v>0</c:v>
                </c:pt>
              </c:numCache>
            </c:numRef>
          </c:val>
        </c:ser>
        <c:dLbls>
          <c:showLegendKey val="0"/>
          <c:showVal val="0"/>
          <c:showCatName val="0"/>
          <c:showSerName val="0"/>
          <c:showPercent val="0"/>
          <c:showBubbleSize val="0"/>
        </c:dLbls>
        <c:gapWidth val="30"/>
        <c:overlap val="100"/>
        <c:axId val="66973696"/>
        <c:axId val="66975232"/>
      </c:barChart>
      <c:catAx>
        <c:axId val="66973696"/>
        <c:scaling>
          <c:orientation val="minMax"/>
        </c:scaling>
        <c:delete val="1"/>
        <c:axPos val="l"/>
        <c:majorTickMark val="out"/>
        <c:minorTickMark val="none"/>
        <c:tickLblPos val="nextTo"/>
        <c:crossAx val="66975232"/>
        <c:crossesAt val="0"/>
        <c:auto val="1"/>
        <c:lblAlgn val="ctr"/>
        <c:lblOffset val="100"/>
        <c:noMultiLvlLbl val="0"/>
      </c:catAx>
      <c:valAx>
        <c:axId val="66975232"/>
        <c:scaling>
          <c:orientation val="minMax"/>
          <c:min val="0"/>
        </c:scaling>
        <c:delete val="0"/>
        <c:axPos val="b"/>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66973696"/>
        <c:crosses val="autoZero"/>
        <c:crossBetween val="between"/>
        <c:minorUnit val="0.31289999999999996"/>
      </c:valAx>
      <c:spPr>
        <a:noFill/>
        <a:ln w="12700">
          <a:solidFill>
            <a:srgbClr val="808080"/>
          </a:solidFill>
          <a:prstDash val="solid"/>
        </a:ln>
      </c:spPr>
    </c:plotArea>
    <c:legend>
      <c:legendPos val="r"/>
      <c:layout>
        <c:manualLayout>
          <c:xMode val="edge"/>
          <c:yMode val="edge"/>
          <c:x val="0.91406323818897639"/>
          <c:y val="5.6738705534148656E-2"/>
          <c:w val="7.4999999999999956E-2"/>
          <c:h val="0.91490478583794044"/>
        </c:manualLayout>
      </c:layout>
      <c:overlay val="0"/>
      <c:spPr>
        <a:noFill/>
        <a:ln w="3175">
          <a:solidFill>
            <a:srgbClr val="000000"/>
          </a:solidFill>
          <a:prstDash val="solid"/>
        </a:ln>
      </c:spPr>
      <c:txPr>
        <a:bodyPr/>
        <a:lstStyle/>
        <a:p>
          <a:pPr>
            <a:defRPr sz="825"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437536954907955E-2"/>
          <c:y val="5.6738276346296031E-2"/>
          <c:w val="0.81406312108087242"/>
          <c:h val="0.62412103980925637"/>
        </c:manualLayout>
      </c:layout>
      <c:barChart>
        <c:barDir val="bar"/>
        <c:grouping val="stacked"/>
        <c:varyColors val="0"/>
        <c:ser>
          <c:idx val="1"/>
          <c:order val="0"/>
          <c:tx>
            <c:strRef>
              <c:f>'UC056'!$D$5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'UC056'!$E$5</c:f>
              <c:numCache>
                <c:formatCode>General</c:formatCode>
                <c:ptCount val="1"/>
                <c:pt idx="0">
                  <c:v>0</c:v>
                </c:pt>
              </c:numCache>
            </c:numRef>
          </c:val>
        </c:ser>
        <c:ser>
          <c:idx val="2"/>
          <c:order val="1"/>
          <c:tx>
            <c:strRef>
              <c:f>'UC056'!$D$6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'UC056'!$E$6</c:f>
              <c:numCache>
                <c:formatCode>General</c:formatCode>
                <c:ptCount val="1"/>
                <c:pt idx="0">
                  <c:v>0</c:v>
                </c:pt>
              </c:numCache>
            </c:numRef>
          </c:val>
        </c:ser>
        <c:ser>
          <c:idx val="4"/>
          <c:order val="2"/>
          <c:tx>
            <c:strRef>
              <c:f>'UC056'!$D$8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'UC056'!$E$8</c:f>
              <c:numCache>
                <c:formatCode>General</c:formatCode>
                <c:ptCount val="1"/>
                <c:pt idx="0">
                  <c:v>0</c:v>
                </c:pt>
              </c:numCache>
            </c:numRef>
          </c:val>
        </c:ser>
        <c:ser>
          <c:idx val="0"/>
          <c:order val="3"/>
          <c:tx>
            <c:strRef>
              <c:f>'UC056'!$D$4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'UC056'!$E$4</c:f>
              <c:numCache>
                <c:formatCode>General</c:formatCode>
                <c:ptCount val="1"/>
                <c:pt idx="0">
                  <c:v>0</c:v>
                </c:pt>
              </c:numCache>
            </c:numRef>
          </c:val>
        </c:ser>
        <c:ser>
          <c:idx val="3"/>
          <c:order val="4"/>
          <c:tx>
            <c:strRef>
              <c:f>'UC056'!$D$7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'UC056'!$E$7</c:f>
              <c:numCache>
                <c:formatCode>General</c:formatCode>
                <c:ptCount val="1"/>
                <c:pt idx="0">
                  <c:v>0</c:v>
                </c:pt>
              </c:numCache>
            </c:numRef>
          </c:val>
        </c:ser>
        <c:dLbls>
          <c:showLegendKey val="0"/>
          <c:showVal val="0"/>
          <c:showCatName val="0"/>
          <c:showSerName val="0"/>
          <c:showPercent val="0"/>
          <c:showBubbleSize val="0"/>
        </c:dLbls>
        <c:gapWidth val="30"/>
        <c:overlap val="100"/>
        <c:axId val="70030080"/>
        <c:axId val="70031616"/>
      </c:barChart>
      <c:catAx>
        <c:axId val="70030080"/>
        <c:scaling>
          <c:orientation val="minMax"/>
        </c:scaling>
        <c:delete val="1"/>
        <c:axPos val="l"/>
        <c:majorTickMark val="out"/>
        <c:minorTickMark val="none"/>
        <c:tickLblPos val="nextTo"/>
        <c:crossAx val="70031616"/>
        <c:crossesAt val="0"/>
        <c:auto val="1"/>
        <c:lblAlgn val="ctr"/>
        <c:lblOffset val="100"/>
        <c:noMultiLvlLbl val="0"/>
      </c:catAx>
      <c:valAx>
        <c:axId val="70031616"/>
        <c:scaling>
          <c:orientation val="minMax"/>
          <c:min val="0"/>
        </c:scaling>
        <c:delete val="0"/>
        <c:axPos val="b"/>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70030080"/>
        <c:crosses val="autoZero"/>
        <c:crossBetween val="between"/>
        <c:minorUnit val="0.31289999999999996"/>
      </c:valAx>
      <c:spPr>
        <a:noFill/>
        <a:ln w="12700">
          <a:solidFill>
            <a:srgbClr val="808080"/>
          </a:solidFill>
          <a:prstDash val="solid"/>
        </a:ln>
      </c:spPr>
    </c:plotArea>
    <c:legend>
      <c:legendPos val="r"/>
      <c:layout>
        <c:manualLayout>
          <c:xMode val="edge"/>
          <c:yMode val="edge"/>
          <c:x val="0.91406323818897639"/>
          <c:y val="5.6738705534148656E-2"/>
          <c:w val="7.4999999999999956E-2"/>
          <c:h val="0.91490478583794044"/>
        </c:manualLayout>
      </c:layout>
      <c:overlay val="0"/>
      <c:spPr>
        <a:noFill/>
        <a:ln w="3175">
          <a:solidFill>
            <a:srgbClr val="000000"/>
          </a:solidFill>
          <a:prstDash val="solid"/>
        </a:ln>
      </c:spPr>
      <c:txPr>
        <a:bodyPr/>
        <a:lstStyle/>
        <a:p>
          <a:pPr>
            <a:defRPr sz="825"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6315934393729407"/>
          <c:y val="8.0808147234180366E-2"/>
          <c:w val="0.71053022863069393"/>
          <c:h val="0.84175153368937894"/>
        </c:manualLayout>
      </c:layout>
      <c:barChart>
        <c:barDir val="col"/>
        <c:grouping val="clustered"/>
        <c:varyColors val="0"/>
        <c:ser>
          <c:idx val="1"/>
          <c:order val="0"/>
          <c:tx>
            <c:strRef>
              <c:f>Snapshot!$G$37</c:f>
              <c:strCache>
                <c:ptCount val="1"/>
                <c:pt idx="0">
                  <c:v>Passed</c:v>
                </c:pt>
              </c:strCache>
            </c:strRef>
          </c:tx>
          <c:spPr>
            <a:gradFill rotWithShape="0">
              <a:gsLst>
                <a:gs pos="0">
                  <a:srgbClr xmlns:mc="http://schemas.openxmlformats.org/markup-compatibility/2006" xmlns:a14="http://schemas.microsoft.com/office/drawing/2010/main" val="007600" mc:Ignorable="a14" a14:legacySpreadsheetColorIndex="11">
                    <a:gamma/>
                    <a:shade val="46275"/>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7600" mc:Ignorable="a14" a14:legacySpreadsheetColorIndex="11">
                    <a:gamma/>
                    <a:shade val="46275"/>
                    <a:invGamma/>
                  </a:srgbClr>
                </a:gs>
              </a:gsLst>
              <a:lin ang="0" scaled="1"/>
            </a:gradFill>
            <a:ln w="25400">
              <a:noFill/>
            </a:ln>
          </c:spPr>
          <c:invertIfNegative val="0"/>
          <c:val>
            <c:numRef>
              <c:f>Snapshot!$L$37</c:f>
              <c:numCache>
                <c:formatCode>#,##0.0\ \h</c:formatCode>
                <c:ptCount val="1"/>
                <c:pt idx="0">
                  <c:v>0</c:v>
                </c:pt>
              </c:numCache>
            </c:numRef>
          </c:val>
        </c:ser>
        <c:ser>
          <c:idx val="4"/>
          <c:order val="1"/>
          <c:tx>
            <c:strRef>
              <c:f>Snapshot!$G$40</c:f>
              <c:strCache>
                <c:ptCount val="1"/>
                <c:pt idx="0">
                  <c:v>Blocked</c:v>
                </c:pt>
              </c:strCache>
            </c:strRef>
          </c:tx>
          <c:spPr>
            <a:gradFill rotWithShape="0">
              <a:gsLst>
                <a:gs pos="0">
                  <a:srgbClr xmlns:mc="http://schemas.openxmlformats.org/markup-compatibility/2006" xmlns:a14="http://schemas.microsoft.com/office/drawing/2010/main" val="767600" mc:Ignorable="a14" a14:legacySpreadsheetColorIndex="13">
                    <a:gamma/>
                    <a:shade val="46275"/>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767600" mc:Ignorable="a14" a14:legacySpreadsheetColorIndex="13">
                    <a:gamma/>
                    <a:shade val="46275"/>
                    <a:invGamma/>
                  </a:srgbClr>
                </a:gs>
              </a:gsLst>
              <a:lin ang="0" scaled="1"/>
            </a:gradFill>
            <a:ln w="25400">
              <a:noFill/>
            </a:ln>
          </c:spPr>
          <c:invertIfNegative val="0"/>
          <c:val>
            <c:numRef>
              <c:f>Snapshot!$L$40</c:f>
              <c:numCache>
                <c:formatCode>#,##0.0\ \h</c:formatCode>
                <c:ptCount val="1"/>
                <c:pt idx="0">
                  <c:v>0</c:v>
                </c:pt>
              </c:numCache>
            </c:numRef>
          </c:val>
        </c:ser>
        <c:ser>
          <c:idx val="2"/>
          <c:order val="2"/>
          <c:tx>
            <c:strRef>
              <c:f>Snapshot!$G$38</c:f>
              <c:strCache>
                <c:ptCount val="1"/>
                <c:pt idx="0">
                  <c:v>Failed</c:v>
                </c:pt>
              </c:strCache>
            </c:strRef>
          </c:tx>
          <c:spPr>
            <a:gradFill rotWithShape="0">
              <a:gsLst>
                <a:gs pos="0">
                  <a:srgbClr xmlns:mc="http://schemas.openxmlformats.org/markup-compatibility/2006" xmlns:a14="http://schemas.microsoft.com/office/drawing/2010/main" val="760000" mc:Ignorable="a14" a14:legacySpreadsheetColorIndex="10">
                    <a:gamma/>
                    <a:shade val="46275"/>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760000" mc:Ignorable="a14" a14:legacySpreadsheetColorIndex="10">
                    <a:gamma/>
                    <a:shade val="46275"/>
                    <a:invGamma/>
                  </a:srgbClr>
                </a:gs>
              </a:gsLst>
              <a:lin ang="0" scaled="1"/>
            </a:gradFill>
            <a:ln w="25400">
              <a:noFill/>
            </a:ln>
          </c:spPr>
          <c:invertIfNegative val="0"/>
          <c:val>
            <c:numRef>
              <c:f>Snapshot!$L$38</c:f>
              <c:numCache>
                <c:formatCode>#,##0.0\ \h</c:formatCode>
                <c:ptCount val="1"/>
                <c:pt idx="0">
                  <c:v>0</c:v>
                </c:pt>
              </c:numCache>
            </c:numRef>
          </c:val>
        </c:ser>
        <c:ser>
          <c:idx val="3"/>
          <c:order val="3"/>
          <c:tx>
            <c:strRef>
              <c:f>Snapshot!$G$39</c:f>
              <c:strCache>
                <c:ptCount val="1"/>
                <c:pt idx="0">
                  <c:v>Skipped</c:v>
                </c:pt>
              </c:strCache>
            </c:strRef>
          </c:tx>
          <c:spPr>
            <a:gradFill rotWithShape="0">
              <a:gsLst>
                <a:gs pos="0">
                  <a:srgbClr xmlns:mc="http://schemas.openxmlformats.org/markup-compatibility/2006" xmlns:a14="http://schemas.microsoft.com/office/drawing/2010/main" val="6C6C6C" mc:Ignorable="a14" a14:legacySpreadsheetColorIndex="22">
                    <a:gamma/>
                    <a:shade val="46275"/>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6C6C6C" mc:Ignorable="a14" a14:legacySpreadsheetColorIndex="22">
                    <a:gamma/>
                    <a:shade val="46275"/>
                    <a:invGamma/>
                  </a:srgbClr>
                </a:gs>
              </a:gsLst>
              <a:lin ang="0" scaled="1"/>
            </a:gradFill>
            <a:ln w="25400">
              <a:noFill/>
            </a:ln>
          </c:spPr>
          <c:invertIfNegative val="0"/>
          <c:val>
            <c:numRef>
              <c:f>Snapshot!$L$39</c:f>
              <c:numCache>
                <c:formatCode>#,##0.0\ \h</c:formatCode>
                <c:ptCount val="1"/>
                <c:pt idx="0">
                  <c:v>0</c:v>
                </c:pt>
              </c:numCache>
            </c:numRef>
          </c:val>
        </c:ser>
        <c:ser>
          <c:idx val="0"/>
          <c:order val="4"/>
          <c:tx>
            <c:strRef>
              <c:f>Snapshot!$G$36</c:f>
              <c:strCache>
                <c:ptCount val="1"/>
                <c:pt idx="0">
                  <c:v>Untested</c:v>
                </c:pt>
              </c:strCache>
            </c:strRef>
          </c:tx>
          <c:spPr>
            <a:gradFill rotWithShape="0">
              <a:gsLst>
                <a:gs pos="0">
                  <a:srgbClr xmlns:mc="http://schemas.openxmlformats.org/markup-compatibility/2006" xmlns:a14="http://schemas.microsoft.com/office/drawing/2010/main" val="767647" mc:Ignorable="a14" a14:legacySpreadsheetColorIndex="43">
                    <a:gamma/>
                    <a:shade val="46275"/>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767647" mc:Ignorable="a14" a14:legacySpreadsheetColorIndex="43">
                    <a:gamma/>
                    <a:shade val="46275"/>
                    <a:invGamma/>
                  </a:srgbClr>
                </a:gs>
              </a:gsLst>
              <a:lin ang="0" scaled="1"/>
            </a:gradFill>
            <a:ln w="25400">
              <a:noFill/>
            </a:ln>
          </c:spPr>
          <c:invertIfNegative val="0"/>
          <c:val>
            <c:numRef>
              <c:f>Snapshot!$L$36</c:f>
              <c:numCache>
                <c:formatCode>#,##0.0\ \h</c:formatCode>
                <c:ptCount val="1"/>
                <c:pt idx="0">
                  <c:v>0</c:v>
                </c:pt>
              </c:numCache>
            </c:numRef>
          </c:val>
        </c:ser>
        <c:dLbls>
          <c:showLegendKey val="0"/>
          <c:showVal val="0"/>
          <c:showCatName val="0"/>
          <c:showSerName val="0"/>
          <c:showPercent val="0"/>
          <c:showBubbleSize val="0"/>
        </c:dLbls>
        <c:gapWidth val="100"/>
        <c:axId val="115369472"/>
        <c:axId val="115371008"/>
      </c:barChart>
      <c:catAx>
        <c:axId val="115369472"/>
        <c:scaling>
          <c:orientation val="minMax"/>
        </c:scaling>
        <c:delete val="0"/>
        <c:axPos val="b"/>
        <c:majorTickMark val="none"/>
        <c:minorTickMark val="none"/>
        <c:tickLblPos val="none"/>
        <c:spPr>
          <a:ln w="3175">
            <a:solidFill>
              <a:srgbClr val="000000"/>
            </a:solidFill>
            <a:prstDash val="solid"/>
          </a:ln>
        </c:spPr>
        <c:crossAx val="115371008"/>
        <c:crosses val="autoZero"/>
        <c:auto val="1"/>
        <c:lblAlgn val="ctr"/>
        <c:lblOffset val="100"/>
        <c:tickMarkSkip val="1"/>
        <c:noMultiLvlLbl val="0"/>
      </c:catAx>
      <c:valAx>
        <c:axId val="115371008"/>
        <c:scaling>
          <c:orientation val="minMax"/>
        </c:scaling>
        <c:delete val="0"/>
        <c:axPos val="l"/>
        <c:majorGridlines>
          <c:spPr>
            <a:ln w="3175">
              <a:solidFill>
                <a:srgbClr val="000000"/>
              </a:solidFill>
              <a:prstDash val="solid"/>
            </a:ln>
          </c:spPr>
        </c:majorGridlines>
        <c:numFmt formatCode="#,##0.0\ \h"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15369472"/>
        <c:crosses val="autoZero"/>
        <c:crossBetween val="between"/>
      </c:valAx>
      <c:spPr>
        <a:noFill/>
        <a:ln w="12700">
          <a:solidFill>
            <a:srgbClr val="0000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2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437536954907955E-2"/>
          <c:y val="5.6738276346296031E-2"/>
          <c:w val="0.81406312108087242"/>
          <c:h val="0.62412103980925637"/>
        </c:manualLayout>
      </c:layout>
      <c:barChart>
        <c:barDir val="bar"/>
        <c:grouping val="stacked"/>
        <c:varyColors val="0"/>
        <c:ser>
          <c:idx val="1"/>
          <c:order val="0"/>
          <c:tx>
            <c:strRef>
              <c:f>'UC062'!$D$5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'UC062'!$E$5</c:f>
              <c:numCache>
                <c:formatCode>General</c:formatCode>
                <c:ptCount val="1"/>
                <c:pt idx="0">
                  <c:v>0</c:v>
                </c:pt>
              </c:numCache>
            </c:numRef>
          </c:val>
        </c:ser>
        <c:ser>
          <c:idx val="2"/>
          <c:order val="1"/>
          <c:tx>
            <c:strRef>
              <c:f>'UC062'!$D$6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'UC062'!$E$6</c:f>
              <c:numCache>
                <c:formatCode>General</c:formatCode>
                <c:ptCount val="1"/>
                <c:pt idx="0">
                  <c:v>0</c:v>
                </c:pt>
              </c:numCache>
            </c:numRef>
          </c:val>
        </c:ser>
        <c:ser>
          <c:idx val="4"/>
          <c:order val="2"/>
          <c:tx>
            <c:strRef>
              <c:f>'UC062'!$D$8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'UC062'!$E$8</c:f>
              <c:numCache>
                <c:formatCode>General</c:formatCode>
                <c:ptCount val="1"/>
                <c:pt idx="0">
                  <c:v>0</c:v>
                </c:pt>
              </c:numCache>
            </c:numRef>
          </c:val>
        </c:ser>
        <c:ser>
          <c:idx val="0"/>
          <c:order val="3"/>
          <c:tx>
            <c:strRef>
              <c:f>'UC062'!$D$4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'UC062'!$E$4</c:f>
              <c:numCache>
                <c:formatCode>General</c:formatCode>
                <c:ptCount val="1"/>
                <c:pt idx="0">
                  <c:v>0</c:v>
                </c:pt>
              </c:numCache>
            </c:numRef>
          </c:val>
        </c:ser>
        <c:ser>
          <c:idx val="3"/>
          <c:order val="4"/>
          <c:tx>
            <c:strRef>
              <c:f>'UC062'!$D$7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'UC062'!$E$7</c:f>
              <c:numCache>
                <c:formatCode>General</c:formatCode>
                <c:ptCount val="1"/>
                <c:pt idx="0">
                  <c:v>0</c:v>
                </c:pt>
              </c:numCache>
            </c:numRef>
          </c:val>
        </c:ser>
        <c:dLbls>
          <c:showLegendKey val="0"/>
          <c:showVal val="0"/>
          <c:showCatName val="0"/>
          <c:showSerName val="0"/>
          <c:showPercent val="0"/>
          <c:showBubbleSize val="0"/>
        </c:dLbls>
        <c:gapWidth val="30"/>
        <c:overlap val="100"/>
        <c:axId val="69576192"/>
        <c:axId val="69577728"/>
      </c:barChart>
      <c:catAx>
        <c:axId val="69576192"/>
        <c:scaling>
          <c:orientation val="minMax"/>
        </c:scaling>
        <c:delete val="1"/>
        <c:axPos val="l"/>
        <c:majorTickMark val="out"/>
        <c:minorTickMark val="none"/>
        <c:tickLblPos val="nextTo"/>
        <c:crossAx val="69577728"/>
        <c:crossesAt val="0"/>
        <c:auto val="1"/>
        <c:lblAlgn val="ctr"/>
        <c:lblOffset val="100"/>
        <c:noMultiLvlLbl val="0"/>
      </c:catAx>
      <c:valAx>
        <c:axId val="69577728"/>
        <c:scaling>
          <c:orientation val="minMax"/>
          <c:min val="0"/>
        </c:scaling>
        <c:delete val="0"/>
        <c:axPos val="b"/>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69576192"/>
        <c:crosses val="autoZero"/>
        <c:crossBetween val="between"/>
        <c:minorUnit val="0.31289999999999996"/>
      </c:valAx>
      <c:spPr>
        <a:noFill/>
        <a:ln w="12700">
          <a:solidFill>
            <a:srgbClr val="808080"/>
          </a:solidFill>
          <a:prstDash val="solid"/>
        </a:ln>
      </c:spPr>
    </c:plotArea>
    <c:legend>
      <c:legendPos val="r"/>
      <c:layout>
        <c:manualLayout>
          <c:xMode val="edge"/>
          <c:yMode val="edge"/>
          <c:x val="0.91406323818897639"/>
          <c:y val="5.6738705534148656E-2"/>
          <c:w val="7.4999999999999956E-2"/>
          <c:h val="0.91490478583794044"/>
        </c:manualLayout>
      </c:layout>
      <c:overlay val="0"/>
      <c:spPr>
        <a:noFill/>
        <a:ln w="3175">
          <a:solidFill>
            <a:srgbClr val="000000"/>
          </a:solidFill>
          <a:prstDash val="solid"/>
        </a:ln>
      </c:spPr>
      <c:txPr>
        <a:bodyPr/>
        <a:lstStyle/>
        <a:p>
          <a:pPr>
            <a:defRPr sz="825"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437536954907955E-2"/>
          <c:y val="5.6738276346296031E-2"/>
          <c:w val="0.81406312108087242"/>
          <c:h val="0.62412103980925637"/>
        </c:manualLayout>
      </c:layout>
      <c:barChart>
        <c:barDir val="bar"/>
        <c:grouping val="stacked"/>
        <c:varyColors val="0"/>
        <c:ser>
          <c:idx val="1"/>
          <c:order val="0"/>
          <c:tx>
            <c:strRef>
              <c:f>'UC059'!$D$5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'UC059'!$E$5</c:f>
              <c:numCache>
                <c:formatCode>General</c:formatCode>
                <c:ptCount val="1"/>
                <c:pt idx="0">
                  <c:v>0</c:v>
                </c:pt>
              </c:numCache>
            </c:numRef>
          </c:val>
        </c:ser>
        <c:ser>
          <c:idx val="2"/>
          <c:order val="1"/>
          <c:tx>
            <c:strRef>
              <c:f>'UC059'!$D$6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'UC059'!$E$6</c:f>
              <c:numCache>
                <c:formatCode>General</c:formatCode>
                <c:ptCount val="1"/>
                <c:pt idx="0">
                  <c:v>0</c:v>
                </c:pt>
              </c:numCache>
            </c:numRef>
          </c:val>
        </c:ser>
        <c:ser>
          <c:idx val="4"/>
          <c:order val="2"/>
          <c:tx>
            <c:strRef>
              <c:f>'UC059'!$D$8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'UC059'!$E$8</c:f>
              <c:numCache>
                <c:formatCode>General</c:formatCode>
                <c:ptCount val="1"/>
                <c:pt idx="0">
                  <c:v>0</c:v>
                </c:pt>
              </c:numCache>
            </c:numRef>
          </c:val>
        </c:ser>
        <c:ser>
          <c:idx val="0"/>
          <c:order val="3"/>
          <c:tx>
            <c:strRef>
              <c:f>'UC059'!$D$4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'UC059'!$E$4</c:f>
              <c:numCache>
                <c:formatCode>General</c:formatCode>
                <c:ptCount val="1"/>
                <c:pt idx="0">
                  <c:v>0</c:v>
                </c:pt>
              </c:numCache>
            </c:numRef>
          </c:val>
        </c:ser>
        <c:ser>
          <c:idx val="3"/>
          <c:order val="4"/>
          <c:tx>
            <c:strRef>
              <c:f>'UC059'!$D$7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'UC059'!$E$7</c:f>
              <c:numCache>
                <c:formatCode>General</c:formatCode>
                <c:ptCount val="1"/>
                <c:pt idx="0">
                  <c:v>0</c:v>
                </c:pt>
              </c:numCache>
            </c:numRef>
          </c:val>
        </c:ser>
        <c:dLbls>
          <c:showLegendKey val="0"/>
          <c:showVal val="0"/>
          <c:showCatName val="0"/>
          <c:showSerName val="0"/>
          <c:showPercent val="0"/>
          <c:showBubbleSize val="0"/>
        </c:dLbls>
        <c:gapWidth val="30"/>
        <c:overlap val="100"/>
        <c:axId val="71037312"/>
        <c:axId val="71038848"/>
      </c:barChart>
      <c:catAx>
        <c:axId val="71037312"/>
        <c:scaling>
          <c:orientation val="minMax"/>
        </c:scaling>
        <c:delete val="1"/>
        <c:axPos val="l"/>
        <c:majorTickMark val="out"/>
        <c:minorTickMark val="none"/>
        <c:tickLblPos val="nextTo"/>
        <c:crossAx val="71038848"/>
        <c:crossesAt val="0"/>
        <c:auto val="1"/>
        <c:lblAlgn val="ctr"/>
        <c:lblOffset val="100"/>
        <c:noMultiLvlLbl val="0"/>
      </c:catAx>
      <c:valAx>
        <c:axId val="71038848"/>
        <c:scaling>
          <c:orientation val="minMax"/>
          <c:min val="0"/>
        </c:scaling>
        <c:delete val="0"/>
        <c:axPos val="b"/>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71037312"/>
        <c:crosses val="autoZero"/>
        <c:crossBetween val="between"/>
        <c:minorUnit val="0.31289999999999996"/>
      </c:valAx>
      <c:spPr>
        <a:noFill/>
        <a:ln w="12700">
          <a:solidFill>
            <a:srgbClr val="808080"/>
          </a:solidFill>
          <a:prstDash val="solid"/>
        </a:ln>
      </c:spPr>
    </c:plotArea>
    <c:legend>
      <c:legendPos val="r"/>
      <c:layout>
        <c:manualLayout>
          <c:xMode val="edge"/>
          <c:yMode val="edge"/>
          <c:x val="0.91406323818897639"/>
          <c:y val="5.6738705534148656E-2"/>
          <c:w val="7.4999999999999956E-2"/>
          <c:h val="0.91490478583794044"/>
        </c:manualLayout>
      </c:layout>
      <c:overlay val="0"/>
      <c:spPr>
        <a:noFill/>
        <a:ln w="3175">
          <a:solidFill>
            <a:srgbClr val="000000"/>
          </a:solidFill>
          <a:prstDash val="solid"/>
        </a:ln>
      </c:spPr>
      <c:txPr>
        <a:bodyPr/>
        <a:lstStyle/>
        <a:p>
          <a:pPr>
            <a:defRPr sz="825"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437536954907955E-2"/>
          <c:y val="5.6738276346296031E-2"/>
          <c:w val="0.81406312108087242"/>
          <c:h val="0.62412103980925637"/>
        </c:manualLayout>
      </c:layout>
      <c:barChart>
        <c:barDir val="bar"/>
        <c:grouping val="stacked"/>
        <c:varyColors val="0"/>
        <c:ser>
          <c:idx val="1"/>
          <c:order val="0"/>
          <c:tx>
            <c:strRef>
              <c:f>'UC061'!$D$5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'UC061'!$E$5</c:f>
              <c:numCache>
                <c:formatCode>General</c:formatCode>
                <c:ptCount val="1"/>
                <c:pt idx="0">
                  <c:v>0</c:v>
                </c:pt>
              </c:numCache>
            </c:numRef>
          </c:val>
        </c:ser>
        <c:ser>
          <c:idx val="2"/>
          <c:order val="1"/>
          <c:tx>
            <c:strRef>
              <c:f>'UC061'!$D$6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'UC061'!$E$6</c:f>
              <c:numCache>
                <c:formatCode>General</c:formatCode>
                <c:ptCount val="1"/>
                <c:pt idx="0">
                  <c:v>0</c:v>
                </c:pt>
              </c:numCache>
            </c:numRef>
          </c:val>
        </c:ser>
        <c:ser>
          <c:idx val="4"/>
          <c:order val="2"/>
          <c:tx>
            <c:strRef>
              <c:f>'UC061'!$D$8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'UC061'!$E$8</c:f>
              <c:numCache>
                <c:formatCode>General</c:formatCode>
                <c:ptCount val="1"/>
                <c:pt idx="0">
                  <c:v>0</c:v>
                </c:pt>
              </c:numCache>
            </c:numRef>
          </c:val>
        </c:ser>
        <c:ser>
          <c:idx val="0"/>
          <c:order val="3"/>
          <c:tx>
            <c:strRef>
              <c:f>'UC061'!$D$4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'UC061'!$E$4</c:f>
              <c:numCache>
                <c:formatCode>General</c:formatCode>
                <c:ptCount val="1"/>
                <c:pt idx="0">
                  <c:v>0</c:v>
                </c:pt>
              </c:numCache>
            </c:numRef>
          </c:val>
        </c:ser>
        <c:ser>
          <c:idx val="3"/>
          <c:order val="4"/>
          <c:tx>
            <c:strRef>
              <c:f>'UC061'!$D$7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'UC061'!$E$7</c:f>
              <c:numCache>
                <c:formatCode>General</c:formatCode>
                <c:ptCount val="1"/>
                <c:pt idx="0">
                  <c:v>0</c:v>
                </c:pt>
              </c:numCache>
            </c:numRef>
          </c:val>
        </c:ser>
        <c:dLbls>
          <c:showLegendKey val="0"/>
          <c:showVal val="0"/>
          <c:showCatName val="0"/>
          <c:showSerName val="0"/>
          <c:showPercent val="0"/>
          <c:showBubbleSize val="0"/>
        </c:dLbls>
        <c:gapWidth val="30"/>
        <c:overlap val="100"/>
        <c:axId val="69442560"/>
        <c:axId val="69448448"/>
      </c:barChart>
      <c:catAx>
        <c:axId val="69442560"/>
        <c:scaling>
          <c:orientation val="minMax"/>
        </c:scaling>
        <c:delete val="1"/>
        <c:axPos val="l"/>
        <c:majorTickMark val="out"/>
        <c:minorTickMark val="none"/>
        <c:tickLblPos val="nextTo"/>
        <c:crossAx val="69448448"/>
        <c:crossesAt val="0"/>
        <c:auto val="1"/>
        <c:lblAlgn val="ctr"/>
        <c:lblOffset val="100"/>
        <c:noMultiLvlLbl val="0"/>
      </c:catAx>
      <c:valAx>
        <c:axId val="69448448"/>
        <c:scaling>
          <c:orientation val="minMax"/>
          <c:min val="0"/>
        </c:scaling>
        <c:delete val="0"/>
        <c:axPos val="b"/>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69442560"/>
        <c:crosses val="autoZero"/>
        <c:crossBetween val="between"/>
        <c:minorUnit val="0.31289999999999996"/>
      </c:valAx>
      <c:spPr>
        <a:noFill/>
        <a:ln w="12700">
          <a:solidFill>
            <a:srgbClr val="808080"/>
          </a:solidFill>
          <a:prstDash val="solid"/>
        </a:ln>
      </c:spPr>
    </c:plotArea>
    <c:legend>
      <c:legendPos val="r"/>
      <c:layout>
        <c:manualLayout>
          <c:xMode val="edge"/>
          <c:yMode val="edge"/>
          <c:x val="0.91406323818897639"/>
          <c:y val="5.6738705534148656E-2"/>
          <c:w val="7.4999999999999956E-2"/>
          <c:h val="0.91490478583794044"/>
        </c:manualLayout>
      </c:layout>
      <c:overlay val="0"/>
      <c:spPr>
        <a:noFill/>
        <a:ln w="3175">
          <a:solidFill>
            <a:srgbClr val="000000"/>
          </a:solidFill>
          <a:prstDash val="solid"/>
        </a:ln>
      </c:spPr>
      <c:txPr>
        <a:bodyPr/>
        <a:lstStyle/>
        <a:p>
          <a:pPr>
            <a:defRPr sz="825"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437536954907955E-2"/>
          <c:y val="5.6738276346296031E-2"/>
          <c:w val="0.81406312108087242"/>
          <c:h val="0.62412103980925637"/>
        </c:manualLayout>
      </c:layout>
      <c:barChart>
        <c:barDir val="bar"/>
        <c:grouping val="stacked"/>
        <c:varyColors val="0"/>
        <c:ser>
          <c:idx val="1"/>
          <c:order val="0"/>
          <c:tx>
            <c:strRef>
              <c:f>'20 - X'!$D$5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'20 - X'!$E$5</c:f>
              <c:numCache>
                <c:formatCode>General</c:formatCode>
                <c:ptCount val="1"/>
                <c:pt idx="0">
                  <c:v>0</c:v>
                </c:pt>
              </c:numCache>
            </c:numRef>
          </c:val>
        </c:ser>
        <c:ser>
          <c:idx val="2"/>
          <c:order val="1"/>
          <c:tx>
            <c:strRef>
              <c:f>'20 - X'!$D$6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'20 - X'!$E$6</c:f>
              <c:numCache>
                <c:formatCode>General</c:formatCode>
                <c:ptCount val="1"/>
                <c:pt idx="0">
                  <c:v>0</c:v>
                </c:pt>
              </c:numCache>
            </c:numRef>
          </c:val>
        </c:ser>
        <c:ser>
          <c:idx val="4"/>
          <c:order val="2"/>
          <c:tx>
            <c:strRef>
              <c:f>'20 - X'!$D$8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'20 - X'!$E$8</c:f>
              <c:numCache>
                <c:formatCode>General</c:formatCode>
                <c:ptCount val="1"/>
                <c:pt idx="0">
                  <c:v>0</c:v>
                </c:pt>
              </c:numCache>
            </c:numRef>
          </c:val>
        </c:ser>
        <c:ser>
          <c:idx val="0"/>
          <c:order val="3"/>
          <c:tx>
            <c:strRef>
              <c:f>'20 - X'!$D$4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'20 - X'!$E$4</c:f>
              <c:numCache>
                <c:formatCode>General</c:formatCode>
                <c:ptCount val="1"/>
                <c:pt idx="0">
                  <c:v>0</c:v>
                </c:pt>
              </c:numCache>
            </c:numRef>
          </c:val>
        </c:ser>
        <c:ser>
          <c:idx val="3"/>
          <c:order val="4"/>
          <c:tx>
            <c:strRef>
              <c:f>'20 - X'!$D$7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'20 - X'!$E$7</c:f>
              <c:numCache>
                <c:formatCode>General</c:formatCode>
                <c:ptCount val="1"/>
                <c:pt idx="0">
                  <c:v>0</c:v>
                </c:pt>
              </c:numCache>
            </c:numRef>
          </c:val>
        </c:ser>
        <c:dLbls>
          <c:showLegendKey val="0"/>
          <c:showVal val="0"/>
          <c:showCatName val="0"/>
          <c:showSerName val="0"/>
          <c:showPercent val="0"/>
          <c:showBubbleSize val="0"/>
        </c:dLbls>
        <c:gapWidth val="30"/>
        <c:overlap val="100"/>
        <c:axId val="71788416"/>
        <c:axId val="71789952"/>
      </c:barChart>
      <c:catAx>
        <c:axId val="71788416"/>
        <c:scaling>
          <c:orientation val="minMax"/>
        </c:scaling>
        <c:delete val="1"/>
        <c:axPos val="l"/>
        <c:majorTickMark val="out"/>
        <c:minorTickMark val="none"/>
        <c:tickLblPos val="nextTo"/>
        <c:crossAx val="71789952"/>
        <c:crossesAt val="0"/>
        <c:auto val="1"/>
        <c:lblAlgn val="ctr"/>
        <c:lblOffset val="100"/>
        <c:noMultiLvlLbl val="0"/>
      </c:catAx>
      <c:valAx>
        <c:axId val="71789952"/>
        <c:scaling>
          <c:orientation val="minMax"/>
          <c:min val="0"/>
        </c:scaling>
        <c:delete val="0"/>
        <c:axPos val="b"/>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71788416"/>
        <c:crosses val="autoZero"/>
        <c:crossBetween val="between"/>
        <c:minorUnit val="0.31289999999999996"/>
      </c:valAx>
      <c:spPr>
        <a:noFill/>
        <a:ln w="12700">
          <a:solidFill>
            <a:srgbClr val="808080"/>
          </a:solidFill>
          <a:prstDash val="solid"/>
        </a:ln>
      </c:spPr>
    </c:plotArea>
    <c:legend>
      <c:legendPos val="r"/>
      <c:layout>
        <c:manualLayout>
          <c:xMode val="edge"/>
          <c:yMode val="edge"/>
          <c:x val="0.91406323818897639"/>
          <c:y val="5.6738705534148656E-2"/>
          <c:w val="7.4999999999999956E-2"/>
          <c:h val="0.91490478583794044"/>
        </c:manualLayout>
      </c:layout>
      <c:overlay val="0"/>
      <c:spPr>
        <a:noFill/>
        <a:ln w="3175">
          <a:solidFill>
            <a:srgbClr val="000000"/>
          </a:solidFill>
          <a:prstDash val="solid"/>
        </a:ln>
      </c:spPr>
      <c:txPr>
        <a:bodyPr/>
        <a:lstStyle/>
        <a:p>
          <a:pPr>
            <a:defRPr sz="825"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2690634023708"/>
          <c:y val="0.10222233314055246"/>
          <c:w val="0.8752317102343129"/>
          <c:h val="0.58222285397445095"/>
        </c:manualLayout>
      </c:layout>
      <c:lineChart>
        <c:grouping val="standard"/>
        <c:varyColors val="0"/>
        <c:ser>
          <c:idx val="0"/>
          <c:order val="0"/>
          <c:tx>
            <c:strRef>
              <c:f>Trend!$C$32</c:f>
              <c:strCache>
                <c:ptCount val="1"/>
                <c:pt idx="0">
                  <c:v>Total</c:v>
                </c:pt>
              </c:strCache>
            </c:strRef>
          </c:tx>
          <c:spPr>
            <a:ln w="38100">
              <a:solidFill>
                <a:srgbClr val="000000"/>
              </a:solidFill>
              <a:prstDash val="solid"/>
            </a:ln>
          </c:spPr>
          <c:marker>
            <c:symbol val="circle"/>
            <c:size val="6"/>
            <c:spPr>
              <a:solidFill>
                <a:srgbClr val="FFFFFF"/>
              </a:solidFill>
              <a:ln>
                <a:solidFill>
                  <a:srgbClr val="000000"/>
                </a:solidFill>
                <a:prstDash val="solid"/>
              </a:ln>
            </c:spPr>
          </c:marker>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Trend!$C$33:$C$43</c:f>
              <c:numCache>
                <c:formatCode>0\ </c:formatCode>
                <c:ptCount val="11"/>
                <c:pt idx="0">
                  <c:v>109</c:v>
                </c:pt>
                <c:pt idx="1">
                  <c:v>356</c:v>
                </c:pt>
                <c:pt idx="2">
                  <c:v>379</c:v>
                </c:pt>
                <c:pt idx="3">
                  <c:v>412</c:v>
                </c:pt>
                <c:pt idx="4">
                  <c:v>439</c:v>
                </c:pt>
                <c:pt idx="5">
                  <c:v>504</c:v>
                </c:pt>
                <c:pt idx="6">
                  <c:v>514</c:v>
                </c:pt>
                <c:pt idx="7">
                  <c:v>519</c:v>
                </c:pt>
                <c:pt idx="8">
                  <c:v>543</c:v>
                </c:pt>
                <c:pt idx="9">
                  <c:v>552</c:v>
                </c:pt>
              </c:numCache>
            </c:numRef>
          </c:val>
          <c:smooth val="0"/>
        </c:ser>
        <c:dLbls>
          <c:showLegendKey val="0"/>
          <c:showVal val="0"/>
          <c:showCatName val="0"/>
          <c:showSerName val="0"/>
          <c:showPercent val="0"/>
          <c:showBubbleSize val="0"/>
        </c:dLbls>
        <c:marker val="1"/>
        <c:smooth val="0"/>
        <c:axId val="115096576"/>
        <c:axId val="115107328"/>
      </c:lineChart>
      <c:catAx>
        <c:axId val="115096576"/>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CA"/>
                  <a:t>Test Cycle</a:t>
                </a:r>
              </a:p>
            </c:rich>
          </c:tx>
          <c:layout>
            <c:manualLayout>
              <c:xMode val="edge"/>
              <c:yMode val="edge"/>
              <c:x val="0.43669840352524741"/>
              <c:y val="0.8088895888013998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15107328"/>
        <c:crosses val="autoZero"/>
        <c:auto val="1"/>
        <c:lblAlgn val="ctr"/>
        <c:lblOffset val="100"/>
        <c:tickLblSkip val="1"/>
        <c:tickMarkSkip val="1"/>
        <c:noMultiLvlLbl val="0"/>
      </c:catAx>
      <c:valAx>
        <c:axId val="115107328"/>
        <c:scaling>
          <c:orientation val="minMax"/>
        </c:scaling>
        <c:delete val="0"/>
        <c:axPos val="l"/>
        <c:majorGridlines>
          <c:spPr>
            <a:ln w="3175">
              <a:solidFill>
                <a:srgbClr val="C0C0C0"/>
              </a:solidFill>
              <a:prstDash val="solid"/>
            </a:ln>
          </c:spPr>
        </c:majorGridlines>
        <c:numFmt formatCode="0\ "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15096576"/>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29719436223156"/>
          <c:y val="4.6843316941222096E-2"/>
          <c:w val="0.81584237299115581"/>
          <c:h val="0.74745640510558742"/>
        </c:manualLayout>
      </c:layout>
      <c:barChart>
        <c:barDir val="col"/>
        <c:grouping val="stacked"/>
        <c:varyColors val="0"/>
        <c:ser>
          <c:idx val="0"/>
          <c:order val="0"/>
          <c:tx>
            <c:strRef>
              <c:f>Trend!$E$31</c:f>
              <c:strCache>
                <c:ptCount val="1"/>
                <c:pt idx="0">
                  <c:v>Total
Test  Time</c:v>
                </c:pt>
              </c:strCache>
            </c:strRef>
          </c:tx>
          <c:spPr>
            <a:gradFill rotWithShape="0">
              <a:gsLst>
                <a:gs pos="0">
                  <a:srgbClr xmlns:mc="http://schemas.openxmlformats.org/markup-compatibility/2006" xmlns:a14="http://schemas.microsoft.com/office/drawing/2010/main" val="000076" mc:Ignorable="a14" a14:legacySpreadsheetColorIndex="12">
                    <a:gamma/>
                    <a:shade val="46275"/>
                    <a:invGamma/>
                  </a:srgbClr>
                </a:gs>
                <a:gs pos="50000">
                  <a:srgbClr xmlns:mc="http://schemas.openxmlformats.org/markup-compatibility/2006" xmlns:a14="http://schemas.microsoft.com/office/drawing/2010/main" val="0000FF" mc:Ignorable="a14" a14:legacySpreadsheetColorIndex="12"/>
                </a:gs>
                <a:gs pos="100000">
                  <a:srgbClr xmlns:mc="http://schemas.openxmlformats.org/markup-compatibility/2006" xmlns:a14="http://schemas.microsoft.com/office/drawing/2010/main" val="000076" mc:Ignorable="a14" a14:legacySpreadsheetColorIndex="12">
                    <a:gamma/>
                    <a:shade val="46275"/>
                    <a:invGamma/>
                  </a:srgbClr>
                </a:gs>
              </a:gsLst>
              <a:lin ang="0" scaled="1"/>
            </a:gradFill>
            <a:ln w="25400">
              <a:noFill/>
            </a:ln>
          </c:spPr>
          <c:invertIfNegative val="0"/>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Trend!$E$33:$E$43</c:f>
              <c:numCache>
                <c:formatCode>0.0\ \h</c:formatCode>
                <c:ptCount val="11"/>
                <c:pt idx="0">
                  <c:v>40.4</c:v>
                </c:pt>
                <c:pt idx="1">
                  <c:v>111.3</c:v>
                </c:pt>
                <c:pt idx="2">
                  <c:v>90.8</c:v>
                </c:pt>
                <c:pt idx="3">
                  <c:v>92.3</c:v>
                </c:pt>
                <c:pt idx="4">
                  <c:v>75.8</c:v>
                </c:pt>
                <c:pt idx="5">
                  <c:v>85.4</c:v>
                </c:pt>
                <c:pt idx="6">
                  <c:v>76.400000000000006</c:v>
                </c:pt>
                <c:pt idx="7">
                  <c:v>65.2</c:v>
                </c:pt>
                <c:pt idx="8">
                  <c:v>66.400000000000006</c:v>
                </c:pt>
                <c:pt idx="9">
                  <c:v>61.8</c:v>
                </c:pt>
              </c:numCache>
            </c:numRef>
          </c:val>
        </c:ser>
        <c:dLbls>
          <c:showLegendKey val="0"/>
          <c:showVal val="0"/>
          <c:showCatName val="0"/>
          <c:showSerName val="0"/>
          <c:showPercent val="0"/>
          <c:showBubbleSize val="0"/>
        </c:dLbls>
        <c:gapWidth val="30"/>
        <c:overlap val="100"/>
        <c:axId val="115131136"/>
        <c:axId val="115133056"/>
      </c:barChart>
      <c:catAx>
        <c:axId val="115131136"/>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CA"/>
                  <a:t>Test Cycle</a:t>
                </a:r>
              </a:p>
            </c:rich>
          </c:tx>
          <c:layout>
            <c:manualLayout>
              <c:xMode val="edge"/>
              <c:yMode val="edge"/>
              <c:x val="0.46138645045606924"/>
              <c:y val="0.9042795516140930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15133056"/>
        <c:crosses val="autoZero"/>
        <c:auto val="1"/>
        <c:lblAlgn val="ctr"/>
        <c:lblOffset val="100"/>
        <c:tickLblSkip val="1"/>
        <c:tickMarkSkip val="1"/>
        <c:noMultiLvlLbl val="0"/>
      </c:catAx>
      <c:valAx>
        <c:axId val="115133056"/>
        <c:scaling>
          <c:orientation val="minMax"/>
        </c:scaling>
        <c:delete val="0"/>
        <c:axPos val="l"/>
        <c:majorGridlines>
          <c:spPr>
            <a:ln w="3175">
              <a:solidFill>
                <a:srgbClr val="C0C0C0"/>
              </a:solidFill>
              <a:prstDash val="solid"/>
            </a:ln>
          </c:spPr>
        </c:majorGridlines>
        <c:numFmt formatCode="0.0\ \h"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15131136"/>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5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578233169706412E-2"/>
          <c:y val="0.10222233314055246"/>
          <c:w val="0.89358038340484358"/>
          <c:h val="0.58222285397445095"/>
        </c:manualLayout>
      </c:layout>
      <c:lineChart>
        <c:grouping val="standard"/>
        <c:varyColors val="0"/>
        <c:ser>
          <c:idx val="0"/>
          <c:order val="0"/>
          <c:tx>
            <c:strRef>
              <c:f>Trend!$D$32</c:f>
              <c:strCache>
                <c:ptCount val="1"/>
                <c:pt idx="0">
                  <c:v>Failed</c:v>
                </c:pt>
              </c:strCache>
            </c:strRef>
          </c:tx>
          <c:spPr>
            <a:ln w="38100">
              <a:solidFill>
                <a:srgbClr val="000000"/>
              </a:solidFill>
              <a:prstDash val="solid"/>
            </a:ln>
          </c:spPr>
          <c:marker>
            <c:symbol val="circle"/>
            <c:size val="6"/>
            <c:spPr>
              <a:solidFill>
                <a:srgbClr val="FFFFFF"/>
              </a:solidFill>
              <a:ln>
                <a:solidFill>
                  <a:srgbClr val="000000"/>
                </a:solidFill>
                <a:prstDash val="solid"/>
              </a:ln>
            </c:spPr>
          </c:marker>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Trend!$D$33:$D$43</c:f>
              <c:numCache>
                <c:formatCode>0\ </c:formatCode>
                <c:ptCount val="11"/>
                <c:pt idx="0">
                  <c:v>15</c:v>
                </c:pt>
                <c:pt idx="1">
                  <c:v>24</c:v>
                </c:pt>
                <c:pt idx="2">
                  <c:v>16</c:v>
                </c:pt>
                <c:pt idx="3">
                  <c:v>14</c:v>
                </c:pt>
                <c:pt idx="4">
                  <c:v>13</c:v>
                </c:pt>
                <c:pt idx="5">
                  <c:v>12</c:v>
                </c:pt>
                <c:pt idx="6">
                  <c:v>4</c:v>
                </c:pt>
                <c:pt idx="7">
                  <c:v>4</c:v>
                </c:pt>
                <c:pt idx="8">
                  <c:v>3</c:v>
                </c:pt>
                <c:pt idx="9">
                  <c:v>2</c:v>
                </c:pt>
              </c:numCache>
            </c:numRef>
          </c:val>
          <c:smooth val="0"/>
        </c:ser>
        <c:dLbls>
          <c:showLegendKey val="0"/>
          <c:showVal val="0"/>
          <c:showCatName val="0"/>
          <c:showSerName val="0"/>
          <c:showPercent val="0"/>
          <c:showBubbleSize val="0"/>
        </c:dLbls>
        <c:marker val="1"/>
        <c:smooth val="0"/>
        <c:axId val="114494848"/>
        <c:axId val="114521984"/>
      </c:lineChart>
      <c:catAx>
        <c:axId val="114494848"/>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CA"/>
                  <a:t>Test Cycle</a:t>
                </a:r>
              </a:p>
            </c:rich>
          </c:tx>
          <c:layout>
            <c:manualLayout>
              <c:xMode val="edge"/>
              <c:yMode val="edge"/>
              <c:x val="0.39266170627754099"/>
              <c:y val="0.8088895888013998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14521984"/>
        <c:crosses val="autoZero"/>
        <c:auto val="1"/>
        <c:lblAlgn val="ctr"/>
        <c:lblOffset val="100"/>
        <c:tickLblSkip val="1"/>
        <c:tickMarkSkip val="1"/>
        <c:noMultiLvlLbl val="0"/>
      </c:catAx>
      <c:valAx>
        <c:axId val="114521984"/>
        <c:scaling>
          <c:orientation val="minMax"/>
        </c:scaling>
        <c:delete val="0"/>
        <c:axPos val="l"/>
        <c:majorGridlines>
          <c:spPr>
            <a:ln w="3175">
              <a:solidFill>
                <a:srgbClr val="C0C0C0"/>
              </a:solidFill>
              <a:prstDash val="solid"/>
            </a:ln>
          </c:spPr>
        </c:majorGridlines>
        <c:numFmt formatCode="0\ "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14494848"/>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437536954907955E-2"/>
          <c:y val="5.6738276346296031E-2"/>
          <c:w val="0.81406312108087242"/>
          <c:h val="0.62412103980925637"/>
        </c:manualLayout>
      </c:layout>
      <c:barChart>
        <c:barDir val="bar"/>
        <c:grouping val="stacked"/>
        <c:varyColors val="0"/>
        <c:ser>
          <c:idx val="1"/>
          <c:order val="0"/>
          <c:tx>
            <c:strRef>
              <c:f>'UC002'!$D$5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'UC002'!$E$5</c:f>
              <c:numCache>
                <c:formatCode>General</c:formatCode>
                <c:ptCount val="1"/>
                <c:pt idx="0">
                  <c:v>0</c:v>
                </c:pt>
              </c:numCache>
            </c:numRef>
          </c:val>
        </c:ser>
        <c:ser>
          <c:idx val="2"/>
          <c:order val="1"/>
          <c:tx>
            <c:strRef>
              <c:f>'UC002'!$D$6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'UC002'!$E$6</c:f>
              <c:numCache>
                <c:formatCode>General</c:formatCode>
                <c:ptCount val="1"/>
                <c:pt idx="0">
                  <c:v>0</c:v>
                </c:pt>
              </c:numCache>
            </c:numRef>
          </c:val>
        </c:ser>
        <c:ser>
          <c:idx val="4"/>
          <c:order val="2"/>
          <c:tx>
            <c:strRef>
              <c:f>'UC002'!$D$8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'UC002'!$E$8</c:f>
              <c:numCache>
                <c:formatCode>General</c:formatCode>
                <c:ptCount val="1"/>
                <c:pt idx="0">
                  <c:v>0</c:v>
                </c:pt>
              </c:numCache>
            </c:numRef>
          </c:val>
        </c:ser>
        <c:ser>
          <c:idx val="0"/>
          <c:order val="3"/>
          <c:tx>
            <c:strRef>
              <c:f>'UC002'!$D$4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'UC002'!$E$4</c:f>
              <c:numCache>
                <c:formatCode>General</c:formatCode>
                <c:ptCount val="1"/>
                <c:pt idx="0">
                  <c:v>0</c:v>
                </c:pt>
              </c:numCache>
            </c:numRef>
          </c:val>
        </c:ser>
        <c:ser>
          <c:idx val="3"/>
          <c:order val="4"/>
          <c:tx>
            <c:strRef>
              <c:f>'UC002'!$D$7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'UC002'!$E$7</c:f>
              <c:numCache>
                <c:formatCode>General</c:formatCode>
                <c:ptCount val="1"/>
                <c:pt idx="0">
                  <c:v>0</c:v>
                </c:pt>
              </c:numCache>
            </c:numRef>
          </c:val>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crossAx val="115328896"/>
        <c:crossesAt val="0"/>
        <c:auto val="1"/>
        <c:lblAlgn val="ctr"/>
        <c:lblOffset val="100"/>
        <c:noMultiLvlLbl val="0"/>
      </c:catAx>
      <c:valAx>
        <c:axId val="115328896"/>
        <c:scaling>
          <c:orientation val="minMax"/>
          <c:min val="0"/>
        </c:scaling>
        <c:delete val="0"/>
        <c:axPos val="b"/>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15327360"/>
        <c:crosses val="autoZero"/>
        <c:crossBetween val="between"/>
        <c:minorUnit val="0.31289999999999996"/>
      </c:valAx>
      <c:spPr>
        <a:noFill/>
        <a:ln w="12700">
          <a:solidFill>
            <a:srgbClr val="808080"/>
          </a:solidFill>
          <a:prstDash val="solid"/>
        </a:ln>
      </c:spPr>
    </c:plotArea>
    <c:legend>
      <c:legendPos val="r"/>
      <c:layout>
        <c:manualLayout>
          <c:xMode val="edge"/>
          <c:yMode val="edge"/>
          <c:x val="0.91406323818897639"/>
          <c:y val="5.6738705534148656E-2"/>
          <c:w val="7.4999999999999956E-2"/>
          <c:h val="0.91490478583794044"/>
        </c:manualLayout>
      </c:layout>
      <c:overlay val="0"/>
      <c:spPr>
        <a:noFill/>
        <a:ln w="3175">
          <a:solidFill>
            <a:srgbClr val="000000"/>
          </a:solidFill>
          <a:prstDash val="solid"/>
        </a:ln>
      </c:spPr>
      <c:txPr>
        <a:bodyPr/>
        <a:lstStyle/>
        <a:p>
          <a:pPr>
            <a:defRPr sz="825"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437536954907955E-2"/>
          <c:y val="5.6738276346296031E-2"/>
          <c:w val="0.81406312108087242"/>
          <c:h val="0.62412103980925637"/>
        </c:manualLayout>
      </c:layout>
      <c:barChart>
        <c:barDir val="bar"/>
        <c:grouping val="stacked"/>
        <c:varyColors val="0"/>
        <c:ser>
          <c:idx val="1"/>
          <c:order val="0"/>
          <c:tx>
            <c:strRef>
              <c:f>'UC003'!$D$5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'UC003'!$E$5</c:f>
              <c:numCache>
                <c:formatCode>General</c:formatCode>
                <c:ptCount val="1"/>
                <c:pt idx="0">
                  <c:v>0</c:v>
                </c:pt>
              </c:numCache>
            </c:numRef>
          </c:val>
        </c:ser>
        <c:ser>
          <c:idx val="2"/>
          <c:order val="1"/>
          <c:tx>
            <c:strRef>
              <c:f>'UC003'!$D$6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'UC003'!$E$6</c:f>
              <c:numCache>
                <c:formatCode>General</c:formatCode>
                <c:ptCount val="1"/>
                <c:pt idx="0">
                  <c:v>0</c:v>
                </c:pt>
              </c:numCache>
            </c:numRef>
          </c:val>
        </c:ser>
        <c:ser>
          <c:idx val="4"/>
          <c:order val="2"/>
          <c:tx>
            <c:strRef>
              <c:f>'UC003'!$D$8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'UC003'!$E$8</c:f>
              <c:numCache>
                <c:formatCode>General</c:formatCode>
                <c:ptCount val="1"/>
                <c:pt idx="0">
                  <c:v>0</c:v>
                </c:pt>
              </c:numCache>
            </c:numRef>
          </c:val>
        </c:ser>
        <c:ser>
          <c:idx val="0"/>
          <c:order val="3"/>
          <c:tx>
            <c:strRef>
              <c:f>'UC003'!$D$4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'UC003'!$E$4</c:f>
              <c:numCache>
                <c:formatCode>General</c:formatCode>
                <c:ptCount val="1"/>
                <c:pt idx="0">
                  <c:v>0</c:v>
                </c:pt>
              </c:numCache>
            </c:numRef>
          </c:val>
        </c:ser>
        <c:ser>
          <c:idx val="3"/>
          <c:order val="4"/>
          <c:tx>
            <c:strRef>
              <c:f>'UC003'!$D$7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'UC003'!$E$7</c:f>
              <c:numCache>
                <c:formatCode>General</c:formatCode>
                <c:ptCount val="1"/>
                <c:pt idx="0">
                  <c:v>0</c:v>
                </c:pt>
              </c:numCache>
            </c:numRef>
          </c:val>
        </c:ser>
        <c:dLbls>
          <c:showLegendKey val="0"/>
          <c:showVal val="0"/>
          <c:showCatName val="0"/>
          <c:showSerName val="0"/>
          <c:showPercent val="0"/>
          <c:showBubbleSize val="0"/>
        </c:dLbls>
        <c:gapWidth val="30"/>
        <c:overlap val="100"/>
        <c:axId val="98086912"/>
        <c:axId val="98088448"/>
      </c:barChart>
      <c:catAx>
        <c:axId val="98086912"/>
        <c:scaling>
          <c:orientation val="minMax"/>
        </c:scaling>
        <c:delete val="1"/>
        <c:axPos val="l"/>
        <c:majorTickMark val="out"/>
        <c:minorTickMark val="none"/>
        <c:tickLblPos val="nextTo"/>
        <c:crossAx val="98088448"/>
        <c:crossesAt val="0"/>
        <c:auto val="1"/>
        <c:lblAlgn val="ctr"/>
        <c:lblOffset val="100"/>
        <c:noMultiLvlLbl val="0"/>
      </c:catAx>
      <c:valAx>
        <c:axId val="98088448"/>
        <c:scaling>
          <c:orientation val="minMax"/>
          <c:min val="0"/>
        </c:scaling>
        <c:delete val="0"/>
        <c:axPos val="b"/>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98086912"/>
        <c:crosses val="autoZero"/>
        <c:crossBetween val="between"/>
        <c:minorUnit val="0.31289999999999996"/>
      </c:valAx>
      <c:spPr>
        <a:noFill/>
        <a:ln w="12700">
          <a:solidFill>
            <a:srgbClr val="808080"/>
          </a:solidFill>
          <a:prstDash val="solid"/>
        </a:ln>
      </c:spPr>
    </c:plotArea>
    <c:legend>
      <c:legendPos val="r"/>
      <c:layout>
        <c:manualLayout>
          <c:xMode val="edge"/>
          <c:yMode val="edge"/>
          <c:x val="0.91406323818897639"/>
          <c:y val="5.6738705534148656E-2"/>
          <c:w val="7.4999999999999956E-2"/>
          <c:h val="0.91490478583794044"/>
        </c:manualLayout>
      </c:layout>
      <c:overlay val="0"/>
      <c:spPr>
        <a:noFill/>
        <a:ln w="3175">
          <a:solidFill>
            <a:srgbClr val="000000"/>
          </a:solidFill>
          <a:prstDash val="solid"/>
        </a:ln>
      </c:spPr>
      <c:txPr>
        <a:bodyPr/>
        <a:lstStyle/>
        <a:p>
          <a:pPr>
            <a:defRPr sz="825"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437536954907955E-2"/>
          <c:y val="5.6738276346296031E-2"/>
          <c:w val="0.81406312108087242"/>
          <c:h val="0.62412103980925637"/>
        </c:manualLayout>
      </c:layout>
      <c:barChart>
        <c:barDir val="bar"/>
        <c:grouping val="stacked"/>
        <c:varyColors val="0"/>
        <c:ser>
          <c:idx val="1"/>
          <c:order val="0"/>
          <c:tx>
            <c:strRef>
              <c:f>'UC060'!$D$5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'UC060'!$E$5</c:f>
              <c:numCache>
                <c:formatCode>General</c:formatCode>
                <c:ptCount val="1"/>
                <c:pt idx="0">
                  <c:v>0</c:v>
                </c:pt>
              </c:numCache>
            </c:numRef>
          </c:val>
        </c:ser>
        <c:ser>
          <c:idx val="2"/>
          <c:order val="1"/>
          <c:tx>
            <c:strRef>
              <c:f>'UC060'!$D$6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'UC060'!$E$6</c:f>
              <c:numCache>
                <c:formatCode>General</c:formatCode>
                <c:ptCount val="1"/>
                <c:pt idx="0">
                  <c:v>0</c:v>
                </c:pt>
              </c:numCache>
            </c:numRef>
          </c:val>
        </c:ser>
        <c:ser>
          <c:idx val="4"/>
          <c:order val="2"/>
          <c:tx>
            <c:strRef>
              <c:f>'UC060'!$D$8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'UC060'!$E$8</c:f>
              <c:numCache>
                <c:formatCode>General</c:formatCode>
                <c:ptCount val="1"/>
                <c:pt idx="0">
                  <c:v>0</c:v>
                </c:pt>
              </c:numCache>
            </c:numRef>
          </c:val>
        </c:ser>
        <c:ser>
          <c:idx val="0"/>
          <c:order val="3"/>
          <c:tx>
            <c:strRef>
              <c:f>'UC060'!$D$4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'UC060'!$E$4</c:f>
              <c:numCache>
                <c:formatCode>General</c:formatCode>
                <c:ptCount val="1"/>
                <c:pt idx="0">
                  <c:v>0</c:v>
                </c:pt>
              </c:numCache>
            </c:numRef>
          </c:val>
        </c:ser>
        <c:ser>
          <c:idx val="3"/>
          <c:order val="4"/>
          <c:tx>
            <c:strRef>
              <c:f>'UC060'!$D$7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'UC060'!$E$7</c:f>
              <c:numCache>
                <c:formatCode>General</c:formatCode>
                <c:ptCount val="1"/>
                <c:pt idx="0">
                  <c:v>0</c:v>
                </c:pt>
              </c:numCache>
            </c:numRef>
          </c:val>
        </c:ser>
        <c:dLbls>
          <c:showLegendKey val="0"/>
          <c:showVal val="0"/>
          <c:showCatName val="0"/>
          <c:showSerName val="0"/>
          <c:showPercent val="0"/>
          <c:showBubbleSize val="0"/>
        </c:dLbls>
        <c:gapWidth val="30"/>
        <c:overlap val="100"/>
        <c:axId val="64903424"/>
        <c:axId val="64913408"/>
      </c:barChart>
      <c:catAx>
        <c:axId val="64903424"/>
        <c:scaling>
          <c:orientation val="minMax"/>
        </c:scaling>
        <c:delete val="1"/>
        <c:axPos val="l"/>
        <c:majorTickMark val="out"/>
        <c:minorTickMark val="none"/>
        <c:tickLblPos val="nextTo"/>
        <c:crossAx val="64913408"/>
        <c:crossesAt val="0"/>
        <c:auto val="1"/>
        <c:lblAlgn val="ctr"/>
        <c:lblOffset val="100"/>
        <c:noMultiLvlLbl val="0"/>
      </c:catAx>
      <c:valAx>
        <c:axId val="64913408"/>
        <c:scaling>
          <c:orientation val="minMax"/>
          <c:min val="0"/>
        </c:scaling>
        <c:delete val="0"/>
        <c:axPos val="b"/>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64903424"/>
        <c:crosses val="autoZero"/>
        <c:crossBetween val="between"/>
        <c:minorUnit val="0.31289999999999996"/>
      </c:valAx>
      <c:spPr>
        <a:noFill/>
        <a:ln w="12700">
          <a:solidFill>
            <a:srgbClr val="808080"/>
          </a:solidFill>
          <a:prstDash val="solid"/>
        </a:ln>
      </c:spPr>
    </c:plotArea>
    <c:legend>
      <c:legendPos val="r"/>
      <c:layout>
        <c:manualLayout>
          <c:xMode val="edge"/>
          <c:yMode val="edge"/>
          <c:x val="0.91406323818897639"/>
          <c:y val="5.6738705534148656E-2"/>
          <c:w val="7.4999999999999956E-2"/>
          <c:h val="0.91490478583794044"/>
        </c:manualLayout>
      </c:layout>
      <c:overlay val="0"/>
      <c:spPr>
        <a:noFill/>
        <a:ln w="3175">
          <a:solidFill>
            <a:srgbClr val="000000"/>
          </a:solidFill>
          <a:prstDash val="solid"/>
        </a:ln>
      </c:spPr>
      <c:txPr>
        <a:bodyPr/>
        <a:lstStyle/>
        <a:p>
          <a:pPr>
            <a:defRPr sz="825"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437536954907955E-2"/>
          <c:y val="5.6738276346296031E-2"/>
          <c:w val="0.81406312108087242"/>
          <c:h val="0.62412103980925637"/>
        </c:manualLayout>
      </c:layout>
      <c:barChart>
        <c:barDir val="bar"/>
        <c:grouping val="stacked"/>
        <c:varyColors val="0"/>
        <c:ser>
          <c:idx val="1"/>
          <c:order val="0"/>
          <c:tx>
            <c:strRef>
              <c:f>'UC004'!$D$5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'UC004'!$E$5</c:f>
              <c:numCache>
                <c:formatCode>General</c:formatCode>
                <c:ptCount val="1"/>
                <c:pt idx="0">
                  <c:v>0</c:v>
                </c:pt>
              </c:numCache>
            </c:numRef>
          </c:val>
        </c:ser>
        <c:ser>
          <c:idx val="2"/>
          <c:order val="1"/>
          <c:tx>
            <c:strRef>
              <c:f>'UC004'!$D$6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'UC004'!$E$6</c:f>
              <c:numCache>
                <c:formatCode>General</c:formatCode>
                <c:ptCount val="1"/>
                <c:pt idx="0">
                  <c:v>0</c:v>
                </c:pt>
              </c:numCache>
            </c:numRef>
          </c:val>
        </c:ser>
        <c:ser>
          <c:idx val="4"/>
          <c:order val="2"/>
          <c:tx>
            <c:strRef>
              <c:f>'UC004'!$D$8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'UC004'!$E$8</c:f>
              <c:numCache>
                <c:formatCode>General</c:formatCode>
                <c:ptCount val="1"/>
                <c:pt idx="0">
                  <c:v>0</c:v>
                </c:pt>
              </c:numCache>
            </c:numRef>
          </c:val>
        </c:ser>
        <c:ser>
          <c:idx val="0"/>
          <c:order val="3"/>
          <c:tx>
            <c:strRef>
              <c:f>'UC004'!$D$4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'UC004'!$E$4</c:f>
              <c:numCache>
                <c:formatCode>General</c:formatCode>
                <c:ptCount val="1"/>
                <c:pt idx="0">
                  <c:v>0</c:v>
                </c:pt>
              </c:numCache>
            </c:numRef>
          </c:val>
        </c:ser>
        <c:ser>
          <c:idx val="3"/>
          <c:order val="4"/>
          <c:tx>
            <c:strRef>
              <c:f>'UC004'!$D$7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'UC004'!$E$7</c:f>
              <c:numCache>
                <c:formatCode>General</c:formatCode>
                <c:ptCount val="1"/>
                <c:pt idx="0">
                  <c:v>0</c:v>
                </c:pt>
              </c:numCache>
            </c:numRef>
          </c:val>
        </c:ser>
        <c:dLbls>
          <c:showLegendKey val="0"/>
          <c:showVal val="0"/>
          <c:showCatName val="0"/>
          <c:showSerName val="0"/>
          <c:showPercent val="0"/>
          <c:showBubbleSize val="0"/>
        </c:dLbls>
        <c:gapWidth val="30"/>
        <c:overlap val="100"/>
        <c:axId val="64824832"/>
        <c:axId val="64826368"/>
      </c:barChart>
      <c:catAx>
        <c:axId val="64824832"/>
        <c:scaling>
          <c:orientation val="minMax"/>
        </c:scaling>
        <c:delete val="1"/>
        <c:axPos val="l"/>
        <c:majorTickMark val="out"/>
        <c:minorTickMark val="none"/>
        <c:tickLblPos val="nextTo"/>
        <c:crossAx val="64826368"/>
        <c:crossesAt val="0"/>
        <c:auto val="1"/>
        <c:lblAlgn val="ctr"/>
        <c:lblOffset val="100"/>
        <c:noMultiLvlLbl val="0"/>
      </c:catAx>
      <c:valAx>
        <c:axId val="64826368"/>
        <c:scaling>
          <c:orientation val="minMax"/>
          <c:min val="0"/>
        </c:scaling>
        <c:delete val="0"/>
        <c:axPos val="b"/>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64824832"/>
        <c:crosses val="autoZero"/>
        <c:crossBetween val="between"/>
        <c:minorUnit val="0.31289999999999996"/>
      </c:valAx>
      <c:spPr>
        <a:noFill/>
        <a:ln w="12700">
          <a:solidFill>
            <a:srgbClr val="808080"/>
          </a:solidFill>
          <a:prstDash val="solid"/>
        </a:ln>
      </c:spPr>
    </c:plotArea>
    <c:legend>
      <c:legendPos val="r"/>
      <c:layout>
        <c:manualLayout>
          <c:xMode val="edge"/>
          <c:yMode val="edge"/>
          <c:x val="0.91406323818897639"/>
          <c:y val="5.6738705534148656E-2"/>
          <c:w val="7.4999999999999956E-2"/>
          <c:h val="0.91490478583794044"/>
        </c:manualLayout>
      </c:layout>
      <c:overlay val="0"/>
      <c:spPr>
        <a:noFill/>
        <a:ln w="3175">
          <a:solidFill>
            <a:srgbClr val="000000"/>
          </a:solidFill>
          <a:prstDash val="solid"/>
        </a:ln>
      </c:spPr>
      <c:txPr>
        <a:bodyPr/>
        <a:lstStyle/>
        <a:p>
          <a:pPr>
            <a:defRPr sz="825"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3.png"/><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2.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11.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1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1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14.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16.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17.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18.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19.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20.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6</xdr:col>
      <xdr:colOff>0</xdr:colOff>
      <xdr:row>20</xdr:row>
      <xdr:rowOff>0</xdr:rowOff>
    </xdr:from>
    <xdr:to>
      <xdr:col>8</xdr:col>
      <xdr:colOff>0</xdr:colOff>
      <xdr:row>29</xdr:row>
      <xdr:rowOff>0</xdr:rowOff>
    </xdr:to>
    <xdr:graphicFrame macro="">
      <xdr:nvGraphicFramePr>
        <xdr:cNvPr id="1297" name="Chart 5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107950</xdr:colOff>
          <xdr:row>46</xdr:row>
          <xdr:rowOff>19050</xdr:rowOff>
        </xdr:from>
        <xdr:to>
          <xdr:col>12</xdr:col>
          <xdr:colOff>0</xdr:colOff>
          <xdr:row>48</xdr:row>
          <xdr:rowOff>0</xdr:rowOff>
        </xdr:to>
        <xdr:sp macro="" textlink="">
          <xdr:nvSpPr>
            <xdr:cNvPr id="1077" name="Object 53" hidden="1">
              <a:extLst>
                <a:ext uri="{63B3BB69-23CF-44E3-9099-C40C66FF867C}">
                  <a14:compatExt spid="_x0000_s1077"/>
                </a:ext>
              </a:extLst>
            </xdr:cNvPr>
            <xdr:cNvSpPr/>
          </xdr:nvSpPr>
          <xdr:spPr>
            <a:xfrm>
              <a:off x="0" y="0"/>
              <a:ext cx="0" cy="0"/>
            </a:xfrm>
            <a:prstGeom prst="rect">
              <a:avLst/>
            </a:prstGeom>
          </xdr:spPr>
        </xdr:sp>
        <xdr:clientData/>
      </xdr:twoCellAnchor>
    </mc:Choice>
    <mc:Fallback/>
  </mc:AlternateContent>
  <xdr:twoCellAnchor editAs="oneCell">
    <xdr:from>
      <xdr:col>6</xdr:col>
      <xdr:colOff>457200</xdr:colOff>
      <xdr:row>29</xdr:row>
      <xdr:rowOff>57150</xdr:rowOff>
    </xdr:from>
    <xdr:to>
      <xdr:col>10</xdr:col>
      <xdr:colOff>381000</xdr:colOff>
      <xdr:row>31</xdr:row>
      <xdr:rowOff>76200</xdr:rowOff>
    </xdr:to>
    <xdr:pic>
      <xdr:nvPicPr>
        <xdr:cNvPr id="1298" name="Picture 7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75100" y="6038850"/>
          <a:ext cx="2260600" cy="438150"/>
        </a:xfrm>
        <a:prstGeom prst="rect">
          <a:avLst/>
        </a:prstGeom>
        <a:noFill/>
        <a:ln w="0">
          <a:solidFill>
            <a:srgbClr xmlns:mc="http://schemas.openxmlformats.org/markup-compatibility/2006" xmlns:a14="http://schemas.microsoft.com/office/drawing/2010/main" val="333333" mc:Ignorable="a14" a14:legacySpreadsheetColorIndex="63"/>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8</xdr:col>
      <xdr:colOff>0</xdr:colOff>
      <xdr:row>20</xdr:row>
      <xdr:rowOff>0</xdr:rowOff>
    </xdr:from>
    <xdr:to>
      <xdr:col>12</xdr:col>
      <xdr:colOff>0</xdr:colOff>
      <xdr:row>29</xdr:row>
      <xdr:rowOff>0</xdr:rowOff>
    </xdr:to>
    <xdr:graphicFrame macro="">
      <xdr:nvGraphicFramePr>
        <xdr:cNvPr id="1299" name="Chart 7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0</xdr:row>
      <xdr:rowOff>95250</xdr:rowOff>
    </xdr:from>
    <xdr:to>
      <xdr:col>12</xdr:col>
      <xdr:colOff>0</xdr:colOff>
      <xdr:row>3</xdr:row>
      <xdr:rowOff>0</xdr:rowOff>
    </xdr:to>
    <xdr:grpSp>
      <xdr:nvGrpSpPr>
        <xdr:cNvPr id="1300" name="Group 90"/>
        <xdr:cNvGrpSpPr>
          <a:grpSpLocks/>
        </xdr:cNvGrpSpPr>
      </xdr:nvGrpSpPr>
      <xdr:grpSpPr bwMode="auto">
        <a:xfrm>
          <a:off x="5854700" y="95249"/>
          <a:ext cx="939800" cy="520699"/>
          <a:chOff x="588" y="12"/>
          <a:chExt cx="94" cy="55"/>
        </a:xfrm>
      </xdr:grpSpPr>
      <xdr:sp macro="" textlink="">
        <xdr:nvSpPr>
          <xdr:cNvPr id="1082" name="Text Box 58"/>
          <xdr:cNvSpPr txBox="1">
            <a:spLocks noChangeArrowheads="1"/>
          </xdr:cNvSpPr>
        </xdr:nvSpPr>
        <xdr:spPr bwMode="auto">
          <a:xfrm>
            <a:off x="588" y="48"/>
            <a:ext cx="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CA" sz="1000" b="1" i="1" u="none" strike="noStrike" baseline="0">
                <a:solidFill>
                  <a:srgbClr val="000080"/>
                </a:solidFill>
                <a:latin typeface="Arial"/>
                <a:cs typeface="Arial"/>
              </a:rPr>
              <a:t>TCM Lite</a:t>
            </a:r>
          </a:p>
        </xdr:txBody>
      </xdr:sp>
      <mc:AlternateContent xmlns:mc="http://schemas.openxmlformats.org/markup-compatibility/2006">
        <mc:Choice xmlns:a14="http://schemas.microsoft.com/office/drawing/2010/main" Requires="a14">
          <xdr:sp macro="" textlink="">
            <xdr:nvSpPr>
              <xdr:cNvPr id="1113" name="Object 89" hidden="1">
                <a:extLst>
                  <a:ext uri="{63B3BB69-23CF-44E3-9099-C40C66FF867C}">
                    <a14:compatExt spid="_x0000_s1113"/>
                  </a:ext>
                </a:extLst>
              </xdr:cNvPr>
              <xdr:cNvSpPr/>
            </xdr:nvSpPr>
            <xdr:spPr>
              <a:xfrm>
                <a:off x="618" y="12"/>
                <a:ext cx="34" cy="33"/>
              </a:xfrm>
              <a:prstGeom prst="rect">
                <a:avLst/>
              </a:prstGeom>
            </xdr:spPr>
          </xdr:sp>
        </mc:Choice>
        <mc:Fallback/>
      </mc:AlternateContent>
    </xdr:grp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126036"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25962" name="Object 10" hidden="1">
              <a:extLst>
                <a:ext uri="{63B3BB69-23CF-44E3-9099-C40C66FF867C}">
                  <a14:compatExt spid="_x0000_s125962"/>
                </a:ext>
              </a:extLst>
            </xdr:cNvPr>
            <xdr:cNvSpPr/>
          </xdr:nvSpPr>
          <xdr:spPr>
            <a:xfrm>
              <a:off x="0" y="0"/>
              <a:ext cx="0" cy="0"/>
            </a:xfrm>
            <a:prstGeom prst="rect">
              <a:avLst/>
            </a:prstGeom>
          </xdr:spPr>
        </xdr:sp>
        <xdr:clientData/>
      </xdr:twoCellAnchor>
    </mc:Choice>
    <mc:Fallback/>
  </mc:AlternateContent>
  <xdr:twoCellAnchor>
    <xdr:from>
      <xdr:col>0</xdr:col>
      <xdr:colOff>19050</xdr:colOff>
      <xdr:row>63</xdr:row>
      <xdr:rowOff>69850</xdr:rowOff>
    </xdr:from>
    <xdr:to>
      <xdr:col>1</xdr:col>
      <xdr:colOff>704850</xdr:colOff>
      <xdr:row>64</xdr:row>
      <xdr:rowOff>76200</xdr:rowOff>
    </xdr:to>
    <xdr:sp macro="" textlink="">
      <xdr:nvSpPr>
        <xdr:cNvPr id="126037" name="Line 17"/>
        <xdr:cNvSpPr>
          <a:spLocks noChangeShapeType="1"/>
        </xdr:cNvSpPr>
      </xdr:nvSpPr>
      <xdr:spPr bwMode="auto">
        <a:xfrm flipH="1" flipV="1">
          <a:off x="19050" y="10115550"/>
          <a:ext cx="1054100" cy="171450"/>
        </a:xfrm>
        <a:prstGeom prst="line">
          <a:avLst/>
        </a:prstGeom>
        <a:noFill/>
        <a:ln w="19050">
          <a:solidFill>
            <a:srgbClr xmlns:mc="http://schemas.openxmlformats.org/markup-compatibility/2006" xmlns:a14="http://schemas.microsoft.com/office/drawing/2010/main" val="0000FF" mc:Ignorable="a14" a14:legacySpreadsheetColorIndex="12"/>
          </a:solidFill>
          <a:round/>
          <a:headE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25969" name="Object 17" hidden="1">
              <a:extLst>
                <a:ext uri="{63B3BB69-23CF-44E3-9099-C40C66FF867C}">
                  <a14:compatExt spid="_x0000_s1259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25970" name="Object 18" hidden="1">
              <a:extLst>
                <a:ext uri="{63B3BB69-23CF-44E3-9099-C40C66FF867C}">
                  <a14:compatExt spid="_x0000_s125970"/>
                </a:ext>
              </a:extLst>
            </xdr:cNvPr>
            <xdr:cNvSpPr/>
          </xdr:nvSpPr>
          <xdr:spPr>
            <a:xfrm>
              <a:off x="0" y="0"/>
              <a:ext cx="0" cy="0"/>
            </a:xfrm>
            <a:prstGeom prst="rect">
              <a:avLst/>
            </a:prstGeom>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128084"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28010" name="Object 10" hidden="1">
              <a:extLst>
                <a:ext uri="{63B3BB69-23CF-44E3-9099-C40C66FF867C}">
                  <a14:compatExt spid="_x0000_s128010"/>
                </a:ext>
              </a:extLst>
            </xdr:cNvPr>
            <xdr:cNvSpPr/>
          </xdr:nvSpPr>
          <xdr:spPr>
            <a:xfrm>
              <a:off x="0" y="0"/>
              <a:ext cx="0" cy="0"/>
            </a:xfrm>
            <a:prstGeom prst="rect">
              <a:avLst/>
            </a:prstGeom>
          </xdr:spPr>
        </xdr:sp>
        <xdr:clientData/>
      </xdr:twoCellAnchor>
    </mc:Choice>
    <mc:Fallback/>
  </mc:AlternateContent>
  <xdr:twoCellAnchor>
    <xdr:from>
      <xdr:col>0</xdr:col>
      <xdr:colOff>19050</xdr:colOff>
      <xdr:row>63</xdr:row>
      <xdr:rowOff>69850</xdr:rowOff>
    </xdr:from>
    <xdr:to>
      <xdr:col>1</xdr:col>
      <xdr:colOff>704850</xdr:colOff>
      <xdr:row>64</xdr:row>
      <xdr:rowOff>76200</xdr:rowOff>
    </xdr:to>
    <xdr:sp macro="" textlink="">
      <xdr:nvSpPr>
        <xdr:cNvPr id="128085" name="Line 17"/>
        <xdr:cNvSpPr>
          <a:spLocks noChangeShapeType="1"/>
        </xdr:cNvSpPr>
      </xdr:nvSpPr>
      <xdr:spPr bwMode="auto">
        <a:xfrm flipH="1" flipV="1">
          <a:off x="19050" y="10115550"/>
          <a:ext cx="1054100" cy="171450"/>
        </a:xfrm>
        <a:prstGeom prst="line">
          <a:avLst/>
        </a:prstGeom>
        <a:noFill/>
        <a:ln w="19050">
          <a:solidFill>
            <a:srgbClr xmlns:mc="http://schemas.openxmlformats.org/markup-compatibility/2006" xmlns:a14="http://schemas.microsoft.com/office/drawing/2010/main" val="0000FF" mc:Ignorable="a14" a14:legacySpreadsheetColorIndex="12"/>
          </a:solidFill>
          <a:round/>
          <a:headE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28017" name="Object 17" hidden="1">
              <a:extLst>
                <a:ext uri="{63B3BB69-23CF-44E3-9099-C40C66FF867C}">
                  <a14:compatExt spid="_x0000_s1280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28018" name="Object 18" hidden="1">
              <a:extLst>
                <a:ext uri="{63B3BB69-23CF-44E3-9099-C40C66FF867C}">
                  <a14:compatExt spid="_x0000_s128018"/>
                </a:ext>
              </a:extLst>
            </xdr:cNvPr>
            <xdr:cNvSpPr/>
          </xdr:nvSpPr>
          <xdr:spPr>
            <a:xfrm>
              <a:off x="0" y="0"/>
              <a:ext cx="0" cy="0"/>
            </a:xfrm>
            <a:prstGeom prst="rect">
              <a:avLst/>
            </a:prstGeom>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130132"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30058" name="Object 10" hidden="1">
              <a:extLst>
                <a:ext uri="{63B3BB69-23CF-44E3-9099-C40C66FF867C}">
                  <a14:compatExt spid="_x0000_s130058"/>
                </a:ext>
              </a:extLst>
            </xdr:cNvPr>
            <xdr:cNvSpPr/>
          </xdr:nvSpPr>
          <xdr:spPr>
            <a:xfrm>
              <a:off x="0" y="0"/>
              <a:ext cx="0" cy="0"/>
            </a:xfrm>
            <a:prstGeom prst="rect">
              <a:avLst/>
            </a:prstGeom>
          </xdr:spPr>
        </xdr:sp>
        <xdr:clientData/>
      </xdr:twoCellAnchor>
    </mc:Choice>
    <mc:Fallback/>
  </mc:AlternateContent>
  <xdr:twoCellAnchor>
    <xdr:from>
      <xdr:col>0</xdr:col>
      <xdr:colOff>19050</xdr:colOff>
      <xdr:row>63</xdr:row>
      <xdr:rowOff>69850</xdr:rowOff>
    </xdr:from>
    <xdr:to>
      <xdr:col>1</xdr:col>
      <xdr:colOff>704850</xdr:colOff>
      <xdr:row>64</xdr:row>
      <xdr:rowOff>76200</xdr:rowOff>
    </xdr:to>
    <xdr:sp macro="" textlink="">
      <xdr:nvSpPr>
        <xdr:cNvPr id="130133" name="Line 17"/>
        <xdr:cNvSpPr>
          <a:spLocks noChangeShapeType="1"/>
        </xdr:cNvSpPr>
      </xdr:nvSpPr>
      <xdr:spPr bwMode="auto">
        <a:xfrm flipH="1" flipV="1">
          <a:off x="19050" y="10115550"/>
          <a:ext cx="1054100" cy="171450"/>
        </a:xfrm>
        <a:prstGeom prst="line">
          <a:avLst/>
        </a:prstGeom>
        <a:noFill/>
        <a:ln w="19050">
          <a:solidFill>
            <a:srgbClr xmlns:mc="http://schemas.openxmlformats.org/markup-compatibility/2006" xmlns:a14="http://schemas.microsoft.com/office/drawing/2010/main" val="0000FF" mc:Ignorable="a14" a14:legacySpreadsheetColorIndex="12"/>
          </a:solidFill>
          <a:round/>
          <a:headE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30065" name="Object 17" hidden="1">
              <a:extLst>
                <a:ext uri="{63B3BB69-23CF-44E3-9099-C40C66FF867C}">
                  <a14:compatExt spid="_x0000_s1300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30066" name="Object 18" hidden="1">
              <a:extLst>
                <a:ext uri="{63B3BB69-23CF-44E3-9099-C40C66FF867C}">
                  <a14:compatExt spid="_x0000_s130066"/>
                </a:ext>
              </a:extLst>
            </xdr:cNvPr>
            <xdr:cNvSpPr/>
          </xdr:nvSpPr>
          <xdr:spPr>
            <a:xfrm>
              <a:off x="0" y="0"/>
              <a:ext cx="0" cy="0"/>
            </a:xfrm>
            <a:prstGeom prst="rect">
              <a:avLst/>
            </a:prstGeom>
          </xdr:spPr>
        </xdr:sp>
        <xdr:clientData/>
      </xdr:twoCellAnchor>
    </mc:Choice>
    <mc:Fallback/>
  </mc:AlternateContent>
</xdr:wsDr>
</file>

<file path=xl/drawings/drawing13.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13218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32106" name="Object 10" hidden="1">
              <a:extLst>
                <a:ext uri="{63B3BB69-23CF-44E3-9099-C40C66FF867C}">
                  <a14:compatExt spid="_x0000_s132106"/>
                </a:ext>
              </a:extLst>
            </xdr:cNvPr>
            <xdr:cNvSpPr/>
          </xdr:nvSpPr>
          <xdr:spPr>
            <a:xfrm>
              <a:off x="0" y="0"/>
              <a:ext cx="0" cy="0"/>
            </a:xfrm>
            <a:prstGeom prst="rect">
              <a:avLst/>
            </a:prstGeom>
          </xdr:spPr>
        </xdr:sp>
        <xdr:clientData/>
      </xdr:twoCellAnchor>
    </mc:Choice>
    <mc:Fallback/>
  </mc:AlternateContent>
  <xdr:twoCellAnchor>
    <xdr:from>
      <xdr:col>0</xdr:col>
      <xdr:colOff>19050</xdr:colOff>
      <xdr:row>63</xdr:row>
      <xdr:rowOff>69850</xdr:rowOff>
    </xdr:from>
    <xdr:to>
      <xdr:col>1</xdr:col>
      <xdr:colOff>704850</xdr:colOff>
      <xdr:row>64</xdr:row>
      <xdr:rowOff>76200</xdr:rowOff>
    </xdr:to>
    <xdr:sp macro="" textlink="">
      <xdr:nvSpPr>
        <xdr:cNvPr id="132181" name="Line 17"/>
        <xdr:cNvSpPr>
          <a:spLocks noChangeShapeType="1"/>
        </xdr:cNvSpPr>
      </xdr:nvSpPr>
      <xdr:spPr bwMode="auto">
        <a:xfrm flipH="1" flipV="1">
          <a:off x="19050" y="10115550"/>
          <a:ext cx="1054100" cy="171450"/>
        </a:xfrm>
        <a:prstGeom prst="line">
          <a:avLst/>
        </a:prstGeom>
        <a:noFill/>
        <a:ln w="19050">
          <a:solidFill>
            <a:srgbClr xmlns:mc="http://schemas.openxmlformats.org/markup-compatibility/2006" xmlns:a14="http://schemas.microsoft.com/office/drawing/2010/main" val="0000FF" mc:Ignorable="a14" a14:legacySpreadsheetColorIndex="12"/>
          </a:solidFill>
          <a:round/>
          <a:headE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32113" name="Object 17" hidden="1">
              <a:extLst>
                <a:ext uri="{63B3BB69-23CF-44E3-9099-C40C66FF867C}">
                  <a14:compatExt spid="_x0000_s1321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32114" name="Object 18" hidden="1">
              <a:extLst>
                <a:ext uri="{63B3BB69-23CF-44E3-9099-C40C66FF867C}">
                  <a14:compatExt spid="_x0000_s132114"/>
                </a:ext>
              </a:extLst>
            </xdr:cNvPr>
            <xdr:cNvSpPr/>
          </xdr:nvSpPr>
          <xdr:spPr>
            <a:xfrm>
              <a:off x="0" y="0"/>
              <a:ext cx="0" cy="0"/>
            </a:xfrm>
            <a:prstGeom prst="rect">
              <a:avLst/>
            </a:prstGeom>
          </xdr:spPr>
        </xdr:sp>
        <xdr:clientData/>
      </xdr:twoCellAnchor>
    </mc:Choice>
    <mc:Fallback/>
  </mc:AlternateContent>
</xdr:wsDr>
</file>

<file path=xl/drawings/drawing14.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134228"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8</xdr:col>
          <xdr:colOff>184150</xdr:colOff>
          <xdr:row>11</xdr:row>
          <xdr:rowOff>342900</xdr:rowOff>
        </xdr:to>
        <xdr:sp macro="" textlink="">
          <xdr:nvSpPr>
            <xdr:cNvPr id="134154" name="Object 10" hidden="1">
              <a:extLst>
                <a:ext uri="{63B3BB69-23CF-44E3-9099-C40C66FF867C}">
                  <a14:compatExt spid="_x0000_s134154"/>
                </a:ext>
              </a:extLst>
            </xdr:cNvPr>
            <xdr:cNvSpPr/>
          </xdr:nvSpPr>
          <xdr:spPr>
            <a:xfrm>
              <a:off x="0" y="0"/>
              <a:ext cx="0" cy="0"/>
            </a:xfrm>
            <a:prstGeom prst="rect">
              <a:avLst/>
            </a:prstGeom>
          </xdr:spPr>
        </xdr:sp>
        <xdr:clientData/>
      </xdr:twoCellAnchor>
    </mc:Choice>
    <mc:Fallback/>
  </mc:AlternateContent>
  <xdr:twoCellAnchor>
    <xdr:from>
      <xdr:col>0</xdr:col>
      <xdr:colOff>19050</xdr:colOff>
      <xdr:row>63</xdr:row>
      <xdr:rowOff>69850</xdr:rowOff>
    </xdr:from>
    <xdr:to>
      <xdr:col>1</xdr:col>
      <xdr:colOff>704850</xdr:colOff>
      <xdr:row>64</xdr:row>
      <xdr:rowOff>76200</xdr:rowOff>
    </xdr:to>
    <xdr:sp macro="" textlink="">
      <xdr:nvSpPr>
        <xdr:cNvPr id="134229" name="Line 17"/>
        <xdr:cNvSpPr>
          <a:spLocks noChangeShapeType="1"/>
        </xdr:cNvSpPr>
      </xdr:nvSpPr>
      <xdr:spPr bwMode="auto">
        <a:xfrm flipH="1" flipV="1">
          <a:off x="19050" y="10115550"/>
          <a:ext cx="1054100" cy="171450"/>
        </a:xfrm>
        <a:prstGeom prst="line">
          <a:avLst/>
        </a:prstGeom>
        <a:noFill/>
        <a:ln w="19050">
          <a:solidFill>
            <a:srgbClr xmlns:mc="http://schemas.openxmlformats.org/markup-compatibility/2006" xmlns:a14="http://schemas.microsoft.com/office/drawing/2010/main" val="0000FF" mc:Ignorable="a14" a14:legacySpreadsheetColorIndex="12"/>
          </a:solidFill>
          <a:round/>
          <a:headE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34161" name="Object 17" hidden="1">
              <a:extLst>
                <a:ext uri="{63B3BB69-23CF-44E3-9099-C40C66FF867C}">
                  <a14:compatExt spid="_x0000_s1341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34162" name="Object 18" hidden="1">
              <a:extLst>
                <a:ext uri="{63B3BB69-23CF-44E3-9099-C40C66FF867C}">
                  <a14:compatExt spid="_x0000_s134162"/>
                </a:ext>
              </a:extLst>
            </xdr:cNvPr>
            <xdr:cNvSpPr/>
          </xdr:nvSpPr>
          <xdr:spPr>
            <a:xfrm>
              <a:off x="0" y="0"/>
              <a:ext cx="0" cy="0"/>
            </a:xfrm>
            <a:prstGeom prst="rect">
              <a:avLst/>
            </a:prstGeom>
          </xdr:spPr>
        </xdr:sp>
        <xdr:clientData/>
      </xdr:twoCellAnchor>
    </mc:Choice>
    <mc:Fallback/>
  </mc:AlternateContent>
</xdr:wsDr>
</file>

<file path=xl/drawings/drawing15.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136276"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36202" name="Object 10" hidden="1">
              <a:extLst>
                <a:ext uri="{63B3BB69-23CF-44E3-9099-C40C66FF867C}">
                  <a14:compatExt spid="_x0000_s136202"/>
                </a:ext>
              </a:extLst>
            </xdr:cNvPr>
            <xdr:cNvSpPr/>
          </xdr:nvSpPr>
          <xdr:spPr>
            <a:xfrm>
              <a:off x="0" y="0"/>
              <a:ext cx="0" cy="0"/>
            </a:xfrm>
            <a:prstGeom prst="rect">
              <a:avLst/>
            </a:prstGeom>
          </xdr:spPr>
        </xdr:sp>
        <xdr:clientData/>
      </xdr:twoCellAnchor>
    </mc:Choice>
    <mc:Fallback/>
  </mc:AlternateContent>
  <xdr:twoCellAnchor>
    <xdr:from>
      <xdr:col>0</xdr:col>
      <xdr:colOff>19050</xdr:colOff>
      <xdr:row>63</xdr:row>
      <xdr:rowOff>69850</xdr:rowOff>
    </xdr:from>
    <xdr:to>
      <xdr:col>1</xdr:col>
      <xdr:colOff>704850</xdr:colOff>
      <xdr:row>64</xdr:row>
      <xdr:rowOff>76200</xdr:rowOff>
    </xdr:to>
    <xdr:sp macro="" textlink="">
      <xdr:nvSpPr>
        <xdr:cNvPr id="136277" name="Line 17"/>
        <xdr:cNvSpPr>
          <a:spLocks noChangeShapeType="1"/>
        </xdr:cNvSpPr>
      </xdr:nvSpPr>
      <xdr:spPr bwMode="auto">
        <a:xfrm flipH="1" flipV="1">
          <a:off x="19050" y="10115550"/>
          <a:ext cx="1054100" cy="171450"/>
        </a:xfrm>
        <a:prstGeom prst="line">
          <a:avLst/>
        </a:prstGeom>
        <a:noFill/>
        <a:ln w="19050">
          <a:solidFill>
            <a:srgbClr xmlns:mc="http://schemas.openxmlformats.org/markup-compatibility/2006" xmlns:a14="http://schemas.microsoft.com/office/drawing/2010/main" val="0000FF" mc:Ignorable="a14" a14:legacySpreadsheetColorIndex="12"/>
          </a:solidFill>
          <a:round/>
          <a:headE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36209" name="Object 17" hidden="1">
              <a:extLst>
                <a:ext uri="{63B3BB69-23CF-44E3-9099-C40C66FF867C}">
                  <a14:compatExt spid="_x0000_s1362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36210" name="Object 18" hidden="1">
              <a:extLst>
                <a:ext uri="{63B3BB69-23CF-44E3-9099-C40C66FF867C}">
                  <a14:compatExt spid="_x0000_s136210"/>
                </a:ext>
              </a:extLst>
            </xdr:cNvPr>
            <xdr:cNvSpPr/>
          </xdr:nvSpPr>
          <xdr:spPr>
            <a:xfrm>
              <a:off x="0" y="0"/>
              <a:ext cx="0" cy="0"/>
            </a:xfrm>
            <a:prstGeom prst="rect">
              <a:avLst/>
            </a:prstGeom>
          </xdr:spPr>
        </xdr:sp>
        <xdr:clientData/>
      </xdr:twoCellAnchor>
    </mc:Choice>
    <mc:Fallback/>
  </mc:AlternateContent>
</xdr:wsDr>
</file>

<file path=xl/drawings/drawing16.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138324"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38250" name="Object 10" hidden="1">
              <a:extLst>
                <a:ext uri="{63B3BB69-23CF-44E3-9099-C40C66FF867C}">
                  <a14:compatExt spid="_x0000_s138250"/>
                </a:ext>
              </a:extLst>
            </xdr:cNvPr>
            <xdr:cNvSpPr/>
          </xdr:nvSpPr>
          <xdr:spPr>
            <a:xfrm>
              <a:off x="0" y="0"/>
              <a:ext cx="0" cy="0"/>
            </a:xfrm>
            <a:prstGeom prst="rect">
              <a:avLst/>
            </a:prstGeom>
          </xdr:spPr>
        </xdr:sp>
        <xdr:clientData/>
      </xdr:twoCellAnchor>
    </mc:Choice>
    <mc:Fallback/>
  </mc:AlternateContent>
  <xdr:twoCellAnchor>
    <xdr:from>
      <xdr:col>0</xdr:col>
      <xdr:colOff>19050</xdr:colOff>
      <xdr:row>63</xdr:row>
      <xdr:rowOff>69850</xdr:rowOff>
    </xdr:from>
    <xdr:to>
      <xdr:col>1</xdr:col>
      <xdr:colOff>704850</xdr:colOff>
      <xdr:row>64</xdr:row>
      <xdr:rowOff>76200</xdr:rowOff>
    </xdr:to>
    <xdr:sp macro="" textlink="">
      <xdr:nvSpPr>
        <xdr:cNvPr id="138325" name="Line 17"/>
        <xdr:cNvSpPr>
          <a:spLocks noChangeShapeType="1"/>
        </xdr:cNvSpPr>
      </xdr:nvSpPr>
      <xdr:spPr bwMode="auto">
        <a:xfrm flipH="1" flipV="1">
          <a:off x="19050" y="10115550"/>
          <a:ext cx="1054100" cy="171450"/>
        </a:xfrm>
        <a:prstGeom prst="line">
          <a:avLst/>
        </a:prstGeom>
        <a:noFill/>
        <a:ln w="19050">
          <a:solidFill>
            <a:srgbClr xmlns:mc="http://schemas.openxmlformats.org/markup-compatibility/2006" xmlns:a14="http://schemas.microsoft.com/office/drawing/2010/main" val="0000FF" mc:Ignorable="a14" a14:legacySpreadsheetColorIndex="12"/>
          </a:solidFill>
          <a:round/>
          <a:headE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38257" name="Object 17" hidden="1">
              <a:extLst>
                <a:ext uri="{63B3BB69-23CF-44E3-9099-C40C66FF867C}">
                  <a14:compatExt spid="_x0000_s1382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38258" name="Object 18" hidden="1">
              <a:extLst>
                <a:ext uri="{63B3BB69-23CF-44E3-9099-C40C66FF867C}">
                  <a14:compatExt spid="_x0000_s138258"/>
                </a:ext>
              </a:extLst>
            </xdr:cNvPr>
            <xdr:cNvSpPr/>
          </xdr:nvSpPr>
          <xdr:spPr>
            <a:xfrm>
              <a:off x="0" y="0"/>
              <a:ext cx="0" cy="0"/>
            </a:xfrm>
            <a:prstGeom prst="rect">
              <a:avLst/>
            </a:prstGeom>
          </xdr:spPr>
        </xdr:sp>
        <xdr:clientData/>
      </xdr:twoCellAnchor>
    </mc:Choice>
    <mc:Fallback/>
  </mc:AlternateContent>
</xdr:wsDr>
</file>

<file path=xl/drawings/drawing17.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140372"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8</xdr:col>
          <xdr:colOff>184150</xdr:colOff>
          <xdr:row>11</xdr:row>
          <xdr:rowOff>342900</xdr:rowOff>
        </xdr:to>
        <xdr:sp macro="" textlink="">
          <xdr:nvSpPr>
            <xdr:cNvPr id="140298" name="Object 10" hidden="1">
              <a:extLst>
                <a:ext uri="{63B3BB69-23CF-44E3-9099-C40C66FF867C}">
                  <a14:compatExt spid="_x0000_s140298"/>
                </a:ext>
              </a:extLst>
            </xdr:cNvPr>
            <xdr:cNvSpPr/>
          </xdr:nvSpPr>
          <xdr:spPr>
            <a:xfrm>
              <a:off x="0" y="0"/>
              <a:ext cx="0" cy="0"/>
            </a:xfrm>
            <a:prstGeom prst="rect">
              <a:avLst/>
            </a:prstGeom>
          </xdr:spPr>
        </xdr:sp>
        <xdr:clientData/>
      </xdr:twoCellAnchor>
    </mc:Choice>
    <mc:Fallback/>
  </mc:AlternateContent>
  <xdr:twoCellAnchor>
    <xdr:from>
      <xdr:col>0</xdr:col>
      <xdr:colOff>19050</xdr:colOff>
      <xdr:row>63</xdr:row>
      <xdr:rowOff>69850</xdr:rowOff>
    </xdr:from>
    <xdr:to>
      <xdr:col>1</xdr:col>
      <xdr:colOff>704850</xdr:colOff>
      <xdr:row>64</xdr:row>
      <xdr:rowOff>76200</xdr:rowOff>
    </xdr:to>
    <xdr:sp macro="" textlink="">
      <xdr:nvSpPr>
        <xdr:cNvPr id="140373" name="Line 17"/>
        <xdr:cNvSpPr>
          <a:spLocks noChangeShapeType="1"/>
        </xdr:cNvSpPr>
      </xdr:nvSpPr>
      <xdr:spPr bwMode="auto">
        <a:xfrm flipH="1" flipV="1">
          <a:off x="19050" y="10115550"/>
          <a:ext cx="1054100" cy="171450"/>
        </a:xfrm>
        <a:prstGeom prst="line">
          <a:avLst/>
        </a:prstGeom>
        <a:noFill/>
        <a:ln w="19050">
          <a:solidFill>
            <a:srgbClr xmlns:mc="http://schemas.openxmlformats.org/markup-compatibility/2006" xmlns:a14="http://schemas.microsoft.com/office/drawing/2010/main" val="0000FF" mc:Ignorable="a14" a14:legacySpreadsheetColorIndex="12"/>
          </a:solidFill>
          <a:round/>
          <a:headE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40305" name="Object 17" hidden="1">
              <a:extLst>
                <a:ext uri="{63B3BB69-23CF-44E3-9099-C40C66FF867C}">
                  <a14:compatExt spid="_x0000_s14030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40306" name="Object 18" hidden="1">
              <a:extLst>
                <a:ext uri="{63B3BB69-23CF-44E3-9099-C40C66FF867C}">
                  <a14:compatExt spid="_x0000_s140306"/>
                </a:ext>
              </a:extLst>
            </xdr:cNvPr>
            <xdr:cNvSpPr/>
          </xdr:nvSpPr>
          <xdr:spPr>
            <a:xfrm>
              <a:off x="0" y="0"/>
              <a:ext cx="0" cy="0"/>
            </a:xfrm>
            <a:prstGeom prst="rect">
              <a:avLst/>
            </a:prstGeom>
          </xdr:spPr>
        </xdr:sp>
        <xdr:clientData/>
      </xdr:twoCellAnchor>
    </mc:Choice>
    <mc:Fallback/>
  </mc:AlternateContent>
</xdr:wsDr>
</file>

<file path=xl/drawings/drawing18.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14242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8</xdr:col>
          <xdr:colOff>184150</xdr:colOff>
          <xdr:row>11</xdr:row>
          <xdr:rowOff>342900</xdr:rowOff>
        </xdr:to>
        <xdr:sp macro="" textlink="">
          <xdr:nvSpPr>
            <xdr:cNvPr id="142346" name="Object 10" hidden="1">
              <a:extLst>
                <a:ext uri="{63B3BB69-23CF-44E3-9099-C40C66FF867C}">
                  <a14:compatExt spid="_x0000_s142346"/>
                </a:ext>
              </a:extLst>
            </xdr:cNvPr>
            <xdr:cNvSpPr/>
          </xdr:nvSpPr>
          <xdr:spPr>
            <a:xfrm>
              <a:off x="0" y="0"/>
              <a:ext cx="0" cy="0"/>
            </a:xfrm>
            <a:prstGeom prst="rect">
              <a:avLst/>
            </a:prstGeom>
          </xdr:spPr>
        </xdr:sp>
        <xdr:clientData/>
      </xdr:twoCellAnchor>
    </mc:Choice>
    <mc:Fallback/>
  </mc:AlternateContent>
  <xdr:twoCellAnchor>
    <xdr:from>
      <xdr:col>0</xdr:col>
      <xdr:colOff>19050</xdr:colOff>
      <xdr:row>63</xdr:row>
      <xdr:rowOff>69850</xdr:rowOff>
    </xdr:from>
    <xdr:to>
      <xdr:col>1</xdr:col>
      <xdr:colOff>704850</xdr:colOff>
      <xdr:row>64</xdr:row>
      <xdr:rowOff>76200</xdr:rowOff>
    </xdr:to>
    <xdr:sp macro="" textlink="">
      <xdr:nvSpPr>
        <xdr:cNvPr id="142421" name="Line 17"/>
        <xdr:cNvSpPr>
          <a:spLocks noChangeShapeType="1"/>
        </xdr:cNvSpPr>
      </xdr:nvSpPr>
      <xdr:spPr bwMode="auto">
        <a:xfrm flipH="1" flipV="1">
          <a:off x="19050" y="10115550"/>
          <a:ext cx="1054100" cy="171450"/>
        </a:xfrm>
        <a:prstGeom prst="line">
          <a:avLst/>
        </a:prstGeom>
        <a:noFill/>
        <a:ln w="19050">
          <a:solidFill>
            <a:srgbClr xmlns:mc="http://schemas.openxmlformats.org/markup-compatibility/2006" xmlns:a14="http://schemas.microsoft.com/office/drawing/2010/main" val="0000FF" mc:Ignorable="a14" a14:legacySpreadsheetColorIndex="12"/>
          </a:solidFill>
          <a:round/>
          <a:headE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42353" name="Object 17" hidden="1">
              <a:extLst>
                <a:ext uri="{63B3BB69-23CF-44E3-9099-C40C66FF867C}">
                  <a14:compatExt spid="_x0000_s1423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42354" name="Object 18" hidden="1">
              <a:extLst>
                <a:ext uri="{63B3BB69-23CF-44E3-9099-C40C66FF867C}">
                  <a14:compatExt spid="_x0000_s142354"/>
                </a:ext>
              </a:extLst>
            </xdr:cNvPr>
            <xdr:cNvSpPr/>
          </xdr:nvSpPr>
          <xdr:spPr>
            <a:xfrm>
              <a:off x="0" y="0"/>
              <a:ext cx="0" cy="0"/>
            </a:xfrm>
            <a:prstGeom prst="rect">
              <a:avLst/>
            </a:prstGeom>
          </xdr:spPr>
        </xdr:sp>
        <xdr:clientData/>
      </xdr:twoCellAnchor>
    </mc:Choice>
    <mc:Fallback/>
  </mc:AlternateContent>
</xdr:wsDr>
</file>

<file path=xl/drawings/drawing19.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144468"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44394" name="Object 10" hidden="1">
              <a:extLst>
                <a:ext uri="{63B3BB69-23CF-44E3-9099-C40C66FF867C}">
                  <a14:compatExt spid="_x0000_s144394"/>
                </a:ext>
              </a:extLst>
            </xdr:cNvPr>
            <xdr:cNvSpPr/>
          </xdr:nvSpPr>
          <xdr:spPr>
            <a:xfrm>
              <a:off x="0" y="0"/>
              <a:ext cx="0" cy="0"/>
            </a:xfrm>
            <a:prstGeom prst="rect">
              <a:avLst/>
            </a:prstGeom>
          </xdr:spPr>
        </xdr:sp>
        <xdr:clientData/>
      </xdr:twoCellAnchor>
    </mc:Choice>
    <mc:Fallback/>
  </mc:AlternateContent>
  <xdr:twoCellAnchor>
    <xdr:from>
      <xdr:col>0</xdr:col>
      <xdr:colOff>19050</xdr:colOff>
      <xdr:row>63</xdr:row>
      <xdr:rowOff>69850</xdr:rowOff>
    </xdr:from>
    <xdr:to>
      <xdr:col>1</xdr:col>
      <xdr:colOff>704850</xdr:colOff>
      <xdr:row>64</xdr:row>
      <xdr:rowOff>76200</xdr:rowOff>
    </xdr:to>
    <xdr:sp macro="" textlink="">
      <xdr:nvSpPr>
        <xdr:cNvPr id="144469" name="Line 17"/>
        <xdr:cNvSpPr>
          <a:spLocks noChangeShapeType="1"/>
        </xdr:cNvSpPr>
      </xdr:nvSpPr>
      <xdr:spPr bwMode="auto">
        <a:xfrm flipH="1" flipV="1">
          <a:off x="19050" y="10115550"/>
          <a:ext cx="1054100" cy="171450"/>
        </a:xfrm>
        <a:prstGeom prst="line">
          <a:avLst/>
        </a:prstGeom>
        <a:noFill/>
        <a:ln w="19050">
          <a:solidFill>
            <a:srgbClr xmlns:mc="http://schemas.openxmlformats.org/markup-compatibility/2006" xmlns:a14="http://schemas.microsoft.com/office/drawing/2010/main" val="0000FF" mc:Ignorable="a14" a14:legacySpreadsheetColorIndex="12"/>
          </a:solidFill>
          <a:round/>
          <a:headE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44401" name="Object 17" hidden="1">
              <a:extLst>
                <a:ext uri="{63B3BB69-23CF-44E3-9099-C40C66FF867C}">
                  <a14:compatExt spid="_x0000_s1444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44402" name="Object 18" hidden="1">
              <a:extLst>
                <a:ext uri="{63B3BB69-23CF-44E3-9099-C40C66FF867C}">
                  <a14:compatExt spid="_x0000_s144402"/>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107950</xdr:colOff>
          <xdr:row>44</xdr:row>
          <xdr:rowOff>19050</xdr:rowOff>
        </xdr:from>
        <xdr:to>
          <xdr:col>11</xdr:col>
          <xdr:colOff>400050</xdr:colOff>
          <xdr:row>45</xdr:row>
          <xdr:rowOff>165100</xdr:rowOff>
        </xdr:to>
        <xdr:sp macro="" textlink="">
          <xdr:nvSpPr>
            <xdr:cNvPr id="104460" name="Object 12" hidden="1">
              <a:extLst>
                <a:ext uri="{63B3BB69-23CF-44E3-9099-C40C66FF867C}">
                  <a14:compatExt spid="_x0000_s104460"/>
                </a:ext>
              </a:extLst>
            </xdr:cNvPr>
            <xdr:cNvSpPr/>
          </xdr:nvSpPr>
          <xdr:spPr>
            <a:xfrm>
              <a:off x="0" y="0"/>
              <a:ext cx="0" cy="0"/>
            </a:xfrm>
            <a:prstGeom prst="rect">
              <a:avLst/>
            </a:prstGeom>
          </xdr:spPr>
        </xdr:sp>
        <xdr:clientData/>
      </xdr:twoCellAnchor>
    </mc:Choice>
    <mc:Fallback/>
  </mc:AlternateContent>
  <xdr:twoCellAnchor>
    <xdr:from>
      <xdr:col>0</xdr:col>
      <xdr:colOff>0</xdr:colOff>
      <xdr:row>7</xdr:row>
      <xdr:rowOff>0</xdr:rowOff>
    </xdr:from>
    <xdr:to>
      <xdr:col>5</xdr:col>
      <xdr:colOff>0</xdr:colOff>
      <xdr:row>16</xdr:row>
      <xdr:rowOff>0</xdr:rowOff>
    </xdr:to>
    <xdr:graphicFrame macro="">
      <xdr:nvGraphicFramePr>
        <xdr:cNvPr id="104810"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609600</xdr:colOff>
      <xdr:row>43</xdr:row>
      <xdr:rowOff>50800</xdr:rowOff>
    </xdr:from>
    <xdr:to>
      <xdr:col>5</xdr:col>
      <xdr:colOff>0</xdr:colOff>
      <xdr:row>46</xdr:row>
      <xdr:rowOff>0</xdr:rowOff>
    </xdr:to>
    <xdr:sp macro="" textlink="">
      <xdr:nvSpPr>
        <xdr:cNvPr id="104463" name="Text Box 15"/>
        <xdr:cNvSpPr txBox="1">
          <a:spLocks noChangeArrowheads="1"/>
        </xdr:cNvSpPr>
      </xdr:nvSpPr>
      <xdr:spPr bwMode="auto">
        <a:xfrm>
          <a:off x="908050" y="7613650"/>
          <a:ext cx="2552700" cy="4699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defRPr sz="1000"/>
          </a:pPr>
          <a:r>
            <a:rPr lang="en-CA" sz="800" b="0" i="0" u="none" strike="noStrike" baseline="0">
              <a:solidFill>
                <a:srgbClr val="0000FF"/>
              </a:solidFill>
              <a:latin typeface="Arial"/>
              <a:cs typeface="Arial"/>
            </a:rPr>
            <a:t>Note: To add more Test Cycles, copy row(s) from above and "insert copied cells" here to paste and insert this row down; the graphs auto-adjust.</a:t>
          </a:r>
        </a:p>
      </xdr:txBody>
    </xdr:sp>
    <xdr:clientData fPrintsWithSheet="0"/>
  </xdr:twoCellAnchor>
  <xdr:twoCellAnchor>
    <xdr:from>
      <xdr:col>6</xdr:col>
      <xdr:colOff>0</xdr:colOff>
      <xdr:row>7</xdr:row>
      <xdr:rowOff>0</xdr:rowOff>
    </xdr:from>
    <xdr:to>
      <xdr:col>12</xdr:col>
      <xdr:colOff>0</xdr:colOff>
      <xdr:row>27</xdr:row>
      <xdr:rowOff>0</xdr:rowOff>
    </xdr:to>
    <xdr:graphicFrame macro="">
      <xdr:nvGraphicFramePr>
        <xdr:cNvPr id="104812"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xdr:row>
      <xdr:rowOff>0</xdr:rowOff>
    </xdr:from>
    <xdr:to>
      <xdr:col>5</xdr:col>
      <xdr:colOff>0</xdr:colOff>
      <xdr:row>7</xdr:row>
      <xdr:rowOff>0</xdr:rowOff>
    </xdr:to>
    <xdr:sp macro="" textlink="">
      <xdr:nvSpPr>
        <xdr:cNvPr id="104465" name="Text Box 17"/>
        <xdr:cNvSpPr txBox="1">
          <a:spLocks noChangeArrowheads="1"/>
        </xdr:cNvSpPr>
      </xdr:nvSpPr>
      <xdr:spPr bwMode="auto">
        <a:xfrm>
          <a:off x="0" y="1130300"/>
          <a:ext cx="3460750" cy="2095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a:cs typeface="Arial"/>
            </a:rPr>
            <a:t>Total Test Case Counts</a:t>
          </a:r>
        </a:p>
      </xdr:txBody>
    </xdr:sp>
    <xdr:clientData/>
  </xdr:twoCellAnchor>
  <xdr:twoCellAnchor>
    <xdr:from>
      <xdr:col>5</xdr:col>
      <xdr:colOff>419100</xdr:colOff>
      <xdr:row>6</xdr:row>
      <xdr:rowOff>0</xdr:rowOff>
    </xdr:from>
    <xdr:to>
      <xdr:col>12</xdr:col>
      <xdr:colOff>0</xdr:colOff>
      <xdr:row>7</xdr:row>
      <xdr:rowOff>0</xdr:rowOff>
    </xdr:to>
    <xdr:sp macro="" textlink="">
      <xdr:nvSpPr>
        <xdr:cNvPr id="104466" name="Text Box 18"/>
        <xdr:cNvSpPr txBox="1">
          <a:spLocks noChangeArrowheads="1"/>
        </xdr:cNvSpPr>
      </xdr:nvSpPr>
      <xdr:spPr bwMode="auto">
        <a:xfrm>
          <a:off x="3562350" y="1130300"/>
          <a:ext cx="3206750" cy="2095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a:cs typeface="Arial"/>
            </a:rPr>
            <a:t>Total Test Time</a:t>
          </a:r>
        </a:p>
      </xdr:txBody>
    </xdr:sp>
    <xdr:clientData/>
  </xdr:twoCellAnchor>
  <xdr:twoCellAnchor>
    <xdr:from>
      <xdr:col>0</xdr:col>
      <xdr:colOff>0</xdr:colOff>
      <xdr:row>18</xdr:row>
      <xdr:rowOff>0</xdr:rowOff>
    </xdr:from>
    <xdr:to>
      <xdr:col>5</xdr:col>
      <xdr:colOff>0</xdr:colOff>
      <xdr:row>27</xdr:row>
      <xdr:rowOff>0</xdr:rowOff>
    </xdr:to>
    <xdr:graphicFrame macro="">
      <xdr:nvGraphicFramePr>
        <xdr:cNvPr id="104815"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50800</xdr:rowOff>
    </xdr:from>
    <xdr:to>
      <xdr:col>5</xdr:col>
      <xdr:colOff>0</xdr:colOff>
      <xdr:row>18</xdr:row>
      <xdr:rowOff>0</xdr:rowOff>
    </xdr:to>
    <xdr:sp macro="" textlink="">
      <xdr:nvSpPr>
        <xdr:cNvPr id="104468" name="Text Box 20"/>
        <xdr:cNvSpPr txBox="1">
          <a:spLocks noChangeArrowheads="1"/>
        </xdr:cNvSpPr>
      </xdr:nvSpPr>
      <xdr:spPr bwMode="auto">
        <a:xfrm>
          <a:off x="0" y="2819400"/>
          <a:ext cx="3460750" cy="2095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a:cs typeface="Arial"/>
            </a:rPr>
            <a:t>Failed Test Case Counts</a:t>
          </a:r>
        </a:p>
      </xdr:txBody>
    </xdr:sp>
    <xdr:clientData/>
  </xdr:twoCellAnchor>
  <xdr:twoCellAnchor>
    <xdr:from>
      <xdr:col>10</xdr:col>
      <xdr:colOff>139700</xdr:colOff>
      <xdr:row>0</xdr:row>
      <xdr:rowOff>95250</xdr:rowOff>
    </xdr:from>
    <xdr:to>
      <xdr:col>12</xdr:col>
      <xdr:colOff>0</xdr:colOff>
      <xdr:row>3</xdr:row>
      <xdr:rowOff>0</xdr:rowOff>
    </xdr:to>
    <xdr:grpSp>
      <xdr:nvGrpSpPr>
        <xdr:cNvPr id="104817" name="Group 25"/>
        <xdr:cNvGrpSpPr>
          <a:grpSpLocks/>
        </xdr:cNvGrpSpPr>
      </xdr:nvGrpSpPr>
      <xdr:grpSpPr bwMode="auto">
        <a:xfrm>
          <a:off x="5861050" y="95249"/>
          <a:ext cx="908050" cy="520699"/>
          <a:chOff x="588" y="12"/>
          <a:chExt cx="94" cy="55"/>
        </a:xfrm>
      </xdr:grpSpPr>
      <xdr:sp macro="" textlink="">
        <xdr:nvSpPr>
          <xdr:cNvPr id="104474" name="Text Box 26"/>
          <xdr:cNvSpPr txBox="1">
            <a:spLocks noChangeArrowheads="1"/>
          </xdr:cNvSpPr>
        </xdr:nvSpPr>
        <xdr:spPr bwMode="auto">
          <a:xfrm>
            <a:off x="588" y="48"/>
            <a:ext cx="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CA" sz="1000" b="1" i="1" u="none" strike="noStrike" baseline="0">
                <a:solidFill>
                  <a:srgbClr val="000080"/>
                </a:solidFill>
                <a:latin typeface="Arial"/>
                <a:cs typeface="Arial"/>
              </a:rPr>
              <a:t>TCM Lite</a:t>
            </a:r>
          </a:p>
        </xdr:txBody>
      </xdr:sp>
      <mc:AlternateContent xmlns:mc="http://schemas.openxmlformats.org/markup-compatibility/2006">
        <mc:Choice xmlns:a14="http://schemas.microsoft.com/office/drawing/2010/main" Requires="a14">
          <xdr:sp macro="" textlink="">
            <xdr:nvSpPr>
              <xdr:cNvPr id="104475" name="Object 27" hidden="1">
                <a:extLst>
                  <a:ext uri="{63B3BB69-23CF-44E3-9099-C40C66FF867C}">
                    <a14:compatExt spid="_x0000_s104475"/>
                  </a:ext>
                </a:extLst>
              </xdr:cNvPr>
              <xdr:cNvSpPr/>
            </xdr:nvSpPr>
            <xdr:spPr>
              <a:xfrm>
                <a:off x="618" y="12"/>
                <a:ext cx="35" cy="33"/>
              </a:xfrm>
              <a:prstGeom prst="rect">
                <a:avLst/>
              </a:prstGeom>
            </xdr:spPr>
          </xdr:sp>
        </mc:Choice>
        <mc:Fallback/>
      </mc:AlternateContent>
    </xdr:grpSp>
    <xdr:clientData/>
  </xdr:twoCellAnchor>
  <xdr:twoCellAnchor>
    <xdr:from>
      <xdr:col>0</xdr:col>
      <xdr:colOff>31750</xdr:colOff>
      <xdr:row>42</xdr:row>
      <xdr:rowOff>133350</xdr:rowOff>
    </xdr:from>
    <xdr:to>
      <xdr:col>1</xdr:col>
      <xdr:colOff>596900</xdr:colOff>
      <xdr:row>44</xdr:row>
      <xdr:rowOff>76200</xdr:rowOff>
    </xdr:to>
    <xdr:sp macro="" textlink="">
      <xdr:nvSpPr>
        <xdr:cNvPr id="104818" name="Line 28"/>
        <xdr:cNvSpPr>
          <a:spLocks noChangeShapeType="1"/>
        </xdr:cNvSpPr>
      </xdr:nvSpPr>
      <xdr:spPr bwMode="auto">
        <a:xfrm flipH="1" flipV="1">
          <a:off x="31750" y="7531100"/>
          <a:ext cx="863600" cy="273050"/>
        </a:xfrm>
        <a:prstGeom prst="line">
          <a:avLst/>
        </a:prstGeom>
        <a:noFill/>
        <a:ln w="19050">
          <a:solidFill>
            <a:srgbClr xmlns:mc="http://schemas.openxmlformats.org/markup-compatibility/2006" xmlns:a14="http://schemas.microsoft.com/office/drawing/2010/main" val="0000FF" mc:Ignorable="a14" a14:legacySpreadsheetColorIndex="12"/>
          </a:solidFill>
          <a:round/>
          <a:headEnd/>
          <a:tailEnd type="triangle" w="sm" len="med"/>
        </a:ln>
        <a:extLst>
          <a:ext uri="{909E8E84-426E-40DD-AFC4-6F175D3DCCD1}">
            <a14:hiddenFill xmlns:a14="http://schemas.microsoft.com/office/drawing/2010/main">
              <a:noFill/>
            </a14:hiddenFill>
          </a:ext>
        </a:extLst>
      </xdr:spPr>
    </xdr:sp>
    <xdr:clientData fPrintsWithSheet="0"/>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146516"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8</xdr:col>
          <xdr:colOff>184150</xdr:colOff>
          <xdr:row>11</xdr:row>
          <xdr:rowOff>342900</xdr:rowOff>
        </xdr:to>
        <xdr:sp macro="" textlink="">
          <xdr:nvSpPr>
            <xdr:cNvPr id="146442" name="Object 10" hidden="1">
              <a:extLst>
                <a:ext uri="{63B3BB69-23CF-44E3-9099-C40C66FF867C}">
                  <a14:compatExt spid="_x0000_s146442"/>
                </a:ext>
              </a:extLst>
            </xdr:cNvPr>
            <xdr:cNvSpPr/>
          </xdr:nvSpPr>
          <xdr:spPr>
            <a:xfrm>
              <a:off x="0" y="0"/>
              <a:ext cx="0" cy="0"/>
            </a:xfrm>
            <a:prstGeom prst="rect">
              <a:avLst/>
            </a:prstGeom>
          </xdr:spPr>
        </xdr:sp>
        <xdr:clientData/>
      </xdr:twoCellAnchor>
    </mc:Choice>
    <mc:Fallback/>
  </mc:AlternateContent>
  <xdr:twoCellAnchor>
    <xdr:from>
      <xdr:col>0</xdr:col>
      <xdr:colOff>19050</xdr:colOff>
      <xdr:row>63</xdr:row>
      <xdr:rowOff>69850</xdr:rowOff>
    </xdr:from>
    <xdr:to>
      <xdr:col>1</xdr:col>
      <xdr:colOff>704850</xdr:colOff>
      <xdr:row>64</xdr:row>
      <xdr:rowOff>76200</xdr:rowOff>
    </xdr:to>
    <xdr:sp macro="" textlink="">
      <xdr:nvSpPr>
        <xdr:cNvPr id="146517" name="Line 17"/>
        <xdr:cNvSpPr>
          <a:spLocks noChangeShapeType="1"/>
        </xdr:cNvSpPr>
      </xdr:nvSpPr>
      <xdr:spPr bwMode="auto">
        <a:xfrm flipH="1" flipV="1">
          <a:off x="19050" y="10115550"/>
          <a:ext cx="1054100" cy="171450"/>
        </a:xfrm>
        <a:prstGeom prst="line">
          <a:avLst/>
        </a:prstGeom>
        <a:noFill/>
        <a:ln w="19050">
          <a:solidFill>
            <a:srgbClr xmlns:mc="http://schemas.openxmlformats.org/markup-compatibility/2006" xmlns:a14="http://schemas.microsoft.com/office/drawing/2010/main" val="0000FF" mc:Ignorable="a14" a14:legacySpreadsheetColorIndex="12"/>
          </a:solidFill>
          <a:round/>
          <a:headE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46449" name="Object 17" hidden="1">
              <a:extLst>
                <a:ext uri="{63B3BB69-23CF-44E3-9099-C40C66FF867C}">
                  <a14:compatExt spid="_x0000_s1464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46450" name="Object 18" hidden="1">
              <a:extLst>
                <a:ext uri="{63B3BB69-23CF-44E3-9099-C40C66FF867C}">
                  <a14:compatExt spid="_x0000_s146450"/>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109653"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09578" name="Object 10" hidden="1">
              <a:extLst>
                <a:ext uri="{63B3BB69-23CF-44E3-9099-C40C66FF867C}">
                  <a14:compatExt spid="_x0000_s109578"/>
                </a:ext>
              </a:extLst>
            </xdr:cNvPr>
            <xdr:cNvSpPr/>
          </xdr:nvSpPr>
          <xdr:spPr>
            <a:xfrm>
              <a:off x="0" y="0"/>
              <a:ext cx="0" cy="0"/>
            </a:xfrm>
            <a:prstGeom prst="rect">
              <a:avLst/>
            </a:prstGeom>
          </xdr:spPr>
        </xdr:sp>
        <xdr:clientData/>
      </xdr:twoCellAnchor>
    </mc:Choice>
    <mc:Fallback/>
  </mc:AlternateContent>
  <xdr:twoCellAnchor>
    <xdr:from>
      <xdr:col>0</xdr:col>
      <xdr:colOff>19050</xdr:colOff>
      <xdr:row>63</xdr:row>
      <xdr:rowOff>69850</xdr:rowOff>
    </xdr:from>
    <xdr:to>
      <xdr:col>1</xdr:col>
      <xdr:colOff>704850</xdr:colOff>
      <xdr:row>64</xdr:row>
      <xdr:rowOff>76200</xdr:rowOff>
    </xdr:to>
    <xdr:sp macro="" textlink="">
      <xdr:nvSpPr>
        <xdr:cNvPr id="109654" name="Line 17"/>
        <xdr:cNvSpPr>
          <a:spLocks noChangeShapeType="1"/>
        </xdr:cNvSpPr>
      </xdr:nvSpPr>
      <xdr:spPr bwMode="auto">
        <a:xfrm flipH="1" flipV="1">
          <a:off x="19050" y="10115550"/>
          <a:ext cx="1054100" cy="171450"/>
        </a:xfrm>
        <a:prstGeom prst="line">
          <a:avLst/>
        </a:prstGeom>
        <a:noFill/>
        <a:ln w="19050">
          <a:solidFill>
            <a:srgbClr xmlns:mc="http://schemas.openxmlformats.org/markup-compatibility/2006" xmlns:a14="http://schemas.microsoft.com/office/drawing/2010/main" val="0000FF" mc:Ignorable="a14" a14:legacySpreadsheetColorIndex="12"/>
          </a:solidFill>
          <a:round/>
          <a:headE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11170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11626" name="Object 10" hidden="1">
              <a:extLst>
                <a:ext uri="{63B3BB69-23CF-44E3-9099-C40C66FF867C}">
                  <a14:compatExt spid="_x0000_s111626"/>
                </a:ext>
              </a:extLst>
            </xdr:cNvPr>
            <xdr:cNvSpPr/>
          </xdr:nvSpPr>
          <xdr:spPr>
            <a:xfrm>
              <a:off x="0" y="0"/>
              <a:ext cx="0" cy="0"/>
            </a:xfrm>
            <a:prstGeom prst="rect">
              <a:avLst/>
            </a:prstGeom>
          </xdr:spPr>
        </xdr:sp>
        <xdr:clientData/>
      </xdr:twoCellAnchor>
    </mc:Choice>
    <mc:Fallback/>
  </mc:AlternateContent>
  <xdr:twoCellAnchor>
    <xdr:from>
      <xdr:col>0</xdr:col>
      <xdr:colOff>19050</xdr:colOff>
      <xdr:row>63</xdr:row>
      <xdr:rowOff>69850</xdr:rowOff>
    </xdr:from>
    <xdr:to>
      <xdr:col>1</xdr:col>
      <xdr:colOff>704850</xdr:colOff>
      <xdr:row>64</xdr:row>
      <xdr:rowOff>76200</xdr:rowOff>
    </xdr:to>
    <xdr:sp macro="" textlink="">
      <xdr:nvSpPr>
        <xdr:cNvPr id="111701" name="Line 17"/>
        <xdr:cNvSpPr>
          <a:spLocks noChangeShapeType="1"/>
        </xdr:cNvSpPr>
      </xdr:nvSpPr>
      <xdr:spPr bwMode="auto">
        <a:xfrm flipH="1" flipV="1">
          <a:off x="19050" y="10115550"/>
          <a:ext cx="1054100" cy="171450"/>
        </a:xfrm>
        <a:prstGeom prst="line">
          <a:avLst/>
        </a:prstGeom>
        <a:noFill/>
        <a:ln w="19050">
          <a:solidFill>
            <a:srgbClr xmlns:mc="http://schemas.openxmlformats.org/markup-compatibility/2006" xmlns:a14="http://schemas.microsoft.com/office/drawing/2010/main" val="0000FF" mc:Ignorable="a14" a14:legacySpreadsheetColorIndex="12"/>
          </a:solidFill>
          <a:round/>
          <a:headE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11633" name="Object 17" hidden="1">
              <a:extLst>
                <a:ext uri="{63B3BB69-23CF-44E3-9099-C40C66FF867C}">
                  <a14:compatExt spid="_x0000_s111633"/>
                </a:ext>
              </a:extLst>
            </xdr:cNvPr>
            <xdr:cNvSpPr/>
          </xdr:nvSpPr>
          <xdr:spPr>
            <a:xfrm>
              <a:off x="0" y="0"/>
              <a:ext cx="0" cy="0"/>
            </a:xfrm>
            <a:prstGeom prst="rect">
              <a:avLst/>
            </a:prstGeom>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113748"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13674" name="Object 10" hidden="1">
              <a:extLst>
                <a:ext uri="{63B3BB69-23CF-44E3-9099-C40C66FF867C}">
                  <a14:compatExt spid="_x0000_s113674"/>
                </a:ext>
              </a:extLst>
            </xdr:cNvPr>
            <xdr:cNvSpPr/>
          </xdr:nvSpPr>
          <xdr:spPr>
            <a:xfrm>
              <a:off x="0" y="0"/>
              <a:ext cx="0" cy="0"/>
            </a:xfrm>
            <a:prstGeom prst="rect">
              <a:avLst/>
            </a:prstGeom>
          </xdr:spPr>
        </xdr:sp>
        <xdr:clientData/>
      </xdr:twoCellAnchor>
    </mc:Choice>
    <mc:Fallback/>
  </mc:AlternateContent>
  <xdr:twoCellAnchor>
    <xdr:from>
      <xdr:col>0</xdr:col>
      <xdr:colOff>19050</xdr:colOff>
      <xdr:row>63</xdr:row>
      <xdr:rowOff>69850</xdr:rowOff>
    </xdr:from>
    <xdr:to>
      <xdr:col>1</xdr:col>
      <xdr:colOff>704850</xdr:colOff>
      <xdr:row>64</xdr:row>
      <xdr:rowOff>76200</xdr:rowOff>
    </xdr:to>
    <xdr:sp macro="" textlink="">
      <xdr:nvSpPr>
        <xdr:cNvPr id="113749" name="Line 17"/>
        <xdr:cNvSpPr>
          <a:spLocks noChangeShapeType="1"/>
        </xdr:cNvSpPr>
      </xdr:nvSpPr>
      <xdr:spPr bwMode="auto">
        <a:xfrm flipH="1" flipV="1">
          <a:off x="19050" y="10115550"/>
          <a:ext cx="1054100" cy="171450"/>
        </a:xfrm>
        <a:prstGeom prst="line">
          <a:avLst/>
        </a:prstGeom>
        <a:noFill/>
        <a:ln w="19050">
          <a:solidFill>
            <a:srgbClr xmlns:mc="http://schemas.openxmlformats.org/markup-compatibility/2006" xmlns:a14="http://schemas.microsoft.com/office/drawing/2010/main" val="0000FF" mc:Ignorable="a14" a14:legacySpreadsheetColorIndex="12"/>
          </a:solidFill>
          <a:round/>
          <a:headE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13681" name="Object 17" hidden="1">
              <a:extLst>
                <a:ext uri="{63B3BB69-23CF-44E3-9099-C40C66FF867C}">
                  <a14:compatExt spid="_x0000_s1136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13682" name="Object 18" hidden="1">
              <a:extLst>
                <a:ext uri="{63B3BB69-23CF-44E3-9099-C40C66FF867C}">
                  <a14:compatExt spid="_x0000_s113682"/>
                </a:ext>
              </a:extLst>
            </xdr:cNvPr>
            <xdr:cNvSpPr/>
          </xdr:nvSpPr>
          <xdr:spPr>
            <a:xfrm>
              <a:off x="0" y="0"/>
              <a:ext cx="0" cy="0"/>
            </a:xfrm>
            <a:prstGeom prst="rect">
              <a:avLst/>
            </a:prstGeom>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115796"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15722" name="Object 10" hidden="1">
              <a:extLst>
                <a:ext uri="{63B3BB69-23CF-44E3-9099-C40C66FF867C}">
                  <a14:compatExt spid="_x0000_s115722"/>
                </a:ext>
              </a:extLst>
            </xdr:cNvPr>
            <xdr:cNvSpPr/>
          </xdr:nvSpPr>
          <xdr:spPr>
            <a:xfrm>
              <a:off x="0" y="0"/>
              <a:ext cx="0" cy="0"/>
            </a:xfrm>
            <a:prstGeom prst="rect">
              <a:avLst/>
            </a:prstGeom>
          </xdr:spPr>
        </xdr:sp>
        <xdr:clientData/>
      </xdr:twoCellAnchor>
    </mc:Choice>
    <mc:Fallback/>
  </mc:AlternateContent>
  <xdr:twoCellAnchor>
    <xdr:from>
      <xdr:col>0</xdr:col>
      <xdr:colOff>19050</xdr:colOff>
      <xdr:row>63</xdr:row>
      <xdr:rowOff>69850</xdr:rowOff>
    </xdr:from>
    <xdr:to>
      <xdr:col>1</xdr:col>
      <xdr:colOff>704850</xdr:colOff>
      <xdr:row>64</xdr:row>
      <xdr:rowOff>76200</xdr:rowOff>
    </xdr:to>
    <xdr:sp macro="" textlink="">
      <xdr:nvSpPr>
        <xdr:cNvPr id="115797" name="Line 17"/>
        <xdr:cNvSpPr>
          <a:spLocks noChangeShapeType="1"/>
        </xdr:cNvSpPr>
      </xdr:nvSpPr>
      <xdr:spPr bwMode="auto">
        <a:xfrm flipH="1" flipV="1">
          <a:off x="19050" y="10115550"/>
          <a:ext cx="1054100" cy="171450"/>
        </a:xfrm>
        <a:prstGeom prst="line">
          <a:avLst/>
        </a:prstGeom>
        <a:noFill/>
        <a:ln w="19050">
          <a:solidFill>
            <a:srgbClr xmlns:mc="http://schemas.openxmlformats.org/markup-compatibility/2006" xmlns:a14="http://schemas.microsoft.com/office/drawing/2010/main" val="0000FF" mc:Ignorable="a14" a14:legacySpreadsheetColorIndex="12"/>
          </a:solidFill>
          <a:round/>
          <a:headE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15729" name="Object 17" hidden="1">
              <a:extLst>
                <a:ext uri="{63B3BB69-23CF-44E3-9099-C40C66FF867C}">
                  <a14:compatExt spid="_x0000_s115729"/>
                </a:ext>
              </a:extLst>
            </xdr:cNvPr>
            <xdr:cNvSpPr/>
          </xdr:nvSpPr>
          <xdr:spPr>
            <a:xfrm>
              <a:off x="0" y="0"/>
              <a:ext cx="0" cy="0"/>
            </a:xfrm>
            <a:prstGeom prst="rect">
              <a:avLst/>
            </a:prstGeom>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117844"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17770" name="Object 10" hidden="1">
              <a:extLst>
                <a:ext uri="{63B3BB69-23CF-44E3-9099-C40C66FF867C}">
                  <a14:compatExt spid="_x0000_s117770"/>
                </a:ext>
              </a:extLst>
            </xdr:cNvPr>
            <xdr:cNvSpPr/>
          </xdr:nvSpPr>
          <xdr:spPr>
            <a:xfrm>
              <a:off x="0" y="0"/>
              <a:ext cx="0" cy="0"/>
            </a:xfrm>
            <a:prstGeom prst="rect">
              <a:avLst/>
            </a:prstGeom>
          </xdr:spPr>
        </xdr:sp>
        <xdr:clientData/>
      </xdr:twoCellAnchor>
    </mc:Choice>
    <mc:Fallback/>
  </mc:AlternateContent>
  <xdr:twoCellAnchor>
    <xdr:from>
      <xdr:col>0</xdr:col>
      <xdr:colOff>19050</xdr:colOff>
      <xdr:row>63</xdr:row>
      <xdr:rowOff>69850</xdr:rowOff>
    </xdr:from>
    <xdr:to>
      <xdr:col>1</xdr:col>
      <xdr:colOff>704850</xdr:colOff>
      <xdr:row>64</xdr:row>
      <xdr:rowOff>76200</xdr:rowOff>
    </xdr:to>
    <xdr:sp macro="" textlink="">
      <xdr:nvSpPr>
        <xdr:cNvPr id="117845" name="Line 17"/>
        <xdr:cNvSpPr>
          <a:spLocks noChangeShapeType="1"/>
        </xdr:cNvSpPr>
      </xdr:nvSpPr>
      <xdr:spPr bwMode="auto">
        <a:xfrm flipH="1" flipV="1">
          <a:off x="19050" y="10115550"/>
          <a:ext cx="1054100" cy="171450"/>
        </a:xfrm>
        <a:prstGeom prst="line">
          <a:avLst/>
        </a:prstGeom>
        <a:noFill/>
        <a:ln w="19050">
          <a:solidFill>
            <a:srgbClr xmlns:mc="http://schemas.openxmlformats.org/markup-compatibility/2006" xmlns:a14="http://schemas.microsoft.com/office/drawing/2010/main" val="0000FF" mc:Ignorable="a14" a14:legacySpreadsheetColorIndex="12"/>
          </a:solidFill>
          <a:round/>
          <a:headE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17777" name="Object 17" hidden="1">
              <a:extLst>
                <a:ext uri="{63B3BB69-23CF-44E3-9099-C40C66FF867C}">
                  <a14:compatExt spid="_x0000_s1177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17778" name="Object 18" hidden="1">
              <a:extLst>
                <a:ext uri="{63B3BB69-23CF-44E3-9099-C40C66FF867C}">
                  <a14:compatExt spid="_x0000_s117778"/>
                </a:ext>
              </a:extLst>
            </xdr:cNvPr>
            <xdr:cNvSpPr/>
          </xdr:nvSpPr>
          <xdr:spPr>
            <a:xfrm>
              <a:off x="0" y="0"/>
              <a:ext cx="0" cy="0"/>
            </a:xfrm>
            <a:prstGeom prst="rect">
              <a:avLst/>
            </a:prstGeom>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123988"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23914" name="Object 10" hidden="1">
              <a:extLst>
                <a:ext uri="{63B3BB69-23CF-44E3-9099-C40C66FF867C}">
                  <a14:compatExt spid="_x0000_s123914"/>
                </a:ext>
              </a:extLst>
            </xdr:cNvPr>
            <xdr:cNvSpPr/>
          </xdr:nvSpPr>
          <xdr:spPr>
            <a:xfrm>
              <a:off x="0" y="0"/>
              <a:ext cx="0" cy="0"/>
            </a:xfrm>
            <a:prstGeom prst="rect">
              <a:avLst/>
            </a:prstGeom>
          </xdr:spPr>
        </xdr:sp>
        <xdr:clientData/>
      </xdr:twoCellAnchor>
    </mc:Choice>
    <mc:Fallback/>
  </mc:AlternateContent>
  <xdr:twoCellAnchor>
    <xdr:from>
      <xdr:col>0</xdr:col>
      <xdr:colOff>19050</xdr:colOff>
      <xdr:row>63</xdr:row>
      <xdr:rowOff>69850</xdr:rowOff>
    </xdr:from>
    <xdr:to>
      <xdr:col>1</xdr:col>
      <xdr:colOff>704850</xdr:colOff>
      <xdr:row>64</xdr:row>
      <xdr:rowOff>76200</xdr:rowOff>
    </xdr:to>
    <xdr:sp macro="" textlink="">
      <xdr:nvSpPr>
        <xdr:cNvPr id="123989" name="Line 17"/>
        <xdr:cNvSpPr>
          <a:spLocks noChangeShapeType="1"/>
        </xdr:cNvSpPr>
      </xdr:nvSpPr>
      <xdr:spPr bwMode="auto">
        <a:xfrm flipH="1" flipV="1">
          <a:off x="19050" y="10115550"/>
          <a:ext cx="1054100" cy="171450"/>
        </a:xfrm>
        <a:prstGeom prst="line">
          <a:avLst/>
        </a:prstGeom>
        <a:noFill/>
        <a:ln w="19050">
          <a:solidFill>
            <a:srgbClr xmlns:mc="http://schemas.openxmlformats.org/markup-compatibility/2006" xmlns:a14="http://schemas.microsoft.com/office/drawing/2010/main" val="0000FF" mc:Ignorable="a14" a14:legacySpreadsheetColorIndex="12"/>
          </a:solidFill>
          <a:round/>
          <a:headE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23921" name="Object 17" hidden="1">
              <a:extLst>
                <a:ext uri="{63B3BB69-23CF-44E3-9099-C40C66FF867C}">
                  <a14:compatExt spid="_x0000_s1239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23922" name="Object 18" hidden="1">
              <a:extLst>
                <a:ext uri="{63B3BB69-23CF-44E3-9099-C40C66FF867C}">
                  <a14:compatExt spid="_x0000_s123922"/>
                </a:ext>
              </a:extLst>
            </xdr:cNvPr>
            <xdr:cNvSpPr/>
          </xdr:nvSpPr>
          <xdr:spPr>
            <a:xfrm>
              <a:off x="0" y="0"/>
              <a:ext cx="0" cy="0"/>
            </a:xfrm>
            <a:prstGeom prst="rect">
              <a:avLst/>
            </a:prstGeom>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12194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21866" name="Object 10" hidden="1">
              <a:extLst>
                <a:ext uri="{63B3BB69-23CF-44E3-9099-C40C66FF867C}">
                  <a14:compatExt spid="_x0000_s121866"/>
                </a:ext>
              </a:extLst>
            </xdr:cNvPr>
            <xdr:cNvSpPr/>
          </xdr:nvSpPr>
          <xdr:spPr>
            <a:xfrm>
              <a:off x="0" y="0"/>
              <a:ext cx="0" cy="0"/>
            </a:xfrm>
            <a:prstGeom prst="rect">
              <a:avLst/>
            </a:prstGeom>
          </xdr:spPr>
        </xdr:sp>
        <xdr:clientData/>
      </xdr:twoCellAnchor>
    </mc:Choice>
    <mc:Fallback/>
  </mc:AlternateContent>
  <xdr:twoCellAnchor>
    <xdr:from>
      <xdr:col>0</xdr:col>
      <xdr:colOff>19050</xdr:colOff>
      <xdr:row>63</xdr:row>
      <xdr:rowOff>69850</xdr:rowOff>
    </xdr:from>
    <xdr:to>
      <xdr:col>1</xdr:col>
      <xdr:colOff>704850</xdr:colOff>
      <xdr:row>64</xdr:row>
      <xdr:rowOff>76200</xdr:rowOff>
    </xdr:to>
    <xdr:sp macro="" textlink="">
      <xdr:nvSpPr>
        <xdr:cNvPr id="121941" name="Line 17"/>
        <xdr:cNvSpPr>
          <a:spLocks noChangeShapeType="1"/>
        </xdr:cNvSpPr>
      </xdr:nvSpPr>
      <xdr:spPr bwMode="auto">
        <a:xfrm flipH="1" flipV="1">
          <a:off x="19050" y="10115550"/>
          <a:ext cx="1054100" cy="171450"/>
        </a:xfrm>
        <a:prstGeom prst="line">
          <a:avLst/>
        </a:prstGeom>
        <a:noFill/>
        <a:ln w="19050">
          <a:solidFill>
            <a:srgbClr xmlns:mc="http://schemas.openxmlformats.org/markup-compatibility/2006" xmlns:a14="http://schemas.microsoft.com/office/drawing/2010/main" val="0000FF" mc:Ignorable="a14" a14:legacySpreadsheetColorIndex="12"/>
          </a:solidFill>
          <a:round/>
          <a:headE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21873" name="Object 17" hidden="1">
              <a:extLst>
                <a:ext uri="{63B3BB69-23CF-44E3-9099-C40C66FF867C}">
                  <a14:compatExt spid="_x0000_s1218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21874" name="Object 18" hidden="1">
              <a:extLst>
                <a:ext uri="{63B3BB69-23CF-44E3-9099-C40C66FF867C}">
                  <a14:compatExt spid="_x0000_s121874"/>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6.vml"/><Relationship Id="rId7" Type="http://schemas.openxmlformats.org/officeDocument/2006/relationships/comments" Target="../comments6.xml"/><Relationship Id="rId2" Type="http://schemas.openxmlformats.org/officeDocument/2006/relationships/drawing" Target="../drawings/drawing6.xml"/><Relationship Id="rId1" Type="http://schemas.openxmlformats.org/officeDocument/2006/relationships/printerSettings" Target="../printerSettings/printerSettings9.bin"/><Relationship Id="rId6" Type="http://schemas.openxmlformats.org/officeDocument/2006/relationships/oleObject" Target="../embeddings/oleObject12.bin"/><Relationship Id="rId5" Type="http://schemas.openxmlformats.org/officeDocument/2006/relationships/image" Target="../media/image4.emf"/><Relationship Id="rId4" Type="http://schemas.openxmlformats.org/officeDocument/2006/relationships/oleObject" Target="../embeddings/oleObject1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8" Type="http://schemas.openxmlformats.org/officeDocument/2006/relationships/comments" Target="../comments7.xml"/><Relationship Id="rId3" Type="http://schemas.openxmlformats.org/officeDocument/2006/relationships/vmlDrawing" Target="../drawings/vmlDrawing7.vml"/><Relationship Id="rId7" Type="http://schemas.openxmlformats.org/officeDocument/2006/relationships/oleObject" Target="../embeddings/oleObject15.bin"/><Relationship Id="rId2" Type="http://schemas.openxmlformats.org/officeDocument/2006/relationships/drawing" Target="../drawings/drawing7.xml"/><Relationship Id="rId1" Type="http://schemas.openxmlformats.org/officeDocument/2006/relationships/printerSettings" Target="../printerSettings/printerSettings11.bin"/><Relationship Id="rId6" Type="http://schemas.openxmlformats.org/officeDocument/2006/relationships/oleObject" Target="../embeddings/oleObject14.bin"/><Relationship Id="rId5" Type="http://schemas.openxmlformats.org/officeDocument/2006/relationships/image" Target="../media/image4.emf"/><Relationship Id="rId4" Type="http://schemas.openxmlformats.org/officeDocument/2006/relationships/oleObject" Target="../embeddings/oleObject1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8" Type="http://schemas.openxmlformats.org/officeDocument/2006/relationships/comments" Target="../comments8.xml"/><Relationship Id="rId3" Type="http://schemas.openxmlformats.org/officeDocument/2006/relationships/vmlDrawing" Target="../drawings/vmlDrawing8.vml"/><Relationship Id="rId7" Type="http://schemas.openxmlformats.org/officeDocument/2006/relationships/oleObject" Target="../embeddings/oleObject18.bin"/><Relationship Id="rId2" Type="http://schemas.openxmlformats.org/officeDocument/2006/relationships/drawing" Target="../drawings/drawing8.xml"/><Relationship Id="rId1" Type="http://schemas.openxmlformats.org/officeDocument/2006/relationships/printerSettings" Target="../printerSettings/printerSettings13.bin"/><Relationship Id="rId6" Type="http://schemas.openxmlformats.org/officeDocument/2006/relationships/oleObject" Target="../embeddings/oleObject17.bin"/><Relationship Id="rId5" Type="http://schemas.openxmlformats.org/officeDocument/2006/relationships/image" Target="../media/image4.emf"/><Relationship Id="rId4" Type="http://schemas.openxmlformats.org/officeDocument/2006/relationships/oleObject" Target="../embeddings/oleObject1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8" Type="http://schemas.openxmlformats.org/officeDocument/2006/relationships/comments" Target="../comments9.xml"/><Relationship Id="rId3" Type="http://schemas.openxmlformats.org/officeDocument/2006/relationships/vmlDrawing" Target="../drawings/vmlDrawing9.vml"/><Relationship Id="rId7" Type="http://schemas.openxmlformats.org/officeDocument/2006/relationships/oleObject" Target="../embeddings/oleObject21.bin"/><Relationship Id="rId2" Type="http://schemas.openxmlformats.org/officeDocument/2006/relationships/drawing" Target="../drawings/drawing9.xml"/><Relationship Id="rId1" Type="http://schemas.openxmlformats.org/officeDocument/2006/relationships/printerSettings" Target="../printerSettings/printerSettings15.bin"/><Relationship Id="rId6" Type="http://schemas.openxmlformats.org/officeDocument/2006/relationships/oleObject" Target="../embeddings/oleObject20.bin"/><Relationship Id="rId5" Type="http://schemas.openxmlformats.org/officeDocument/2006/relationships/image" Target="../media/image4.emf"/><Relationship Id="rId4" Type="http://schemas.openxmlformats.org/officeDocument/2006/relationships/oleObject" Target="../embeddings/oleObject1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8" Type="http://schemas.openxmlformats.org/officeDocument/2006/relationships/comments" Target="../comments10.xml"/><Relationship Id="rId3" Type="http://schemas.openxmlformats.org/officeDocument/2006/relationships/vmlDrawing" Target="../drawings/vmlDrawing10.vml"/><Relationship Id="rId7" Type="http://schemas.openxmlformats.org/officeDocument/2006/relationships/oleObject" Target="../embeddings/oleObject24.bin"/><Relationship Id="rId2" Type="http://schemas.openxmlformats.org/officeDocument/2006/relationships/drawing" Target="../drawings/drawing10.xml"/><Relationship Id="rId1" Type="http://schemas.openxmlformats.org/officeDocument/2006/relationships/printerSettings" Target="../printerSettings/printerSettings17.bin"/><Relationship Id="rId6" Type="http://schemas.openxmlformats.org/officeDocument/2006/relationships/oleObject" Target="../embeddings/oleObject23.bin"/><Relationship Id="rId5" Type="http://schemas.openxmlformats.org/officeDocument/2006/relationships/image" Target="../media/image4.emf"/><Relationship Id="rId4" Type="http://schemas.openxmlformats.org/officeDocument/2006/relationships/oleObject" Target="../embeddings/oleObject2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vmlDrawing" Target="../drawings/vmlDrawing2.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oleObject" Target="../embeddings/oleObject4.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20.xml.rels><?xml version="1.0" encoding="UTF-8" standalone="yes"?>
<Relationships xmlns="http://schemas.openxmlformats.org/package/2006/relationships"><Relationship Id="rId8" Type="http://schemas.openxmlformats.org/officeDocument/2006/relationships/comments" Target="../comments11.xml"/><Relationship Id="rId3" Type="http://schemas.openxmlformats.org/officeDocument/2006/relationships/vmlDrawing" Target="../drawings/vmlDrawing11.vml"/><Relationship Id="rId7" Type="http://schemas.openxmlformats.org/officeDocument/2006/relationships/oleObject" Target="../embeddings/oleObject27.bin"/><Relationship Id="rId2" Type="http://schemas.openxmlformats.org/officeDocument/2006/relationships/drawing" Target="../drawings/drawing11.xml"/><Relationship Id="rId1" Type="http://schemas.openxmlformats.org/officeDocument/2006/relationships/printerSettings" Target="../printerSettings/printerSettings19.bin"/><Relationship Id="rId6" Type="http://schemas.openxmlformats.org/officeDocument/2006/relationships/oleObject" Target="../embeddings/oleObject26.bin"/><Relationship Id="rId5" Type="http://schemas.openxmlformats.org/officeDocument/2006/relationships/image" Target="../media/image4.emf"/><Relationship Id="rId4" Type="http://schemas.openxmlformats.org/officeDocument/2006/relationships/oleObject" Target="../embeddings/oleObject2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8" Type="http://schemas.openxmlformats.org/officeDocument/2006/relationships/comments" Target="../comments12.xml"/><Relationship Id="rId3" Type="http://schemas.openxmlformats.org/officeDocument/2006/relationships/vmlDrawing" Target="../drawings/vmlDrawing12.vml"/><Relationship Id="rId7" Type="http://schemas.openxmlformats.org/officeDocument/2006/relationships/oleObject" Target="../embeddings/oleObject30.bin"/><Relationship Id="rId2" Type="http://schemas.openxmlformats.org/officeDocument/2006/relationships/drawing" Target="../drawings/drawing12.xml"/><Relationship Id="rId1" Type="http://schemas.openxmlformats.org/officeDocument/2006/relationships/printerSettings" Target="../printerSettings/printerSettings21.bin"/><Relationship Id="rId6" Type="http://schemas.openxmlformats.org/officeDocument/2006/relationships/oleObject" Target="../embeddings/oleObject29.bin"/><Relationship Id="rId5" Type="http://schemas.openxmlformats.org/officeDocument/2006/relationships/image" Target="../media/image4.emf"/><Relationship Id="rId4" Type="http://schemas.openxmlformats.org/officeDocument/2006/relationships/oleObject" Target="../embeddings/oleObject2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8" Type="http://schemas.openxmlformats.org/officeDocument/2006/relationships/comments" Target="../comments13.xml"/><Relationship Id="rId3" Type="http://schemas.openxmlformats.org/officeDocument/2006/relationships/vmlDrawing" Target="../drawings/vmlDrawing13.vml"/><Relationship Id="rId7" Type="http://schemas.openxmlformats.org/officeDocument/2006/relationships/oleObject" Target="../embeddings/oleObject33.bin"/><Relationship Id="rId2" Type="http://schemas.openxmlformats.org/officeDocument/2006/relationships/drawing" Target="../drawings/drawing13.xml"/><Relationship Id="rId1" Type="http://schemas.openxmlformats.org/officeDocument/2006/relationships/printerSettings" Target="../printerSettings/printerSettings23.bin"/><Relationship Id="rId6" Type="http://schemas.openxmlformats.org/officeDocument/2006/relationships/oleObject" Target="../embeddings/oleObject32.bin"/><Relationship Id="rId5" Type="http://schemas.openxmlformats.org/officeDocument/2006/relationships/image" Target="../media/image4.emf"/><Relationship Id="rId4" Type="http://schemas.openxmlformats.org/officeDocument/2006/relationships/oleObject" Target="../embeddings/oleObject3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8" Type="http://schemas.openxmlformats.org/officeDocument/2006/relationships/comments" Target="../comments14.xml"/><Relationship Id="rId3" Type="http://schemas.openxmlformats.org/officeDocument/2006/relationships/vmlDrawing" Target="../drawings/vmlDrawing14.vml"/><Relationship Id="rId7" Type="http://schemas.openxmlformats.org/officeDocument/2006/relationships/oleObject" Target="../embeddings/oleObject36.bin"/><Relationship Id="rId2" Type="http://schemas.openxmlformats.org/officeDocument/2006/relationships/drawing" Target="../drawings/drawing14.xml"/><Relationship Id="rId1" Type="http://schemas.openxmlformats.org/officeDocument/2006/relationships/printerSettings" Target="../printerSettings/printerSettings25.bin"/><Relationship Id="rId6" Type="http://schemas.openxmlformats.org/officeDocument/2006/relationships/oleObject" Target="../embeddings/oleObject35.bin"/><Relationship Id="rId5" Type="http://schemas.openxmlformats.org/officeDocument/2006/relationships/image" Target="../media/image4.emf"/><Relationship Id="rId4" Type="http://schemas.openxmlformats.org/officeDocument/2006/relationships/oleObject" Target="../embeddings/oleObject3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8" Type="http://schemas.openxmlformats.org/officeDocument/2006/relationships/comments" Target="../comments15.xml"/><Relationship Id="rId3" Type="http://schemas.openxmlformats.org/officeDocument/2006/relationships/vmlDrawing" Target="../drawings/vmlDrawing15.vml"/><Relationship Id="rId7" Type="http://schemas.openxmlformats.org/officeDocument/2006/relationships/oleObject" Target="../embeddings/oleObject39.bin"/><Relationship Id="rId2" Type="http://schemas.openxmlformats.org/officeDocument/2006/relationships/drawing" Target="../drawings/drawing15.xml"/><Relationship Id="rId1" Type="http://schemas.openxmlformats.org/officeDocument/2006/relationships/printerSettings" Target="../printerSettings/printerSettings27.bin"/><Relationship Id="rId6" Type="http://schemas.openxmlformats.org/officeDocument/2006/relationships/oleObject" Target="../embeddings/oleObject38.bin"/><Relationship Id="rId5" Type="http://schemas.openxmlformats.org/officeDocument/2006/relationships/image" Target="../media/image4.emf"/><Relationship Id="rId4" Type="http://schemas.openxmlformats.org/officeDocument/2006/relationships/oleObject" Target="../embeddings/oleObject3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0.xml.rels><?xml version="1.0" encoding="UTF-8" standalone="yes"?>
<Relationships xmlns="http://schemas.openxmlformats.org/package/2006/relationships"><Relationship Id="rId8" Type="http://schemas.openxmlformats.org/officeDocument/2006/relationships/comments" Target="../comments16.xml"/><Relationship Id="rId3" Type="http://schemas.openxmlformats.org/officeDocument/2006/relationships/vmlDrawing" Target="../drawings/vmlDrawing16.vml"/><Relationship Id="rId7" Type="http://schemas.openxmlformats.org/officeDocument/2006/relationships/oleObject" Target="../embeddings/oleObject42.bin"/><Relationship Id="rId2" Type="http://schemas.openxmlformats.org/officeDocument/2006/relationships/drawing" Target="../drawings/drawing16.xml"/><Relationship Id="rId1" Type="http://schemas.openxmlformats.org/officeDocument/2006/relationships/printerSettings" Target="../printerSettings/printerSettings29.bin"/><Relationship Id="rId6" Type="http://schemas.openxmlformats.org/officeDocument/2006/relationships/oleObject" Target="../embeddings/oleObject41.bin"/><Relationship Id="rId5" Type="http://schemas.openxmlformats.org/officeDocument/2006/relationships/image" Target="../media/image4.emf"/><Relationship Id="rId4" Type="http://schemas.openxmlformats.org/officeDocument/2006/relationships/oleObject" Target="../embeddings/oleObject4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8" Type="http://schemas.openxmlformats.org/officeDocument/2006/relationships/comments" Target="../comments17.xml"/><Relationship Id="rId3" Type="http://schemas.openxmlformats.org/officeDocument/2006/relationships/vmlDrawing" Target="../drawings/vmlDrawing17.vml"/><Relationship Id="rId7" Type="http://schemas.openxmlformats.org/officeDocument/2006/relationships/oleObject" Target="../embeddings/oleObject45.bin"/><Relationship Id="rId2" Type="http://schemas.openxmlformats.org/officeDocument/2006/relationships/drawing" Target="../drawings/drawing17.xml"/><Relationship Id="rId1" Type="http://schemas.openxmlformats.org/officeDocument/2006/relationships/printerSettings" Target="../printerSettings/printerSettings31.bin"/><Relationship Id="rId6" Type="http://schemas.openxmlformats.org/officeDocument/2006/relationships/oleObject" Target="../embeddings/oleObject44.bin"/><Relationship Id="rId5" Type="http://schemas.openxmlformats.org/officeDocument/2006/relationships/image" Target="../media/image4.emf"/><Relationship Id="rId4" Type="http://schemas.openxmlformats.org/officeDocument/2006/relationships/oleObject" Target="../embeddings/oleObject43.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8" Type="http://schemas.openxmlformats.org/officeDocument/2006/relationships/comments" Target="../comments18.xml"/><Relationship Id="rId3" Type="http://schemas.openxmlformats.org/officeDocument/2006/relationships/vmlDrawing" Target="../drawings/vmlDrawing18.vml"/><Relationship Id="rId7" Type="http://schemas.openxmlformats.org/officeDocument/2006/relationships/oleObject" Target="../embeddings/oleObject48.bin"/><Relationship Id="rId2" Type="http://schemas.openxmlformats.org/officeDocument/2006/relationships/drawing" Target="../drawings/drawing18.xml"/><Relationship Id="rId1" Type="http://schemas.openxmlformats.org/officeDocument/2006/relationships/printerSettings" Target="../printerSettings/printerSettings33.bin"/><Relationship Id="rId6" Type="http://schemas.openxmlformats.org/officeDocument/2006/relationships/oleObject" Target="../embeddings/oleObject47.bin"/><Relationship Id="rId5" Type="http://schemas.openxmlformats.org/officeDocument/2006/relationships/image" Target="../media/image4.emf"/><Relationship Id="rId4" Type="http://schemas.openxmlformats.org/officeDocument/2006/relationships/oleObject" Target="../embeddings/oleObject46.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8" Type="http://schemas.openxmlformats.org/officeDocument/2006/relationships/comments" Target="../comments19.xml"/><Relationship Id="rId3" Type="http://schemas.openxmlformats.org/officeDocument/2006/relationships/vmlDrawing" Target="../drawings/vmlDrawing19.vml"/><Relationship Id="rId7" Type="http://schemas.openxmlformats.org/officeDocument/2006/relationships/oleObject" Target="../embeddings/oleObject51.bin"/><Relationship Id="rId2" Type="http://schemas.openxmlformats.org/officeDocument/2006/relationships/drawing" Target="../drawings/drawing19.xml"/><Relationship Id="rId1" Type="http://schemas.openxmlformats.org/officeDocument/2006/relationships/printerSettings" Target="../printerSettings/printerSettings35.bin"/><Relationship Id="rId6" Type="http://schemas.openxmlformats.org/officeDocument/2006/relationships/oleObject" Target="../embeddings/oleObject50.bin"/><Relationship Id="rId5" Type="http://schemas.openxmlformats.org/officeDocument/2006/relationships/image" Target="../media/image4.emf"/><Relationship Id="rId4" Type="http://schemas.openxmlformats.org/officeDocument/2006/relationships/oleObject" Target="../embeddings/oleObject49.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8" Type="http://schemas.openxmlformats.org/officeDocument/2006/relationships/comments" Target="../comments20.xml"/><Relationship Id="rId3" Type="http://schemas.openxmlformats.org/officeDocument/2006/relationships/vmlDrawing" Target="../drawings/vmlDrawing20.vml"/><Relationship Id="rId7" Type="http://schemas.openxmlformats.org/officeDocument/2006/relationships/oleObject" Target="../embeddings/oleObject54.bin"/><Relationship Id="rId2" Type="http://schemas.openxmlformats.org/officeDocument/2006/relationships/drawing" Target="../drawings/drawing20.xml"/><Relationship Id="rId1" Type="http://schemas.openxmlformats.org/officeDocument/2006/relationships/printerSettings" Target="../printerSettings/printerSettings37.bin"/><Relationship Id="rId6" Type="http://schemas.openxmlformats.org/officeDocument/2006/relationships/oleObject" Target="../embeddings/oleObject53.bin"/><Relationship Id="rId5" Type="http://schemas.openxmlformats.org/officeDocument/2006/relationships/image" Target="../media/image4.emf"/><Relationship Id="rId4" Type="http://schemas.openxmlformats.org/officeDocument/2006/relationships/oleObject" Target="../embeddings/oleObject5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omments" Target="../comments3.xml"/><Relationship Id="rId5" Type="http://schemas.openxmlformats.org/officeDocument/2006/relationships/image" Target="../media/image4.emf"/><Relationship Id="rId4" Type="http://schemas.openxmlformats.org/officeDocument/2006/relationships/oleObject" Target="../embeddings/oleObject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comments" Target="../comments4.xml"/><Relationship Id="rId2" Type="http://schemas.openxmlformats.org/officeDocument/2006/relationships/drawing" Target="../drawings/drawing4.xml"/><Relationship Id="rId1" Type="http://schemas.openxmlformats.org/officeDocument/2006/relationships/printerSettings" Target="../printerSettings/printerSettings5.bin"/><Relationship Id="rId6" Type="http://schemas.openxmlformats.org/officeDocument/2006/relationships/oleObject" Target="../embeddings/oleObject7.bin"/><Relationship Id="rId5" Type="http://schemas.openxmlformats.org/officeDocument/2006/relationships/image" Target="../media/image4.emf"/><Relationship Id="rId4" Type="http://schemas.openxmlformats.org/officeDocument/2006/relationships/oleObject" Target="../embeddings/oleObject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oleObject" Target="../embeddings/oleObject10.bin"/><Relationship Id="rId2" Type="http://schemas.openxmlformats.org/officeDocument/2006/relationships/drawing" Target="../drawings/drawing5.xml"/><Relationship Id="rId1" Type="http://schemas.openxmlformats.org/officeDocument/2006/relationships/printerSettings" Target="../printerSettings/printerSettings7.bin"/><Relationship Id="rId6" Type="http://schemas.openxmlformats.org/officeDocument/2006/relationships/oleObject" Target="../embeddings/oleObject9.bin"/><Relationship Id="rId5" Type="http://schemas.openxmlformats.org/officeDocument/2006/relationships/image" Target="../media/image4.emf"/><Relationship Id="rId4" Type="http://schemas.openxmlformats.org/officeDocument/2006/relationships/oleObject" Target="../embeddings/oleObject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48"/>
  <sheetViews>
    <sheetView topLeftCell="A10" workbookViewId="0">
      <selection activeCell="A14" sqref="A14:E17"/>
    </sheetView>
  </sheetViews>
  <sheetFormatPr defaultColWidth="9.1796875" defaultRowHeight="12.5" x14ac:dyDescent="0.25"/>
  <cols>
    <col min="1" max="1" width="15.7265625" style="9" customWidth="1"/>
    <col min="2" max="2" width="10.7265625" style="9" customWidth="1"/>
    <col min="3" max="3" width="8.7265625" style="9" customWidth="1"/>
    <col min="4" max="5" width="6.7265625" style="9" customWidth="1"/>
    <col min="6" max="6" width="1.7265625" style="9" customWidth="1"/>
    <col min="7" max="7" width="15.7265625" style="9" customWidth="1"/>
    <col min="8" max="8" width="7" style="9" customWidth="1"/>
    <col min="9" max="9" width="4" style="9" customWidth="1"/>
    <col min="10" max="12" width="6.7265625" style="9" customWidth="1"/>
    <col min="13" max="16384" width="9.1796875" style="9"/>
  </cols>
  <sheetData>
    <row r="1" spans="1:12" ht="15.5" x14ac:dyDescent="0.35">
      <c r="I1" s="94"/>
      <c r="J1" s="95"/>
      <c r="K1" s="95"/>
      <c r="L1" s="95"/>
    </row>
    <row r="2" spans="1:12" ht="20" x14ac:dyDescent="0.4">
      <c r="F2" s="92" t="str">
        <f>$I$9</f>
        <v>Release 1.1</v>
      </c>
      <c r="I2" s="93"/>
      <c r="L2" s="96"/>
    </row>
    <row r="3" spans="1:12" ht="13" x14ac:dyDescent="0.3">
      <c r="F3" s="115" t="str">
        <f xml:space="preserve"> "Project: " &amp; $B$16 &amp; "  " &amp; $B$17</f>
        <v>Project: P18  教育平台</v>
      </c>
      <c r="I3" s="93"/>
      <c r="J3" s="97"/>
      <c r="K3" s="97"/>
      <c r="L3" s="95"/>
    </row>
    <row r="4" spans="1:12" ht="4.5" customHeight="1" x14ac:dyDescent="0.25"/>
    <row r="5" spans="1:12" ht="23.5" thickBot="1" x14ac:dyDescent="0.3">
      <c r="A5" s="70" t="s">
        <v>34</v>
      </c>
      <c r="B5" s="71"/>
      <c r="C5" s="71"/>
      <c r="D5" s="71"/>
      <c r="E5" s="71"/>
      <c r="F5" s="71"/>
      <c r="G5" s="71"/>
      <c r="H5" s="71"/>
      <c r="I5" s="71"/>
      <c r="J5" s="71"/>
      <c r="K5" s="71"/>
      <c r="L5" s="71"/>
    </row>
    <row r="6" spans="1:12" ht="9" customHeight="1" x14ac:dyDescent="0.25">
      <c r="A6" s="1"/>
      <c r="B6" s="1"/>
      <c r="C6" s="1"/>
      <c r="D6" s="1"/>
      <c r="E6" s="1"/>
      <c r="F6" s="1"/>
      <c r="G6" s="1"/>
      <c r="H6" s="1"/>
      <c r="I6" s="1"/>
      <c r="J6" s="1"/>
      <c r="K6" s="1"/>
      <c r="L6" s="1"/>
    </row>
    <row r="7" spans="1:12" ht="16.5" customHeight="1" x14ac:dyDescent="0.25">
      <c r="A7" s="56" t="s">
        <v>35</v>
      </c>
      <c r="B7" s="57"/>
      <c r="C7" s="57"/>
      <c r="D7" s="57"/>
      <c r="E7" s="57"/>
      <c r="F7" s="58"/>
      <c r="G7" s="56" t="s">
        <v>51</v>
      </c>
      <c r="H7" s="136"/>
      <c r="I7" s="57"/>
      <c r="J7" s="57"/>
      <c r="K7" s="57"/>
      <c r="L7" s="57"/>
    </row>
    <row r="8" spans="1:12" ht="16.5" customHeight="1" x14ac:dyDescent="0.25">
      <c r="A8" s="59" t="s">
        <v>36</v>
      </c>
      <c r="B8" s="742" t="s">
        <v>37</v>
      </c>
      <c r="C8" s="742"/>
      <c r="D8" s="742"/>
      <c r="E8" s="742"/>
      <c r="F8" s="58"/>
      <c r="G8" s="755" t="s">
        <v>36</v>
      </c>
      <c r="H8" s="756"/>
      <c r="I8" s="742" t="s">
        <v>37</v>
      </c>
      <c r="J8" s="742"/>
      <c r="K8" s="742"/>
      <c r="L8" s="742"/>
    </row>
    <row r="9" spans="1:12" ht="16.5" customHeight="1" x14ac:dyDescent="0.25">
      <c r="A9" s="60" t="s">
        <v>49</v>
      </c>
      <c r="B9" s="749" t="s">
        <v>38</v>
      </c>
      <c r="C9" s="750"/>
      <c r="D9" s="750"/>
      <c r="E9" s="751"/>
      <c r="F9" s="58"/>
      <c r="G9" s="757" t="s">
        <v>52</v>
      </c>
      <c r="H9" s="758"/>
      <c r="I9" s="743" t="s">
        <v>53</v>
      </c>
      <c r="J9" s="744"/>
      <c r="K9" s="744"/>
      <c r="L9" s="745"/>
    </row>
    <row r="10" spans="1:12" ht="16.5" customHeight="1" x14ac:dyDescent="0.25">
      <c r="A10" s="62" t="s">
        <v>48</v>
      </c>
      <c r="B10" s="752" t="s">
        <v>50</v>
      </c>
      <c r="C10" s="753"/>
      <c r="D10" s="753"/>
      <c r="E10" s="754"/>
      <c r="F10" s="58"/>
      <c r="G10" s="759" t="s">
        <v>54</v>
      </c>
      <c r="H10" s="760"/>
      <c r="I10" s="746"/>
      <c r="J10" s="747"/>
      <c r="K10" s="747"/>
      <c r="L10" s="748"/>
    </row>
    <row r="11" spans="1:12" ht="16.5" customHeight="1" x14ac:dyDescent="0.25">
      <c r="A11" s="62" t="s">
        <v>40</v>
      </c>
      <c r="B11" s="752" t="s">
        <v>43</v>
      </c>
      <c r="C11" s="753"/>
      <c r="D11" s="753"/>
      <c r="E11" s="754"/>
      <c r="F11" s="58"/>
      <c r="G11" s="763" t="s">
        <v>55</v>
      </c>
      <c r="H11" s="764"/>
      <c r="I11" s="746"/>
      <c r="J11" s="747"/>
      <c r="K11" s="747"/>
      <c r="L11" s="748"/>
    </row>
    <row r="12" spans="1:12" ht="16.5" customHeight="1" x14ac:dyDescent="0.25">
      <c r="A12" s="63" t="s">
        <v>42</v>
      </c>
      <c r="B12" s="730" t="s">
        <v>41</v>
      </c>
      <c r="C12" s="731"/>
      <c r="D12" s="731"/>
      <c r="E12" s="732"/>
      <c r="F12" s="58"/>
      <c r="G12" s="761" t="s">
        <v>56</v>
      </c>
      <c r="H12" s="762"/>
      <c r="I12" s="739"/>
      <c r="J12" s="740"/>
      <c r="K12" s="740"/>
      <c r="L12" s="741"/>
    </row>
    <row r="13" spans="1:12" ht="16.5" customHeight="1" x14ac:dyDescent="0.25">
      <c r="A13" s="64"/>
      <c r="B13" s="58"/>
      <c r="C13" s="58"/>
      <c r="D13" s="58"/>
      <c r="E13" s="58"/>
      <c r="F13" s="65"/>
      <c r="G13" s="761" t="s">
        <v>57</v>
      </c>
      <c r="H13" s="762"/>
      <c r="I13" s="739"/>
      <c r="J13" s="740"/>
      <c r="K13" s="740"/>
      <c r="L13" s="741"/>
    </row>
    <row r="14" spans="1:12" ht="16.5" customHeight="1" x14ac:dyDescent="0.25">
      <c r="A14" s="56" t="s">
        <v>44</v>
      </c>
      <c r="B14" s="57"/>
      <c r="C14" s="57"/>
      <c r="D14" s="57"/>
      <c r="E14" s="57"/>
      <c r="F14" s="58"/>
      <c r="G14" s="761" t="s">
        <v>58</v>
      </c>
      <c r="H14" s="762"/>
      <c r="I14" s="739"/>
      <c r="J14" s="740"/>
      <c r="K14" s="740"/>
      <c r="L14" s="741"/>
    </row>
    <row r="15" spans="1:12" ht="16.5" customHeight="1" x14ac:dyDescent="0.25">
      <c r="A15" s="59" t="s">
        <v>36</v>
      </c>
      <c r="B15" s="742" t="s">
        <v>37</v>
      </c>
      <c r="C15" s="742"/>
      <c r="D15" s="742"/>
      <c r="E15" s="742"/>
      <c r="F15" s="66"/>
      <c r="G15" s="761" t="s">
        <v>59</v>
      </c>
      <c r="H15" s="762"/>
      <c r="I15" s="739"/>
      <c r="J15" s="740"/>
      <c r="K15" s="740"/>
      <c r="L15" s="741"/>
    </row>
    <row r="16" spans="1:12" ht="16.5" customHeight="1" x14ac:dyDescent="0.25">
      <c r="A16" s="61" t="s">
        <v>45</v>
      </c>
      <c r="B16" s="749" t="s">
        <v>46</v>
      </c>
      <c r="C16" s="750"/>
      <c r="D16" s="750"/>
      <c r="E16" s="751"/>
      <c r="F16" s="58"/>
      <c r="G16" s="761" t="s">
        <v>60</v>
      </c>
      <c r="H16" s="762"/>
      <c r="I16" s="739"/>
      <c r="J16" s="740"/>
      <c r="K16" s="740"/>
      <c r="L16" s="741"/>
    </row>
    <row r="17" spans="1:12" ht="16.5" customHeight="1" x14ac:dyDescent="0.25">
      <c r="A17" s="67" t="s">
        <v>47</v>
      </c>
      <c r="B17" s="730" t="s">
        <v>39</v>
      </c>
      <c r="C17" s="731"/>
      <c r="D17" s="731"/>
      <c r="E17" s="732"/>
      <c r="F17" s="58"/>
      <c r="G17" s="728" t="s">
        <v>61</v>
      </c>
      <c r="H17" s="729"/>
      <c r="I17" s="736"/>
      <c r="J17" s="737"/>
      <c r="K17" s="737"/>
      <c r="L17" s="738"/>
    </row>
    <row r="18" spans="1:12" ht="9" customHeight="1" x14ac:dyDescent="0.25">
      <c r="A18" s="1"/>
      <c r="B18" s="1"/>
      <c r="C18" s="1"/>
      <c r="D18" s="1"/>
      <c r="E18" s="1"/>
      <c r="F18" s="1"/>
      <c r="G18" s="1"/>
      <c r="H18" s="1"/>
      <c r="I18" s="1"/>
      <c r="J18" s="1"/>
      <c r="K18" s="1"/>
      <c r="L18" s="1"/>
    </row>
    <row r="19" spans="1:12" ht="16.5" customHeight="1" x14ac:dyDescent="0.25">
      <c r="A19" s="68" t="s">
        <v>62</v>
      </c>
      <c r="B19" s="69"/>
      <c r="C19" s="69"/>
      <c r="D19" s="69"/>
      <c r="E19" s="69"/>
      <c r="F19" s="58"/>
      <c r="G19" s="56" t="s">
        <v>67</v>
      </c>
      <c r="H19" s="136"/>
      <c r="I19" s="57"/>
      <c r="J19" s="57"/>
      <c r="K19" s="57"/>
      <c r="L19" s="57"/>
    </row>
    <row r="20" spans="1:12" ht="30" customHeight="1" x14ac:dyDescent="0.3">
      <c r="A20" s="733" t="s">
        <v>63</v>
      </c>
      <c r="B20" s="733"/>
      <c r="C20" s="42" t="s">
        <v>64</v>
      </c>
      <c r="D20" s="43" t="s">
        <v>65</v>
      </c>
      <c r="E20" s="43" t="s">
        <v>66</v>
      </c>
      <c r="F20" s="2"/>
      <c r="G20" s="734" t="s">
        <v>68</v>
      </c>
      <c r="H20" s="735"/>
      <c r="I20" s="695" t="s">
        <v>66</v>
      </c>
      <c r="J20" s="696"/>
      <c r="K20" s="696"/>
      <c r="L20" s="697"/>
    </row>
    <row r="21" spans="1:12" ht="16.5" customHeight="1" x14ac:dyDescent="0.3">
      <c r="A21" s="691" t="str">
        <f ca="1">MID(CELL("filename",'UC002'!$A$1),FIND("]",CELL("filename"),1)+1,255)</f>
        <v>UC002</v>
      </c>
      <c r="B21" s="692"/>
      <c r="C21" s="51"/>
      <c r="D21" s="50" t="str">
        <f>IF('UC002'!$E$9 = 0,"", 'UC002'!$E$9)</f>
        <v/>
      </c>
      <c r="E21" s="75" t="str">
        <f>IF('UC002'!$G$9 = 0,"", 'UC002'!$G$9)</f>
        <v/>
      </c>
      <c r="F21" s="2"/>
      <c r="G21" s="1"/>
      <c r="H21" s="1"/>
      <c r="I21" s="3"/>
      <c r="J21" s="1"/>
      <c r="K21" s="1"/>
      <c r="L21" s="1"/>
    </row>
    <row r="22" spans="1:12" ht="16.5" customHeight="1" x14ac:dyDescent="0.3">
      <c r="A22" s="691" t="str">
        <f ca="1">MID(CELL("filename",'UC003'!$A$1),FIND("]",CELL("filename"),1)+1,255)</f>
        <v>UC003</v>
      </c>
      <c r="B22" s="692"/>
      <c r="C22" s="52"/>
      <c r="D22" s="50" t="str">
        <f>IF('UC003'!$E$9 = 0,"", 'UC003'!$E$9)</f>
        <v/>
      </c>
      <c r="E22" s="75" t="str">
        <f>IF('UC003'!$G$9 = 0,"", 'UC003'!$G$9)</f>
        <v/>
      </c>
      <c r="F22" s="2"/>
      <c r="G22" s="1"/>
      <c r="H22" s="1"/>
      <c r="I22" s="3"/>
      <c r="J22" s="1"/>
      <c r="K22" s="1"/>
      <c r="L22" s="1"/>
    </row>
    <row r="23" spans="1:12" ht="16.5" customHeight="1" x14ac:dyDescent="0.3">
      <c r="A23" s="691" t="str">
        <f ca="1">MID(CELL("filename",'UC060'!$A$1),FIND("]",CELL("filename"),1)+1,255)</f>
        <v>UC060</v>
      </c>
      <c r="B23" s="692"/>
      <c r="C23" s="53"/>
      <c r="D23" s="50" t="str">
        <f>IF('UC060'!$E$9 = 0,"", 'UC060'!$E$9)</f>
        <v/>
      </c>
      <c r="E23" s="75" t="str">
        <f>IF('UC060'!$G$9 = 0,"", 'UC060'!$G$9)</f>
        <v/>
      </c>
      <c r="F23" s="1"/>
      <c r="G23" s="1"/>
      <c r="H23" s="1"/>
      <c r="I23" s="3"/>
      <c r="J23" s="1"/>
      <c r="K23" s="1"/>
      <c r="L23" s="1"/>
    </row>
    <row r="24" spans="1:12" ht="16.5" customHeight="1" x14ac:dyDescent="0.3">
      <c r="A24" s="691" t="str">
        <f ca="1">MID(CELL("filename",'UC004'!$A$1),FIND("]",CELL("filename"),1)+1,255)</f>
        <v>UC004</v>
      </c>
      <c r="B24" s="692"/>
      <c r="C24" s="53"/>
      <c r="D24" s="50" t="str">
        <f>IF('UC004'!$E$9 = 0,"", 'UC004'!$E$9)</f>
        <v/>
      </c>
      <c r="E24" s="75" t="str">
        <f>IF('UC004'!$G$9 = 0,"", 'UC004'!$G$9)</f>
        <v/>
      </c>
      <c r="F24" s="1"/>
      <c r="G24" s="1"/>
      <c r="H24" s="1"/>
      <c r="I24" s="3"/>
      <c r="J24" s="1"/>
      <c r="K24" s="1"/>
      <c r="L24" s="1"/>
    </row>
    <row r="25" spans="1:12" ht="16.5" customHeight="1" x14ac:dyDescent="0.3">
      <c r="A25" s="691" t="str">
        <f ca="1">MID(CELL("filename",'UC005'!$A$1),FIND("]",CELL("filename"),1)+1,255)</f>
        <v>UC005</v>
      </c>
      <c r="B25" s="692"/>
      <c r="C25" s="53"/>
      <c r="D25" s="50" t="str">
        <f>IF('UC005'!$E$9 = 0,"", 'UC005'!$E$9)</f>
        <v/>
      </c>
      <c r="E25" s="75" t="str">
        <f>IF('UC005'!$G$9 = 0,"", 'UC005'!$G$9)</f>
        <v/>
      </c>
      <c r="F25" s="1"/>
      <c r="G25" s="1"/>
      <c r="H25" s="1"/>
      <c r="I25" s="3"/>
      <c r="J25" s="1"/>
      <c r="K25" s="1"/>
      <c r="L25" s="1"/>
    </row>
    <row r="26" spans="1:12" ht="16.5" customHeight="1" x14ac:dyDescent="0.3">
      <c r="A26" s="691" t="str">
        <f ca="1">MID(CELL("filename",'UC006'!$A$1),FIND("]",CELL("filename"),1)+1,255)</f>
        <v>UC006</v>
      </c>
      <c r="B26" s="692"/>
      <c r="C26" s="53"/>
      <c r="D26" s="50" t="str">
        <f>IF('UC006'!$E$9 = 0,"", 'UC006'!$E$9)</f>
        <v/>
      </c>
      <c r="E26" s="75" t="str">
        <f>IF('UC006'!$G$9 = 0,"", 'UC006'!$G$9)</f>
        <v/>
      </c>
      <c r="F26" s="1"/>
      <c r="G26" s="1"/>
      <c r="H26" s="1"/>
      <c r="I26" s="3"/>
      <c r="J26" s="1"/>
      <c r="K26" s="1"/>
      <c r="L26" s="1"/>
    </row>
    <row r="27" spans="1:12" ht="16.5" customHeight="1" x14ac:dyDescent="0.3">
      <c r="A27" s="691" t="str">
        <f ca="1">MID(CELL("filename",'UC009'!$A$1),FIND("]",CELL("filename"),1)+1,255)</f>
        <v>UC009</v>
      </c>
      <c r="B27" s="692"/>
      <c r="C27" s="53"/>
      <c r="D27" s="50" t="str">
        <f>IF('UC009'!$E$9 = 0,"", 'UC009'!$E$9)</f>
        <v/>
      </c>
      <c r="E27" s="75" t="str">
        <f>IF('UC009'!$G$9 = 0,"", 'UC009'!$G$9)</f>
        <v/>
      </c>
      <c r="F27" s="1"/>
      <c r="G27" s="1"/>
      <c r="H27" s="1"/>
      <c r="I27" s="3"/>
      <c r="J27" s="1"/>
      <c r="K27" s="1"/>
      <c r="L27" s="1"/>
    </row>
    <row r="28" spans="1:12" ht="16.5" customHeight="1" x14ac:dyDescent="0.3">
      <c r="A28" s="691" t="str">
        <f ca="1">MID(CELL("filename",'UC007'!$A$1),FIND("]",CELL("filename"),1)+1,255)</f>
        <v>UC007</v>
      </c>
      <c r="B28" s="692"/>
      <c r="C28" s="53"/>
      <c r="D28" s="50" t="str">
        <f>IF('UC007'!$E$9 = 0,"", 'UC007'!$E$9)</f>
        <v/>
      </c>
      <c r="E28" s="75" t="str">
        <f>IF('UC007'!$G$9 = 0,"", 'UC007'!$G$9)</f>
        <v/>
      </c>
      <c r="F28" s="1"/>
      <c r="G28" s="1"/>
      <c r="H28" s="1"/>
      <c r="I28" s="3"/>
      <c r="J28" s="1"/>
      <c r="K28" s="1"/>
      <c r="L28" s="1"/>
    </row>
    <row r="29" spans="1:12" ht="16.5" customHeight="1" x14ac:dyDescent="0.3">
      <c r="A29" s="691" t="str">
        <f ca="1">MID(CELL("filename",'UC008'!$A$1),FIND("]",CELL("filename"),1)+1,255)</f>
        <v>UC008</v>
      </c>
      <c r="B29" s="692"/>
      <c r="C29" s="53"/>
      <c r="D29" s="50" t="str">
        <f>IF('UC008'!$E$9 = 0,"", 'UC008'!$E$9)</f>
        <v/>
      </c>
      <c r="E29" s="75" t="str">
        <f>IF('UC008'!$G$9 = 0,"", 'UC008'!$G$9)</f>
        <v/>
      </c>
      <c r="F29" s="1"/>
      <c r="G29" s="1"/>
      <c r="H29" s="1"/>
      <c r="I29" s="3"/>
      <c r="J29" s="1"/>
      <c r="K29" s="1"/>
      <c r="L29" s="1"/>
    </row>
    <row r="30" spans="1:12" ht="16.5" customHeight="1" x14ac:dyDescent="0.3">
      <c r="A30" s="691" t="str">
        <f ca="1">MID(CELL("filename",'UC010'!$A$1),FIND("]",CELL("filename"),1)+1,255)</f>
        <v>UC010</v>
      </c>
      <c r="B30" s="692"/>
      <c r="C30" s="53"/>
      <c r="D30" s="50" t="str">
        <f>IF('UC010'!$E$9 = 0,"", 'UC010'!$E$9)</f>
        <v/>
      </c>
      <c r="E30" s="75" t="str">
        <f>IF('UC010'!$G$9 = 0,"", 'UC010'!$G$9)</f>
        <v/>
      </c>
      <c r="F30" s="1"/>
      <c r="G30" s="1"/>
      <c r="H30" s="1"/>
      <c r="I30" s="3"/>
      <c r="J30" s="1"/>
      <c r="K30" s="1"/>
      <c r="L30" s="1"/>
    </row>
    <row r="31" spans="1:12" ht="16.5" customHeight="1" x14ac:dyDescent="0.3">
      <c r="A31" s="691" t="str">
        <f ca="1">MID(CELL("filename",'UC011'!$A$1),FIND("]",CELL("filename"),1)+1,255)</f>
        <v>UC011</v>
      </c>
      <c r="B31" s="692"/>
      <c r="C31" s="53"/>
      <c r="D31" s="50" t="str">
        <f>IF('UC011'!$E$9 = 0,"", 'UC011'!$E$9)</f>
        <v/>
      </c>
      <c r="E31" s="75" t="str">
        <f>IF('UC011'!$G$9 = 0,"", 'UC011'!$G$9)</f>
        <v/>
      </c>
      <c r="F31" s="1"/>
      <c r="G31" s="1"/>
      <c r="H31" s="1"/>
      <c r="I31" s="3"/>
      <c r="J31" s="1"/>
      <c r="K31" s="1"/>
      <c r="L31" s="1"/>
    </row>
    <row r="32" spans="1:12" ht="16.5" customHeight="1" x14ac:dyDescent="0.3">
      <c r="A32" s="691" t="str">
        <f ca="1">MID(CELL("filename",'UC054'!$A$1),FIND("]",CELL("filename"),1)+1,255)</f>
        <v>UC054</v>
      </c>
      <c r="B32" s="692"/>
      <c r="C32" s="53"/>
      <c r="D32" s="50" t="str">
        <f>IF('UC054'!$E$9 = 0,"", 'UC054'!$E$9)</f>
        <v/>
      </c>
      <c r="E32" s="75" t="str">
        <f>IF('UC054'!$G$9 = 0,"", 'UC054'!$G$9)</f>
        <v/>
      </c>
      <c r="F32" s="1"/>
      <c r="G32" s="1"/>
      <c r="H32" s="1"/>
      <c r="I32" s="3"/>
      <c r="J32" s="1"/>
      <c r="K32" s="1"/>
      <c r="L32" s="1"/>
    </row>
    <row r="33" spans="1:12" ht="16.5" customHeight="1" x14ac:dyDescent="0.35">
      <c r="A33" s="691" t="str">
        <f ca="1">MID(CELL("filename",'UC055'!$A$1),FIND("]",CELL("filename"),1)+1,255)</f>
        <v>UC055</v>
      </c>
      <c r="B33" s="692"/>
      <c r="C33" s="53"/>
      <c r="D33" s="50" t="str">
        <f>IF('UC055'!$E$9 = 0,"", 'UC055'!$E$9)</f>
        <v/>
      </c>
      <c r="E33" s="75" t="str">
        <f>IF('UC055'!$G$9 = 0,"", 'UC055'!$G$9)</f>
        <v/>
      </c>
      <c r="F33" s="1"/>
      <c r="G33" s="4" t="s">
        <v>69</v>
      </c>
      <c r="H33" s="137"/>
      <c r="I33" s="5"/>
      <c r="J33" s="5"/>
      <c r="K33" s="5"/>
      <c r="L33" s="5"/>
    </row>
    <row r="34" spans="1:12" ht="16.5" customHeight="1" x14ac:dyDescent="0.25">
      <c r="A34" s="691" t="str">
        <f ca="1">MID(CELL("filename",'UC056'!$A$1),FIND("]",CELL("filename"),1)+1,255)</f>
        <v>UC056</v>
      </c>
      <c r="B34" s="692"/>
      <c r="C34" s="53"/>
      <c r="D34" s="50" t="str">
        <f>IF('UC056'!$E$9 = 0,"", 'UC056'!$E$9)</f>
        <v/>
      </c>
      <c r="E34" s="75" t="str">
        <f>IF('UC056'!$G$9 = 0,"", 'UC056'!$G$9)</f>
        <v/>
      </c>
      <c r="F34" s="1"/>
      <c r="G34" s="702" t="s">
        <v>70</v>
      </c>
      <c r="H34" s="703"/>
      <c r="I34" s="704"/>
      <c r="J34" s="717" t="s">
        <v>68</v>
      </c>
      <c r="K34" s="700" t="s">
        <v>71</v>
      </c>
      <c r="L34" s="698" t="s">
        <v>66</v>
      </c>
    </row>
    <row r="35" spans="1:12" ht="16.5" customHeight="1" x14ac:dyDescent="0.25">
      <c r="A35" s="691" t="str">
        <f ca="1">MID(CELL("filename",'UC062'!$A$1),FIND("]",CELL("filename"),1)+1,255)</f>
        <v>UC062</v>
      </c>
      <c r="B35" s="692"/>
      <c r="C35" s="53"/>
      <c r="D35" s="50" t="str">
        <f>IF('UC062'!$E$9 = 0,"", 'UC062'!$E$9)</f>
        <v/>
      </c>
      <c r="E35" s="75" t="str">
        <f>IF('UC062'!$G$9 = 0,"", 'UC062'!$G$9)</f>
        <v/>
      </c>
      <c r="F35" s="1"/>
      <c r="G35" s="705"/>
      <c r="H35" s="706"/>
      <c r="I35" s="707"/>
      <c r="J35" s="718"/>
      <c r="K35" s="701"/>
      <c r="L35" s="699"/>
    </row>
    <row r="36" spans="1:12" ht="16.5" customHeight="1" x14ac:dyDescent="0.25">
      <c r="A36" s="691" t="str">
        <f ca="1">MID(CELL("filename",'UC059'!$A$1),FIND("]",CELL("filename"),1)+1,255)</f>
        <v>UC059</v>
      </c>
      <c r="B36" s="692"/>
      <c r="C36" s="53"/>
      <c r="D36" s="50" t="str">
        <f>IF('UC059'!$E$9 = 0,"", 'UC059'!$E$9)</f>
        <v/>
      </c>
      <c r="E36" s="75" t="str">
        <f>IF('UC059'!$G$9 = 0,"", 'UC059'!$G$9)</f>
        <v/>
      </c>
      <c r="F36" s="1"/>
      <c r="G36" s="708" t="s">
        <v>2</v>
      </c>
      <c r="H36" s="709"/>
      <c r="I36" s="710"/>
      <c r="J36" s="47" t="e">
        <f>#REF!+'UC002'!E4+'UC003'!E4+'UC060'!E4+'UC004'!E4+'UC005'!E4+#REF!+'UC006'!E4+'UC009'!E4+'UC007'!E4+'UC008'!E4+'UC010'!E4+'UC011'!E4+'UC054'!E4+'UC055'!E4+'UC056'!E4+'UC062'!E4+'UC059'!E4+'UC061'!E4+'20 - X'!E4</f>
        <v>#REF!</v>
      </c>
      <c r="K36" s="84" t="e">
        <f>J36/$J$42</f>
        <v>#REF!</v>
      </c>
      <c r="L36" s="44" t="e">
        <f>#REF!+'UC002'!G4+'UC003'!G4+'UC060'!G4+'UC004'!G4+'UC005'!G4+#REF!+'UC006'!G4+'UC009'!G4+'UC007'!G4+'UC008'!G4+'UC010'!G4+'UC011'!G4+'UC054'!G4+'UC055'!G4+'UC056'!G4+'UC062'!G4+'UC059'!G4+'UC061'!G4+'20 - X'!G4</f>
        <v>#REF!</v>
      </c>
    </row>
    <row r="37" spans="1:12" ht="16.5" customHeight="1" x14ac:dyDescent="0.25">
      <c r="A37" s="691" t="str">
        <f ca="1">MID(CELL("filename",'UC061'!$A$1),FIND("]",CELL("filename"),1)+1,255)</f>
        <v>UC061</v>
      </c>
      <c r="B37" s="692"/>
      <c r="C37" s="53"/>
      <c r="D37" s="50" t="str">
        <f>IF('UC061'!$E$9 = 0,"", 'UC061'!$E$9)</f>
        <v/>
      </c>
      <c r="E37" s="75" t="str">
        <f>IF('UC061'!$G$9 = 0,"", 'UC061'!$G$9)</f>
        <v/>
      </c>
      <c r="F37" s="1"/>
      <c r="G37" s="719" t="s">
        <v>3</v>
      </c>
      <c r="H37" s="720"/>
      <c r="I37" s="721"/>
      <c r="J37" s="48" t="e">
        <f>#REF!+'UC002'!E5+'UC003'!E5+'UC060'!E5+'UC004'!E5+'UC005'!E5+#REF!+'UC006'!E5+'UC009'!E5+'UC007'!E5+'UC008'!E5+'UC010'!E5+'UC011'!E5+'UC054'!E5+'UC055'!E5+'UC056'!E5+'UC062'!E5+'UC059'!E5+'UC061'!E5+'20 - X'!E5</f>
        <v>#REF!</v>
      </c>
      <c r="K37" s="85" t="e">
        <f>J37/$J$42</f>
        <v>#REF!</v>
      </c>
      <c r="L37" s="45" t="e">
        <f>#REF!+'UC002'!G5+'UC003'!G5+'UC060'!G5+'UC004'!G5+'UC005'!G5+#REF!+'UC006'!G5+'UC009'!G5+'UC007'!G5+'UC008'!G5+'UC010'!G5+'UC011'!G5+'UC054'!G5+'UC055'!G5+'UC056'!G5+'UC062'!G5+'UC059'!G5+'UC061'!G5+'20 - X'!G5</f>
        <v>#REF!</v>
      </c>
    </row>
    <row r="38" spans="1:12" ht="16.5" customHeight="1" x14ac:dyDescent="0.25">
      <c r="A38" s="693" t="str">
        <f ca="1">MID(CELL("filename",'20 - X'!$A$1),FIND("]",CELL("filename"),1)+1,255)</f>
        <v>20 - X</v>
      </c>
      <c r="B38" s="694"/>
      <c r="C38" s="54"/>
      <c r="D38" s="55" t="str">
        <f>IF('20 - X'!$E$9 = 0,"", '20 - X'!$E$9)</f>
        <v/>
      </c>
      <c r="E38" s="81" t="str">
        <f>IF('20 - X'!$G$9 = 0,"", '20 - X'!$G$9)</f>
        <v/>
      </c>
      <c r="F38" s="1"/>
      <c r="G38" s="714" t="s">
        <v>4</v>
      </c>
      <c r="H38" s="715"/>
      <c r="I38" s="716"/>
      <c r="J38" s="131" t="e">
        <f>#REF!+'UC002'!E6+'UC003'!E6+'UC060'!E6+'UC004'!E6+'UC005'!E6+#REF!+'UC006'!E6+'UC009'!E6+'UC007'!E6+'UC008'!E6+'UC010'!E6+'UC011'!E6+'UC054'!E6+'UC055'!E6+'UC056'!E6+'UC062'!E6+'UC059'!E6+'UC061'!E6+'20 - X'!E6</f>
        <v>#REF!</v>
      </c>
      <c r="K38" s="132" t="e">
        <f>J38/$J$42</f>
        <v>#REF!</v>
      </c>
      <c r="L38" s="133" t="e">
        <f>#REF!+'UC002'!G6+'UC003'!G6+'UC060'!G6+'UC004'!G6+'UC005'!G6+#REF!+'UC006'!G6+'UC009'!G6+'UC007'!G6+'UC008'!G6+'UC010'!G6+'UC011'!G6+'UC054'!G6+'UC055'!G6+'UC056'!G6+'UC062'!G6+'UC059'!G6+'UC061'!G6+'20 - X'!G6</f>
        <v>#REF!</v>
      </c>
    </row>
    <row r="39" spans="1:12" ht="16.5" customHeight="1" x14ac:dyDescent="0.25">
      <c r="A39" s="1"/>
      <c r="B39" s="1"/>
      <c r="C39" s="1"/>
      <c r="D39" s="1"/>
      <c r="E39" s="15"/>
      <c r="F39" s="1"/>
      <c r="G39" s="719" t="s">
        <v>5</v>
      </c>
      <c r="H39" s="720"/>
      <c r="I39" s="721"/>
      <c r="J39" s="48" t="e">
        <f>#REF!+'UC002'!E7+'UC003'!E7+'UC060'!E7+'UC004'!E7+'UC005'!E7+#REF!+'UC006'!E7+'UC009'!E7+'UC007'!E7+'UC008'!E7+'UC010'!E7+'UC011'!E7+'UC054'!E7+'UC055'!E7+'UC056'!E7+'UC062'!E7+'UC059'!E7+'UC061'!E7+'20 - X'!E7</f>
        <v>#REF!</v>
      </c>
      <c r="K39" s="85" t="e">
        <f>J39/$J$42</f>
        <v>#REF!</v>
      </c>
      <c r="L39" s="45" t="e">
        <f>#REF!+'UC002'!G7+'UC003'!G7+'UC060'!G7+'UC004'!G7+'UC005'!G7+#REF!+'UC006'!G7+'UC009'!G7+'UC007'!G7+'UC008'!G7+'UC010'!G7+'UC011'!G7+'UC054'!G7+'UC055'!G7+'UC056'!G7+'UC062'!G7+'UC059'!G7+'UC061'!G7+'20 - X'!G7</f>
        <v>#REF!</v>
      </c>
    </row>
    <row r="40" spans="1:12" ht="16.5" customHeight="1" x14ac:dyDescent="0.25">
      <c r="A40" s="72" t="s">
        <v>7</v>
      </c>
      <c r="B40" s="82"/>
      <c r="C40" s="73"/>
      <c r="D40" s="83">
        <f>SUM(D21:D38)</f>
        <v>0</v>
      </c>
      <c r="E40" s="80">
        <f>SUM(E21:E38)</f>
        <v>0</v>
      </c>
      <c r="F40" s="1"/>
      <c r="G40" s="722" t="s">
        <v>6</v>
      </c>
      <c r="H40" s="723"/>
      <c r="I40" s="724"/>
      <c r="J40" s="49" t="e">
        <f>#REF!+'UC002'!E8+'UC003'!E8+'UC060'!E8+'UC004'!E8+'UC005'!E8+#REF!+'UC006'!E8+'UC009'!E8+'UC007'!E8+'UC008'!E8+'UC010'!E8+'UC011'!E8+'UC054'!E8+'UC055'!E8+'UC056'!E8+'UC062'!E8+'UC059'!E8+'UC061'!E8+'20 - X'!E8</f>
        <v>#REF!</v>
      </c>
      <c r="K40" s="86" t="e">
        <f>J40/$J$42</f>
        <v>#REF!</v>
      </c>
      <c r="L40" s="46" t="e">
        <f>#REF!+'UC002'!G8+'UC003'!G8+'UC060'!G8+'UC004'!G8+'UC005'!G8+#REF!+'UC006'!G8+'UC009'!G8+'UC007'!G8+'UC008'!G8+'UC010'!G8+'UC011'!G8+'UC054'!G8+'UC055'!G8+'UC056'!G8+'UC062'!G8+'UC059'!G8+'UC061'!G8+'20 - X'!G8</f>
        <v>#REF!</v>
      </c>
    </row>
    <row r="41" spans="1:12" ht="4.5" customHeight="1" x14ac:dyDescent="0.25">
      <c r="A41" s="1"/>
      <c r="B41" s="1"/>
      <c r="C41" s="1"/>
      <c r="D41" s="1"/>
      <c r="E41" s="15"/>
      <c r="F41" s="1"/>
      <c r="G41" s="1"/>
      <c r="H41" s="1"/>
      <c r="I41" s="1"/>
      <c r="J41" s="1"/>
      <c r="K41" s="1"/>
      <c r="L41" s="1"/>
    </row>
    <row r="42" spans="1:12" ht="13" x14ac:dyDescent="0.25">
      <c r="A42" s="1"/>
      <c r="B42" s="1"/>
      <c r="C42" s="1"/>
      <c r="D42" s="1"/>
      <c r="E42" s="1"/>
      <c r="F42" s="1"/>
      <c r="G42" s="725" t="s">
        <v>7</v>
      </c>
      <c r="H42" s="726"/>
      <c r="I42" s="727"/>
      <c r="J42" s="74" t="e">
        <f>SUM(J36:J40)</f>
        <v>#REF!</v>
      </c>
      <c r="K42" s="87" t="e">
        <f>J42/$J$42</f>
        <v>#REF!</v>
      </c>
      <c r="L42" s="80" t="e">
        <f>SUM(L36:L40)</f>
        <v>#REF!</v>
      </c>
    </row>
    <row r="43" spans="1:12" ht="4.5" customHeight="1" x14ac:dyDescent="0.25">
      <c r="A43" s="1"/>
      <c r="B43" s="1"/>
      <c r="C43" s="1"/>
      <c r="D43" s="1"/>
      <c r="E43" s="15"/>
      <c r="F43" s="1"/>
      <c r="G43" s="1"/>
      <c r="H43" s="1"/>
      <c r="I43" s="1"/>
      <c r="J43" s="1"/>
      <c r="K43" s="1"/>
      <c r="L43" s="1"/>
    </row>
    <row r="44" spans="1:12" ht="13" x14ac:dyDescent="0.3">
      <c r="A44" s="8"/>
      <c r="B44" s="1"/>
      <c r="C44" s="1"/>
      <c r="D44" s="1"/>
      <c r="E44" s="1"/>
      <c r="F44" s="1"/>
      <c r="G44" s="711" t="s">
        <v>8</v>
      </c>
      <c r="H44" s="712"/>
      <c r="I44" s="713"/>
      <c r="J44" s="78" t="e">
        <f>#REF!+'UC002'!E10+'UC003'!E10+'UC060'!E10+'UC004'!E10+'UC005'!E10+#REF!+'UC006'!E10+'UC009'!E10+'UC007'!E10+'UC008'!E10+'UC010'!E10+'UC011'!E10+'UC054'!E10+'UC055'!E10+'UC056'!E10+'UC062'!E10+'UC059'!E10+'UC061'!E10+'20 - X'!E10</f>
        <v>#REF!</v>
      </c>
      <c r="K44" s="88"/>
      <c r="L44" s="79" t="e">
        <f>#REF!+'UC002'!G10+'UC003'!G10+'UC060'!G10+'UC004'!G10+'UC005'!G10+#REF!+'UC006'!G10+'UC009'!G10+'UC007'!G10+'UC008'!G10+'UC010'!G10+'UC011'!G10+'UC054'!G10+'UC055'!G10+'UC056'!G10+'UC062'!G10+'UC059'!G10+'UC061'!G10+'20 - X'!G10</f>
        <v>#REF!</v>
      </c>
    </row>
    <row r="45" spans="1:12" ht="9" customHeight="1" x14ac:dyDescent="0.25">
      <c r="A45" s="1"/>
      <c r="B45" s="1"/>
      <c r="C45" s="1"/>
      <c r="D45" s="1"/>
      <c r="E45" s="1"/>
      <c r="F45" s="1"/>
      <c r="G45" s="1"/>
      <c r="H45" s="1"/>
      <c r="I45" s="1"/>
      <c r="J45" s="1"/>
      <c r="K45" s="1"/>
      <c r="L45" s="1"/>
    </row>
    <row r="46" spans="1:12" x14ac:dyDescent="0.25">
      <c r="A46" s="1"/>
      <c r="B46" s="1"/>
      <c r="C46" s="1"/>
      <c r="D46" s="1"/>
      <c r="E46" s="1"/>
      <c r="F46" s="1"/>
      <c r="G46" s="1"/>
      <c r="H46" s="1"/>
      <c r="I46" s="1"/>
      <c r="J46" s="1"/>
      <c r="K46" s="1"/>
      <c r="L46" s="14" t="s">
        <v>16</v>
      </c>
    </row>
    <row r="47" spans="1:12" x14ac:dyDescent="0.25">
      <c r="F47" s="1"/>
      <c r="G47" s="1"/>
      <c r="H47" s="1"/>
      <c r="I47" s="1"/>
      <c r="J47" s="1"/>
      <c r="K47" s="1"/>
      <c r="L47" s="1"/>
    </row>
    <row r="48" spans="1:12" x14ac:dyDescent="0.25">
      <c r="F48" s="1"/>
      <c r="G48" s="1"/>
      <c r="H48" s="1"/>
      <c r="I48" s="1"/>
      <c r="J48" s="1"/>
      <c r="K48" s="1"/>
      <c r="L48" s="1"/>
    </row>
  </sheetData>
  <mergeCells count="60">
    <mergeCell ref="B15:E15"/>
    <mergeCell ref="B16:E16"/>
    <mergeCell ref="B11:E11"/>
    <mergeCell ref="B12:E12"/>
    <mergeCell ref="I11:L11"/>
    <mergeCell ref="I12:L12"/>
    <mergeCell ref="G15:H15"/>
    <mergeCell ref="G16:H16"/>
    <mergeCell ref="I16:L16"/>
    <mergeCell ref="G12:H12"/>
    <mergeCell ref="I17:L17"/>
    <mergeCell ref="I15:L15"/>
    <mergeCell ref="I13:L13"/>
    <mergeCell ref="I14:L14"/>
    <mergeCell ref="B8:E8"/>
    <mergeCell ref="I8:L8"/>
    <mergeCell ref="I9:L9"/>
    <mergeCell ref="I10:L10"/>
    <mergeCell ref="B9:E9"/>
    <mergeCell ref="B10:E10"/>
    <mergeCell ref="G8:H8"/>
    <mergeCell ref="G9:H9"/>
    <mergeCell ref="G10:H10"/>
    <mergeCell ref="G13:H13"/>
    <mergeCell ref="G14:H14"/>
    <mergeCell ref="G11:H11"/>
    <mergeCell ref="G17:H17"/>
    <mergeCell ref="B17:E17"/>
    <mergeCell ref="A24:B24"/>
    <mergeCell ref="A25:B25"/>
    <mergeCell ref="A20:B20"/>
    <mergeCell ref="A22:B22"/>
    <mergeCell ref="A23:B23"/>
    <mergeCell ref="A21:B21"/>
    <mergeCell ref="G20:H20"/>
    <mergeCell ref="G44:I44"/>
    <mergeCell ref="G38:I38"/>
    <mergeCell ref="J34:J35"/>
    <mergeCell ref="G37:I37"/>
    <mergeCell ref="G39:I39"/>
    <mergeCell ref="G40:I40"/>
    <mergeCell ref="G42:I42"/>
    <mergeCell ref="I20:L20"/>
    <mergeCell ref="L34:L35"/>
    <mergeCell ref="K34:K35"/>
    <mergeCell ref="G34:I35"/>
    <mergeCell ref="G36:I36"/>
    <mergeCell ref="A37:B37"/>
    <mergeCell ref="A38:B38"/>
    <mergeCell ref="A26:B26"/>
    <mergeCell ref="A29:B29"/>
    <mergeCell ref="A30:B30"/>
    <mergeCell ref="A27:B27"/>
    <mergeCell ref="A28:B28"/>
    <mergeCell ref="A36:B36"/>
    <mergeCell ref="A35:B35"/>
    <mergeCell ref="A33:B33"/>
    <mergeCell ref="A34:B34"/>
    <mergeCell ref="A31:B31"/>
    <mergeCell ref="A32:B32"/>
  </mergeCells>
  <phoneticPr fontId="0" type="noConversion"/>
  <conditionalFormatting sqref="A23:B23">
    <cfRule type="cellIs" dxfId="182" priority="1" stopIfTrue="1" operator="equal">
      <formula>"4 - X"</formula>
    </cfRule>
  </conditionalFormatting>
  <conditionalFormatting sqref="A24:B24">
    <cfRule type="cellIs" dxfId="181" priority="2" stopIfTrue="1" operator="equal">
      <formula>"5 - X"</formula>
    </cfRule>
  </conditionalFormatting>
  <conditionalFormatting sqref="A25:B25">
    <cfRule type="cellIs" dxfId="180" priority="3" stopIfTrue="1" operator="equal">
      <formula>"6 - X"</formula>
    </cfRule>
  </conditionalFormatting>
  <conditionalFormatting sqref="A26:B26">
    <cfRule type="cellIs" dxfId="179" priority="5" stopIfTrue="1" operator="equal">
      <formula>"8 - X"</formula>
    </cfRule>
  </conditionalFormatting>
  <conditionalFormatting sqref="A27:B27">
    <cfRule type="cellIs" dxfId="178" priority="6" stopIfTrue="1" operator="equal">
      <formula>"9 - X"</formula>
    </cfRule>
  </conditionalFormatting>
  <conditionalFormatting sqref="A28:B28">
    <cfRule type="cellIs" dxfId="177" priority="7" stopIfTrue="1" operator="equal">
      <formula>"10 - X"</formula>
    </cfRule>
  </conditionalFormatting>
  <conditionalFormatting sqref="A29:B29">
    <cfRule type="cellIs" dxfId="176" priority="8" stopIfTrue="1" operator="equal">
      <formula>"11 - X"</formula>
    </cfRule>
  </conditionalFormatting>
  <conditionalFormatting sqref="A30:B30">
    <cfRule type="cellIs" dxfId="175" priority="9" stopIfTrue="1" operator="equal">
      <formula>"12 - X"</formula>
    </cfRule>
  </conditionalFormatting>
  <conditionalFormatting sqref="A31:B31">
    <cfRule type="cellIs" dxfId="174" priority="10" stopIfTrue="1" operator="equal">
      <formula>"13 - X"</formula>
    </cfRule>
  </conditionalFormatting>
  <conditionalFormatting sqref="A32:B32">
    <cfRule type="cellIs" dxfId="173" priority="11" stopIfTrue="1" operator="equal">
      <formula>"14 - X"</formula>
    </cfRule>
  </conditionalFormatting>
  <conditionalFormatting sqref="A33:B33">
    <cfRule type="cellIs" dxfId="172" priority="12" stopIfTrue="1" operator="equal">
      <formula>"15 - X"</formula>
    </cfRule>
  </conditionalFormatting>
  <conditionalFormatting sqref="A34:B34">
    <cfRule type="cellIs" dxfId="171" priority="13" stopIfTrue="1" operator="equal">
      <formula>"16 - X"</formula>
    </cfRule>
  </conditionalFormatting>
  <conditionalFormatting sqref="A35:B35">
    <cfRule type="cellIs" dxfId="170" priority="14" stopIfTrue="1" operator="equal">
      <formula>"17 - X"</formula>
    </cfRule>
  </conditionalFormatting>
  <conditionalFormatting sqref="A36:B36">
    <cfRule type="cellIs" dxfId="169" priority="15" stopIfTrue="1" operator="equal">
      <formula>"18 - X"</formula>
    </cfRule>
  </conditionalFormatting>
  <conditionalFormatting sqref="A37:B37">
    <cfRule type="cellIs" dxfId="168" priority="16" stopIfTrue="1" operator="equal">
      <formula>"19 - X"</formula>
    </cfRule>
  </conditionalFormatting>
  <conditionalFormatting sqref="A38:B38">
    <cfRule type="cellIs" dxfId="167" priority="17" stopIfTrue="1" operator="equal">
      <formula>"20 - X"</formula>
    </cfRule>
  </conditionalFormatting>
  <conditionalFormatting sqref="A22:B22">
    <cfRule type="cellIs" dxfId="166" priority="18" stopIfTrue="1" operator="equal">
      <formula>"3 - X"</formula>
    </cfRule>
  </conditionalFormatting>
  <conditionalFormatting sqref="A21:B21">
    <cfRule type="cellIs" dxfId="165" priority="19" stopIfTrue="1" operator="equal">
      <formula>"2 - X"</formula>
    </cfRule>
  </conditionalFormatting>
  <pageMargins left="0.5" right="0.5" top="0.5" bottom="0.5" header="0.5" footer="0.5"/>
  <pageSetup orientation="portrait" r:id="rId1"/>
  <headerFooter alignWithMargins="0"/>
  <drawing r:id="rId2"/>
  <legacyDrawing r:id="rId3"/>
  <oleObjects>
    <mc:AlternateContent xmlns:mc="http://schemas.openxmlformats.org/markup-compatibility/2006">
      <mc:Choice Requires="x14">
        <oleObject progId="Paint.Picture" shapeId="1077" r:id="rId4">
          <objectPr defaultSize="0" autoPict="0" r:id="rId5">
            <anchor moveWithCells="1">
              <from>
                <xdr:col>10</xdr:col>
                <xdr:colOff>107950</xdr:colOff>
                <xdr:row>46</xdr:row>
                <xdr:rowOff>19050</xdr:rowOff>
              </from>
              <to>
                <xdr:col>12</xdr:col>
                <xdr:colOff>0</xdr:colOff>
                <xdr:row>48</xdr:row>
                <xdr:rowOff>0</xdr:rowOff>
              </to>
            </anchor>
          </objectPr>
        </oleObject>
      </mc:Choice>
      <mc:Fallback>
        <oleObject progId="Paint.Picture" shapeId="1077" r:id="rId4"/>
      </mc:Fallback>
    </mc:AlternateContent>
    <mc:AlternateContent xmlns:mc="http://schemas.openxmlformats.org/markup-compatibility/2006">
      <mc:Choice Requires="x14">
        <oleObject progId="Paint.Picture" shapeId="1113" r:id="rId6">
          <objectPr defaultSize="0" autoPict="0" r:id="rId7">
            <anchor moveWithCells="1" sizeWithCells="1">
              <from>
                <xdr:col>10</xdr:col>
                <xdr:colOff>298450</xdr:colOff>
                <xdr:row>0</xdr:row>
                <xdr:rowOff>95250</xdr:rowOff>
              </from>
              <to>
                <xdr:col>11</xdr:col>
                <xdr:colOff>171450</xdr:colOff>
                <xdr:row>1</xdr:row>
                <xdr:rowOff>209550</xdr:rowOff>
              </to>
            </anchor>
          </objectPr>
        </oleObject>
      </mc:Choice>
      <mc:Fallback>
        <oleObject progId="Paint.Picture" shapeId="1113" r:id="rId6"/>
      </mc:Fallback>
    </mc:AlternateContent>
  </oleObjec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I75"/>
  <sheetViews>
    <sheetView workbookViewId="0">
      <pane ySplit="12" topLeftCell="A13" activePane="bottomLeft" state="frozen"/>
      <selection pane="bottomLeft" activeCell="D18" sqref="D18"/>
    </sheetView>
  </sheetViews>
  <sheetFormatPr defaultColWidth="9.1796875" defaultRowHeight="12.5" x14ac:dyDescent="0.25"/>
  <cols>
    <col min="1" max="1" width="5.26953125" style="9" customWidth="1"/>
    <col min="2" max="3" width="29.54296875" style="9" customWidth="1"/>
    <col min="4" max="4" width="6.54296875" style="9" bestFit="1" customWidth="1"/>
    <col min="5" max="5" width="10.453125" style="9" customWidth="1"/>
    <col min="6" max="6" width="7.54296875" style="9" bestFit="1" customWidth="1"/>
    <col min="7" max="7" width="7.54296875" style="9" customWidth="1"/>
    <col min="8" max="8" width="30.54296875" style="9" customWidth="1"/>
    <col min="9" max="9" width="2.7265625" style="13" customWidth="1"/>
    <col min="10" max="16384" width="9.1796875" style="9"/>
  </cols>
  <sheetData>
    <row r="1" spans="1:9" ht="20" x14ac:dyDescent="0.4">
      <c r="A1" s="773" t="str">
        <f ca="1">MID(CELL("filename",A7),FIND("]",CELL("filename"),1)+1,255)</f>
        <v>UC004</v>
      </c>
      <c r="B1" s="773"/>
      <c r="C1" s="773"/>
      <c r="D1" s="773"/>
      <c r="E1" s="773"/>
      <c r="F1" s="773"/>
      <c r="G1" s="773"/>
      <c r="H1" s="773"/>
      <c r="I1" s="773"/>
    </row>
    <row r="2" spans="1:9" ht="3.75" customHeight="1" x14ac:dyDescent="0.4">
      <c r="A2" s="16"/>
      <c r="B2" s="16"/>
      <c r="C2" s="16"/>
      <c r="D2" s="16"/>
      <c r="E2" s="16"/>
      <c r="F2" s="16"/>
      <c r="G2" s="16"/>
      <c r="H2" s="16"/>
      <c r="I2" s="16"/>
    </row>
    <row r="3" spans="1:9" s="18" customFormat="1" ht="13" x14ac:dyDescent="0.25">
      <c r="A3" s="20"/>
      <c r="B3" s="20"/>
      <c r="C3" s="20"/>
      <c r="D3" s="143"/>
      <c r="E3" s="143" t="s">
        <v>0</v>
      </c>
      <c r="F3" s="144"/>
      <c r="G3" s="145"/>
      <c r="H3" s="20"/>
      <c r="I3" s="20"/>
    </row>
    <row r="4" spans="1:9" s="18" customFormat="1" ht="11.5" x14ac:dyDescent="0.25">
      <c r="A4" s="20"/>
      <c r="B4" s="20"/>
      <c r="C4" s="20"/>
      <c r="D4" s="146" t="s">
        <v>12</v>
      </c>
      <c r="E4" s="33">
        <f>COUNTIF($D$12:$D$65,"U")</f>
        <v>0</v>
      </c>
      <c r="F4" s="89" t="str">
        <f>IF($E$9=0, "-", $E4/$E$9)</f>
        <v>-</v>
      </c>
      <c r="G4" s="76">
        <f>SUMIF($D$12:$D$64,"U", $G$12:$G$64) / 60</f>
        <v>0</v>
      </c>
      <c r="H4" s="20"/>
      <c r="I4" s="20"/>
    </row>
    <row r="5" spans="1:9" s="18" customFormat="1" ht="11.5" x14ac:dyDescent="0.25">
      <c r="A5" s="20"/>
      <c r="B5" s="20"/>
      <c r="C5" s="20"/>
      <c r="D5" s="146" t="s">
        <v>10</v>
      </c>
      <c r="E5" s="33">
        <f>COUNTIF($D$12:$D$65,"P")</f>
        <v>0</v>
      </c>
      <c r="F5" s="89" t="str">
        <f>IF($E$9=0, "-", $E5/$E$9)</f>
        <v>-</v>
      </c>
      <c r="G5" s="77">
        <f>SUMIF($D$12:$D$65,"P", $G$12:$G$65) / 60</f>
        <v>0</v>
      </c>
      <c r="H5" s="20"/>
      <c r="I5" s="20"/>
    </row>
    <row r="6" spans="1:9" s="18" customFormat="1" ht="11.5" x14ac:dyDescent="0.25">
      <c r="A6" s="20"/>
      <c r="B6" s="20"/>
      <c r="C6" s="20"/>
      <c r="D6" s="146" t="s">
        <v>11</v>
      </c>
      <c r="E6" s="33">
        <f>COUNTIF($D$12:$D$65,"F")</f>
        <v>0</v>
      </c>
      <c r="F6" s="89" t="str">
        <f>IF($E$9=0, "-", $E6/$E$9)</f>
        <v>-</v>
      </c>
      <c r="G6" s="77">
        <f>SUMIF($D$12:$D$65,"F", $G$12:$G$65) / 60</f>
        <v>0</v>
      </c>
      <c r="H6" s="20"/>
      <c r="I6" s="20"/>
    </row>
    <row r="7" spans="1:9" s="18" customFormat="1" ht="11.5" x14ac:dyDescent="0.25">
      <c r="A7" s="21"/>
      <c r="B7" s="21"/>
      <c r="C7" s="17"/>
      <c r="D7" s="146" t="s">
        <v>9</v>
      </c>
      <c r="E7" s="33">
        <f>COUNTIF($D$12:$D$65,"S")</f>
        <v>0</v>
      </c>
      <c r="F7" s="89" t="str">
        <f>IF($E$9=0, "-", $E7/$E$9)</f>
        <v>-</v>
      </c>
      <c r="G7" s="77">
        <f>SUMIF($D$12:$D$65,"S", $G$12:$G$65) / 60</f>
        <v>0</v>
      </c>
      <c r="H7" s="20"/>
      <c r="I7" s="20"/>
    </row>
    <row r="8" spans="1:9" s="18" customFormat="1" ht="11.5" x14ac:dyDescent="0.25">
      <c r="A8" s="21"/>
      <c r="B8" s="21"/>
      <c r="C8" s="17"/>
      <c r="D8" s="146" t="s">
        <v>13</v>
      </c>
      <c r="E8" s="33">
        <f>COUNTIF($D$12:$D$65,"B")</f>
        <v>0</v>
      </c>
      <c r="F8" s="90" t="str">
        <f>IF($E$9=0, "-", $E8/$E$9)</f>
        <v>-</v>
      </c>
      <c r="G8" s="77">
        <f>SUMIF($D$12:$D$65,"B", $G$12:$G$65) / 60</f>
        <v>0</v>
      </c>
      <c r="H8" s="20"/>
      <c r="I8" s="20"/>
    </row>
    <row r="9" spans="1:9" s="18" customFormat="1" ht="11.5" hidden="1" x14ac:dyDescent="0.2">
      <c r="A9" s="21"/>
      <c r="B9" s="21"/>
      <c r="C9" s="21"/>
      <c r="D9" s="35" t="s">
        <v>7</v>
      </c>
      <c r="E9" s="37">
        <f>SUM(E4:E8)</f>
        <v>0</v>
      </c>
      <c r="F9" s="38" t="str">
        <f>IF($E$9=0,"-",$E$9/$E$9)</f>
        <v>-</v>
      </c>
      <c r="G9" s="40">
        <f>SUM(G4:G8)</f>
        <v>0</v>
      </c>
      <c r="I9" s="22"/>
    </row>
    <row r="10" spans="1:9" s="18" customFormat="1" ht="11.5" hidden="1" x14ac:dyDescent="0.2">
      <c r="A10" s="21"/>
      <c r="B10" s="21"/>
      <c r="C10" s="21"/>
      <c r="D10" s="34" t="s">
        <v>8</v>
      </c>
      <c r="E10" s="36">
        <f>COUNTIF($D$12:$D$65,"N/A")</f>
        <v>50</v>
      </c>
      <c r="F10" s="19"/>
      <c r="G10" s="39">
        <f>SUMIF($D$12:$D$65,"n/a", $G$12:$G$65) / 60</f>
        <v>0</v>
      </c>
      <c r="I10" s="22"/>
    </row>
    <row r="11" spans="1:9" ht="4.5" customHeight="1" x14ac:dyDescent="0.25">
      <c r="A11" s="6"/>
      <c r="B11" s="6"/>
      <c r="C11" s="6"/>
      <c r="D11" s="6"/>
      <c r="E11" s="6"/>
      <c r="F11" s="6"/>
      <c r="G11" s="6"/>
      <c r="H11" s="6"/>
      <c r="I11" s="7"/>
    </row>
    <row r="12" spans="1:9" ht="29.25" customHeight="1" x14ac:dyDescent="0.3">
      <c r="A12" s="32" t="s">
        <v>14</v>
      </c>
      <c r="B12" s="32" t="s">
        <v>803</v>
      </c>
      <c r="C12" s="32" t="s">
        <v>72</v>
      </c>
      <c r="D12" s="32" t="s">
        <v>73</v>
      </c>
      <c r="E12" s="32" t="s">
        <v>75</v>
      </c>
      <c r="F12" s="32" t="s">
        <v>64</v>
      </c>
      <c r="G12" s="32" t="s">
        <v>76</v>
      </c>
      <c r="H12" s="142" t="s">
        <v>74</v>
      </c>
      <c r="I12" s="41"/>
    </row>
    <row r="13" spans="1:9" ht="13.5" thickBot="1" x14ac:dyDescent="0.35">
      <c r="A13" s="776" t="s">
        <v>225</v>
      </c>
      <c r="B13" s="777"/>
      <c r="C13" s="777"/>
      <c r="D13" s="777"/>
      <c r="E13" s="777"/>
      <c r="F13" s="777"/>
      <c r="G13" s="777"/>
      <c r="H13" s="777"/>
      <c r="I13" s="778"/>
    </row>
    <row r="14" spans="1:9" ht="25" x14ac:dyDescent="0.25">
      <c r="A14" s="28">
        <f>MAX(A$12:A12)+1</f>
        <v>1</v>
      </c>
      <c r="B14" s="438" t="s">
        <v>226</v>
      </c>
      <c r="C14" s="404" t="s">
        <v>227</v>
      </c>
      <c r="D14" s="147" t="s">
        <v>1</v>
      </c>
      <c r="E14" s="148"/>
      <c r="F14" s="31"/>
      <c r="G14" s="149"/>
      <c r="H14" s="150"/>
      <c r="I14" s="31"/>
    </row>
    <row r="15" spans="1:9" ht="25" x14ac:dyDescent="0.25">
      <c r="A15" s="23">
        <f>MAX(A$12:A14)+1</f>
        <v>2</v>
      </c>
      <c r="B15" s="438" t="s">
        <v>228</v>
      </c>
      <c r="C15" s="404" t="s">
        <v>229</v>
      </c>
      <c r="D15" s="147" t="s">
        <v>1</v>
      </c>
      <c r="E15" s="151"/>
      <c r="F15" s="27"/>
      <c r="G15" s="149"/>
      <c r="H15" s="152"/>
      <c r="I15" s="27"/>
    </row>
    <row r="16" spans="1:9" ht="13" x14ac:dyDescent="0.25">
      <c r="A16" s="23">
        <f>MAX(A$12:A15)+1</f>
        <v>3</v>
      </c>
      <c r="B16" s="26"/>
      <c r="C16" s="25"/>
      <c r="D16" s="147" t="s">
        <v>1</v>
      </c>
      <c r="E16" s="151"/>
      <c r="F16" s="27"/>
      <c r="G16" s="149"/>
      <c r="H16" s="152"/>
      <c r="I16" s="27"/>
    </row>
    <row r="17" spans="1:9" ht="13" x14ac:dyDescent="0.25">
      <c r="A17" s="23">
        <f>MAX(A$12:A16)+1</f>
        <v>4</v>
      </c>
      <c r="B17" s="24"/>
      <c r="C17" s="25"/>
      <c r="D17" s="147" t="s">
        <v>1</v>
      </c>
      <c r="E17" s="151"/>
      <c r="F17" s="27"/>
      <c r="G17" s="149"/>
      <c r="H17" s="152"/>
      <c r="I17" s="27"/>
    </row>
    <row r="18" spans="1:9" ht="13" x14ac:dyDescent="0.25">
      <c r="A18" s="23">
        <f>MAX(A$12:A17)+1</f>
        <v>5</v>
      </c>
      <c r="B18" s="24"/>
      <c r="C18" s="25"/>
      <c r="D18" s="147" t="s">
        <v>1</v>
      </c>
      <c r="E18" s="151"/>
      <c r="F18" s="27"/>
      <c r="G18" s="149"/>
      <c r="H18" s="152"/>
      <c r="I18" s="27"/>
    </row>
    <row r="19" spans="1:9" ht="13" x14ac:dyDescent="0.25">
      <c r="A19" s="23">
        <f>MAX(A$12:A18)+1</f>
        <v>6</v>
      </c>
      <c r="B19" s="25"/>
      <c r="C19" s="24"/>
      <c r="D19" s="147" t="s">
        <v>1</v>
      </c>
      <c r="E19" s="151"/>
      <c r="F19" s="27"/>
      <c r="G19" s="149"/>
      <c r="H19" s="152"/>
      <c r="I19" s="27"/>
    </row>
    <row r="20" spans="1:9" ht="13" x14ac:dyDescent="0.25">
      <c r="A20" s="23">
        <f>MAX(A$12:A19)+1</f>
        <v>7</v>
      </c>
      <c r="B20" s="25"/>
      <c r="C20" s="24"/>
      <c r="D20" s="147" t="s">
        <v>1</v>
      </c>
      <c r="E20" s="151"/>
      <c r="F20" s="27"/>
      <c r="G20" s="149"/>
      <c r="H20" s="152"/>
      <c r="I20" s="27"/>
    </row>
    <row r="21" spans="1:9" ht="13" x14ac:dyDescent="0.25">
      <c r="A21" s="23">
        <f>MAX(A$12:A20)+1</f>
        <v>8</v>
      </c>
      <c r="B21" s="24"/>
      <c r="C21" s="24"/>
      <c r="D21" s="147" t="s">
        <v>1</v>
      </c>
      <c r="E21" s="151"/>
      <c r="F21" s="27"/>
      <c r="G21" s="149"/>
      <c r="H21" s="152"/>
      <c r="I21" s="27"/>
    </row>
    <row r="22" spans="1:9" ht="13" x14ac:dyDescent="0.25">
      <c r="A22" s="23">
        <f>MAX(A$12:A21)+1</f>
        <v>9</v>
      </c>
      <c r="B22" s="25"/>
      <c r="C22" s="24"/>
      <c r="D22" s="147" t="s">
        <v>1</v>
      </c>
      <c r="E22" s="151"/>
      <c r="F22" s="27"/>
      <c r="G22" s="149"/>
      <c r="H22" s="152"/>
      <c r="I22" s="27"/>
    </row>
    <row r="23" spans="1:9" ht="13" x14ac:dyDescent="0.25">
      <c r="A23" s="23">
        <f>MAX(A$12:A22)+1</f>
        <v>10</v>
      </c>
      <c r="B23" s="25"/>
      <c r="C23" s="24"/>
      <c r="D23" s="147" t="s">
        <v>1</v>
      </c>
      <c r="E23" s="151"/>
      <c r="F23" s="27"/>
      <c r="G23" s="149"/>
      <c r="H23" s="152"/>
      <c r="I23" s="27"/>
    </row>
    <row r="24" spans="1:9" ht="13" x14ac:dyDescent="0.25">
      <c r="A24" s="23">
        <f>MAX(A$12:A23)+1</f>
        <v>11</v>
      </c>
      <c r="B24" s="24"/>
      <c r="C24" s="24"/>
      <c r="D24" s="147" t="s">
        <v>1</v>
      </c>
      <c r="E24" s="151"/>
      <c r="F24" s="27"/>
      <c r="G24" s="149"/>
      <c r="H24" s="152"/>
      <c r="I24" s="27"/>
    </row>
    <row r="25" spans="1:9" ht="13" x14ac:dyDescent="0.25">
      <c r="A25" s="23">
        <f>MAX(A$12:A24)+1</f>
        <v>12</v>
      </c>
      <c r="B25" s="25"/>
      <c r="C25" s="24"/>
      <c r="D25" s="147" t="s">
        <v>1</v>
      </c>
      <c r="E25" s="151"/>
      <c r="F25" s="27"/>
      <c r="G25" s="149"/>
      <c r="H25" s="152"/>
      <c r="I25" s="27"/>
    </row>
    <row r="26" spans="1:9" ht="13" x14ac:dyDescent="0.25">
      <c r="A26" s="23">
        <f>MAX(A$12:A25)+1</f>
        <v>13</v>
      </c>
      <c r="B26" s="25"/>
      <c r="C26" s="24"/>
      <c r="D26" s="147" t="s">
        <v>1</v>
      </c>
      <c r="E26" s="151"/>
      <c r="F26" s="27"/>
      <c r="G26" s="149"/>
      <c r="H26" s="152"/>
      <c r="I26" s="27"/>
    </row>
    <row r="27" spans="1:9" ht="13" x14ac:dyDescent="0.25">
      <c r="A27" s="23">
        <f>MAX(A$12:A26)+1</f>
        <v>14</v>
      </c>
      <c r="B27" s="24"/>
      <c r="C27" s="24"/>
      <c r="D27" s="147" t="s">
        <v>1</v>
      </c>
      <c r="E27" s="151"/>
      <c r="F27" s="27"/>
      <c r="G27" s="149"/>
      <c r="H27" s="152"/>
      <c r="I27" s="27"/>
    </row>
    <row r="28" spans="1:9" ht="13" x14ac:dyDescent="0.25">
      <c r="A28" s="23">
        <f>MAX(A$12:A27)+1</f>
        <v>15</v>
      </c>
      <c r="B28" s="25"/>
      <c r="C28" s="24"/>
      <c r="D28" s="147" t="s">
        <v>1</v>
      </c>
      <c r="E28" s="151"/>
      <c r="F28" s="27"/>
      <c r="G28" s="149"/>
      <c r="H28" s="152"/>
      <c r="I28" s="27"/>
    </row>
    <row r="29" spans="1:9" ht="13" x14ac:dyDescent="0.25">
      <c r="A29" s="23">
        <f>MAX(A$12:A28)+1</f>
        <v>16</v>
      </c>
      <c r="B29" s="25"/>
      <c r="C29" s="24"/>
      <c r="D29" s="147" t="s">
        <v>1</v>
      </c>
      <c r="E29" s="151"/>
      <c r="F29" s="27"/>
      <c r="G29" s="149"/>
      <c r="H29" s="152"/>
      <c r="I29" s="27"/>
    </row>
    <row r="30" spans="1:9" ht="13" x14ac:dyDescent="0.25">
      <c r="A30" s="23">
        <f>MAX(A$12:A29)+1</f>
        <v>17</v>
      </c>
      <c r="B30" s="24"/>
      <c r="C30" s="24"/>
      <c r="D30" s="147" t="s">
        <v>1</v>
      </c>
      <c r="E30" s="151"/>
      <c r="F30" s="27"/>
      <c r="G30" s="149"/>
      <c r="H30" s="152"/>
      <c r="I30" s="27"/>
    </row>
    <row r="31" spans="1:9" ht="13" x14ac:dyDescent="0.25">
      <c r="A31" s="23">
        <f>MAX(A$12:A30)+1</f>
        <v>18</v>
      </c>
      <c r="B31" s="25"/>
      <c r="C31" s="24"/>
      <c r="D31" s="147" t="s">
        <v>1</v>
      </c>
      <c r="E31" s="151"/>
      <c r="F31" s="27"/>
      <c r="G31" s="149"/>
      <c r="H31" s="152"/>
      <c r="I31" s="27"/>
    </row>
    <row r="32" spans="1:9" ht="13" x14ac:dyDescent="0.25">
      <c r="A32" s="23">
        <f>MAX(A$12:A31)+1</f>
        <v>19</v>
      </c>
      <c r="B32" s="25"/>
      <c r="C32" s="24"/>
      <c r="D32" s="147" t="s">
        <v>1</v>
      </c>
      <c r="E32" s="151"/>
      <c r="F32" s="27"/>
      <c r="G32" s="149"/>
      <c r="H32" s="152"/>
      <c r="I32" s="27"/>
    </row>
    <row r="33" spans="1:9" ht="13" x14ac:dyDescent="0.25">
      <c r="A33" s="23">
        <f>MAX(A$12:A32)+1</f>
        <v>20</v>
      </c>
      <c r="B33" s="24"/>
      <c r="C33" s="24"/>
      <c r="D33" s="147" t="s">
        <v>1</v>
      </c>
      <c r="E33" s="151"/>
      <c r="F33" s="27"/>
      <c r="G33" s="149"/>
      <c r="H33" s="152"/>
      <c r="I33" s="27"/>
    </row>
    <row r="34" spans="1:9" ht="13" x14ac:dyDescent="0.25">
      <c r="A34" s="23">
        <f>MAX(A$12:A33)+1</f>
        <v>21</v>
      </c>
      <c r="B34" s="25"/>
      <c r="C34" s="24"/>
      <c r="D34" s="147" t="s">
        <v>1</v>
      </c>
      <c r="E34" s="151"/>
      <c r="F34" s="27"/>
      <c r="G34" s="149"/>
      <c r="H34" s="152"/>
      <c r="I34" s="27"/>
    </row>
    <row r="35" spans="1:9" ht="13" x14ac:dyDescent="0.25">
      <c r="A35" s="23">
        <f>MAX(A$12:A34)+1</f>
        <v>22</v>
      </c>
      <c r="B35" s="25"/>
      <c r="C35" s="24"/>
      <c r="D35" s="147" t="s">
        <v>1</v>
      </c>
      <c r="E35" s="151"/>
      <c r="F35" s="27"/>
      <c r="G35" s="149"/>
      <c r="H35" s="152"/>
      <c r="I35" s="27"/>
    </row>
    <row r="36" spans="1:9" ht="13" x14ac:dyDescent="0.25">
      <c r="A36" s="23">
        <f>MAX(A$12:A35)+1</f>
        <v>23</v>
      </c>
      <c r="B36" s="24"/>
      <c r="C36" s="24"/>
      <c r="D36" s="147" t="s">
        <v>1</v>
      </c>
      <c r="E36" s="151"/>
      <c r="F36" s="27"/>
      <c r="G36" s="149"/>
      <c r="H36" s="152"/>
      <c r="I36" s="27"/>
    </row>
    <row r="37" spans="1:9" ht="13" x14ac:dyDescent="0.25">
      <c r="A37" s="23">
        <f>MAX(A$12:A36)+1</f>
        <v>24</v>
      </c>
      <c r="B37" s="25"/>
      <c r="C37" s="24"/>
      <c r="D37" s="147" t="s">
        <v>1</v>
      </c>
      <c r="E37" s="151"/>
      <c r="F37" s="27"/>
      <c r="G37" s="149"/>
      <c r="H37" s="152"/>
      <c r="I37" s="27"/>
    </row>
    <row r="38" spans="1:9" ht="13" x14ac:dyDescent="0.25">
      <c r="A38" s="23">
        <f>MAX(A$12:A37)+1</f>
        <v>25</v>
      </c>
      <c r="B38" s="25"/>
      <c r="C38" s="24"/>
      <c r="D38" s="147" t="s">
        <v>1</v>
      </c>
      <c r="E38" s="151"/>
      <c r="F38" s="27"/>
      <c r="G38" s="149"/>
      <c r="H38" s="152"/>
      <c r="I38" s="27"/>
    </row>
    <row r="39" spans="1:9" ht="13" x14ac:dyDescent="0.25">
      <c r="A39" s="23">
        <f>MAX(A$12:A38)+1</f>
        <v>26</v>
      </c>
      <c r="B39" s="24"/>
      <c r="C39" s="24"/>
      <c r="D39" s="147" t="s">
        <v>1</v>
      </c>
      <c r="E39" s="151"/>
      <c r="F39" s="27"/>
      <c r="G39" s="149"/>
      <c r="H39" s="152"/>
      <c r="I39" s="27"/>
    </row>
    <row r="40" spans="1:9" ht="13" x14ac:dyDescent="0.25">
      <c r="A40" s="23">
        <f>MAX(A$12:A39)+1</f>
        <v>27</v>
      </c>
      <c r="B40" s="25"/>
      <c r="C40" s="24"/>
      <c r="D40" s="147" t="s">
        <v>1</v>
      </c>
      <c r="E40" s="151"/>
      <c r="F40" s="27"/>
      <c r="G40" s="149"/>
      <c r="H40" s="152"/>
      <c r="I40" s="27"/>
    </row>
    <row r="41" spans="1:9" ht="13" x14ac:dyDescent="0.25">
      <c r="A41" s="23">
        <f>MAX(A$12:A40)+1</f>
        <v>28</v>
      </c>
      <c r="B41" s="25"/>
      <c r="C41" s="24"/>
      <c r="D41" s="147" t="s">
        <v>1</v>
      </c>
      <c r="E41" s="151"/>
      <c r="F41" s="27"/>
      <c r="G41" s="149"/>
      <c r="H41" s="152"/>
      <c r="I41" s="27"/>
    </row>
    <row r="42" spans="1:9" ht="13" x14ac:dyDescent="0.25">
      <c r="A42" s="23">
        <f>MAX(A$12:A41)+1</f>
        <v>29</v>
      </c>
      <c r="B42" s="24"/>
      <c r="C42" s="24"/>
      <c r="D42" s="147" t="s">
        <v>1</v>
      </c>
      <c r="E42" s="151"/>
      <c r="F42" s="27"/>
      <c r="G42" s="149"/>
      <c r="H42" s="152"/>
      <c r="I42" s="27"/>
    </row>
    <row r="43" spans="1:9" ht="13" x14ac:dyDescent="0.25">
      <c r="A43" s="23">
        <f>MAX(A$12:A42)+1</f>
        <v>30</v>
      </c>
      <c r="B43" s="25"/>
      <c r="C43" s="24"/>
      <c r="D43" s="147" t="s">
        <v>1</v>
      </c>
      <c r="E43" s="151"/>
      <c r="F43" s="27"/>
      <c r="G43" s="149"/>
      <c r="H43" s="152"/>
      <c r="I43" s="27"/>
    </row>
    <row r="44" spans="1:9" ht="13" x14ac:dyDescent="0.25">
      <c r="A44" s="23">
        <f>MAX(A$12:A43)+1</f>
        <v>31</v>
      </c>
      <c r="B44" s="25"/>
      <c r="C44" s="24"/>
      <c r="D44" s="147" t="s">
        <v>1</v>
      </c>
      <c r="E44" s="151"/>
      <c r="F44" s="27"/>
      <c r="G44" s="149"/>
      <c r="H44" s="152"/>
      <c r="I44" s="27"/>
    </row>
    <row r="45" spans="1:9" ht="13" x14ac:dyDescent="0.25">
      <c r="A45" s="23">
        <f>MAX(A$12:A44)+1</f>
        <v>32</v>
      </c>
      <c r="B45" s="24"/>
      <c r="C45" s="24"/>
      <c r="D45" s="147" t="s">
        <v>1</v>
      </c>
      <c r="E45" s="151"/>
      <c r="F45" s="27"/>
      <c r="G45" s="149"/>
      <c r="H45" s="152"/>
      <c r="I45" s="27"/>
    </row>
    <row r="46" spans="1:9" ht="13" x14ac:dyDescent="0.25">
      <c r="A46" s="23">
        <f>MAX(A$12:A45)+1</f>
        <v>33</v>
      </c>
      <c r="B46" s="25"/>
      <c r="C46" s="24"/>
      <c r="D46" s="147" t="s">
        <v>1</v>
      </c>
      <c r="E46" s="151"/>
      <c r="F46" s="27"/>
      <c r="G46" s="149"/>
      <c r="H46" s="152"/>
      <c r="I46" s="27"/>
    </row>
    <row r="47" spans="1:9" ht="13" x14ac:dyDescent="0.25">
      <c r="A47" s="23">
        <f>MAX(A$12:A46)+1</f>
        <v>34</v>
      </c>
      <c r="B47" s="25"/>
      <c r="C47" s="24"/>
      <c r="D47" s="147" t="s">
        <v>1</v>
      </c>
      <c r="E47" s="151"/>
      <c r="F47" s="27"/>
      <c r="G47" s="149"/>
      <c r="H47" s="152"/>
      <c r="I47" s="27"/>
    </row>
    <row r="48" spans="1:9" ht="13" x14ac:dyDescent="0.25">
      <c r="A48" s="23">
        <f>MAX(A$12:A47)+1</f>
        <v>35</v>
      </c>
      <c r="B48" s="24"/>
      <c r="C48" s="24"/>
      <c r="D48" s="147" t="s">
        <v>1</v>
      </c>
      <c r="E48" s="151"/>
      <c r="F48" s="27"/>
      <c r="G48" s="149"/>
      <c r="H48" s="152"/>
      <c r="I48" s="27"/>
    </row>
    <row r="49" spans="1:9" ht="13" x14ac:dyDescent="0.25">
      <c r="A49" s="23">
        <f>MAX(A$12:A48)+1</f>
        <v>36</v>
      </c>
      <c r="B49" s="25"/>
      <c r="C49" s="24"/>
      <c r="D49" s="147" t="s">
        <v>1</v>
      </c>
      <c r="E49" s="151"/>
      <c r="F49" s="27"/>
      <c r="G49" s="149"/>
      <c r="H49" s="152"/>
      <c r="I49" s="27"/>
    </row>
    <row r="50" spans="1:9" ht="13" x14ac:dyDescent="0.25">
      <c r="A50" s="23">
        <f>MAX(A$12:A49)+1</f>
        <v>37</v>
      </c>
      <c r="B50" s="25"/>
      <c r="C50" s="24"/>
      <c r="D50" s="147" t="s">
        <v>1</v>
      </c>
      <c r="E50" s="151"/>
      <c r="F50" s="27"/>
      <c r="G50" s="149"/>
      <c r="H50" s="152"/>
      <c r="I50" s="27"/>
    </row>
    <row r="51" spans="1:9" ht="13" x14ac:dyDescent="0.25">
      <c r="A51" s="23">
        <f>MAX(A$12:A50)+1</f>
        <v>38</v>
      </c>
      <c r="B51" s="24"/>
      <c r="C51" s="24"/>
      <c r="D51" s="147" t="s">
        <v>1</v>
      </c>
      <c r="E51" s="151"/>
      <c r="F51" s="27"/>
      <c r="G51" s="149"/>
      <c r="H51" s="152"/>
      <c r="I51" s="27"/>
    </row>
    <row r="52" spans="1:9" ht="13" x14ac:dyDescent="0.25">
      <c r="A52" s="23">
        <f>MAX(A$12:A51)+1</f>
        <v>39</v>
      </c>
      <c r="B52" s="25"/>
      <c r="C52" s="24"/>
      <c r="D52" s="147" t="s">
        <v>1</v>
      </c>
      <c r="E52" s="151"/>
      <c r="F52" s="27"/>
      <c r="G52" s="149"/>
      <c r="H52" s="152"/>
      <c r="I52" s="27"/>
    </row>
    <row r="53" spans="1:9" ht="13" x14ac:dyDescent="0.25">
      <c r="A53" s="23">
        <f>MAX(A$12:A52)+1</f>
        <v>40</v>
      </c>
      <c r="B53" s="25"/>
      <c r="C53" s="24"/>
      <c r="D53" s="147" t="s">
        <v>1</v>
      </c>
      <c r="E53" s="151"/>
      <c r="F53" s="27"/>
      <c r="G53" s="149"/>
      <c r="H53" s="152"/>
      <c r="I53" s="27"/>
    </row>
    <row r="54" spans="1:9" ht="13" x14ac:dyDescent="0.25">
      <c r="A54" s="23">
        <f>MAX(A$12:A53)+1</f>
        <v>41</v>
      </c>
      <c r="B54" s="24"/>
      <c r="C54" s="24"/>
      <c r="D54" s="147" t="s">
        <v>1</v>
      </c>
      <c r="E54" s="151"/>
      <c r="F54" s="27"/>
      <c r="G54" s="149"/>
      <c r="H54" s="152"/>
      <c r="I54" s="27"/>
    </row>
    <row r="55" spans="1:9" ht="13" x14ac:dyDescent="0.25">
      <c r="A55" s="23">
        <f>MAX(A$12:A54)+1</f>
        <v>42</v>
      </c>
      <c r="B55" s="25"/>
      <c r="C55" s="24"/>
      <c r="D55" s="147" t="s">
        <v>1</v>
      </c>
      <c r="E55" s="151"/>
      <c r="F55" s="27"/>
      <c r="G55" s="149"/>
      <c r="H55" s="152"/>
      <c r="I55" s="27"/>
    </row>
    <row r="56" spans="1:9" ht="13" x14ac:dyDescent="0.25">
      <c r="A56" s="23">
        <f>MAX(A$12:A55)+1</f>
        <v>43</v>
      </c>
      <c r="B56" s="25"/>
      <c r="C56" s="24"/>
      <c r="D56" s="147" t="s">
        <v>1</v>
      </c>
      <c r="E56" s="151"/>
      <c r="F56" s="27"/>
      <c r="G56" s="149"/>
      <c r="H56" s="152"/>
      <c r="I56" s="27"/>
    </row>
    <row r="57" spans="1:9" ht="13" x14ac:dyDescent="0.25">
      <c r="A57" s="23">
        <f>MAX(A$12:A56)+1</f>
        <v>44</v>
      </c>
      <c r="B57" s="24"/>
      <c r="C57" s="24"/>
      <c r="D57" s="147" t="s">
        <v>1</v>
      </c>
      <c r="E57" s="151"/>
      <c r="F57" s="27"/>
      <c r="G57" s="149"/>
      <c r="H57" s="152"/>
      <c r="I57" s="27"/>
    </row>
    <row r="58" spans="1:9" ht="13" x14ac:dyDescent="0.25">
      <c r="A58" s="23">
        <f>MAX(A$12:A57)+1</f>
        <v>45</v>
      </c>
      <c r="B58" s="25"/>
      <c r="C58" s="24"/>
      <c r="D58" s="147" t="s">
        <v>1</v>
      </c>
      <c r="E58" s="151"/>
      <c r="F58" s="27"/>
      <c r="G58" s="149"/>
      <c r="H58" s="152"/>
      <c r="I58" s="27"/>
    </row>
    <row r="59" spans="1:9" ht="13" x14ac:dyDescent="0.25">
      <c r="A59" s="23">
        <f>MAX(A$12:A58)+1</f>
        <v>46</v>
      </c>
      <c r="B59" s="25"/>
      <c r="C59" s="24"/>
      <c r="D59" s="147" t="s">
        <v>1</v>
      </c>
      <c r="E59" s="151"/>
      <c r="F59" s="27"/>
      <c r="G59" s="149"/>
      <c r="H59" s="152"/>
      <c r="I59" s="27"/>
    </row>
    <row r="60" spans="1:9" ht="13" x14ac:dyDescent="0.25">
      <c r="A60" s="23">
        <f>MAX(A$12:A59)+1</f>
        <v>47</v>
      </c>
      <c r="B60" s="24"/>
      <c r="C60" s="24"/>
      <c r="D60" s="147" t="s">
        <v>1</v>
      </c>
      <c r="E60" s="151"/>
      <c r="F60" s="27"/>
      <c r="G60" s="149"/>
      <c r="H60" s="152"/>
      <c r="I60" s="27"/>
    </row>
    <row r="61" spans="1:9" ht="13" x14ac:dyDescent="0.25">
      <c r="A61" s="23">
        <f>MAX(A$12:A60)+1</f>
        <v>48</v>
      </c>
      <c r="B61" s="25"/>
      <c r="C61" s="24"/>
      <c r="D61" s="147" t="s">
        <v>1</v>
      </c>
      <c r="E61" s="151"/>
      <c r="F61" s="27"/>
      <c r="G61" s="149"/>
      <c r="H61" s="152"/>
      <c r="I61" s="27"/>
    </row>
    <row r="62" spans="1:9" ht="13" x14ac:dyDescent="0.25">
      <c r="A62" s="23">
        <f>MAX(A$12:A61)+1</f>
        <v>49</v>
      </c>
      <c r="B62" s="25"/>
      <c r="C62" s="24"/>
      <c r="D62" s="147" t="s">
        <v>1</v>
      </c>
      <c r="E62" s="151"/>
      <c r="F62" s="27"/>
      <c r="G62" s="149"/>
      <c r="H62" s="152"/>
      <c r="I62" s="27"/>
    </row>
    <row r="63" spans="1:9" ht="13" x14ac:dyDescent="0.25">
      <c r="A63" s="23">
        <f>MAX(A$12:A62)+1</f>
        <v>50</v>
      </c>
      <c r="B63" s="24"/>
      <c r="C63" s="24"/>
      <c r="D63" s="147" t="s">
        <v>1</v>
      </c>
      <c r="E63" s="151"/>
      <c r="F63" s="27"/>
      <c r="G63" s="149"/>
      <c r="H63" s="152"/>
      <c r="I63" s="27"/>
    </row>
    <row r="64" spans="1:9" ht="13" x14ac:dyDescent="0.3">
      <c r="A64" s="774"/>
      <c r="B64" s="774"/>
      <c r="C64" s="774"/>
      <c r="D64" s="774"/>
      <c r="E64" s="774"/>
      <c r="F64" s="774"/>
      <c r="G64" s="774"/>
      <c r="H64" s="774"/>
      <c r="I64" s="774"/>
    </row>
    <row r="65" spans="1:9" ht="13" x14ac:dyDescent="0.3">
      <c r="A65" s="775" t="s">
        <v>22</v>
      </c>
      <c r="B65" s="775"/>
      <c r="C65" s="775"/>
      <c r="D65" s="775"/>
      <c r="E65" s="775"/>
      <c r="F65" s="775"/>
      <c r="G65" s="775"/>
      <c r="H65" s="775"/>
      <c r="I65" s="775"/>
    </row>
    <row r="66" spans="1:9" ht="13" x14ac:dyDescent="0.3">
      <c r="A66" s="774"/>
      <c r="B66" s="774"/>
      <c r="C66" s="774"/>
      <c r="D66" s="774"/>
      <c r="E66" s="774"/>
      <c r="F66" s="774"/>
      <c r="G66" s="774"/>
      <c r="H66" s="774"/>
      <c r="I66" s="774"/>
    </row>
    <row r="67" spans="1:9" s="12" customFormat="1" ht="18" customHeight="1" x14ac:dyDescent="0.25">
      <c r="A67" s="10"/>
      <c r="B67" s="11"/>
      <c r="I67" s="11"/>
    </row>
    <row r="68" spans="1:9" s="12" customFormat="1" ht="18" customHeight="1" x14ac:dyDescent="0.25">
      <c r="A68" s="10"/>
      <c r="B68" s="11"/>
      <c r="I68" s="11"/>
    </row>
    <row r="69" spans="1:9" s="12" customFormat="1" ht="18" customHeight="1" x14ac:dyDescent="0.25">
      <c r="A69" s="11"/>
      <c r="B69" s="11"/>
      <c r="I69" s="11"/>
    </row>
    <row r="70" spans="1:9" s="12" customFormat="1" ht="18" customHeight="1" x14ac:dyDescent="0.25">
      <c r="A70" s="11"/>
      <c r="B70" s="11"/>
      <c r="I70" s="11"/>
    </row>
    <row r="71" spans="1:9" s="12" customFormat="1" ht="18" customHeight="1" x14ac:dyDescent="0.25">
      <c r="A71" s="11"/>
      <c r="B71" s="11"/>
      <c r="I71" s="11"/>
    </row>
    <row r="72" spans="1:9" s="12" customFormat="1" ht="18" customHeight="1" x14ac:dyDescent="0.25">
      <c r="A72" s="11"/>
      <c r="B72" s="11"/>
      <c r="I72" s="11"/>
    </row>
    <row r="73" spans="1:9" s="12" customFormat="1" ht="18" customHeight="1" x14ac:dyDescent="0.25">
      <c r="A73" s="11"/>
      <c r="B73" s="11"/>
      <c r="I73" s="11"/>
    </row>
    <row r="74" spans="1:9" s="12" customFormat="1" ht="18" customHeight="1" x14ac:dyDescent="0.25">
      <c r="A74" s="11"/>
      <c r="B74" s="11"/>
      <c r="I74" s="11"/>
    </row>
    <row r="75" spans="1:9" s="12" customFormat="1" x14ac:dyDescent="0.25">
      <c r="A75" s="11"/>
      <c r="B75" s="11"/>
      <c r="C75" s="11"/>
      <c r="D75" s="11"/>
      <c r="E75" s="11"/>
      <c r="F75" s="11"/>
      <c r="G75" s="11"/>
      <c r="H75" s="11"/>
      <c r="I75" s="11"/>
    </row>
  </sheetData>
  <mergeCells count="5">
    <mergeCell ref="A1:I1"/>
    <mergeCell ref="A66:I66"/>
    <mergeCell ref="A13:I13"/>
    <mergeCell ref="A65:I65"/>
    <mergeCell ref="A64:I64"/>
  </mergeCells>
  <phoneticPr fontId="0" type="noConversion"/>
  <conditionalFormatting sqref="D14:D63">
    <cfRule type="cellIs" dxfId="125" priority="1" stopIfTrue="1" operator="equal">
      <formula>"F"</formula>
    </cfRule>
    <cfRule type="cellIs" dxfId="124" priority="2" stopIfTrue="1" operator="equal">
      <formula>"B"</formula>
    </cfRule>
    <cfRule type="cellIs" dxfId="123" priority="3" stopIfTrue="1" operator="equal">
      <formula>"u"</formula>
    </cfRule>
  </conditionalFormatting>
  <dataValidations xWindow="81" yWindow="389" count="3">
    <dataValidation type="list" showInputMessage="1" showErrorMessage="1" promptTitle="Valid values include:" prompt="U - Untested_x000a_P - Pass_x000a_F - Fail_x000a_B - Blocked_x000a_S - Skipped_x000a_n/a - Not applicable_x000a_" sqref="D14:D63">
      <formula1>"U,P,F,B,S,n/a"</formula1>
    </dataValidation>
    <dataValidation allowBlank="1" showErrorMessage="1" promptTitle="Valid values include:" sqref="D12"/>
    <dataValidation allowBlank="1" showErrorMessage="1" sqref="A12:B12"/>
  </dataValidations>
  <hyperlinks>
    <hyperlink ref="B14" location="'UC004 Test Cases'!A1:A30" display="父母监护人下的页面可以进行正常的增删查改功能"/>
    <hyperlink ref="B15" location="'UC004 Test Cases'!A32:F62" display="兄弟姐妹下的界面可以进行正常的增删查改功能"/>
  </hyperlinks>
  <pageMargins left="0.5" right="0.5" top="0.5" bottom="0.5" header="0.5" footer="0.5"/>
  <pageSetup orientation="landscape" r:id="rId1"/>
  <headerFooter alignWithMargins="0"/>
  <drawing r:id="rId2"/>
  <legacyDrawing r:id="rId3"/>
  <oleObjects>
    <mc:AlternateContent xmlns:mc="http://schemas.openxmlformats.org/markup-compatibility/2006">
      <mc:Choice Requires="x14">
        <oleObject progId="Paint.Picture" shapeId="115722" r:id="rId4">
          <objectPr defaultSize="0" r:id="rId5">
            <anchor moveWithCells="1">
              <from>
                <xdr:col>8</xdr:col>
                <xdr:colOff>19050</xdr:colOff>
                <xdr:row>11</xdr:row>
                <xdr:rowOff>190500</xdr:rowOff>
              </from>
              <to>
                <xdr:col>9</xdr:col>
                <xdr:colOff>0</xdr:colOff>
                <xdr:row>11</xdr:row>
                <xdr:rowOff>342900</xdr:rowOff>
              </to>
            </anchor>
          </objectPr>
        </oleObject>
      </mc:Choice>
      <mc:Fallback>
        <oleObject progId="Paint.Picture" shapeId="115722" r:id="rId4"/>
      </mc:Fallback>
    </mc:AlternateContent>
    <mc:AlternateContent xmlns:mc="http://schemas.openxmlformats.org/markup-compatibility/2006">
      <mc:Choice Requires="x14">
        <oleObject progId="Paint.Picture" shapeId="115729" r:id="rId6">
          <objectPr defaultSize="0" autoPict="0" r:id="rId5">
            <anchor moveWithCells="1">
              <from>
                <xdr:col>8</xdr:col>
                <xdr:colOff>19050</xdr:colOff>
                <xdr:row>11</xdr:row>
                <xdr:rowOff>190500</xdr:rowOff>
              </from>
              <to>
                <xdr:col>9</xdr:col>
                <xdr:colOff>0</xdr:colOff>
                <xdr:row>11</xdr:row>
                <xdr:rowOff>342900</xdr:rowOff>
              </to>
            </anchor>
          </objectPr>
        </oleObject>
      </mc:Choice>
      <mc:Fallback>
        <oleObject progId="Paint.Picture" shapeId="115729" r:id="rId6"/>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25" workbookViewId="0">
      <selection activeCell="D20" sqref="D20"/>
    </sheetView>
  </sheetViews>
  <sheetFormatPr defaultColWidth="9.1796875" defaultRowHeight="12.5" x14ac:dyDescent="0.25"/>
  <cols>
    <col min="1" max="1" width="3.1796875" style="268" bestFit="1" customWidth="1"/>
    <col min="2" max="2" width="32.1796875" style="268" bestFit="1" customWidth="1"/>
    <col min="3" max="3" width="30.453125" style="268" bestFit="1" customWidth="1"/>
    <col min="4" max="4" width="9.1796875" style="268" bestFit="1" customWidth="1"/>
    <col min="5" max="5" width="12.1796875" style="268" customWidth="1"/>
    <col min="6" max="16384" width="9.1796875" style="268"/>
  </cols>
  <sheetData>
    <row r="1" spans="1:6" ht="16.5" customHeight="1" thickBot="1" x14ac:dyDescent="0.3">
      <c r="A1" s="827" t="s">
        <v>230</v>
      </c>
      <c r="B1" s="827"/>
      <c r="C1" s="827"/>
      <c r="D1" s="827"/>
      <c r="E1" s="827"/>
      <c r="F1" s="827"/>
    </row>
    <row r="2" spans="1:6" ht="25.5" thickTop="1" x14ac:dyDescent="0.3">
      <c r="A2" s="408"/>
      <c r="B2" s="409" t="s">
        <v>84</v>
      </c>
      <c r="C2" s="407" t="s">
        <v>231</v>
      </c>
      <c r="D2" s="436" t="s">
        <v>77</v>
      </c>
      <c r="E2" s="312" t="s">
        <v>232</v>
      </c>
      <c r="F2" s="410"/>
    </row>
    <row r="3" spans="1:6" ht="13" x14ac:dyDescent="0.3">
      <c r="A3" s="411"/>
      <c r="B3" s="412" t="s">
        <v>85</v>
      </c>
      <c r="C3" s="841" t="s">
        <v>233</v>
      </c>
      <c r="D3" s="842"/>
      <c r="E3" s="843"/>
      <c r="F3" s="410"/>
    </row>
    <row r="4" spans="1:6" ht="13" x14ac:dyDescent="0.3">
      <c r="A4" s="413"/>
      <c r="B4" s="412" t="s">
        <v>87</v>
      </c>
      <c r="C4" s="841" t="s">
        <v>234</v>
      </c>
      <c r="D4" s="842"/>
      <c r="E4" s="843"/>
      <c r="F4" s="410"/>
    </row>
    <row r="5" spans="1:6" ht="13" x14ac:dyDescent="0.3">
      <c r="A5" s="413"/>
      <c r="B5" s="412" t="s">
        <v>86</v>
      </c>
      <c r="C5" s="841"/>
      <c r="D5" s="842"/>
      <c r="E5" s="843"/>
      <c r="F5" s="410"/>
    </row>
    <row r="6" spans="1:6" ht="13.5" customHeight="1" thickBot="1" x14ac:dyDescent="0.35">
      <c r="A6" s="414"/>
      <c r="B6" s="415" t="s">
        <v>88</v>
      </c>
      <c r="C6" s="820" t="s">
        <v>235</v>
      </c>
      <c r="D6" s="821"/>
      <c r="E6" s="822"/>
      <c r="F6" s="416"/>
    </row>
    <row r="7" spans="1:6" ht="13" x14ac:dyDescent="0.3">
      <c r="A7" s="417"/>
      <c r="B7" s="418" t="s">
        <v>89</v>
      </c>
      <c r="C7" s="419"/>
      <c r="D7" s="420" t="s">
        <v>91</v>
      </c>
      <c r="E7" s="421"/>
      <c r="F7" s="422"/>
    </row>
    <row r="8" spans="1:6" ht="13.5" thickBot="1" x14ac:dyDescent="0.35">
      <c r="A8" s="423"/>
      <c r="B8" s="424" t="s">
        <v>90</v>
      </c>
      <c r="C8" s="425"/>
      <c r="D8" s="426" t="s">
        <v>92</v>
      </c>
      <c r="E8" s="427"/>
      <c r="F8" s="428"/>
    </row>
    <row r="9" spans="1:6" ht="23.5" thickBot="1" x14ac:dyDescent="0.35">
      <c r="A9" s="429" t="s">
        <v>78</v>
      </c>
      <c r="B9" s="430" t="s">
        <v>79</v>
      </c>
      <c r="C9" s="430" t="s">
        <v>80</v>
      </c>
      <c r="D9" s="437" t="s">
        <v>81</v>
      </c>
      <c r="E9" s="823" t="s">
        <v>82</v>
      </c>
      <c r="F9" s="830"/>
    </row>
    <row r="10" spans="1:6" ht="13" x14ac:dyDescent="0.25">
      <c r="A10" s="431">
        <v>1</v>
      </c>
      <c r="B10" s="432" t="s">
        <v>236</v>
      </c>
      <c r="C10" s="407" t="s">
        <v>237</v>
      </c>
      <c r="D10" s="156" t="s">
        <v>1</v>
      </c>
      <c r="E10" s="825"/>
      <c r="F10" s="826"/>
    </row>
    <row r="11" spans="1:6" ht="13" x14ac:dyDescent="0.25">
      <c r="A11" s="431">
        <v>2</v>
      </c>
      <c r="B11" s="405" t="s">
        <v>238</v>
      </c>
      <c r="C11" s="406" t="s">
        <v>239</v>
      </c>
      <c r="D11" s="156" t="s">
        <v>1</v>
      </c>
      <c r="E11" s="839"/>
      <c r="F11" s="840"/>
    </row>
    <row r="12" spans="1:6" ht="13" x14ac:dyDescent="0.25">
      <c r="A12" s="431"/>
      <c r="B12" s="406" t="s">
        <v>240</v>
      </c>
      <c r="C12" s="406" t="s">
        <v>241</v>
      </c>
      <c r="D12" s="156" t="s">
        <v>1</v>
      </c>
      <c r="E12" s="839"/>
      <c r="F12" s="840"/>
    </row>
    <row r="13" spans="1:6" ht="13" x14ac:dyDescent="0.25">
      <c r="A13" s="431">
        <v>4</v>
      </c>
      <c r="B13" s="302" t="s">
        <v>242</v>
      </c>
      <c r="C13" s="432" t="s">
        <v>243</v>
      </c>
      <c r="D13" s="156" t="s">
        <v>1</v>
      </c>
      <c r="E13" s="839"/>
      <c r="F13" s="840"/>
    </row>
    <row r="14" spans="1:6" ht="13" x14ac:dyDescent="0.25">
      <c r="A14" s="431">
        <v>5</v>
      </c>
      <c r="B14" s="432" t="s">
        <v>244</v>
      </c>
      <c r="C14" s="432" t="s">
        <v>245</v>
      </c>
      <c r="D14" s="156" t="s">
        <v>1</v>
      </c>
      <c r="E14" s="839"/>
      <c r="F14" s="840"/>
    </row>
    <row r="15" spans="1:6" ht="13" x14ac:dyDescent="0.25">
      <c r="A15" s="431">
        <v>6</v>
      </c>
      <c r="B15" s="432" t="s">
        <v>246</v>
      </c>
      <c r="C15" s="432" t="s">
        <v>247</v>
      </c>
      <c r="D15" s="156" t="s">
        <v>1</v>
      </c>
      <c r="E15" s="839"/>
      <c r="F15" s="840"/>
    </row>
    <row r="16" spans="1:6" ht="13" x14ac:dyDescent="0.25">
      <c r="A16" s="431">
        <v>7</v>
      </c>
      <c r="B16" s="432" t="s">
        <v>248</v>
      </c>
      <c r="C16" s="432" t="s">
        <v>249</v>
      </c>
      <c r="D16" s="156" t="s">
        <v>1</v>
      </c>
      <c r="E16" s="839"/>
      <c r="F16" s="840"/>
    </row>
    <row r="17" spans="1:6" ht="13" x14ac:dyDescent="0.25">
      <c r="A17" s="431"/>
      <c r="B17" s="432" t="s">
        <v>250</v>
      </c>
      <c r="C17" s="432" t="s">
        <v>247</v>
      </c>
      <c r="D17" s="156" t="s">
        <v>1</v>
      </c>
      <c r="E17" s="839"/>
      <c r="F17" s="840"/>
    </row>
    <row r="18" spans="1:6" ht="13" x14ac:dyDescent="0.25">
      <c r="A18" s="431">
        <v>9</v>
      </c>
      <c r="B18" s="432" t="s">
        <v>251</v>
      </c>
      <c r="C18" s="432" t="s">
        <v>252</v>
      </c>
      <c r="D18" s="156" t="s">
        <v>1</v>
      </c>
      <c r="E18" s="839"/>
      <c r="F18" s="840"/>
    </row>
    <row r="19" spans="1:6" ht="13" x14ac:dyDescent="0.25">
      <c r="A19" s="431">
        <v>10</v>
      </c>
      <c r="B19" s="432"/>
      <c r="C19" s="432"/>
      <c r="D19" s="156" t="s">
        <v>1</v>
      </c>
      <c r="E19" s="839"/>
      <c r="F19" s="840"/>
    </row>
    <row r="20" spans="1:6" ht="13" x14ac:dyDescent="0.25">
      <c r="A20" s="431">
        <v>11</v>
      </c>
      <c r="B20" s="432"/>
      <c r="C20" s="432"/>
      <c r="D20" s="156" t="s">
        <v>1</v>
      </c>
      <c r="E20" s="839"/>
      <c r="F20" s="840"/>
    </row>
    <row r="21" spans="1:6" ht="13" x14ac:dyDescent="0.25">
      <c r="A21" s="431">
        <v>12</v>
      </c>
      <c r="B21" s="432"/>
      <c r="C21" s="432"/>
      <c r="D21" s="156" t="s">
        <v>1</v>
      </c>
      <c r="E21" s="839"/>
      <c r="F21" s="840"/>
    </row>
    <row r="22" spans="1:6" ht="13" x14ac:dyDescent="0.25">
      <c r="A22" s="431">
        <v>13</v>
      </c>
      <c r="B22" s="432"/>
      <c r="C22" s="432"/>
      <c r="D22" s="156" t="s">
        <v>1</v>
      </c>
      <c r="E22" s="839"/>
      <c r="F22" s="840"/>
    </row>
    <row r="23" spans="1:6" ht="13" x14ac:dyDescent="0.25">
      <c r="A23" s="431">
        <v>14</v>
      </c>
      <c r="B23" s="432"/>
      <c r="C23" s="432"/>
      <c r="D23" s="156" t="s">
        <v>1</v>
      </c>
      <c r="E23" s="839"/>
      <c r="F23" s="840"/>
    </row>
    <row r="24" spans="1:6" ht="13" x14ac:dyDescent="0.25">
      <c r="A24" s="431">
        <v>15</v>
      </c>
      <c r="B24" s="432"/>
      <c r="C24" s="432"/>
      <c r="D24" s="156" t="s">
        <v>1</v>
      </c>
      <c r="E24" s="839"/>
      <c r="F24" s="840"/>
    </row>
    <row r="25" spans="1:6" ht="13" x14ac:dyDescent="0.25">
      <c r="A25" s="431">
        <v>16</v>
      </c>
      <c r="B25" s="432"/>
      <c r="C25" s="432"/>
      <c r="D25" s="156" t="s">
        <v>1</v>
      </c>
      <c r="E25" s="839"/>
      <c r="F25" s="840"/>
    </row>
    <row r="26" spans="1:6" ht="13" x14ac:dyDescent="0.25">
      <c r="A26" s="431">
        <v>17</v>
      </c>
      <c r="B26" s="432"/>
      <c r="C26" s="432"/>
      <c r="D26" s="156" t="s">
        <v>1</v>
      </c>
      <c r="E26" s="839"/>
      <c r="F26" s="840"/>
    </row>
    <row r="27" spans="1:6" ht="13" x14ac:dyDescent="0.25">
      <c r="A27" s="431">
        <v>18</v>
      </c>
      <c r="B27" s="432"/>
      <c r="C27" s="432"/>
      <c r="D27" s="156" t="s">
        <v>1</v>
      </c>
      <c r="E27" s="839"/>
      <c r="F27" s="840"/>
    </row>
    <row r="28" spans="1:6" ht="13" x14ac:dyDescent="0.25">
      <c r="A28" s="431">
        <v>19</v>
      </c>
      <c r="B28" s="432"/>
      <c r="C28" s="432"/>
      <c r="D28" s="156" t="s">
        <v>1</v>
      </c>
      <c r="E28" s="839"/>
      <c r="F28" s="840"/>
    </row>
    <row r="29" spans="1:6" ht="13" x14ac:dyDescent="0.25">
      <c r="A29" s="431">
        <v>20</v>
      </c>
      <c r="B29" s="432"/>
      <c r="C29" s="432"/>
      <c r="D29" s="156" t="s">
        <v>1</v>
      </c>
      <c r="E29" s="839"/>
      <c r="F29" s="840"/>
    </row>
    <row r="30" spans="1:6" ht="13.5" thickBot="1" x14ac:dyDescent="0.35">
      <c r="A30" s="433"/>
      <c r="B30" s="434" t="s">
        <v>83</v>
      </c>
      <c r="C30" s="435"/>
      <c r="D30" s="156" t="s">
        <v>1</v>
      </c>
      <c r="E30" s="828"/>
      <c r="F30" s="829"/>
    </row>
    <row r="32" spans="1:6" ht="16.5" customHeight="1" thickBot="1" x14ac:dyDescent="0.3">
      <c r="A32" s="827" t="s">
        <v>253</v>
      </c>
      <c r="B32" s="827"/>
      <c r="C32" s="827"/>
      <c r="D32" s="827"/>
      <c r="E32" s="827"/>
      <c r="F32" s="827"/>
    </row>
    <row r="33" spans="1:6" ht="25.5" thickTop="1" x14ac:dyDescent="0.3">
      <c r="A33" s="408"/>
      <c r="B33" s="409" t="s">
        <v>84</v>
      </c>
      <c r="C33" s="407" t="s">
        <v>254</v>
      </c>
      <c r="D33" s="436" t="s">
        <v>77</v>
      </c>
      <c r="E33" s="312" t="s">
        <v>255</v>
      </c>
      <c r="F33" s="410"/>
    </row>
    <row r="34" spans="1:6" ht="13" customHeight="1" x14ac:dyDescent="0.3">
      <c r="A34" s="411"/>
      <c r="B34" s="412" t="s">
        <v>85</v>
      </c>
      <c r="C34" s="841" t="s">
        <v>233</v>
      </c>
      <c r="D34" s="842"/>
      <c r="E34" s="843"/>
      <c r="F34" s="410"/>
    </row>
    <row r="35" spans="1:6" ht="13" x14ac:dyDescent="0.3">
      <c r="A35" s="413"/>
      <c r="B35" s="412" t="s">
        <v>87</v>
      </c>
      <c r="C35" s="841" t="s">
        <v>234</v>
      </c>
      <c r="D35" s="842"/>
      <c r="E35" s="843"/>
      <c r="F35" s="410"/>
    </row>
    <row r="36" spans="1:6" ht="13" x14ac:dyDescent="0.3">
      <c r="A36" s="413"/>
      <c r="B36" s="412" t="s">
        <v>86</v>
      </c>
      <c r="C36" s="841"/>
      <c r="D36" s="842"/>
      <c r="E36" s="843"/>
      <c r="F36" s="410"/>
    </row>
    <row r="37" spans="1:6" ht="13.5" customHeight="1" thickBot="1" x14ac:dyDescent="0.35">
      <c r="A37" s="414"/>
      <c r="B37" s="415" t="s">
        <v>88</v>
      </c>
      <c r="C37" s="820" t="s">
        <v>235</v>
      </c>
      <c r="D37" s="821"/>
      <c r="E37" s="822"/>
      <c r="F37" s="416"/>
    </row>
    <row r="38" spans="1:6" ht="13" x14ac:dyDescent="0.3">
      <c r="A38" s="417"/>
      <c r="B38" s="418" t="s">
        <v>89</v>
      </c>
      <c r="C38" s="419"/>
      <c r="D38" s="420" t="s">
        <v>91</v>
      </c>
      <c r="E38" s="421"/>
      <c r="F38" s="422"/>
    </row>
    <row r="39" spans="1:6" ht="13.5" thickBot="1" x14ac:dyDescent="0.35">
      <c r="A39" s="423"/>
      <c r="B39" s="424" t="s">
        <v>90</v>
      </c>
      <c r="C39" s="425"/>
      <c r="D39" s="426" t="s">
        <v>92</v>
      </c>
      <c r="E39" s="427"/>
      <c r="F39" s="428"/>
    </row>
    <row r="40" spans="1:6" ht="23.5" thickBot="1" x14ac:dyDescent="0.35">
      <c r="A40" s="429" t="s">
        <v>78</v>
      </c>
      <c r="B40" s="430" t="s">
        <v>79</v>
      </c>
      <c r="C40" s="430" t="s">
        <v>80</v>
      </c>
      <c r="D40" s="437" t="s">
        <v>81</v>
      </c>
      <c r="E40" s="823" t="s">
        <v>82</v>
      </c>
      <c r="F40" s="830"/>
    </row>
    <row r="41" spans="1:6" ht="13" x14ac:dyDescent="0.25">
      <c r="A41" s="431">
        <v>1</v>
      </c>
      <c r="B41" s="432" t="s">
        <v>236</v>
      </c>
      <c r="C41" s="407" t="s">
        <v>237</v>
      </c>
      <c r="D41" s="156" t="s">
        <v>1</v>
      </c>
      <c r="E41" s="825"/>
      <c r="F41" s="826"/>
    </row>
    <row r="42" spans="1:6" ht="13" x14ac:dyDescent="0.25">
      <c r="A42" s="431">
        <v>2</v>
      </c>
      <c r="B42" s="405" t="s">
        <v>256</v>
      </c>
      <c r="C42" s="406" t="s">
        <v>257</v>
      </c>
      <c r="D42" s="156" t="s">
        <v>1</v>
      </c>
      <c r="E42" s="839"/>
      <c r="F42" s="840"/>
    </row>
    <row r="43" spans="1:6" ht="13" x14ac:dyDescent="0.25">
      <c r="A43" s="431"/>
      <c r="B43" s="406" t="s">
        <v>240</v>
      </c>
      <c r="C43" s="406" t="s">
        <v>258</v>
      </c>
      <c r="D43" s="156" t="s">
        <v>1</v>
      </c>
      <c r="E43" s="839"/>
      <c r="F43" s="840"/>
    </row>
    <row r="44" spans="1:6" ht="23" x14ac:dyDescent="0.25">
      <c r="A44" s="431">
        <v>4</v>
      </c>
      <c r="B44" s="302" t="s">
        <v>259</v>
      </c>
      <c r="C44" s="432" t="s">
        <v>260</v>
      </c>
      <c r="D44" s="156" t="s">
        <v>1</v>
      </c>
      <c r="E44" s="839"/>
      <c r="F44" s="840"/>
    </row>
    <row r="45" spans="1:6" ht="18" customHeight="1" x14ac:dyDescent="0.25">
      <c r="A45" s="431">
        <v>5</v>
      </c>
      <c r="B45" s="432" t="s">
        <v>244</v>
      </c>
      <c r="C45" s="432" t="s">
        <v>261</v>
      </c>
      <c r="D45" s="156" t="s">
        <v>1</v>
      </c>
      <c r="E45" s="839"/>
      <c r="F45" s="840"/>
    </row>
    <row r="46" spans="1:6" ht="13" x14ac:dyDescent="0.25">
      <c r="A46" s="431">
        <v>6</v>
      </c>
      <c r="B46" s="432" t="s">
        <v>246</v>
      </c>
      <c r="C46" s="432" t="s">
        <v>247</v>
      </c>
      <c r="D46" s="156" t="s">
        <v>1</v>
      </c>
      <c r="E46" s="839"/>
      <c r="F46" s="840"/>
    </row>
    <row r="47" spans="1:6" ht="13" x14ac:dyDescent="0.25">
      <c r="A47" s="431">
        <v>7</v>
      </c>
      <c r="B47" s="432" t="s">
        <v>248</v>
      </c>
      <c r="C47" s="432" t="s">
        <v>262</v>
      </c>
      <c r="D47" s="156" t="s">
        <v>1</v>
      </c>
      <c r="E47" s="839"/>
      <c r="F47" s="840"/>
    </row>
    <row r="48" spans="1:6" ht="13" x14ac:dyDescent="0.25">
      <c r="A48" s="431"/>
      <c r="B48" s="432" t="s">
        <v>250</v>
      </c>
      <c r="C48" s="432" t="s">
        <v>247</v>
      </c>
      <c r="D48" s="156" t="s">
        <v>1</v>
      </c>
      <c r="E48" s="839"/>
      <c r="F48" s="840"/>
    </row>
    <row r="49" spans="1:6" ht="13" x14ac:dyDescent="0.25">
      <c r="A49" s="431">
        <v>9</v>
      </c>
      <c r="B49" s="432" t="s">
        <v>251</v>
      </c>
      <c r="C49" s="432" t="s">
        <v>263</v>
      </c>
      <c r="D49" s="156" t="s">
        <v>1</v>
      </c>
      <c r="E49" s="839"/>
      <c r="F49" s="840"/>
    </row>
    <row r="50" spans="1:6" ht="13" x14ac:dyDescent="0.25">
      <c r="A50" s="431">
        <v>10</v>
      </c>
      <c r="B50" s="432"/>
      <c r="C50" s="432"/>
      <c r="D50" s="156" t="s">
        <v>1</v>
      </c>
      <c r="E50" s="839"/>
      <c r="F50" s="840"/>
    </row>
    <row r="51" spans="1:6" ht="13" x14ac:dyDescent="0.25">
      <c r="A51" s="431">
        <v>11</v>
      </c>
      <c r="B51" s="432"/>
      <c r="C51" s="432"/>
      <c r="D51" s="156" t="s">
        <v>1</v>
      </c>
      <c r="E51" s="839"/>
      <c r="F51" s="840"/>
    </row>
    <row r="52" spans="1:6" ht="13" x14ac:dyDescent="0.25">
      <c r="A52" s="431">
        <v>12</v>
      </c>
      <c r="B52" s="432"/>
      <c r="C52" s="432"/>
      <c r="D52" s="156" t="s">
        <v>1</v>
      </c>
      <c r="E52" s="839"/>
      <c r="F52" s="840"/>
    </row>
    <row r="53" spans="1:6" ht="13" x14ac:dyDescent="0.25">
      <c r="A53" s="431">
        <v>13</v>
      </c>
      <c r="B53" s="432"/>
      <c r="C53" s="432"/>
      <c r="D53" s="156" t="s">
        <v>1</v>
      </c>
      <c r="E53" s="839"/>
      <c r="F53" s="840"/>
    </row>
    <row r="54" spans="1:6" ht="13" x14ac:dyDescent="0.25">
      <c r="A54" s="431">
        <v>14</v>
      </c>
      <c r="B54" s="432"/>
      <c r="C54" s="432"/>
      <c r="D54" s="156" t="s">
        <v>1</v>
      </c>
      <c r="E54" s="839"/>
      <c r="F54" s="840"/>
    </row>
    <row r="55" spans="1:6" ht="13" x14ac:dyDescent="0.25">
      <c r="A55" s="431">
        <v>15</v>
      </c>
      <c r="B55" s="432"/>
      <c r="C55" s="432"/>
      <c r="D55" s="156" t="s">
        <v>1</v>
      </c>
      <c r="E55" s="839"/>
      <c r="F55" s="840"/>
    </row>
    <row r="56" spans="1:6" ht="13" x14ac:dyDescent="0.25">
      <c r="A56" s="431">
        <v>16</v>
      </c>
      <c r="B56" s="432"/>
      <c r="C56" s="432"/>
      <c r="D56" s="156" t="s">
        <v>1</v>
      </c>
      <c r="E56" s="839"/>
      <c r="F56" s="840"/>
    </row>
    <row r="57" spans="1:6" ht="13" x14ac:dyDescent="0.25">
      <c r="A57" s="431">
        <v>17</v>
      </c>
      <c r="B57" s="432"/>
      <c r="C57" s="432"/>
      <c r="D57" s="156" t="s">
        <v>1</v>
      </c>
      <c r="E57" s="839"/>
      <c r="F57" s="840"/>
    </row>
    <row r="58" spans="1:6" ht="13" x14ac:dyDescent="0.25">
      <c r="A58" s="431">
        <v>18</v>
      </c>
      <c r="B58" s="432"/>
      <c r="C58" s="432"/>
      <c r="D58" s="156" t="s">
        <v>1</v>
      </c>
      <c r="E58" s="839"/>
      <c r="F58" s="840"/>
    </row>
    <row r="59" spans="1:6" ht="13" x14ac:dyDescent="0.25">
      <c r="A59" s="431">
        <v>19</v>
      </c>
      <c r="B59" s="432"/>
      <c r="C59" s="432"/>
      <c r="D59" s="156" t="s">
        <v>1</v>
      </c>
      <c r="E59" s="839"/>
      <c r="F59" s="840"/>
    </row>
    <row r="60" spans="1:6" ht="13" x14ac:dyDescent="0.25">
      <c r="A60" s="431">
        <v>20</v>
      </c>
      <c r="B60" s="432"/>
      <c r="C60" s="432"/>
      <c r="D60" s="156" t="s">
        <v>1</v>
      </c>
      <c r="E60" s="839"/>
      <c r="F60" s="840"/>
    </row>
    <row r="61" spans="1:6" ht="13.5" thickBot="1" x14ac:dyDescent="0.35">
      <c r="A61" s="433"/>
      <c r="B61" s="434" t="s">
        <v>83</v>
      </c>
      <c r="C61" s="435"/>
      <c r="D61" s="156" t="s">
        <v>1</v>
      </c>
      <c r="E61" s="828"/>
      <c r="F61" s="829"/>
    </row>
    <row r="63" spans="1:6" ht="16.5" customHeight="1" x14ac:dyDescent="0.25"/>
    <row r="65" ht="12.75" customHeight="1" x14ac:dyDescent="0.25"/>
    <row r="68" ht="13.5" customHeight="1" x14ac:dyDescent="0.25"/>
    <row r="95" ht="16.5" customHeight="1" x14ac:dyDescent="0.25"/>
    <row r="96" ht="17.25" customHeight="1" x14ac:dyDescent="0.25"/>
    <row r="100" ht="13.5" customHeight="1" x14ac:dyDescent="0.25"/>
    <row r="101" ht="13.5" customHeight="1" x14ac:dyDescent="0.25"/>
  </sheetData>
  <mergeCells count="54">
    <mergeCell ref="E17:F17"/>
    <mergeCell ref="E18:F18"/>
    <mergeCell ref="E19:F19"/>
    <mergeCell ref="E12:F12"/>
    <mergeCell ref="E13:F13"/>
    <mergeCell ref="E14:F14"/>
    <mergeCell ref="E15:F15"/>
    <mergeCell ref="E16:F16"/>
    <mergeCell ref="E61:F61"/>
    <mergeCell ref="E56:F56"/>
    <mergeCell ref="E57:F57"/>
    <mergeCell ref="E58:F58"/>
    <mergeCell ref="E59:F59"/>
    <mergeCell ref="E60:F60"/>
    <mergeCell ref="E55:F55"/>
    <mergeCell ref="E49:F49"/>
    <mergeCell ref="E44:F44"/>
    <mergeCell ref="E45:F45"/>
    <mergeCell ref="E46:F46"/>
    <mergeCell ref="E47:F47"/>
    <mergeCell ref="E48:F48"/>
    <mergeCell ref="E50:F50"/>
    <mergeCell ref="E51:F51"/>
    <mergeCell ref="E52:F52"/>
    <mergeCell ref="E53:F53"/>
    <mergeCell ref="E54:F54"/>
    <mergeCell ref="E43:F43"/>
    <mergeCell ref="C35:E35"/>
    <mergeCell ref="E28:F28"/>
    <mergeCell ref="E29:F29"/>
    <mergeCell ref="E30:F30"/>
    <mergeCell ref="A32:F32"/>
    <mergeCell ref="C34:E34"/>
    <mergeCell ref="C36:E36"/>
    <mergeCell ref="C37:E37"/>
    <mergeCell ref="E40:F40"/>
    <mergeCell ref="E41:F41"/>
    <mergeCell ref="E42:F42"/>
    <mergeCell ref="E27:F27"/>
    <mergeCell ref="E20:F20"/>
    <mergeCell ref="A1:F1"/>
    <mergeCell ref="C3:E3"/>
    <mergeCell ref="C4:E4"/>
    <mergeCell ref="C5:E5"/>
    <mergeCell ref="C6:E6"/>
    <mergeCell ref="E22:F22"/>
    <mergeCell ref="E23:F23"/>
    <mergeCell ref="E24:F24"/>
    <mergeCell ref="E25:F25"/>
    <mergeCell ref="E26:F26"/>
    <mergeCell ref="E9:F9"/>
    <mergeCell ref="E21:F21"/>
    <mergeCell ref="E10:F10"/>
    <mergeCell ref="E11:F11"/>
  </mergeCells>
  <conditionalFormatting sqref="D41:D61">
    <cfRule type="cellIs" dxfId="122" priority="4" stopIfTrue="1" operator="equal">
      <formula>"F"</formula>
    </cfRule>
    <cfRule type="cellIs" dxfId="121" priority="5" stopIfTrue="1" operator="equal">
      <formula>"B"</formula>
    </cfRule>
    <cfRule type="cellIs" dxfId="120" priority="6" stopIfTrue="1" operator="equal">
      <formula>"u"</formula>
    </cfRule>
  </conditionalFormatting>
  <conditionalFormatting sqref="D10:D30">
    <cfRule type="cellIs" dxfId="119" priority="1" stopIfTrue="1" operator="equal">
      <formula>"F"</formula>
    </cfRule>
    <cfRule type="cellIs" dxfId="118" priority="2" stopIfTrue="1" operator="equal">
      <formula>"B"</formula>
    </cfRule>
    <cfRule type="cellIs" dxfId="117" priority="3"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D41:D61 D10:D30">
      <formula1>"U,P,F,B,S,n/a"</formula1>
    </dataValidation>
  </dataValidations>
  <hyperlinks>
    <hyperlink ref="E2" location="'UC004'!A1" display="UC004-01"/>
    <hyperlink ref="E33" location="'UC004'!A1" display="UC004-02"/>
    <hyperlink ref="B13" location="'Test Data'!A50:E66" display="填写正确的监护人信息，并点击“保存”按钮"/>
    <hyperlink ref="B44" location="'Test Data'!A50:E66" display="填写正确的兄弟姐妹信息，并点击“保存”按钮"/>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dimension ref="A1:I75"/>
  <sheetViews>
    <sheetView workbookViewId="0">
      <pane ySplit="12" topLeftCell="A13" activePane="bottomLeft" state="frozen"/>
      <selection pane="bottomLeft" activeCell="B15" sqref="B15"/>
    </sheetView>
  </sheetViews>
  <sheetFormatPr defaultColWidth="9.1796875" defaultRowHeight="12.5" x14ac:dyDescent="0.25"/>
  <cols>
    <col min="1" max="1" width="5.26953125" style="9" customWidth="1"/>
    <col min="2" max="3" width="29.54296875" style="9" customWidth="1"/>
    <col min="4" max="4" width="6.54296875" style="9" bestFit="1" customWidth="1"/>
    <col min="5" max="5" width="10.453125" style="9" customWidth="1"/>
    <col min="6" max="6" width="7.54296875" style="9" bestFit="1" customWidth="1"/>
    <col min="7" max="7" width="7.54296875" style="9" customWidth="1"/>
    <col min="8" max="8" width="30.54296875" style="9" customWidth="1"/>
    <col min="9" max="9" width="2.7265625" style="13" customWidth="1"/>
    <col min="10" max="16384" width="9.1796875" style="9"/>
  </cols>
  <sheetData>
    <row r="1" spans="1:9" ht="20" x14ac:dyDescent="0.4">
      <c r="A1" s="773"/>
      <c r="B1" s="773"/>
      <c r="C1" s="773"/>
      <c r="D1" s="773"/>
      <c r="E1" s="773"/>
      <c r="F1" s="773"/>
      <c r="G1" s="773"/>
      <c r="H1" s="773"/>
      <c r="I1" s="773"/>
    </row>
    <row r="2" spans="1:9" ht="3.75" customHeight="1" x14ac:dyDescent="0.4">
      <c r="A2" s="16"/>
      <c r="B2" s="16"/>
      <c r="C2" s="16"/>
      <c r="D2" s="16"/>
      <c r="E2" s="16"/>
      <c r="F2" s="16"/>
      <c r="G2" s="16"/>
      <c r="H2" s="16"/>
      <c r="I2" s="16"/>
    </row>
    <row r="3" spans="1:9" s="18" customFormat="1" ht="13" x14ac:dyDescent="0.25">
      <c r="A3" s="20"/>
      <c r="B3" s="20"/>
      <c r="C3" s="20"/>
      <c r="D3" s="143"/>
      <c r="E3" s="143" t="s">
        <v>0</v>
      </c>
      <c r="F3" s="144"/>
      <c r="G3" s="145"/>
      <c r="H3" s="20"/>
      <c r="I3" s="20"/>
    </row>
    <row r="4" spans="1:9" s="18" customFormat="1" ht="11.5" x14ac:dyDescent="0.25">
      <c r="A4" s="20"/>
      <c r="B4" s="20"/>
      <c r="C4" s="20"/>
      <c r="D4" s="146" t="s">
        <v>12</v>
      </c>
      <c r="E4" s="33">
        <f>COUNTIF($D$12:$D$65,"U")</f>
        <v>0</v>
      </c>
      <c r="F4" s="89" t="str">
        <f>IF($E$9=0, "-", $E4/$E$9)</f>
        <v>-</v>
      </c>
      <c r="G4" s="76">
        <f>SUMIF($D$12:$D$64,"U", $G$12:$G$64) / 60</f>
        <v>0</v>
      </c>
      <c r="H4" s="20"/>
      <c r="I4" s="20"/>
    </row>
    <row r="5" spans="1:9" s="18" customFormat="1" ht="11.5" x14ac:dyDescent="0.25">
      <c r="A5" s="20"/>
      <c r="B5" s="20"/>
      <c r="C5" s="20"/>
      <c r="D5" s="146" t="s">
        <v>10</v>
      </c>
      <c r="E5" s="33">
        <f>COUNTIF($D$12:$D$65,"P")</f>
        <v>0</v>
      </c>
      <c r="F5" s="89" t="str">
        <f>IF($E$9=0, "-", $E5/$E$9)</f>
        <v>-</v>
      </c>
      <c r="G5" s="77">
        <f>SUMIF($D$12:$D$65,"P", $G$12:$G$65) / 60</f>
        <v>0</v>
      </c>
      <c r="H5" s="20"/>
      <c r="I5" s="20"/>
    </row>
    <row r="6" spans="1:9" s="18" customFormat="1" ht="11.5" x14ac:dyDescent="0.25">
      <c r="A6" s="20"/>
      <c r="B6" s="20"/>
      <c r="C6" s="20"/>
      <c r="D6" s="146" t="s">
        <v>11</v>
      </c>
      <c r="E6" s="33">
        <f>COUNTIF($D$12:$D$65,"F")</f>
        <v>0</v>
      </c>
      <c r="F6" s="89" t="str">
        <f>IF($E$9=0, "-", $E6/$E$9)</f>
        <v>-</v>
      </c>
      <c r="G6" s="77">
        <f>SUMIF($D$12:$D$65,"F", $G$12:$G$65) / 60</f>
        <v>0</v>
      </c>
      <c r="H6" s="20"/>
      <c r="I6" s="20"/>
    </row>
    <row r="7" spans="1:9" s="18" customFormat="1" ht="11.5" x14ac:dyDescent="0.25">
      <c r="A7" s="21"/>
      <c r="B7" s="21"/>
      <c r="C7" s="17"/>
      <c r="D7" s="146" t="s">
        <v>9</v>
      </c>
      <c r="E7" s="33">
        <f>COUNTIF($D$12:$D$65,"S")</f>
        <v>0</v>
      </c>
      <c r="F7" s="89" t="str">
        <f>IF($E$9=0, "-", $E7/$E$9)</f>
        <v>-</v>
      </c>
      <c r="G7" s="77">
        <f>SUMIF($D$12:$D$65,"S", $G$12:$G$65) / 60</f>
        <v>0</v>
      </c>
      <c r="H7" s="20"/>
      <c r="I7" s="20"/>
    </row>
    <row r="8" spans="1:9" s="18" customFormat="1" ht="11.5" x14ac:dyDescent="0.25">
      <c r="A8" s="21"/>
      <c r="B8" s="21"/>
      <c r="C8" s="17"/>
      <c r="D8" s="146" t="s">
        <v>13</v>
      </c>
      <c r="E8" s="33">
        <f>COUNTIF($D$12:$D$65,"B")</f>
        <v>0</v>
      </c>
      <c r="F8" s="90" t="str">
        <f>IF($E$9=0, "-", $E8/$E$9)</f>
        <v>-</v>
      </c>
      <c r="G8" s="77">
        <f>SUMIF($D$12:$D$65,"B", $G$12:$G$65) / 60</f>
        <v>0</v>
      </c>
      <c r="H8" s="20"/>
      <c r="I8" s="20"/>
    </row>
    <row r="9" spans="1:9" s="18" customFormat="1" ht="11.5" hidden="1" x14ac:dyDescent="0.2">
      <c r="A9" s="21"/>
      <c r="B9" s="21"/>
      <c r="C9" s="21"/>
      <c r="D9" s="35" t="s">
        <v>7</v>
      </c>
      <c r="E9" s="37">
        <f>SUM(E4:E8)</f>
        <v>0</v>
      </c>
      <c r="F9" s="38" t="str">
        <f>IF($E$9=0,"-",$E$9/$E$9)</f>
        <v>-</v>
      </c>
      <c r="G9" s="40">
        <f>SUM(G4:G8)</f>
        <v>0</v>
      </c>
      <c r="I9" s="22"/>
    </row>
    <row r="10" spans="1:9" s="18" customFormat="1" ht="11.5" hidden="1" x14ac:dyDescent="0.2">
      <c r="A10" s="21"/>
      <c r="B10" s="21"/>
      <c r="C10" s="21"/>
      <c r="D10" s="34" t="s">
        <v>8</v>
      </c>
      <c r="E10" s="36">
        <f>COUNTIF($D$12:$D$65,"N/A")</f>
        <v>50</v>
      </c>
      <c r="F10" s="19"/>
      <c r="G10" s="39">
        <f>SUMIF($D$12:$D$65,"n/a", $G$12:$G$65) / 60</f>
        <v>0</v>
      </c>
      <c r="I10" s="22"/>
    </row>
    <row r="11" spans="1:9" ht="4.5" customHeight="1" x14ac:dyDescent="0.25">
      <c r="A11" s="6"/>
      <c r="B11" s="6"/>
      <c r="C11" s="6"/>
      <c r="D11" s="6"/>
      <c r="E11" s="6"/>
      <c r="F11" s="6"/>
      <c r="G11" s="6"/>
      <c r="H11" s="6"/>
      <c r="I11" s="7"/>
    </row>
    <row r="12" spans="1:9" ht="29.25" customHeight="1" x14ac:dyDescent="0.3">
      <c r="A12" s="32" t="s">
        <v>14</v>
      </c>
      <c r="B12" s="32" t="s">
        <v>803</v>
      </c>
      <c r="C12" s="32" t="s">
        <v>72</v>
      </c>
      <c r="D12" s="32" t="s">
        <v>73</v>
      </c>
      <c r="E12" s="32" t="s">
        <v>75</v>
      </c>
      <c r="F12" s="32" t="s">
        <v>64</v>
      </c>
      <c r="G12" s="32" t="s">
        <v>76</v>
      </c>
      <c r="H12" s="142" t="s">
        <v>74</v>
      </c>
      <c r="I12" s="41"/>
    </row>
    <row r="13" spans="1:9" ht="13.5" thickBot="1" x14ac:dyDescent="0.35">
      <c r="A13" s="776" t="s">
        <v>266</v>
      </c>
      <c r="B13" s="777"/>
      <c r="C13" s="777"/>
      <c r="D13" s="777"/>
      <c r="E13" s="777"/>
      <c r="F13" s="777"/>
      <c r="G13" s="777"/>
      <c r="H13" s="777"/>
      <c r="I13" s="778"/>
    </row>
    <row r="14" spans="1:9" ht="13" x14ac:dyDescent="0.25">
      <c r="A14" s="28">
        <f>MAX(A$12:A12)+1</f>
        <v>1</v>
      </c>
      <c r="B14" s="232" t="s">
        <v>834</v>
      </c>
      <c r="C14" s="682" t="s">
        <v>835</v>
      </c>
      <c r="D14" s="147" t="s">
        <v>1</v>
      </c>
      <c r="E14" s="148"/>
      <c r="F14" s="31"/>
      <c r="G14" s="149"/>
      <c r="H14" s="150"/>
      <c r="I14" s="31"/>
    </row>
    <row r="15" spans="1:9" ht="13" x14ac:dyDescent="0.25">
      <c r="A15" s="23">
        <f>MAX(A$12:A14)+1</f>
        <v>2</v>
      </c>
      <c r="B15" s="673" t="s">
        <v>264</v>
      </c>
      <c r="C15" s="674" t="s">
        <v>265</v>
      </c>
      <c r="D15" s="147" t="s">
        <v>1</v>
      </c>
      <c r="E15" s="151"/>
      <c r="F15" s="27"/>
      <c r="G15" s="149"/>
      <c r="H15" s="152"/>
      <c r="I15" s="27"/>
    </row>
    <row r="16" spans="1:9" ht="13" x14ac:dyDescent="0.25">
      <c r="A16" s="23">
        <f>MAX(A$12:A15)+1</f>
        <v>3</v>
      </c>
      <c r="B16" s="26"/>
      <c r="C16" s="25"/>
      <c r="D16" s="147" t="s">
        <v>1</v>
      </c>
      <c r="E16" s="151"/>
      <c r="F16" s="27"/>
      <c r="G16" s="149"/>
      <c r="H16" s="152"/>
      <c r="I16" s="27"/>
    </row>
    <row r="17" spans="1:9" ht="13" x14ac:dyDescent="0.25">
      <c r="A17" s="23">
        <f>MAX(A$12:A16)+1</f>
        <v>4</v>
      </c>
      <c r="B17" s="24"/>
      <c r="C17" s="25"/>
      <c r="D17" s="147" t="s">
        <v>1</v>
      </c>
      <c r="E17" s="151"/>
      <c r="F17" s="27"/>
      <c r="G17" s="149"/>
      <c r="H17" s="152"/>
      <c r="I17" s="27"/>
    </row>
    <row r="18" spans="1:9" ht="13" x14ac:dyDescent="0.25">
      <c r="A18" s="23">
        <f>MAX(A$12:A17)+1</f>
        <v>5</v>
      </c>
      <c r="B18" s="24"/>
      <c r="C18" s="25"/>
      <c r="D18" s="147" t="s">
        <v>1</v>
      </c>
      <c r="E18" s="151"/>
      <c r="F18" s="27"/>
      <c r="G18" s="149"/>
      <c r="H18" s="152"/>
      <c r="I18" s="27"/>
    </row>
    <row r="19" spans="1:9" ht="13" x14ac:dyDescent="0.25">
      <c r="A19" s="23">
        <f>MAX(A$12:A18)+1</f>
        <v>6</v>
      </c>
      <c r="B19" s="25"/>
      <c r="C19" s="24"/>
      <c r="D19" s="147" t="s">
        <v>1</v>
      </c>
      <c r="E19" s="151"/>
      <c r="F19" s="27"/>
      <c r="G19" s="149"/>
      <c r="H19" s="152"/>
      <c r="I19" s="27"/>
    </row>
    <row r="20" spans="1:9" ht="13" x14ac:dyDescent="0.25">
      <c r="A20" s="23">
        <f>MAX(A$12:A19)+1</f>
        <v>7</v>
      </c>
      <c r="B20" s="25"/>
      <c r="C20" s="24"/>
      <c r="D20" s="147" t="s">
        <v>1</v>
      </c>
      <c r="E20" s="151"/>
      <c r="F20" s="27"/>
      <c r="G20" s="149"/>
      <c r="H20" s="152"/>
      <c r="I20" s="27"/>
    </row>
    <row r="21" spans="1:9" ht="13" x14ac:dyDescent="0.25">
      <c r="A21" s="23">
        <f>MAX(A$12:A20)+1</f>
        <v>8</v>
      </c>
      <c r="B21" s="24"/>
      <c r="C21" s="24"/>
      <c r="D21" s="147" t="s">
        <v>1</v>
      </c>
      <c r="E21" s="151"/>
      <c r="F21" s="27"/>
      <c r="G21" s="149"/>
      <c r="H21" s="152"/>
      <c r="I21" s="27"/>
    </row>
    <row r="22" spans="1:9" ht="13" x14ac:dyDescent="0.25">
      <c r="A22" s="23">
        <f>MAX(A$12:A21)+1</f>
        <v>9</v>
      </c>
      <c r="B22" s="25"/>
      <c r="C22" s="24"/>
      <c r="D22" s="147" t="s">
        <v>1</v>
      </c>
      <c r="E22" s="151"/>
      <c r="F22" s="27"/>
      <c r="G22" s="149"/>
      <c r="H22" s="152"/>
      <c r="I22" s="27"/>
    </row>
    <row r="23" spans="1:9" ht="13" x14ac:dyDescent="0.25">
      <c r="A23" s="23">
        <f>MAX(A$12:A22)+1</f>
        <v>10</v>
      </c>
      <c r="B23" s="25"/>
      <c r="C23" s="24"/>
      <c r="D23" s="147" t="s">
        <v>1</v>
      </c>
      <c r="E23" s="151"/>
      <c r="F23" s="27"/>
      <c r="G23" s="149"/>
      <c r="H23" s="152"/>
      <c r="I23" s="27"/>
    </row>
    <row r="24" spans="1:9" ht="13" x14ac:dyDescent="0.25">
      <c r="A24" s="23">
        <f>MAX(A$12:A23)+1</f>
        <v>11</v>
      </c>
      <c r="B24" s="24"/>
      <c r="C24" s="24"/>
      <c r="D24" s="147" t="s">
        <v>1</v>
      </c>
      <c r="E24" s="151"/>
      <c r="F24" s="27"/>
      <c r="G24" s="149"/>
      <c r="H24" s="152"/>
      <c r="I24" s="27"/>
    </row>
    <row r="25" spans="1:9" ht="13" x14ac:dyDescent="0.25">
      <c r="A25" s="23">
        <f>MAX(A$12:A24)+1</f>
        <v>12</v>
      </c>
      <c r="B25" s="25"/>
      <c r="C25" s="24"/>
      <c r="D25" s="147" t="s">
        <v>1</v>
      </c>
      <c r="E25" s="151"/>
      <c r="F25" s="27"/>
      <c r="G25" s="149"/>
      <c r="H25" s="152"/>
      <c r="I25" s="27"/>
    </row>
    <row r="26" spans="1:9" ht="13" x14ac:dyDescent="0.25">
      <c r="A26" s="23">
        <f>MAX(A$12:A25)+1</f>
        <v>13</v>
      </c>
      <c r="B26" s="25"/>
      <c r="C26" s="24"/>
      <c r="D26" s="147" t="s">
        <v>1</v>
      </c>
      <c r="E26" s="151"/>
      <c r="F26" s="27"/>
      <c r="G26" s="149"/>
      <c r="H26" s="152"/>
      <c r="I26" s="27"/>
    </row>
    <row r="27" spans="1:9" ht="13" x14ac:dyDescent="0.25">
      <c r="A27" s="23">
        <f>MAX(A$12:A26)+1</f>
        <v>14</v>
      </c>
      <c r="B27" s="24"/>
      <c r="C27" s="24"/>
      <c r="D27" s="147" t="s">
        <v>1</v>
      </c>
      <c r="E27" s="151"/>
      <c r="F27" s="27"/>
      <c r="G27" s="149"/>
      <c r="H27" s="152"/>
      <c r="I27" s="27"/>
    </row>
    <row r="28" spans="1:9" ht="13" x14ac:dyDescent="0.25">
      <c r="A28" s="23">
        <f>MAX(A$12:A27)+1</f>
        <v>15</v>
      </c>
      <c r="B28" s="25"/>
      <c r="C28" s="24"/>
      <c r="D28" s="147" t="s">
        <v>1</v>
      </c>
      <c r="E28" s="151"/>
      <c r="F28" s="27"/>
      <c r="G28" s="149"/>
      <c r="H28" s="152"/>
      <c r="I28" s="27"/>
    </row>
    <row r="29" spans="1:9" ht="13" x14ac:dyDescent="0.25">
      <c r="A29" s="23">
        <f>MAX(A$12:A28)+1</f>
        <v>16</v>
      </c>
      <c r="B29" s="25"/>
      <c r="C29" s="24"/>
      <c r="D29" s="147" t="s">
        <v>1</v>
      </c>
      <c r="E29" s="151"/>
      <c r="F29" s="27"/>
      <c r="G29" s="149"/>
      <c r="H29" s="152"/>
      <c r="I29" s="27"/>
    </row>
    <row r="30" spans="1:9" ht="13" x14ac:dyDescent="0.25">
      <c r="A30" s="23">
        <f>MAX(A$12:A29)+1</f>
        <v>17</v>
      </c>
      <c r="B30" s="24"/>
      <c r="C30" s="24"/>
      <c r="D30" s="147" t="s">
        <v>1</v>
      </c>
      <c r="E30" s="151"/>
      <c r="F30" s="27"/>
      <c r="G30" s="149"/>
      <c r="H30" s="152"/>
      <c r="I30" s="27"/>
    </row>
    <row r="31" spans="1:9" ht="13" x14ac:dyDescent="0.25">
      <c r="A31" s="23">
        <f>MAX(A$12:A30)+1</f>
        <v>18</v>
      </c>
      <c r="B31" s="25"/>
      <c r="C31" s="24"/>
      <c r="D31" s="147" t="s">
        <v>1</v>
      </c>
      <c r="E31" s="151"/>
      <c r="F31" s="27"/>
      <c r="G31" s="149"/>
      <c r="H31" s="152"/>
      <c r="I31" s="27"/>
    </row>
    <row r="32" spans="1:9" ht="13" x14ac:dyDescent="0.25">
      <c r="A32" s="23">
        <f>MAX(A$12:A31)+1</f>
        <v>19</v>
      </c>
      <c r="B32" s="25"/>
      <c r="C32" s="24"/>
      <c r="D32" s="147" t="s">
        <v>1</v>
      </c>
      <c r="E32" s="151"/>
      <c r="F32" s="27"/>
      <c r="G32" s="149"/>
      <c r="H32" s="152"/>
      <c r="I32" s="27"/>
    </row>
    <row r="33" spans="1:9" ht="13" x14ac:dyDescent="0.25">
      <c r="A33" s="23">
        <f>MAX(A$12:A32)+1</f>
        <v>20</v>
      </c>
      <c r="B33" s="24"/>
      <c r="C33" s="24"/>
      <c r="D33" s="147" t="s">
        <v>1</v>
      </c>
      <c r="E33" s="151"/>
      <c r="F33" s="27"/>
      <c r="G33" s="149"/>
      <c r="H33" s="152"/>
      <c r="I33" s="27"/>
    </row>
    <row r="34" spans="1:9" ht="13" x14ac:dyDescent="0.25">
      <c r="A34" s="23">
        <f>MAX(A$12:A33)+1</f>
        <v>21</v>
      </c>
      <c r="B34" s="25"/>
      <c r="C34" s="24"/>
      <c r="D34" s="147" t="s">
        <v>1</v>
      </c>
      <c r="E34" s="151"/>
      <c r="F34" s="27"/>
      <c r="G34" s="149"/>
      <c r="H34" s="152"/>
      <c r="I34" s="27"/>
    </row>
    <row r="35" spans="1:9" ht="13" x14ac:dyDescent="0.25">
      <c r="A35" s="23">
        <f>MAX(A$12:A34)+1</f>
        <v>22</v>
      </c>
      <c r="B35" s="25"/>
      <c r="C35" s="24"/>
      <c r="D35" s="147" t="s">
        <v>1</v>
      </c>
      <c r="E35" s="151"/>
      <c r="F35" s="27"/>
      <c r="G35" s="149"/>
      <c r="H35" s="152"/>
      <c r="I35" s="27"/>
    </row>
    <row r="36" spans="1:9" ht="13" x14ac:dyDescent="0.25">
      <c r="A36" s="23">
        <f>MAX(A$12:A35)+1</f>
        <v>23</v>
      </c>
      <c r="B36" s="24"/>
      <c r="C36" s="24"/>
      <c r="D36" s="147" t="s">
        <v>1</v>
      </c>
      <c r="E36" s="151"/>
      <c r="F36" s="27"/>
      <c r="G36" s="149"/>
      <c r="H36" s="152"/>
      <c r="I36" s="27"/>
    </row>
    <row r="37" spans="1:9" ht="13" x14ac:dyDescent="0.25">
      <c r="A37" s="23">
        <f>MAX(A$12:A36)+1</f>
        <v>24</v>
      </c>
      <c r="B37" s="25"/>
      <c r="C37" s="24"/>
      <c r="D37" s="147" t="s">
        <v>1</v>
      </c>
      <c r="E37" s="151"/>
      <c r="F37" s="27"/>
      <c r="G37" s="149"/>
      <c r="H37" s="152"/>
      <c r="I37" s="27"/>
    </row>
    <row r="38" spans="1:9" ht="13" x14ac:dyDescent="0.25">
      <c r="A38" s="23">
        <f>MAX(A$12:A37)+1</f>
        <v>25</v>
      </c>
      <c r="B38" s="25"/>
      <c r="C38" s="24"/>
      <c r="D38" s="147" t="s">
        <v>1</v>
      </c>
      <c r="E38" s="151"/>
      <c r="F38" s="27"/>
      <c r="G38" s="149"/>
      <c r="H38" s="152"/>
      <c r="I38" s="27"/>
    </row>
    <row r="39" spans="1:9" ht="13" x14ac:dyDescent="0.25">
      <c r="A39" s="23">
        <f>MAX(A$12:A38)+1</f>
        <v>26</v>
      </c>
      <c r="B39" s="24"/>
      <c r="C39" s="24"/>
      <c r="D39" s="147" t="s">
        <v>1</v>
      </c>
      <c r="E39" s="151"/>
      <c r="F39" s="27"/>
      <c r="G39" s="149"/>
      <c r="H39" s="152"/>
      <c r="I39" s="27"/>
    </row>
    <row r="40" spans="1:9" ht="13" x14ac:dyDescent="0.25">
      <c r="A40" s="23">
        <f>MAX(A$12:A39)+1</f>
        <v>27</v>
      </c>
      <c r="B40" s="25"/>
      <c r="C40" s="24"/>
      <c r="D40" s="147" t="s">
        <v>1</v>
      </c>
      <c r="E40" s="151"/>
      <c r="F40" s="27"/>
      <c r="G40" s="149"/>
      <c r="H40" s="152"/>
      <c r="I40" s="27"/>
    </row>
    <row r="41" spans="1:9" ht="13" x14ac:dyDescent="0.25">
      <c r="A41" s="23">
        <f>MAX(A$12:A40)+1</f>
        <v>28</v>
      </c>
      <c r="B41" s="25"/>
      <c r="C41" s="24"/>
      <c r="D41" s="147" t="s">
        <v>1</v>
      </c>
      <c r="E41" s="151"/>
      <c r="F41" s="27"/>
      <c r="G41" s="149"/>
      <c r="H41" s="152"/>
      <c r="I41" s="27"/>
    </row>
    <row r="42" spans="1:9" ht="13" x14ac:dyDescent="0.25">
      <c r="A42" s="23">
        <f>MAX(A$12:A41)+1</f>
        <v>29</v>
      </c>
      <c r="B42" s="24"/>
      <c r="C42" s="24"/>
      <c r="D42" s="147" t="s">
        <v>1</v>
      </c>
      <c r="E42" s="151"/>
      <c r="F42" s="27"/>
      <c r="G42" s="149"/>
      <c r="H42" s="152"/>
      <c r="I42" s="27"/>
    </row>
    <row r="43" spans="1:9" ht="13" x14ac:dyDescent="0.25">
      <c r="A43" s="23">
        <f>MAX(A$12:A42)+1</f>
        <v>30</v>
      </c>
      <c r="B43" s="25"/>
      <c r="C43" s="24"/>
      <c r="D43" s="147" t="s">
        <v>1</v>
      </c>
      <c r="E43" s="151"/>
      <c r="F43" s="27"/>
      <c r="G43" s="149"/>
      <c r="H43" s="152"/>
      <c r="I43" s="27"/>
    </row>
    <row r="44" spans="1:9" ht="13" x14ac:dyDescent="0.25">
      <c r="A44" s="23">
        <f>MAX(A$12:A43)+1</f>
        <v>31</v>
      </c>
      <c r="B44" s="25"/>
      <c r="C44" s="24"/>
      <c r="D44" s="147" t="s">
        <v>1</v>
      </c>
      <c r="E44" s="151"/>
      <c r="F44" s="27"/>
      <c r="G44" s="149"/>
      <c r="H44" s="152"/>
      <c r="I44" s="27"/>
    </row>
    <row r="45" spans="1:9" ht="13" x14ac:dyDescent="0.25">
      <c r="A45" s="23">
        <f>MAX(A$12:A44)+1</f>
        <v>32</v>
      </c>
      <c r="B45" s="24"/>
      <c r="C45" s="24"/>
      <c r="D45" s="147" t="s">
        <v>1</v>
      </c>
      <c r="E45" s="151"/>
      <c r="F45" s="27"/>
      <c r="G45" s="149"/>
      <c r="H45" s="152"/>
      <c r="I45" s="27"/>
    </row>
    <row r="46" spans="1:9" ht="13" x14ac:dyDescent="0.25">
      <c r="A46" s="23">
        <f>MAX(A$12:A45)+1</f>
        <v>33</v>
      </c>
      <c r="B46" s="25"/>
      <c r="C46" s="24"/>
      <c r="D46" s="147" t="s">
        <v>1</v>
      </c>
      <c r="E46" s="151"/>
      <c r="F46" s="27"/>
      <c r="G46" s="149"/>
      <c r="H46" s="152"/>
      <c r="I46" s="27"/>
    </row>
    <row r="47" spans="1:9" ht="13" x14ac:dyDescent="0.25">
      <c r="A47" s="23">
        <f>MAX(A$12:A46)+1</f>
        <v>34</v>
      </c>
      <c r="B47" s="25"/>
      <c r="C47" s="24"/>
      <c r="D47" s="147" t="s">
        <v>1</v>
      </c>
      <c r="E47" s="151"/>
      <c r="F47" s="27"/>
      <c r="G47" s="149"/>
      <c r="H47" s="152"/>
      <c r="I47" s="27"/>
    </row>
    <row r="48" spans="1:9" ht="13" x14ac:dyDescent="0.25">
      <c r="A48" s="23">
        <f>MAX(A$12:A47)+1</f>
        <v>35</v>
      </c>
      <c r="B48" s="24"/>
      <c r="C48" s="24"/>
      <c r="D48" s="147" t="s">
        <v>1</v>
      </c>
      <c r="E48" s="151"/>
      <c r="F48" s="27"/>
      <c r="G48" s="149"/>
      <c r="H48" s="152"/>
      <c r="I48" s="27"/>
    </row>
    <row r="49" spans="1:9" ht="13" x14ac:dyDescent="0.25">
      <c r="A49" s="23">
        <f>MAX(A$12:A48)+1</f>
        <v>36</v>
      </c>
      <c r="B49" s="25"/>
      <c r="C49" s="24"/>
      <c r="D49" s="147" t="s">
        <v>1</v>
      </c>
      <c r="E49" s="151"/>
      <c r="F49" s="27"/>
      <c r="G49" s="149"/>
      <c r="H49" s="152"/>
      <c r="I49" s="27"/>
    </row>
    <row r="50" spans="1:9" ht="13" x14ac:dyDescent="0.25">
      <c r="A50" s="23">
        <f>MAX(A$12:A49)+1</f>
        <v>37</v>
      </c>
      <c r="B50" s="25"/>
      <c r="C50" s="24"/>
      <c r="D50" s="147" t="s">
        <v>1</v>
      </c>
      <c r="E50" s="151"/>
      <c r="F50" s="27"/>
      <c r="G50" s="149"/>
      <c r="H50" s="152"/>
      <c r="I50" s="27"/>
    </row>
    <row r="51" spans="1:9" ht="13" x14ac:dyDescent="0.25">
      <c r="A51" s="23">
        <f>MAX(A$12:A50)+1</f>
        <v>38</v>
      </c>
      <c r="B51" s="24"/>
      <c r="C51" s="24"/>
      <c r="D51" s="147" t="s">
        <v>1</v>
      </c>
      <c r="E51" s="151"/>
      <c r="F51" s="27"/>
      <c r="G51" s="149"/>
      <c r="H51" s="152"/>
      <c r="I51" s="27"/>
    </row>
    <row r="52" spans="1:9" ht="13" x14ac:dyDescent="0.25">
      <c r="A52" s="23">
        <f>MAX(A$12:A51)+1</f>
        <v>39</v>
      </c>
      <c r="B52" s="25"/>
      <c r="C52" s="24"/>
      <c r="D52" s="147" t="s">
        <v>1</v>
      </c>
      <c r="E52" s="151"/>
      <c r="F52" s="27"/>
      <c r="G52" s="149"/>
      <c r="H52" s="152"/>
      <c r="I52" s="27"/>
    </row>
    <row r="53" spans="1:9" ht="13" x14ac:dyDescent="0.25">
      <c r="A53" s="23">
        <f>MAX(A$12:A52)+1</f>
        <v>40</v>
      </c>
      <c r="B53" s="25"/>
      <c r="C53" s="24"/>
      <c r="D53" s="147" t="s">
        <v>1</v>
      </c>
      <c r="E53" s="151"/>
      <c r="F53" s="27"/>
      <c r="G53" s="149"/>
      <c r="H53" s="152"/>
      <c r="I53" s="27"/>
    </row>
    <row r="54" spans="1:9" ht="13" x14ac:dyDescent="0.25">
      <c r="A54" s="23">
        <f>MAX(A$12:A53)+1</f>
        <v>41</v>
      </c>
      <c r="B54" s="24"/>
      <c r="C54" s="24"/>
      <c r="D54" s="147" t="s">
        <v>1</v>
      </c>
      <c r="E54" s="151"/>
      <c r="F54" s="27"/>
      <c r="G54" s="149"/>
      <c r="H54" s="152"/>
      <c r="I54" s="27"/>
    </row>
    <row r="55" spans="1:9" ht="13" x14ac:dyDescent="0.25">
      <c r="A55" s="23">
        <f>MAX(A$12:A54)+1</f>
        <v>42</v>
      </c>
      <c r="B55" s="25"/>
      <c r="C55" s="24"/>
      <c r="D55" s="147" t="s">
        <v>1</v>
      </c>
      <c r="E55" s="151"/>
      <c r="F55" s="27"/>
      <c r="G55" s="149"/>
      <c r="H55" s="152"/>
      <c r="I55" s="27"/>
    </row>
    <row r="56" spans="1:9" ht="13" x14ac:dyDescent="0.25">
      <c r="A56" s="23">
        <f>MAX(A$12:A55)+1</f>
        <v>43</v>
      </c>
      <c r="B56" s="25"/>
      <c r="C56" s="24"/>
      <c r="D56" s="147" t="s">
        <v>1</v>
      </c>
      <c r="E56" s="151"/>
      <c r="F56" s="27"/>
      <c r="G56" s="149"/>
      <c r="H56" s="152"/>
      <c r="I56" s="27"/>
    </row>
    <row r="57" spans="1:9" ht="13" x14ac:dyDescent="0.25">
      <c r="A57" s="23">
        <f>MAX(A$12:A56)+1</f>
        <v>44</v>
      </c>
      <c r="B57" s="24"/>
      <c r="C57" s="24"/>
      <c r="D57" s="147" t="s">
        <v>1</v>
      </c>
      <c r="E57" s="151"/>
      <c r="F57" s="27"/>
      <c r="G57" s="149"/>
      <c r="H57" s="152"/>
      <c r="I57" s="27"/>
    </row>
    <row r="58" spans="1:9" ht="13" x14ac:dyDescent="0.25">
      <c r="A58" s="23">
        <f>MAX(A$12:A57)+1</f>
        <v>45</v>
      </c>
      <c r="B58" s="25"/>
      <c r="C58" s="24"/>
      <c r="D58" s="147" t="s">
        <v>1</v>
      </c>
      <c r="E58" s="151"/>
      <c r="F58" s="27"/>
      <c r="G58" s="149"/>
      <c r="H58" s="152"/>
      <c r="I58" s="27"/>
    </row>
    <row r="59" spans="1:9" ht="13" x14ac:dyDescent="0.25">
      <c r="A59" s="23">
        <f>MAX(A$12:A58)+1</f>
        <v>46</v>
      </c>
      <c r="B59" s="25"/>
      <c r="C59" s="24"/>
      <c r="D59" s="147" t="s">
        <v>1</v>
      </c>
      <c r="E59" s="151"/>
      <c r="F59" s="27"/>
      <c r="G59" s="149"/>
      <c r="H59" s="152"/>
      <c r="I59" s="27"/>
    </row>
    <row r="60" spans="1:9" ht="13" x14ac:dyDescent="0.25">
      <c r="A60" s="23">
        <f>MAX(A$12:A59)+1</f>
        <v>47</v>
      </c>
      <c r="B60" s="24"/>
      <c r="C60" s="24"/>
      <c r="D60" s="147" t="s">
        <v>1</v>
      </c>
      <c r="E60" s="151"/>
      <c r="F60" s="27"/>
      <c r="G60" s="149"/>
      <c r="H60" s="152"/>
      <c r="I60" s="27"/>
    </row>
    <row r="61" spans="1:9" ht="13" x14ac:dyDescent="0.25">
      <c r="A61" s="23">
        <f>MAX(A$12:A60)+1</f>
        <v>48</v>
      </c>
      <c r="B61" s="25"/>
      <c r="C61" s="24"/>
      <c r="D61" s="147" t="s">
        <v>1</v>
      </c>
      <c r="E61" s="151"/>
      <c r="F61" s="27"/>
      <c r="G61" s="149"/>
      <c r="H61" s="152"/>
      <c r="I61" s="27"/>
    </row>
    <row r="62" spans="1:9" ht="13" x14ac:dyDescent="0.25">
      <c r="A62" s="23">
        <f>MAX(A$12:A61)+1</f>
        <v>49</v>
      </c>
      <c r="B62" s="25"/>
      <c r="C62" s="24"/>
      <c r="D62" s="147" t="s">
        <v>1</v>
      </c>
      <c r="E62" s="151"/>
      <c r="F62" s="27"/>
      <c r="G62" s="149"/>
      <c r="H62" s="152"/>
      <c r="I62" s="27"/>
    </row>
    <row r="63" spans="1:9" ht="13" x14ac:dyDescent="0.25">
      <c r="A63" s="23">
        <f>MAX(A$12:A62)+1</f>
        <v>50</v>
      </c>
      <c r="B63" s="24"/>
      <c r="C63" s="24"/>
      <c r="D63" s="147" t="s">
        <v>1</v>
      </c>
      <c r="E63" s="151"/>
      <c r="F63" s="27"/>
      <c r="G63" s="149"/>
      <c r="H63" s="152"/>
      <c r="I63" s="27"/>
    </row>
    <row r="64" spans="1:9" ht="13" x14ac:dyDescent="0.3">
      <c r="A64" s="774"/>
      <c r="B64" s="774"/>
      <c r="C64" s="774"/>
      <c r="D64" s="774"/>
      <c r="E64" s="774"/>
      <c r="F64" s="774"/>
      <c r="G64" s="774"/>
      <c r="H64" s="774"/>
      <c r="I64" s="774"/>
    </row>
    <row r="65" spans="1:9" ht="13" x14ac:dyDescent="0.3">
      <c r="A65" s="775" t="s">
        <v>22</v>
      </c>
      <c r="B65" s="775"/>
      <c r="C65" s="775"/>
      <c r="D65" s="775"/>
      <c r="E65" s="775"/>
      <c r="F65" s="775"/>
      <c r="G65" s="775"/>
      <c r="H65" s="775"/>
      <c r="I65" s="775"/>
    </row>
    <row r="66" spans="1:9" ht="13" x14ac:dyDescent="0.3">
      <c r="A66" s="774"/>
      <c r="B66" s="774"/>
      <c r="C66" s="774"/>
      <c r="D66" s="774"/>
      <c r="E66" s="774"/>
      <c r="F66" s="774"/>
      <c r="G66" s="774"/>
      <c r="H66" s="774"/>
      <c r="I66" s="774"/>
    </row>
    <row r="67" spans="1:9" s="12" customFormat="1" ht="18" customHeight="1" x14ac:dyDescent="0.25">
      <c r="A67" s="10"/>
      <c r="B67" s="11"/>
      <c r="I67" s="11"/>
    </row>
    <row r="68" spans="1:9" s="12" customFormat="1" ht="18" customHeight="1" x14ac:dyDescent="0.25">
      <c r="A68" s="10"/>
      <c r="B68" s="11"/>
      <c r="I68" s="11"/>
    </row>
    <row r="69" spans="1:9" s="12" customFormat="1" ht="18" customHeight="1" x14ac:dyDescent="0.25">
      <c r="A69" s="11"/>
      <c r="B69" s="11"/>
      <c r="I69" s="11"/>
    </row>
    <row r="70" spans="1:9" s="12" customFormat="1" ht="18" customHeight="1" x14ac:dyDescent="0.25">
      <c r="A70" s="11"/>
      <c r="B70" s="11"/>
      <c r="I70" s="11"/>
    </row>
    <row r="71" spans="1:9" s="12" customFormat="1" ht="18" customHeight="1" x14ac:dyDescent="0.25">
      <c r="A71" s="11"/>
      <c r="B71" s="11"/>
      <c r="I71" s="11"/>
    </row>
    <row r="72" spans="1:9" s="12" customFormat="1" ht="18" customHeight="1" x14ac:dyDescent="0.25">
      <c r="A72" s="11"/>
      <c r="B72" s="11"/>
      <c r="I72" s="11"/>
    </row>
    <row r="73" spans="1:9" s="12" customFormat="1" ht="18" customHeight="1" x14ac:dyDescent="0.25">
      <c r="A73" s="11"/>
      <c r="B73" s="11"/>
      <c r="I73" s="11"/>
    </row>
    <row r="74" spans="1:9" s="12" customFormat="1" ht="18" customHeight="1" x14ac:dyDescent="0.25">
      <c r="A74" s="11"/>
      <c r="B74" s="11"/>
      <c r="I74" s="11"/>
    </row>
    <row r="75" spans="1:9" s="12" customFormat="1" x14ac:dyDescent="0.25">
      <c r="A75" s="11"/>
      <c r="B75" s="11"/>
      <c r="C75" s="11"/>
      <c r="D75" s="11"/>
      <c r="E75" s="11"/>
      <c r="F75" s="11"/>
      <c r="G75" s="11"/>
      <c r="H75" s="11"/>
      <c r="I75" s="11"/>
    </row>
  </sheetData>
  <mergeCells count="5">
    <mergeCell ref="A1:I1"/>
    <mergeCell ref="A66:I66"/>
    <mergeCell ref="A13:I13"/>
    <mergeCell ref="A65:I65"/>
    <mergeCell ref="A64:I64"/>
  </mergeCells>
  <phoneticPr fontId="0" type="noConversion"/>
  <conditionalFormatting sqref="D14:D63">
    <cfRule type="cellIs" dxfId="116" priority="1" stopIfTrue="1" operator="equal">
      <formula>"F"</formula>
    </cfRule>
    <cfRule type="cellIs" dxfId="115" priority="2" stopIfTrue="1" operator="equal">
      <formula>"B"</formula>
    </cfRule>
    <cfRule type="cellIs" dxfId="114" priority="3" stopIfTrue="1" operator="equal">
      <formula>"u"</formula>
    </cfRule>
  </conditionalFormatting>
  <dataValidations xWindow="81" yWindow="389" count="3">
    <dataValidation type="list" showInputMessage="1" showErrorMessage="1" promptTitle="Valid values include:" prompt="U - Untested_x000a_P - Pass_x000a_F - Fail_x000a_B - Blocked_x000a_S - Skipped_x000a_n/a - Not applicable_x000a_" sqref="D14:D63">
      <formula1>"U,P,F,B,S,n/a"</formula1>
    </dataValidation>
    <dataValidation allowBlank="1" showErrorMessage="1" promptTitle="Valid values include:" sqref="D12"/>
    <dataValidation allowBlank="1" showErrorMessage="1" sqref="A12:B12"/>
  </dataValidations>
  <hyperlinks>
    <hyperlink ref="B14" location="'UC005 Test Cases'!A1" display="填写正确的高中信息并保存"/>
  </hyperlinks>
  <pageMargins left="0.5" right="0.5" top="0.5" bottom="0.5" header="0.5" footer="0.5"/>
  <pageSetup orientation="landscape" r:id="rId1"/>
  <headerFooter alignWithMargins="0"/>
  <drawing r:id="rId2"/>
  <legacyDrawing r:id="rId3"/>
  <oleObjects>
    <mc:AlternateContent xmlns:mc="http://schemas.openxmlformats.org/markup-compatibility/2006">
      <mc:Choice Requires="x14">
        <oleObject progId="Paint.Picture" shapeId="117770" r:id="rId4">
          <objectPr defaultSize="0" r:id="rId5">
            <anchor moveWithCells="1">
              <from>
                <xdr:col>8</xdr:col>
                <xdr:colOff>19050</xdr:colOff>
                <xdr:row>11</xdr:row>
                <xdr:rowOff>190500</xdr:rowOff>
              </from>
              <to>
                <xdr:col>9</xdr:col>
                <xdr:colOff>0</xdr:colOff>
                <xdr:row>11</xdr:row>
                <xdr:rowOff>342900</xdr:rowOff>
              </to>
            </anchor>
          </objectPr>
        </oleObject>
      </mc:Choice>
      <mc:Fallback>
        <oleObject progId="Paint.Picture" shapeId="117770" r:id="rId4"/>
      </mc:Fallback>
    </mc:AlternateContent>
    <mc:AlternateContent xmlns:mc="http://schemas.openxmlformats.org/markup-compatibility/2006">
      <mc:Choice Requires="x14">
        <oleObject progId="Paint.Picture" shapeId="117777" r:id="rId6">
          <objectPr defaultSize="0" autoPict="0" r:id="rId5">
            <anchor moveWithCells="1">
              <from>
                <xdr:col>8</xdr:col>
                <xdr:colOff>19050</xdr:colOff>
                <xdr:row>11</xdr:row>
                <xdr:rowOff>190500</xdr:rowOff>
              </from>
              <to>
                <xdr:col>9</xdr:col>
                <xdr:colOff>0</xdr:colOff>
                <xdr:row>11</xdr:row>
                <xdr:rowOff>342900</xdr:rowOff>
              </to>
            </anchor>
          </objectPr>
        </oleObject>
      </mc:Choice>
      <mc:Fallback>
        <oleObject progId="Paint.Picture" shapeId="117777" r:id="rId6"/>
      </mc:Fallback>
    </mc:AlternateContent>
    <mc:AlternateContent xmlns:mc="http://schemas.openxmlformats.org/markup-compatibility/2006">
      <mc:Choice Requires="x14">
        <oleObject progId="Paint.Picture" shapeId="117778" r:id="rId7">
          <objectPr defaultSize="0" autoPict="0" r:id="rId5">
            <anchor moveWithCells="1">
              <from>
                <xdr:col>8</xdr:col>
                <xdr:colOff>19050</xdr:colOff>
                <xdr:row>11</xdr:row>
                <xdr:rowOff>190500</xdr:rowOff>
              </from>
              <to>
                <xdr:col>9</xdr:col>
                <xdr:colOff>0</xdr:colOff>
                <xdr:row>11</xdr:row>
                <xdr:rowOff>342900</xdr:rowOff>
              </to>
            </anchor>
          </objectPr>
        </oleObject>
      </mc:Choice>
      <mc:Fallback>
        <oleObject progId="Paint.Picture" shapeId="117778" r:id="rId7"/>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2"/>
  <sheetViews>
    <sheetView tabSelected="1" topLeftCell="A28" workbookViewId="0">
      <selection activeCell="C41" sqref="C41"/>
    </sheetView>
  </sheetViews>
  <sheetFormatPr defaultColWidth="9.1796875" defaultRowHeight="12.5" x14ac:dyDescent="0.25"/>
  <cols>
    <col min="1" max="1" width="3.1796875" style="268" bestFit="1" customWidth="1"/>
    <col min="2" max="2" width="32.1796875" style="268" bestFit="1" customWidth="1"/>
    <col min="3" max="3" width="30.453125" style="268" bestFit="1" customWidth="1"/>
    <col min="4" max="4" width="9.1796875" style="268" bestFit="1" customWidth="1"/>
    <col min="5" max="5" width="12.1796875" style="268" customWidth="1"/>
    <col min="6" max="16384" width="9.1796875" style="268"/>
  </cols>
  <sheetData>
    <row r="1" spans="1:6" ht="16.5" customHeight="1" thickBot="1" x14ac:dyDescent="0.3">
      <c r="A1" s="827" t="s">
        <v>267</v>
      </c>
      <c r="B1" s="827"/>
      <c r="C1" s="827"/>
      <c r="D1" s="827"/>
      <c r="E1" s="827"/>
      <c r="F1" s="827"/>
    </row>
    <row r="2" spans="1:6" ht="13.5" thickTop="1" x14ac:dyDescent="0.3">
      <c r="A2" s="442"/>
      <c r="B2" s="443" t="s">
        <v>84</v>
      </c>
      <c r="C2" s="918" t="s">
        <v>834</v>
      </c>
      <c r="D2" s="470" t="s">
        <v>77</v>
      </c>
      <c r="E2" s="312" t="s">
        <v>268</v>
      </c>
      <c r="F2" s="444"/>
    </row>
    <row r="3" spans="1:6" ht="13" x14ac:dyDescent="0.3">
      <c r="A3" s="445"/>
      <c r="B3" s="446" t="s">
        <v>85</v>
      </c>
      <c r="C3" s="841" t="s">
        <v>834</v>
      </c>
      <c r="D3" s="842"/>
      <c r="E3" s="843"/>
      <c r="F3" s="444"/>
    </row>
    <row r="4" spans="1:6" ht="13" x14ac:dyDescent="0.3">
      <c r="A4" s="447"/>
      <c r="B4" s="446" t="s">
        <v>87</v>
      </c>
      <c r="C4" s="841" t="s">
        <v>269</v>
      </c>
      <c r="D4" s="842"/>
      <c r="E4" s="843"/>
      <c r="F4" s="444"/>
    </row>
    <row r="5" spans="1:6" ht="13" x14ac:dyDescent="0.3">
      <c r="A5" s="447"/>
      <c r="B5" s="446" t="s">
        <v>86</v>
      </c>
      <c r="C5" s="841"/>
      <c r="D5" s="842"/>
      <c r="E5" s="843"/>
      <c r="F5" s="444"/>
    </row>
    <row r="6" spans="1:6" ht="13.5" customHeight="1" thickBot="1" x14ac:dyDescent="0.35">
      <c r="A6" s="448"/>
      <c r="B6" s="449" t="s">
        <v>88</v>
      </c>
      <c r="C6" s="820" t="s">
        <v>270</v>
      </c>
      <c r="D6" s="821"/>
      <c r="E6" s="822"/>
      <c r="F6" s="450"/>
    </row>
    <row r="7" spans="1:6" ht="13" x14ac:dyDescent="0.3">
      <c r="A7" s="451"/>
      <c r="B7" s="452" t="s">
        <v>89</v>
      </c>
      <c r="C7" s="453"/>
      <c r="D7" s="454" t="s">
        <v>91</v>
      </c>
      <c r="E7" s="455"/>
      <c r="F7" s="456"/>
    </row>
    <row r="8" spans="1:6" ht="13.5" thickBot="1" x14ac:dyDescent="0.35">
      <c r="A8" s="457"/>
      <c r="B8" s="458" t="s">
        <v>90</v>
      </c>
      <c r="C8" s="459"/>
      <c r="D8" s="460" t="s">
        <v>92</v>
      </c>
      <c r="E8" s="461"/>
      <c r="F8" s="462"/>
    </row>
    <row r="9" spans="1:6" ht="23.5" thickBot="1" x14ac:dyDescent="0.35">
      <c r="A9" s="463" t="s">
        <v>78</v>
      </c>
      <c r="B9" s="464" t="s">
        <v>79</v>
      </c>
      <c r="C9" s="464" t="s">
        <v>80</v>
      </c>
      <c r="D9" s="471" t="s">
        <v>81</v>
      </c>
      <c r="E9" s="823" t="s">
        <v>82</v>
      </c>
      <c r="F9" s="830"/>
    </row>
    <row r="10" spans="1:6" ht="13" x14ac:dyDescent="0.25">
      <c r="A10" s="465">
        <v>1</v>
      </c>
      <c r="B10" s="466" t="s">
        <v>271</v>
      </c>
      <c r="C10" s="441" t="s">
        <v>272</v>
      </c>
      <c r="D10" s="156" t="s">
        <v>1</v>
      </c>
      <c r="E10" s="825"/>
      <c r="F10" s="826"/>
    </row>
    <row r="11" spans="1:6" ht="13" x14ac:dyDescent="0.25">
      <c r="A11" s="465">
        <v>2</v>
      </c>
      <c r="B11" s="439" t="s">
        <v>123</v>
      </c>
      <c r="C11" s="440" t="s">
        <v>273</v>
      </c>
      <c r="D11" s="156" t="s">
        <v>1</v>
      </c>
      <c r="E11" s="839"/>
      <c r="F11" s="840"/>
    </row>
    <row r="12" spans="1:6" ht="25" x14ac:dyDescent="0.25">
      <c r="A12" s="465"/>
      <c r="B12" s="230" t="s">
        <v>838</v>
      </c>
      <c r="C12" s="682" t="s">
        <v>839</v>
      </c>
      <c r="D12" s="156" t="s">
        <v>1</v>
      </c>
      <c r="E12" s="839"/>
      <c r="F12" s="840"/>
    </row>
    <row r="13" spans="1:6" ht="26" x14ac:dyDescent="0.25">
      <c r="A13" s="465">
        <v>4</v>
      </c>
      <c r="B13" s="466" t="s">
        <v>840</v>
      </c>
      <c r="C13" s="466" t="s">
        <v>277</v>
      </c>
      <c r="D13" s="156" t="s">
        <v>1</v>
      </c>
      <c r="E13" s="839"/>
      <c r="F13" s="840"/>
    </row>
    <row r="14" spans="1:6" ht="13" x14ac:dyDescent="0.25">
      <c r="A14" s="465">
        <v>5</v>
      </c>
      <c r="B14" s="466"/>
      <c r="C14" s="466"/>
      <c r="D14" s="156" t="s">
        <v>1</v>
      </c>
      <c r="E14" s="839"/>
      <c r="F14" s="840"/>
    </row>
    <row r="15" spans="1:6" ht="13" x14ac:dyDescent="0.25">
      <c r="A15" s="465">
        <v>6</v>
      </c>
      <c r="B15" s="466"/>
      <c r="C15" s="466"/>
      <c r="D15" s="156" t="s">
        <v>1</v>
      </c>
      <c r="E15" s="839"/>
      <c r="F15" s="840"/>
    </row>
    <row r="16" spans="1:6" ht="13" x14ac:dyDescent="0.25">
      <c r="A16" s="465">
        <v>7</v>
      </c>
      <c r="B16" s="466"/>
      <c r="C16" s="466"/>
      <c r="D16" s="156" t="s">
        <v>1</v>
      </c>
      <c r="E16" s="839"/>
      <c r="F16" s="840"/>
    </row>
    <row r="17" spans="1:6" ht="13" x14ac:dyDescent="0.25">
      <c r="A17" s="465">
        <v>8</v>
      </c>
      <c r="B17" s="466"/>
      <c r="C17" s="466"/>
      <c r="D17" s="156" t="s">
        <v>1</v>
      </c>
      <c r="E17" s="839"/>
      <c r="F17" s="840"/>
    </row>
    <row r="18" spans="1:6" ht="13" x14ac:dyDescent="0.25">
      <c r="A18" s="465">
        <v>9</v>
      </c>
      <c r="B18" s="466"/>
      <c r="C18" s="466"/>
      <c r="D18" s="156" t="s">
        <v>1</v>
      </c>
      <c r="E18" s="839"/>
      <c r="F18" s="840"/>
    </row>
    <row r="19" spans="1:6" ht="13" x14ac:dyDescent="0.25">
      <c r="A19" s="465">
        <v>10</v>
      </c>
      <c r="B19" s="466"/>
      <c r="C19" s="466"/>
      <c r="D19" s="156" t="s">
        <v>1</v>
      </c>
      <c r="E19" s="839"/>
      <c r="F19" s="840"/>
    </row>
    <row r="20" spans="1:6" ht="13" x14ac:dyDescent="0.25">
      <c r="A20" s="465">
        <v>11</v>
      </c>
      <c r="B20" s="466"/>
      <c r="C20" s="466"/>
      <c r="D20" s="156" t="s">
        <v>1</v>
      </c>
      <c r="E20" s="839"/>
      <c r="F20" s="840"/>
    </row>
    <row r="21" spans="1:6" ht="13" x14ac:dyDescent="0.25">
      <c r="A21" s="465">
        <v>12</v>
      </c>
      <c r="B21" s="466"/>
      <c r="C21" s="466"/>
      <c r="D21" s="156" t="s">
        <v>1</v>
      </c>
      <c r="E21" s="839"/>
      <c r="F21" s="840"/>
    </row>
    <row r="22" spans="1:6" ht="13" x14ac:dyDescent="0.25">
      <c r="A22" s="465">
        <v>13</v>
      </c>
      <c r="B22" s="466"/>
      <c r="C22" s="466"/>
      <c r="D22" s="156" t="s">
        <v>1</v>
      </c>
      <c r="E22" s="839"/>
      <c r="F22" s="840"/>
    </row>
    <row r="23" spans="1:6" ht="13" x14ac:dyDescent="0.25">
      <c r="A23" s="465">
        <v>14</v>
      </c>
      <c r="B23" s="466"/>
      <c r="C23" s="466"/>
      <c r="D23" s="156" t="s">
        <v>1</v>
      </c>
      <c r="E23" s="839"/>
      <c r="F23" s="840"/>
    </row>
    <row r="24" spans="1:6" ht="13" x14ac:dyDescent="0.25">
      <c r="A24" s="465">
        <v>15</v>
      </c>
      <c r="B24" s="466"/>
      <c r="C24" s="466"/>
      <c r="D24" s="156" t="s">
        <v>1</v>
      </c>
      <c r="E24" s="839"/>
      <c r="F24" s="840"/>
    </row>
    <row r="25" spans="1:6" ht="13" x14ac:dyDescent="0.25">
      <c r="A25" s="465">
        <v>16</v>
      </c>
      <c r="B25" s="466"/>
      <c r="C25" s="466"/>
      <c r="D25" s="156" t="s">
        <v>1</v>
      </c>
      <c r="E25" s="839"/>
      <c r="F25" s="840"/>
    </row>
    <row r="26" spans="1:6" ht="13" x14ac:dyDescent="0.25">
      <c r="A26" s="465">
        <v>17</v>
      </c>
      <c r="B26" s="466"/>
      <c r="C26" s="466"/>
      <c r="D26" s="156" t="s">
        <v>1</v>
      </c>
      <c r="E26" s="839"/>
      <c r="F26" s="840"/>
    </row>
    <row r="27" spans="1:6" ht="13" x14ac:dyDescent="0.25">
      <c r="A27" s="465">
        <v>18</v>
      </c>
      <c r="B27" s="466"/>
      <c r="C27" s="466"/>
      <c r="D27" s="156" t="s">
        <v>1</v>
      </c>
      <c r="E27" s="839"/>
      <c r="F27" s="840"/>
    </row>
    <row r="28" spans="1:6" ht="13" x14ac:dyDescent="0.25">
      <c r="A28" s="465">
        <v>19</v>
      </c>
      <c r="B28" s="466"/>
      <c r="C28" s="466"/>
      <c r="D28" s="156" t="s">
        <v>1</v>
      </c>
      <c r="E28" s="839"/>
      <c r="F28" s="840"/>
    </row>
    <row r="29" spans="1:6" ht="13" x14ac:dyDescent="0.25">
      <c r="A29" s="465">
        <v>20</v>
      </c>
      <c r="B29" s="466"/>
      <c r="C29" s="466"/>
      <c r="D29" s="156" t="s">
        <v>1</v>
      </c>
      <c r="E29" s="839"/>
      <c r="F29" s="840"/>
    </row>
    <row r="30" spans="1:6" ht="13.5" thickBot="1" x14ac:dyDescent="0.35">
      <c r="A30" s="467"/>
      <c r="B30" s="468" t="s">
        <v>83</v>
      </c>
      <c r="C30" s="469"/>
      <c r="D30" s="156" t="s">
        <v>1</v>
      </c>
      <c r="E30" s="828"/>
      <c r="F30" s="829"/>
    </row>
    <row r="32" spans="1:6" ht="16.5" customHeight="1" thickBot="1" x14ac:dyDescent="0.3">
      <c r="A32" s="827" t="s">
        <v>836</v>
      </c>
      <c r="B32" s="827"/>
      <c r="C32" s="827"/>
      <c r="D32" s="827"/>
      <c r="E32" s="827"/>
      <c r="F32" s="827"/>
    </row>
    <row r="33" spans="1:6" ht="13.5" thickTop="1" x14ac:dyDescent="0.3">
      <c r="A33" s="594"/>
      <c r="B33" s="595" t="s">
        <v>84</v>
      </c>
      <c r="C33" s="548" t="s">
        <v>264</v>
      </c>
      <c r="D33" s="622" t="s">
        <v>77</v>
      </c>
      <c r="E33" s="312" t="s">
        <v>837</v>
      </c>
      <c r="F33" s="596"/>
    </row>
    <row r="34" spans="1:6" ht="13" customHeight="1" x14ac:dyDescent="0.3">
      <c r="A34" s="597"/>
      <c r="B34" s="472" t="s">
        <v>85</v>
      </c>
      <c r="C34" s="841" t="s">
        <v>264</v>
      </c>
      <c r="D34" s="842"/>
      <c r="E34" s="843"/>
      <c r="F34" s="596"/>
    </row>
    <row r="35" spans="1:6" ht="13" x14ac:dyDescent="0.3">
      <c r="A35" s="447"/>
      <c r="B35" s="472" t="s">
        <v>87</v>
      </c>
      <c r="C35" s="841" t="s">
        <v>269</v>
      </c>
      <c r="D35" s="842"/>
      <c r="E35" s="843"/>
      <c r="F35" s="596"/>
    </row>
    <row r="36" spans="1:6" ht="13" x14ac:dyDescent="0.3">
      <c r="A36" s="447"/>
      <c r="B36" s="472" t="s">
        <v>86</v>
      </c>
      <c r="C36" s="841"/>
      <c r="D36" s="842"/>
      <c r="E36" s="843"/>
      <c r="F36" s="596"/>
    </row>
    <row r="37" spans="1:6" ht="13.5" customHeight="1" thickBot="1" x14ac:dyDescent="0.35">
      <c r="A37" s="600"/>
      <c r="B37" s="601" t="s">
        <v>88</v>
      </c>
      <c r="C37" s="820" t="s">
        <v>270</v>
      </c>
      <c r="D37" s="821"/>
      <c r="E37" s="822"/>
      <c r="F37" s="602"/>
    </row>
    <row r="38" spans="1:6" ht="13" x14ac:dyDescent="0.3">
      <c r="A38" s="603"/>
      <c r="B38" s="604" t="s">
        <v>89</v>
      </c>
      <c r="C38" s="605"/>
      <c r="D38" s="606" t="s">
        <v>91</v>
      </c>
      <c r="E38" s="607"/>
      <c r="F38" s="608"/>
    </row>
    <row r="39" spans="1:6" ht="13.5" thickBot="1" x14ac:dyDescent="0.35">
      <c r="A39" s="609"/>
      <c r="B39" s="610" t="s">
        <v>90</v>
      </c>
      <c r="C39" s="611"/>
      <c r="D39" s="612" t="s">
        <v>92</v>
      </c>
      <c r="E39" s="613"/>
      <c r="F39" s="614"/>
    </row>
    <row r="40" spans="1:6" ht="23.5" thickBot="1" x14ac:dyDescent="0.35">
      <c r="A40" s="615" t="s">
        <v>78</v>
      </c>
      <c r="B40" s="616" t="s">
        <v>79</v>
      </c>
      <c r="C40" s="616" t="s">
        <v>80</v>
      </c>
      <c r="D40" s="623" t="s">
        <v>81</v>
      </c>
      <c r="E40" s="823" t="s">
        <v>82</v>
      </c>
      <c r="F40" s="830"/>
    </row>
    <row r="41" spans="1:6" ht="13" x14ac:dyDescent="0.25">
      <c r="A41" s="617">
        <v>1</v>
      </c>
      <c r="B41" s="618" t="s">
        <v>271</v>
      </c>
      <c r="C41" s="548" t="s">
        <v>272</v>
      </c>
      <c r="D41" s="156" t="s">
        <v>1</v>
      </c>
      <c r="E41" s="825"/>
      <c r="F41" s="826"/>
    </row>
    <row r="42" spans="1:6" ht="13" x14ac:dyDescent="0.25">
      <c r="A42" s="617">
        <v>2</v>
      </c>
      <c r="B42" s="591" t="s">
        <v>123</v>
      </c>
      <c r="C42" s="547" t="s">
        <v>273</v>
      </c>
      <c r="D42" s="156" t="s">
        <v>1</v>
      </c>
      <c r="E42" s="839"/>
      <c r="F42" s="840"/>
    </row>
    <row r="43" spans="1:6" ht="25" x14ac:dyDescent="0.25">
      <c r="A43" s="617"/>
      <c r="B43" s="230" t="s">
        <v>274</v>
      </c>
      <c r="C43" s="547" t="s">
        <v>275</v>
      </c>
      <c r="D43" s="156" t="s">
        <v>1</v>
      </c>
      <c r="E43" s="839"/>
      <c r="F43" s="840"/>
    </row>
    <row r="44" spans="1:6" ht="26" x14ac:dyDescent="0.25">
      <c r="A44" s="617">
        <v>4</v>
      </c>
      <c r="B44" s="618" t="s">
        <v>276</v>
      </c>
      <c r="C44" s="618" t="s">
        <v>277</v>
      </c>
      <c r="D44" s="156" t="s">
        <v>1</v>
      </c>
      <c r="E44" s="839"/>
      <c r="F44" s="840"/>
    </row>
    <row r="45" spans="1:6" ht="18" customHeight="1" x14ac:dyDescent="0.25">
      <c r="A45" s="617">
        <v>5</v>
      </c>
      <c r="B45" s="618"/>
      <c r="C45" s="618"/>
      <c r="D45" s="156" t="s">
        <v>1</v>
      </c>
      <c r="E45" s="839"/>
      <c r="F45" s="840"/>
    </row>
    <row r="46" spans="1:6" ht="13" x14ac:dyDescent="0.25">
      <c r="A46" s="617">
        <v>6</v>
      </c>
      <c r="B46" s="618"/>
      <c r="C46" s="618"/>
      <c r="D46" s="156" t="s">
        <v>1</v>
      </c>
      <c r="E46" s="839"/>
      <c r="F46" s="840"/>
    </row>
    <row r="47" spans="1:6" ht="13" x14ac:dyDescent="0.25">
      <c r="A47" s="617">
        <v>7</v>
      </c>
      <c r="B47" s="618"/>
      <c r="C47" s="618"/>
      <c r="D47" s="156" t="s">
        <v>1</v>
      </c>
      <c r="E47" s="839"/>
      <c r="F47" s="840"/>
    </row>
    <row r="48" spans="1:6" ht="13" x14ac:dyDescent="0.25">
      <c r="A48" s="617">
        <v>8</v>
      </c>
      <c r="B48" s="618"/>
      <c r="C48" s="618"/>
      <c r="D48" s="156" t="s">
        <v>1</v>
      </c>
      <c r="E48" s="839"/>
      <c r="F48" s="840"/>
    </row>
    <row r="49" spans="1:6" ht="13" x14ac:dyDescent="0.25">
      <c r="A49" s="617">
        <v>9</v>
      </c>
      <c r="B49" s="618"/>
      <c r="C49" s="618"/>
      <c r="D49" s="156" t="s">
        <v>1</v>
      </c>
      <c r="E49" s="839"/>
      <c r="F49" s="840"/>
    </row>
    <row r="50" spans="1:6" ht="13" x14ac:dyDescent="0.25">
      <c r="A50" s="617">
        <v>10</v>
      </c>
      <c r="B50" s="618"/>
      <c r="C50" s="618"/>
      <c r="D50" s="156" t="s">
        <v>1</v>
      </c>
      <c r="E50" s="839"/>
      <c r="F50" s="840"/>
    </row>
    <row r="51" spans="1:6" ht="13" x14ac:dyDescent="0.25">
      <c r="A51" s="617">
        <v>11</v>
      </c>
      <c r="B51" s="618"/>
      <c r="C51" s="618"/>
      <c r="D51" s="156" t="s">
        <v>1</v>
      </c>
      <c r="E51" s="839"/>
      <c r="F51" s="840"/>
    </row>
    <row r="52" spans="1:6" ht="13" x14ac:dyDescent="0.25">
      <c r="A52" s="617">
        <v>12</v>
      </c>
      <c r="B52" s="618"/>
      <c r="C52" s="618"/>
      <c r="D52" s="156" t="s">
        <v>1</v>
      </c>
      <c r="E52" s="839"/>
      <c r="F52" s="840"/>
    </row>
    <row r="53" spans="1:6" ht="13" x14ac:dyDescent="0.25">
      <c r="A53" s="617">
        <v>13</v>
      </c>
      <c r="B53" s="618"/>
      <c r="C53" s="618"/>
      <c r="D53" s="156" t="s">
        <v>1</v>
      </c>
      <c r="E53" s="839"/>
      <c r="F53" s="840"/>
    </row>
    <row r="54" spans="1:6" ht="13" x14ac:dyDescent="0.25">
      <c r="A54" s="617">
        <v>14</v>
      </c>
      <c r="B54" s="618"/>
      <c r="C54" s="618"/>
      <c r="D54" s="156" t="s">
        <v>1</v>
      </c>
      <c r="E54" s="839"/>
      <c r="F54" s="840"/>
    </row>
    <row r="55" spans="1:6" ht="13" x14ac:dyDescent="0.25">
      <c r="A55" s="617">
        <v>15</v>
      </c>
      <c r="B55" s="618"/>
      <c r="C55" s="618"/>
      <c r="D55" s="156" t="s">
        <v>1</v>
      </c>
      <c r="E55" s="839"/>
      <c r="F55" s="840"/>
    </row>
    <row r="56" spans="1:6" ht="13" x14ac:dyDescent="0.25">
      <c r="A56" s="617">
        <v>16</v>
      </c>
      <c r="B56" s="618"/>
      <c r="C56" s="618"/>
      <c r="D56" s="156" t="s">
        <v>1</v>
      </c>
      <c r="E56" s="839"/>
      <c r="F56" s="840"/>
    </row>
    <row r="57" spans="1:6" ht="13" x14ac:dyDescent="0.25">
      <c r="A57" s="617">
        <v>17</v>
      </c>
      <c r="B57" s="618"/>
      <c r="C57" s="618"/>
      <c r="D57" s="156" t="s">
        <v>1</v>
      </c>
      <c r="E57" s="839"/>
      <c r="F57" s="840"/>
    </row>
    <row r="58" spans="1:6" ht="13" x14ac:dyDescent="0.25">
      <c r="A58" s="617">
        <v>18</v>
      </c>
      <c r="B58" s="618"/>
      <c r="C58" s="618"/>
      <c r="D58" s="156" t="s">
        <v>1</v>
      </c>
      <c r="E58" s="839"/>
      <c r="F58" s="840"/>
    </row>
    <row r="59" spans="1:6" ht="13" x14ac:dyDescent="0.25">
      <c r="A59" s="617">
        <v>19</v>
      </c>
      <c r="B59" s="618"/>
      <c r="C59" s="618"/>
      <c r="D59" s="156" t="s">
        <v>1</v>
      </c>
      <c r="E59" s="839"/>
      <c r="F59" s="840"/>
    </row>
    <row r="60" spans="1:6" ht="13" x14ac:dyDescent="0.25">
      <c r="A60" s="617">
        <v>20</v>
      </c>
      <c r="B60" s="618"/>
      <c r="C60" s="618"/>
      <c r="D60" s="156" t="s">
        <v>1</v>
      </c>
      <c r="E60" s="839"/>
      <c r="F60" s="840"/>
    </row>
    <row r="61" spans="1:6" ht="13.5" thickBot="1" x14ac:dyDescent="0.35">
      <c r="A61" s="619"/>
      <c r="B61" s="620" t="s">
        <v>83</v>
      </c>
      <c r="C61" s="621"/>
      <c r="D61" s="156" t="s">
        <v>1</v>
      </c>
      <c r="E61" s="828"/>
      <c r="F61" s="829"/>
    </row>
    <row r="64" spans="1:6" ht="16.5" customHeight="1" x14ac:dyDescent="0.25"/>
    <row r="66" ht="12.75" customHeight="1" x14ac:dyDescent="0.25"/>
    <row r="69" ht="13.5" customHeight="1" x14ac:dyDescent="0.25"/>
    <row r="96" ht="16.5" customHeight="1" x14ac:dyDescent="0.25"/>
    <row r="97" ht="17.25" customHeight="1" x14ac:dyDescent="0.25"/>
    <row r="101" ht="13.5" customHeight="1" x14ac:dyDescent="0.25"/>
    <row r="102" ht="13.5" customHeight="1" x14ac:dyDescent="0.25"/>
  </sheetData>
  <mergeCells count="54">
    <mergeCell ref="E60:F60"/>
    <mergeCell ref="E61:F61"/>
    <mergeCell ref="E55:F55"/>
    <mergeCell ref="E56:F56"/>
    <mergeCell ref="E57:F57"/>
    <mergeCell ref="E58:F58"/>
    <mergeCell ref="E59:F59"/>
    <mergeCell ref="E50:F50"/>
    <mergeCell ref="E51:F51"/>
    <mergeCell ref="E52:F52"/>
    <mergeCell ref="E53:F53"/>
    <mergeCell ref="E54:F54"/>
    <mergeCell ref="E45:F45"/>
    <mergeCell ref="E46:F46"/>
    <mergeCell ref="E47:F47"/>
    <mergeCell ref="E48:F48"/>
    <mergeCell ref="E49:F49"/>
    <mergeCell ref="E40:F40"/>
    <mergeCell ref="E41:F41"/>
    <mergeCell ref="E42:F42"/>
    <mergeCell ref="E43:F43"/>
    <mergeCell ref="E44:F44"/>
    <mergeCell ref="A32:F32"/>
    <mergeCell ref="C34:E34"/>
    <mergeCell ref="C35:E35"/>
    <mergeCell ref="C36:E36"/>
    <mergeCell ref="C37:E37"/>
    <mergeCell ref="E28:F28"/>
    <mergeCell ref="E29:F29"/>
    <mergeCell ref="E30:F30"/>
    <mergeCell ref="E22:F22"/>
    <mergeCell ref="E23:F23"/>
    <mergeCell ref="E24:F24"/>
    <mergeCell ref="E25:F25"/>
    <mergeCell ref="E26:F26"/>
    <mergeCell ref="E27:F27"/>
    <mergeCell ref="E21:F21"/>
    <mergeCell ref="E16:F16"/>
    <mergeCell ref="E17:F17"/>
    <mergeCell ref="E18:F18"/>
    <mergeCell ref="E19:F19"/>
    <mergeCell ref="E20:F20"/>
    <mergeCell ref="E15:F15"/>
    <mergeCell ref="E9:F9"/>
    <mergeCell ref="A1:F1"/>
    <mergeCell ref="C3:E3"/>
    <mergeCell ref="C4:E4"/>
    <mergeCell ref="C5:E5"/>
    <mergeCell ref="C6:E6"/>
    <mergeCell ref="E10:F10"/>
    <mergeCell ref="E11:F11"/>
    <mergeCell ref="E12:F12"/>
    <mergeCell ref="E13:F13"/>
    <mergeCell ref="E14:F14"/>
  </mergeCells>
  <conditionalFormatting sqref="D10:D30">
    <cfRule type="cellIs" dxfId="113" priority="4" stopIfTrue="1" operator="equal">
      <formula>"F"</formula>
    </cfRule>
    <cfRule type="cellIs" dxfId="112" priority="5" stopIfTrue="1" operator="equal">
      <formula>"B"</formula>
    </cfRule>
    <cfRule type="cellIs" dxfId="111" priority="6" stopIfTrue="1" operator="equal">
      <formula>"u"</formula>
    </cfRule>
  </conditionalFormatting>
  <conditionalFormatting sqref="D41:D61">
    <cfRule type="cellIs" dxfId="5" priority="1" stopIfTrue="1" operator="equal">
      <formula>"F"</formula>
    </cfRule>
    <cfRule type="cellIs" dxfId="4" priority="2" stopIfTrue="1" operator="equal">
      <formula>"B"</formula>
    </cfRule>
    <cfRule type="cellIs" dxfId="3" priority="3"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D10:D30 D41:D61">
      <formula1>"U,P,F,B,S,n/a"</formula1>
    </dataValidation>
  </dataValidations>
  <hyperlinks>
    <hyperlink ref="E2" location="'UC005'!A1" display="UC005-01"/>
    <hyperlink ref="B12" location="'Test Data'!A67:E74" display="输入正确的高中信息，并点击“保存”按钮"/>
    <hyperlink ref="E33" location="'UC005'!B15" display="UC005-02"/>
    <hyperlink ref="B43" location="'Test Data'!A67:E74" display="输入正确的高中信息，并点击“保存”按钮"/>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dimension ref="A1:I75"/>
  <sheetViews>
    <sheetView workbookViewId="0">
      <pane ySplit="12" topLeftCell="A13" activePane="bottomLeft" state="frozen"/>
      <selection pane="bottomLeft" activeCell="B14" sqref="B14"/>
    </sheetView>
  </sheetViews>
  <sheetFormatPr defaultColWidth="9.1796875" defaultRowHeight="12.5" x14ac:dyDescent="0.25"/>
  <cols>
    <col min="1" max="1" width="5.26953125" style="9" customWidth="1"/>
    <col min="2" max="3" width="29.54296875" style="9" customWidth="1"/>
    <col min="4" max="4" width="6.54296875" style="9" bestFit="1" customWidth="1"/>
    <col min="5" max="5" width="10.453125" style="9" customWidth="1"/>
    <col min="6" max="6" width="7.54296875" style="9" bestFit="1" customWidth="1"/>
    <col min="7" max="7" width="7.54296875" style="9" customWidth="1"/>
    <col min="8" max="8" width="30.54296875" style="9" customWidth="1"/>
    <col min="9" max="9" width="2.7265625" style="13" customWidth="1"/>
    <col min="10" max="16384" width="9.1796875" style="9"/>
  </cols>
  <sheetData>
    <row r="1" spans="1:9" ht="20" x14ac:dyDescent="0.4">
      <c r="A1" s="773" t="str">
        <f ca="1">MID(CELL("filename",A7),FIND("]",CELL("filename"),1)+1,255)</f>
        <v>UC009</v>
      </c>
      <c r="B1" s="773"/>
      <c r="C1" s="773"/>
      <c r="D1" s="773"/>
      <c r="E1" s="773"/>
      <c r="F1" s="773"/>
      <c r="G1" s="773"/>
      <c r="H1" s="773"/>
      <c r="I1" s="773"/>
    </row>
    <row r="2" spans="1:9" ht="3.75" customHeight="1" x14ac:dyDescent="0.4">
      <c r="A2" s="16"/>
      <c r="B2" s="16"/>
      <c r="C2" s="16"/>
      <c r="D2" s="16"/>
      <c r="E2" s="16"/>
      <c r="F2" s="16"/>
      <c r="G2" s="16"/>
      <c r="H2" s="16"/>
      <c r="I2" s="16"/>
    </row>
    <row r="3" spans="1:9" s="18" customFormat="1" ht="13" x14ac:dyDescent="0.25">
      <c r="A3" s="20"/>
      <c r="B3" s="20"/>
      <c r="C3" s="20"/>
      <c r="D3" s="143"/>
      <c r="E3" s="143" t="s">
        <v>0</v>
      </c>
      <c r="F3" s="144"/>
      <c r="G3" s="145"/>
      <c r="H3" s="20"/>
      <c r="I3" s="20"/>
    </row>
    <row r="4" spans="1:9" s="18" customFormat="1" ht="11.5" x14ac:dyDescent="0.25">
      <c r="A4" s="20"/>
      <c r="B4" s="20"/>
      <c r="C4" s="20"/>
      <c r="D4" s="146" t="s">
        <v>12</v>
      </c>
      <c r="E4" s="33">
        <f>COUNTIF($D$12:$D$65,"U")</f>
        <v>0</v>
      </c>
      <c r="F4" s="89" t="str">
        <f>IF($E$9=0, "-", $E4/$E$9)</f>
        <v>-</v>
      </c>
      <c r="G4" s="76">
        <f>SUMIF($D$12:$D$64,"U", $G$12:$G$64) / 60</f>
        <v>0</v>
      </c>
      <c r="H4" s="20"/>
      <c r="I4" s="20"/>
    </row>
    <row r="5" spans="1:9" s="18" customFormat="1" ht="11.5" x14ac:dyDescent="0.25">
      <c r="A5" s="20"/>
      <c r="B5" s="20"/>
      <c r="C5" s="20"/>
      <c r="D5" s="146" t="s">
        <v>10</v>
      </c>
      <c r="E5" s="33">
        <f>COUNTIF($D$12:$D$65,"P")</f>
        <v>0</v>
      </c>
      <c r="F5" s="89" t="str">
        <f>IF($E$9=0, "-", $E5/$E$9)</f>
        <v>-</v>
      </c>
      <c r="G5" s="77">
        <f>SUMIF($D$12:$D$65,"P", $G$12:$G$65) / 60</f>
        <v>0</v>
      </c>
      <c r="H5" s="20"/>
      <c r="I5" s="20"/>
    </row>
    <row r="6" spans="1:9" s="18" customFormat="1" ht="11.5" x14ac:dyDescent="0.25">
      <c r="A6" s="20"/>
      <c r="B6" s="20"/>
      <c r="C6" s="20"/>
      <c r="D6" s="146" t="s">
        <v>11</v>
      </c>
      <c r="E6" s="33">
        <f>COUNTIF($D$12:$D$65,"F")</f>
        <v>0</v>
      </c>
      <c r="F6" s="89" t="str">
        <f>IF($E$9=0, "-", $E6/$E$9)</f>
        <v>-</v>
      </c>
      <c r="G6" s="77">
        <f>SUMIF($D$12:$D$65,"F", $G$12:$G$65) / 60</f>
        <v>0</v>
      </c>
      <c r="H6" s="20"/>
      <c r="I6" s="20"/>
    </row>
    <row r="7" spans="1:9" s="18" customFormat="1" ht="11.5" x14ac:dyDescent="0.25">
      <c r="A7" s="21"/>
      <c r="B7" s="21"/>
      <c r="C7" s="17"/>
      <c r="D7" s="146" t="s">
        <v>9</v>
      </c>
      <c r="E7" s="33">
        <f>COUNTIF($D$12:$D$65,"S")</f>
        <v>0</v>
      </c>
      <c r="F7" s="89" t="str">
        <f>IF($E$9=0, "-", $E7/$E$9)</f>
        <v>-</v>
      </c>
      <c r="G7" s="77">
        <f>SUMIF($D$12:$D$65,"S", $G$12:$G$65) / 60</f>
        <v>0</v>
      </c>
      <c r="H7" s="20"/>
      <c r="I7" s="20"/>
    </row>
    <row r="8" spans="1:9" s="18" customFormat="1" ht="11.5" x14ac:dyDescent="0.25">
      <c r="A8" s="21"/>
      <c r="B8" s="21"/>
      <c r="C8" s="17"/>
      <c r="D8" s="146" t="s">
        <v>13</v>
      </c>
      <c r="E8" s="33">
        <f>COUNTIF($D$12:$D$65,"B")</f>
        <v>0</v>
      </c>
      <c r="F8" s="90" t="str">
        <f>IF($E$9=0, "-", $E8/$E$9)</f>
        <v>-</v>
      </c>
      <c r="G8" s="77">
        <f>SUMIF($D$12:$D$65,"B", $G$12:$G$65) / 60</f>
        <v>0</v>
      </c>
      <c r="H8" s="20"/>
      <c r="I8" s="20"/>
    </row>
    <row r="9" spans="1:9" s="18" customFormat="1" ht="11.5" hidden="1" x14ac:dyDescent="0.2">
      <c r="A9" s="21"/>
      <c r="B9" s="21"/>
      <c r="C9" s="21"/>
      <c r="D9" s="35" t="s">
        <v>7</v>
      </c>
      <c r="E9" s="37">
        <f>SUM(E4:E8)</f>
        <v>0</v>
      </c>
      <c r="F9" s="38" t="str">
        <f>IF($E$9=0,"-",$E$9/$E$9)</f>
        <v>-</v>
      </c>
      <c r="G9" s="40">
        <f>SUM(G4:G8)</f>
        <v>0</v>
      </c>
      <c r="I9" s="22"/>
    </row>
    <row r="10" spans="1:9" s="18" customFormat="1" ht="11.5" hidden="1" x14ac:dyDescent="0.2">
      <c r="A10" s="21"/>
      <c r="B10" s="21"/>
      <c r="C10" s="21"/>
      <c r="D10" s="34" t="s">
        <v>8</v>
      </c>
      <c r="E10" s="36">
        <f>COUNTIF($D$12:$D$65,"N/A")</f>
        <v>50</v>
      </c>
      <c r="F10" s="19"/>
      <c r="G10" s="39">
        <f>SUMIF($D$12:$D$65,"n/a", $G$12:$G$65) / 60</f>
        <v>0</v>
      </c>
      <c r="I10" s="22"/>
    </row>
    <row r="11" spans="1:9" ht="4.5" customHeight="1" x14ac:dyDescent="0.25">
      <c r="A11" s="6"/>
      <c r="B11" s="6"/>
      <c r="C11" s="6"/>
      <c r="D11" s="6"/>
      <c r="E11" s="6"/>
      <c r="F11" s="6"/>
      <c r="G11" s="6"/>
      <c r="H11" s="6"/>
      <c r="I11" s="7"/>
    </row>
    <row r="12" spans="1:9" ht="29.25" customHeight="1" x14ac:dyDescent="0.3">
      <c r="A12" s="32" t="s">
        <v>14</v>
      </c>
      <c r="B12" s="32" t="s">
        <v>803</v>
      </c>
      <c r="C12" s="32" t="s">
        <v>72</v>
      </c>
      <c r="D12" s="32" t="s">
        <v>73</v>
      </c>
      <c r="E12" s="32" t="s">
        <v>75</v>
      </c>
      <c r="F12" s="32" t="s">
        <v>64</v>
      </c>
      <c r="G12" s="32" t="s">
        <v>76</v>
      </c>
      <c r="H12" s="142" t="s">
        <v>74</v>
      </c>
      <c r="I12" s="41"/>
    </row>
    <row r="13" spans="1:9" ht="13.5" thickBot="1" x14ac:dyDescent="0.35">
      <c r="A13" s="844" t="s">
        <v>278</v>
      </c>
      <c r="B13" s="845"/>
      <c r="C13" s="845"/>
      <c r="D13" s="845"/>
      <c r="E13" s="845"/>
      <c r="F13" s="845"/>
      <c r="G13" s="845"/>
      <c r="H13" s="845"/>
      <c r="I13" s="846"/>
    </row>
    <row r="14" spans="1:9" ht="25" x14ac:dyDescent="0.25">
      <c r="A14" s="28">
        <f>MAX(A$12:A12)+1</f>
        <v>1</v>
      </c>
      <c r="B14" s="231" t="s">
        <v>279</v>
      </c>
      <c r="C14" s="473" t="s">
        <v>280</v>
      </c>
      <c r="D14" s="147" t="s">
        <v>1</v>
      </c>
      <c r="E14" s="148"/>
      <c r="F14" s="31"/>
      <c r="G14" s="149"/>
      <c r="H14" s="150"/>
      <c r="I14" s="31"/>
    </row>
    <row r="15" spans="1:9" ht="13" x14ac:dyDescent="0.25">
      <c r="A15" s="23">
        <f>MAX(A$12:A14)+1</f>
        <v>2</v>
      </c>
      <c r="B15" s="232" t="s">
        <v>282</v>
      </c>
      <c r="C15" s="473" t="s">
        <v>281</v>
      </c>
      <c r="D15" s="147" t="s">
        <v>1</v>
      </c>
      <c r="E15" s="151"/>
      <c r="F15" s="27"/>
      <c r="G15" s="149"/>
      <c r="H15" s="152"/>
      <c r="I15" s="27"/>
    </row>
    <row r="16" spans="1:9" ht="13" x14ac:dyDescent="0.25">
      <c r="A16" s="23">
        <f>MAX(A$12:A15)+1</f>
        <v>3</v>
      </c>
      <c r="B16" s="26"/>
      <c r="C16" s="25"/>
      <c r="D16" s="147" t="s">
        <v>1</v>
      </c>
      <c r="E16" s="151"/>
      <c r="F16" s="27"/>
      <c r="G16" s="149"/>
      <c r="H16" s="152"/>
      <c r="I16" s="27"/>
    </row>
    <row r="17" spans="1:9" ht="13" x14ac:dyDescent="0.25">
      <c r="A17" s="23">
        <f>MAX(A$12:A16)+1</f>
        <v>4</v>
      </c>
      <c r="B17" s="24"/>
      <c r="C17" s="25"/>
      <c r="D17" s="147" t="s">
        <v>1</v>
      </c>
      <c r="E17" s="151"/>
      <c r="F17" s="27"/>
      <c r="G17" s="149"/>
      <c r="H17" s="152"/>
      <c r="I17" s="27"/>
    </row>
    <row r="18" spans="1:9" ht="13" x14ac:dyDescent="0.25">
      <c r="A18" s="23">
        <f>MAX(A$12:A17)+1</f>
        <v>5</v>
      </c>
      <c r="B18" s="24"/>
      <c r="C18" s="25"/>
      <c r="D18" s="147" t="s">
        <v>1</v>
      </c>
      <c r="E18" s="151"/>
      <c r="F18" s="27"/>
      <c r="G18" s="149"/>
      <c r="H18" s="152"/>
      <c r="I18" s="27"/>
    </row>
    <row r="19" spans="1:9" ht="13" x14ac:dyDescent="0.25">
      <c r="A19" s="23">
        <f>MAX(A$12:A18)+1</f>
        <v>6</v>
      </c>
      <c r="B19" s="25"/>
      <c r="C19" s="24"/>
      <c r="D19" s="147" t="s">
        <v>1</v>
      </c>
      <c r="E19" s="151"/>
      <c r="F19" s="27"/>
      <c r="G19" s="149"/>
      <c r="H19" s="152"/>
      <c r="I19" s="27"/>
    </row>
    <row r="20" spans="1:9" ht="13" x14ac:dyDescent="0.25">
      <c r="A20" s="23">
        <f>MAX(A$12:A19)+1</f>
        <v>7</v>
      </c>
      <c r="B20" s="25"/>
      <c r="C20" s="24"/>
      <c r="D20" s="147" t="s">
        <v>1</v>
      </c>
      <c r="E20" s="151"/>
      <c r="F20" s="27"/>
      <c r="G20" s="149"/>
      <c r="H20" s="152"/>
      <c r="I20" s="27"/>
    </row>
    <row r="21" spans="1:9" ht="13" x14ac:dyDescent="0.25">
      <c r="A21" s="23">
        <f>MAX(A$12:A20)+1</f>
        <v>8</v>
      </c>
      <c r="B21" s="24"/>
      <c r="C21" s="24"/>
      <c r="D21" s="147" t="s">
        <v>1</v>
      </c>
      <c r="E21" s="151"/>
      <c r="F21" s="27"/>
      <c r="G21" s="149"/>
      <c r="H21" s="152"/>
      <c r="I21" s="27"/>
    </row>
    <row r="22" spans="1:9" ht="13" x14ac:dyDescent="0.25">
      <c r="A22" s="23">
        <f>MAX(A$12:A21)+1</f>
        <v>9</v>
      </c>
      <c r="B22" s="25"/>
      <c r="C22" s="24"/>
      <c r="D22" s="147" t="s">
        <v>1</v>
      </c>
      <c r="E22" s="151"/>
      <c r="F22" s="27"/>
      <c r="G22" s="149"/>
      <c r="H22" s="152"/>
      <c r="I22" s="27"/>
    </row>
    <row r="23" spans="1:9" ht="13" x14ac:dyDescent="0.25">
      <c r="A23" s="23">
        <f>MAX(A$12:A22)+1</f>
        <v>10</v>
      </c>
      <c r="B23" s="25"/>
      <c r="C23" s="24"/>
      <c r="D23" s="147" t="s">
        <v>1</v>
      </c>
      <c r="E23" s="151"/>
      <c r="F23" s="27"/>
      <c r="G23" s="149"/>
      <c r="H23" s="152"/>
      <c r="I23" s="27"/>
    </row>
    <row r="24" spans="1:9" ht="13" x14ac:dyDescent="0.25">
      <c r="A24" s="23">
        <f>MAX(A$12:A23)+1</f>
        <v>11</v>
      </c>
      <c r="B24" s="24"/>
      <c r="C24" s="24"/>
      <c r="D24" s="147" t="s">
        <v>1</v>
      </c>
      <c r="E24" s="151"/>
      <c r="F24" s="27"/>
      <c r="G24" s="149"/>
      <c r="H24" s="152"/>
      <c r="I24" s="27"/>
    </row>
    <row r="25" spans="1:9" ht="13" x14ac:dyDescent="0.25">
      <c r="A25" s="23">
        <f>MAX(A$12:A24)+1</f>
        <v>12</v>
      </c>
      <c r="B25" s="25"/>
      <c r="C25" s="24"/>
      <c r="D25" s="147" t="s">
        <v>1</v>
      </c>
      <c r="E25" s="151"/>
      <c r="F25" s="27"/>
      <c r="G25" s="149"/>
      <c r="H25" s="152"/>
      <c r="I25" s="27"/>
    </row>
    <row r="26" spans="1:9" ht="13" x14ac:dyDescent="0.25">
      <c r="A26" s="23">
        <f>MAX(A$12:A25)+1</f>
        <v>13</v>
      </c>
      <c r="B26" s="25"/>
      <c r="C26" s="24"/>
      <c r="D26" s="147" t="s">
        <v>1</v>
      </c>
      <c r="E26" s="151"/>
      <c r="F26" s="27"/>
      <c r="G26" s="149"/>
      <c r="H26" s="152"/>
      <c r="I26" s="27"/>
    </row>
    <row r="27" spans="1:9" ht="13" x14ac:dyDescent="0.25">
      <c r="A27" s="23">
        <f>MAX(A$12:A26)+1</f>
        <v>14</v>
      </c>
      <c r="B27" s="24"/>
      <c r="C27" s="24"/>
      <c r="D27" s="147" t="s">
        <v>1</v>
      </c>
      <c r="E27" s="151"/>
      <c r="F27" s="27"/>
      <c r="G27" s="149"/>
      <c r="H27" s="152"/>
      <c r="I27" s="27"/>
    </row>
    <row r="28" spans="1:9" ht="13" x14ac:dyDescent="0.25">
      <c r="A28" s="23">
        <f>MAX(A$12:A27)+1</f>
        <v>15</v>
      </c>
      <c r="B28" s="25"/>
      <c r="C28" s="24"/>
      <c r="D28" s="147" t="s">
        <v>1</v>
      </c>
      <c r="E28" s="151"/>
      <c r="F28" s="27"/>
      <c r="G28" s="149"/>
      <c r="H28" s="152"/>
      <c r="I28" s="27"/>
    </row>
    <row r="29" spans="1:9" ht="13" x14ac:dyDescent="0.25">
      <c r="A29" s="23">
        <f>MAX(A$12:A28)+1</f>
        <v>16</v>
      </c>
      <c r="B29" s="25"/>
      <c r="C29" s="24"/>
      <c r="D29" s="147" t="s">
        <v>1</v>
      </c>
      <c r="E29" s="151"/>
      <c r="F29" s="27"/>
      <c r="G29" s="149"/>
      <c r="H29" s="152"/>
      <c r="I29" s="27"/>
    </row>
    <row r="30" spans="1:9" ht="13" x14ac:dyDescent="0.25">
      <c r="A30" s="23">
        <f>MAX(A$12:A29)+1</f>
        <v>17</v>
      </c>
      <c r="B30" s="24"/>
      <c r="C30" s="24"/>
      <c r="D30" s="147" t="s">
        <v>1</v>
      </c>
      <c r="E30" s="151"/>
      <c r="F30" s="27"/>
      <c r="G30" s="149"/>
      <c r="H30" s="152"/>
      <c r="I30" s="27"/>
    </row>
    <row r="31" spans="1:9" ht="13" x14ac:dyDescent="0.25">
      <c r="A31" s="23">
        <f>MAX(A$12:A30)+1</f>
        <v>18</v>
      </c>
      <c r="B31" s="25"/>
      <c r="C31" s="24"/>
      <c r="D31" s="147" t="s">
        <v>1</v>
      </c>
      <c r="E31" s="151"/>
      <c r="F31" s="27"/>
      <c r="G31" s="149"/>
      <c r="H31" s="152"/>
      <c r="I31" s="27"/>
    </row>
    <row r="32" spans="1:9" ht="13" x14ac:dyDescent="0.25">
      <c r="A32" s="23">
        <f>MAX(A$12:A31)+1</f>
        <v>19</v>
      </c>
      <c r="B32" s="25"/>
      <c r="C32" s="24"/>
      <c r="D32" s="147" t="s">
        <v>1</v>
      </c>
      <c r="E32" s="151"/>
      <c r="F32" s="27"/>
      <c r="G32" s="149"/>
      <c r="H32" s="152"/>
      <c r="I32" s="27"/>
    </row>
    <row r="33" spans="1:9" ht="13" x14ac:dyDescent="0.25">
      <c r="A33" s="23">
        <f>MAX(A$12:A32)+1</f>
        <v>20</v>
      </c>
      <c r="B33" s="24"/>
      <c r="C33" s="24"/>
      <c r="D33" s="147" t="s">
        <v>1</v>
      </c>
      <c r="E33" s="151"/>
      <c r="F33" s="27"/>
      <c r="G33" s="149"/>
      <c r="H33" s="152"/>
      <c r="I33" s="27"/>
    </row>
    <row r="34" spans="1:9" ht="13" x14ac:dyDescent="0.25">
      <c r="A34" s="23">
        <f>MAX(A$12:A33)+1</f>
        <v>21</v>
      </c>
      <c r="B34" s="25"/>
      <c r="C34" s="24"/>
      <c r="D34" s="147" t="s">
        <v>1</v>
      </c>
      <c r="E34" s="151"/>
      <c r="F34" s="27"/>
      <c r="G34" s="149"/>
      <c r="H34" s="152"/>
      <c r="I34" s="27"/>
    </row>
    <row r="35" spans="1:9" ht="13" x14ac:dyDescent="0.25">
      <c r="A35" s="23">
        <f>MAX(A$12:A34)+1</f>
        <v>22</v>
      </c>
      <c r="B35" s="25"/>
      <c r="C35" s="24"/>
      <c r="D35" s="147" t="s">
        <v>1</v>
      </c>
      <c r="E35" s="151"/>
      <c r="F35" s="27"/>
      <c r="G35" s="149"/>
      <c r="H35" s="152"/>
      <c r="I35" s="27"/>
    </row>
    <row r="36" spans="1:9" ht="13" x14ac:dyDescent="0.25">
      <c r="A36" s="23">
        <f>MAX(A$12:A35)+1</f>
        <v>23</v>
      </c>
      <c r="B36" s="24"/>
      <c r="C36" s="24"/>
      <c r="D36" s="147" t="s">
        <v>1</v>
      </c>
      <c r="E36" s="151"/>
      <c r="F36" s="27"/>
      <c r="G36" s="149"/>
      <c r="H36" s="152"/>
      <c r="I36" s="27"/>
    </row>
    <row r="37" spans="1:9" ht="13" x14ac:dyDescent="0.25">
      <c r="A37" s="23">
        <f>MAX(A$12:A36)+1</f>
        <v>24</v>
      </c>
      <c r="B37" s="25"/>
      <c r="C37" s="24"/>
      <c r="D37" s="147" t="s">
        <v>1</v>
      </c>
      <c r="E37" s="151"/>
      <c r="F37" s="27"/>
      <c r="G37" s="149"/>
      <c r="H37" s="152"/>
      <c r="I37" s="27"/>
    </row>
    <row r="38" spans="1:9" ht="13" x14ac:dyDescent="0.25">
      <c r="A38" s="23">
        <f>MAX(A$12:A37)+1</f>
        <v>25</v>
      </c>
      <c r="B38" s="25"/>
      <c r="C38" s="24"/>
      <c r="D38" s="147" t="s">
        <v>1</v>
      </c>
      <c r="E38" s="151"/>
      <c r="F38" s="27"/>
      <c r="G38" s="149"/>
      <c r="H38" s="152"/>
      <c r="I38" s="27"/>
    </row>
    <row r="39" spans="1:9" ht="13" x14ac:dyDescent="0.25">
      <c r="A39" s="23">
        <f>MAX(A$12:A38)+1</f>
        <v>26</v>
      </c>
      <c r="B39" s="24"/>
      <c r="C39" s="24"/>
      <c r="D39" s="147" t="s">
        <v>1</v>
      </c>
      <c r="E39" s="151"/>
      <c r="F39" s="27"/>
      <c r="G39" s="149"/>
      <c r="H39" s="152"/>
      <c r="I39" s="27"/>
    </row>
    <row r="40" spans="1:9" ht="13" x14ac:dyDescent="0.25">
      <c r="A40" s="23">
        <f>MAX(A$12:A39)+1</f>
        <v>27</v>
      </c>
      <c r="B40" s="25"/>
      <c r="C40" s="24"/>
      <c r="D40" s="147" t="s">
        <v>1</v>
      </c>
      <c r="E40" s="151"/>
      <c r="F40" s="27"/>
      <c r="G40" s="149"/>
      <c r="H40" s="152"/>
      <c r="I40" s="27"/>
    </row>
    <row r="41" spans="1:9" ht="13" x14ac:dyDescent="0.25">
      <c r="A41" s="23">
        <f>MAX(A$12:A40)+1</f>
        <v>28</v>
      </c>
      <c r="B41" s="25"/>
      <c r="C41" s="24"/>
      <c r="D41" s="147" t="s">
        <v>1</v>
      </c>
      <c r="E41" s="151"/>
      <c r="F41" s="27"/>
      <c r="G41" s="149"/>
      <c r="H41" s="152"/>
      <c r="I41" s="27"/>
    </row>
    <row r="42" spans="1:9" ht="13" x14ac:dyDescent="0.25">
      <c r="A42" s="23">
        <f>MAX(A$12:A41)+1</f>
        <v>29</v>
      </c>
      <c r="B42" s="24"/>
      <c r="C42" s="24"/>
      <c r="D42" s="147" t="s">
        <v>1</v>
      </c>
      <c r="E42" s="151"/>
      <c r="F42" s="27"/>
      <c r="G42" s="149"/>
      <c r="H42" s="152"/>
      <c r="I42" s="27"/>
    </row>
    <row r="43" spans="1:9" ht="13" x14ac:dyDescent="0.25">
      <c r="A43" s="23">
        <f>MAX(A$12:A42)+1</f>
        <v>30</v>
      </c>
      <c r="B43" s="25"/>
      <c r="C43" s="24"/>
      <c r="D43" s="147" t="s">
        <v>1</v>
      </c>
      <c r="E43" s="151"/>
      <c r="F43" s="27"/>
      <c r="G43" s="149"/>
      <c r="H43" s="152"/>
      <c r="I43" s="27"/>
    </row>
    <row r="44" spans="1:9" ht="13" x14ac:dyDescent="0.25">
      <c r="A44" s="23">
        <f>MAX(A$12:A43)+1</f>
        <v>31</v>
      </c>
      <c r="B44" s="25"/>
      <c r="C44" s="24"/>
      <c r="D44" s="147" t="s">
        <v>1</v>
      </c>
      <c r="E44" s="151"/>
      <c r="F44" s="27"/>
      <c r="G44" s="149"/>
      <c r="H44" s="152"/>
      <c r="I44" s="27"/>
    </row>
    <row r="45" spans="1:9" ht="13" x14ac:dyDescent="0.25">
      <c r="A45" s="23">
        <f>MAX(A$12:A44)+1</f>
        <v>32</v>
      </c>
      <c r="B45" s="24"/>
      <c r="C45" s="24"/>
      <c r="D45" s="147" t="s">
        <v>1</v>
      </c>
      <c r="E45" s="151"/>
      <c r="F45" s="27"/>
      <c r="G45" s="149"/>
      <c r="H45" s="152"/>
      <c r="I45" s="27"/>
    </row>
    <row r="46" spans="1:9" ht="13" x14ac:dyDescent="0.25">
      <c r="A46" s="23">
        <f>MAX(A$12:A45)+1</f>
        <v>33</v>
      </c>
      <c r="B46" s="25"/>
      <c r="C46" s="24"/>
      <c r="D46" s="147" t="s">
        <v>1</v>
      </c>
      <c r="E46" s="151"/>
      <c r="F46" s="27"/>
      <c r="G46" s="149"/>
      <c r="H46" s="152"/>
      <c r="I46" s="27"/>
    </row>
    <row r="47" spans="1:9" ht="13" x14ac:dyDescent="0.25">
      <c r="A47" s="23">
        <f>MAX(A$12:A46)+1</f>
        <v>34</v>
      </c>
      <c r="B47" s="25"/>
      <c r="C47" s="24"/>
      <c r="D47" s="147" t="s">
        <v>1</v>
      </c>
      <c r="E47" s="151"/>
      <c r="F47" s="27"/>
      <c r="G47" s="149"/>
      <c r="H47" s="152"/>
      <c r="I47" s="27"/>
    </row>
    <row r="48" spans="1:9" ht="13" x14ac:dyDescent="0.25">
      <c r="A48" s="23">
        <f>MAX(A$12:A47)+1</f>
        <v>35</v>
      </c>
      <c r="B48" s="24"/>
      <c r="C48" s="24"/>
      <c r="D48" s="147" t="s">
        <v>1</v>
      </c>
      <c r="E48" s="151"/>
      <c r="F48" s="27"/>
      <c r="G48" s="149"/>
      <c r="H48" s="152"/>
      <c r="I48" s="27"/>
    </row>
    <row r="49" spans="1:9" ht="13" x14ac:dyDescent="0.25">
      <c r="A49" s="23">
        <f>MAX(A$12:A48)+1</f>
        <v>36</v>
      </c>
      <c r="B49" s="25"/>
      <c r="C49" s="24"/>
      <c r="D49" s="147" t="s">
        <v>1</v>
      </c>
      <c r="E49" s="151"/>
      <c r="F49" s="27"/>
      <c r="G49" s="149"/>
      <c r="H49" s="152"/>
      <c r="I49" s="27"/>
    </row>
    <row r="50" spans="1:9" ht="13" x14ac:dyDescent="0.25">
      <c r="A50" s="23">
        <f>MAX(A$12:A49)+1</f>
        <v>37</v>
      </c>
      <c r="B50" s="25"/>
      <c r="C50" s="24"/>
      <c r="D50" s="147" t="s">
        <v>1</v>
      </c>
      <c r="E50" s="151"/>
      <c r="F50" s="27"/>
      <c r="G50" s="149"/>
      <c r="H50" s="152"/>
      <c r="I50" s="27"/>
    </row>
    <row r="51" spans="1:9" ht="13" x14ac:dyDescent="0.25">
      <c r="A51" s="23">
        <f>MAX(A$12:A50)+1</f>
        <v>38</v>
      </c>
      <c r="B51" s="24"/>
      <c r="C51" s="24"/>
      <c r="D51" s="147" t="s">
        <v>1</v>
      </c>
      <c r="E51" s="151"/>
      <c r="F51" s="27"/>
      <c r="G51" s="149"/>
      <c r="H51" s="152"/>
      <c r="I51" s="27"/>
    </row>
    <row r="52" spans="1:9" ht="13" x14ac:dyDescent="0.25">
      <c r="A52" s="23">
        <f>MAX(A$12:A51)+1</f>
        <v>39</v>
      </c>
      <c r="B52" s="25"/>
      <c r="C52" s="24"/>
      <c r="D52" s="147" t="s">
        <v>1</v>
      </c>
      <c r="E52" s="151"/>
      <c r="F52" s="27"/>
      <c r="G52" s="149"/>
      <c r="H52" s="152"/>
      <c r="I52" s="27"/>
    </row>
    <row r="53" spans="1:9" ht="13" x14ac:dyDescent="0.25">
      <c r="A53" s="23">
        <f>MAX(A$12:A52)+1</f>
        <v>40</v>
      </c>
      <c r="B53" s="25"/>
      <c r="C53" s="24"/>
      <c r="D53" s="147" t="s">
        <v>1</v>
      </c>
      <c r="E53" s="151"/>
      <c r="F53" s="27"/>
      <c r="G53" s="149"/>
      <c r="H53" s="152"/>
      <c r="I53" s="27"/>
    </row>
    <row r="54" spans="1:9" ht="13" x14ac:dyDescent="0.25">
      <c r="A54" s="23">
        <f>MAX(A$12:A53)+1</f>
        <v>41</v>
      </c>
      <c r="B54" s="24"/>
      <c r="C54" s="24"/>
      <c r="D54" s="147" t="s">
        <v>1</v>
      </c>
      <c r="E54" s="151"/>
      <c r="F54" s="27"/>
      <c r="G54" s="149"/>
      <c r="H54" s="152"/>
      <c r="I54" s="27"/>
    </row>
    <row r="55" spans="1:9" ht="13" x14ac:dyDescent="0.25">
      <c r="A55" s="23">
        <f>MAX(A$12:A54)+1</f>
        <v>42</v>
      </c>
      <c r="B55" s="25"/>
      <c r="C55" s="24"/>
      <c r="D55" s="147" t="s">
        <v>1</v>
      </c>
      <c r="E55" s="151"/>
      <c r="F55" s="27"/>
      <c r="G55" s="149"/>
      <c r="H55" s="152"/>
      <c r="I55" s="27"/>
    </row>
    <row r="56" spans="1:9" ht="13" x14ac:dyDescent="0.25">
      <c r="A56" s="23">
        <f>MAX(A$12:A55)+1</f>
        <v>43</v>
      </c>
      <c r="B56" s="25"/>
      <c r="C56" s="24"/>
      <c r="D56" s="147" t="s">
        <v>1</v>
      </c>
      <c r="E56" s="151"/>
      <c r="F56" s="27"/>
      <c r="G56" s="149"/>
      <c r="H56" s="152"/>
      <c r="I56" s="27"/>
    </row>
    <row r="57" spans="1:9" ht="13" x14ac:dyDescent="0.25">
      <c r="A57" s="23">
        <f>MAX(A$12:A56)+1</f>
        <v>44</v>
      </c>
      <c r="B57" s="24"/>
      <c r="C57" s="24"/>
      <c r="D57" s="147" t="s">
        <v>1</v>
      </c>
      <c r="E57" s="151"/>
      <c r="F57" s="27"/>
      <c r="G57" s="149"/>
      <c r="H57" s="152"/>
      <c r="I57" s="27"/>
    </row>
    <row r="58" spans="1:9" ht="13" x14ac:dyDescent="0.25">
      <c r="A58" s="23">
        <f>MAX(A$12:A57)+1</f>
        <v>45</v>
      </c>
      <c r="B58" s="25"/>
      <c r="C58" s="24"/>
      <c r="D58" s="147" t="s">
        <v>1</v>
      </c>
      <c r="E58" s="151"/>
      <c r="F58" s="27"/>
      <c r="G58" s="149"/>
      <c r="H58" s="152"/>
      <c r="I58" s="27"/>
    </row>
    <row r="59" spans="1:9" ht="13" x14ac:dyDescent="0.25">
      <c r="A59" s="23">
        <f>MAX(A$12:A58)+1</f>
        <v>46</v>
      </c>
      <c r="B59" s="25"/>
      <c r="C59" s="24"/>
      <c r="D59" s="147" t="s">
        <v>1</v>
      </c>
      <c r="E59" s="151"/>
      <c r="F59" s="27"/>
      <c r="G59" s="149"/>
      <c r="H59" s="152"/>
      <c r="I59" s="27"/>
    </row>
    <row r="60" spans="1:9" ht="13" x14ac:dyDescent="0.25">
      <c r="A60" s="23">
        <f>MAX(A$12:A59)+1</f>
        <v>47</v>
      </c>
      <c r="B60" s="24"/>
      <c r="C60" s="24"/>
      <c r="D60" s="147" t="s">
        <v>1</v>
      </c>
      <c r="E60" s="151"/>
      <c r="F60" s="27"/>
      <c r="G60" s="149"/>
      <c r="H60" s="152"/>
      <c r="I60" s="27"/>
    </row>
    <row r="61" spans="1:9" ht="13" x14ac:dyDescent="0.25">
      <c r="A61" s="23">
        <f>MAX(A$12:A60)+1</f>
        <v>48</v>
      </c>
      <c r="B61" s="25"/>
      <c r="C61" s="24"/>
      <c r="D61" s="147" t="s">
        <v>1</v>
      </c>
      <c r="E61" s="151"/>
      <c r="F61" s="27"/>
      <c r="G61" s="149"/>
      <c r="H61" s="152"/>
      <c r="I61" s="27"/>
    </row>
    <row r="62" spans="1:9" ht="13" x14ac:dyDescent="0.25">
      <c r="A62" s="23">
        <f>MAX(A$12:A61)+1</f>
        <v>49</v>
      </c>
      <c r="B62" s="25"/>
      <c r="C62" s="24"/>
      <c r="D62" s="147" t="s">
        <v>1</v>
      </c>
      <c r="E62" s="151"/>
      <c r="F62" s="27"/>
      <c r="G62" s="149"/>
      <c r="H62" s="152"/>
      <c r="I62" s="27"/>
    </row>
    <row r="63" spans="1:9" ht="13" x14ac:dyDescent="0.25">
      <c r="A63" s="23">
        <f>MAX(A$12:A62)+1</f>
        <v>50</v>
      </c>
      <c r="B63" s="24"/>
      <c r="C63" s="24"/>
      <c r="D63" s="147" t="s">
        <v>1</v>
      </c>
      <c r="E63" s="151"/>
      <c r="F63" s="27"/>
      <c r="G63" s="149"/>
      <c r="H63" s="152"/>
      <c r="I63" s="27"/>
    </row>
    <row r="64" spans="1:9" ht="13" x14ac:dyDescent="0.3">
      <c r="A64" s="774"/>
      <c r="B64" s="774"/>
      <c r="C64" s="774"/>
      <c r="D64" s="774"/>
      <c r="E64" s="774"/>
      <c r="F64" s="774"/>
      <c r="G64" s="774"/>
      <c r="H64" s="774"/>
      <c r="I64" s="774"/>
    </row>
    <row r="65" spans="1:9" ht="13" x14ac:dyDescent="0.3">
      <c r="A65" s="775" t="s">
        <v>22</v>
      </c>
      <c r="B65" s="775"/>
      <c r="C65" s="775"/>
      <c r="D65" s="775"/>
      <c r="E65" s="775"/>
      <c r="F65" s="775"/>
      <c r="G65" s="775"/>
      <c r="H65" s="775"/>
      <c r="I65" s="775"/>
    </row>
    <row r="66" spans="1:9" ht="13" x14ac:dyDescent="0.3">
      <c r="A66" s="774"/>
      <c r="B66" s="774"/>
      <c r="C66" s="774"/>
      <c r="D66" s="774"/>
      <c r="E66" s="774"/>
      <c r="F66" s="774"/>
      <c r="G66" s="774"/>
      <c r="H66" s="774"/>
      <c r="I66" s="774"/>
    </row>
    <row r="67" spans="1:9" s="12" customFormat="1" ht="18" customHeight="1" x14ac:dyDescent="0.25">
      <c r="A67" s="10"/>
      <c r="B67" s="11"/>
      <c r="I67" s="11"/>
    </row>
    <row r="68" spans="1:9" s="12" customFormat="1" ht="18" customHeight="1" x14ac:dyDescent="0.25">
      <c r="A68" s="10"/>
      <c r="B68" s="11"/>
      <c r="I68" s="11"/>
    </row>
    <row r="69" spans="1:9" s="12" customFormat="1" ht="18" customHeight="1" x14ac:dyDescent="0.25">
      <c r="A69" s="11"/>
      <c r="B69" s="11"/>
      <c r="I69" s="11"/>
    </row>
    <row r="70" spans="1:9" s="12" customFormat="1" ht="18" customHeight="1" x14ac:dyDescent="0.25">
      <c r="A70" s="11"/>
      <c r="B70" s="11"/>
      <c r="I70" s="11"/>
    </row>
    <row r="71" spans="1:9" s="12" customFormat="1" ht="18" customHeight="1" x14ac:dyDescent="0.25">
      <c r="A71" s="11"/>
      <c r="B71" s="11"/>
      <c r="I71" s="11"/>
    </row>
    <row r="72" spans="1:9" s="12" customFormat="1" ht="18" customHeight="1" x14ac:dyDescent="0.25">
      <c r="A72" s="11"/>
      <c r="B72" s="11"/>
      <c r="I72" s="11"/>
    </row>
    <row r="73" spans="1:9" s="12" customFormat="1" ht="18" customHeight="1" x14ac:dyDescent="0.25">
      <c r="A73" s="11"/>
      <c r="B73" s="11"/>
      <c r="I73" s="11"/>
    </row>
    <row r="74" spans="1:9" s="12" customFormat="1" ht="18" customHeight="1" x14ac:dyDescent="0.25">
      <c r="A74" s="11"/>
      <c r="B74" s="11"/>
      <c r="I74" s="11"/>
    </row>
    <row r="75" spans="1:9" s="12" customFormat="1" x14ac:dyDescent="0.25">
      <c r="A75" s="11"/>
      <c r="B75" s="11"/>
      <c r="C75" s="11"/>
      <c r="D75" s="11"/>
      <c r="E75" s="11"/>
      <c r="F75" s="11"/>
      <c r="G75" s="11"/>
      <c r="H75" s="11"/>
      <c r="I75" s="11"/>
    </row>
  </sheetData>
  <mergeCells count="5">
    <mergeCell ref="A1:I1"/>
    <mergeCell ref="A66:I66"/>
    <mergeCell ref="A65:I65"/>
    <mergeCell ref="A64:I64"/>
    <mergeCell ref="A13:I13"/>
  </mergeCells>
  <phoneticPr fontId="0" type="noConversion"/>
  <conditionalFormatting sqref="D14:D63">
    <cfRule type="cellIs" dxfId="110" priority="1" stopIfTrue="1" operator="equal">
      <formula>"F"</formula>
    </cfRule>
    <cfRule type="cellIs" dxfId="109" priority="2" stopIfTrue="1" operator="equal">
      <formula>"B"</formula>
    </cfRule>
    <cfRule type="cellIs" dxfId="108" priority="3" stopIfTrue="1" operator="equal">
      <formula>"u"</formula>
    </cfRule>
  </conditionalFormatting>
  <dataValidations xWindow="81" yWindow="389" count="3">
    <dataValidation type="list" showInputMessage="1" showErrorMessage="1" promptTitle="Valid values include:" prompt="U - Untested_x000a_P - Pass_x000a_F - Fail_x000a_B - Blocked_x000a_S - Skipped_x000a_n/a - Not applicable_x000a_" sqref="D14:D63">
      <formula1>"U,P,F,B,S,n/a"</formula1>
    </dataValidation>
    <dataValidation allowBlank="1" showErrorMessage="1" promptTitle="Valid values include:" sqref="D12"/>
    <dataValidation allowBlank="1" showErrorMessage="1" sqref="A12:B12"/>
  </dataValidations>
  <hyperlinks>
    <hyperlink ref="B14" location="'UC009 Test Cases'!A1:A30" display="成绩都不进行锁定"/>
    <hyperlink ref="B15" location="'UC009 Test Cases'!A32:F62" display="对部分成绩进行锁定"/>
  </hyperlinks>
  <pageMargins left="0.5" right="0.5" top="0.5" bottom="0.5" header="0.5" footer="0.5"/>
  <pageSetup orientation="landscape" r:id="rId1"/>
  <headerFooter alignWithMargins="0"/>
  <drawing r:id="rId2"/>
  <legacyDrawing r:id="rId3"/>
  <oleObjects>
    <mc:AlternateContent xmlns:mc="http://schemas.openxmlformats.org/markup-compatibility/2006">
      <mc:Choice Requires="x14">
        <oleObject progId="Paint.Picture" shapeId="123914" r:id="rId4">
          <objectPr defaultSize="0" r:id="rId5">
            <anchor moveWithCells="1">
              <from>
                <xdr:col>8</xdr:col>
                <xdr:colOff>19050</xdr:colOff>
                <xdr:row>11</xdr:row>
                <xdr:rowOff>190500</xdr:rowOff>
              </from>
              <to>
                <xdr:col>9</xdr:col>
                <xdr:colOff>0</xdr:colOff>
                <xdr:row>11</xdr:row>
                <xdr:rowOff>342900</xdr:rowOff>
              </to>
            </anchor>
          </objectPr>
        </oleObject>
      </mc:Choice>
      <mc:Fallback>
        <oleObject progId="Paint.Picture" shapeId="123914" r:id="rId4"/>
      </mc:Fallback>
    </mc:AlternateContent>
    <mc:AlternateContent xmlns:mc="http://schemas.openxmlformats.org/markup-compatibility/2006">
      <mc:Choice Requires="x14">
        <oleObject progId="Paint.Picture" shapeId="123921" r:id="rId6">
          <objectPr defaultSize="0" autoPict="0" r:id="rId5">
            <anchor moveWithCells="1">
              <from>
                <xdr:col>8</xdr:col>
                <xdr:colOff>19050</xdr:colOff>
                <xdr:row>11</xdr:row>
                <xdr:rowOff>190500</xdr:rowOff>
              </from>
              <to>
                <xdr:col>9</xdr:col>
                <xdr:colOff>0</xdr:colOff>
                <xdr:row>11</xdr:row>
                <xdr:rowOff>342900</xdr:rowOff>
              </to>
            </anchor>
          </objectPr>
        </oleObject>
      </mc:Choice>
      <mc:Fallback>
        <oleObject progId="Paint.Picture" shapeId="123921" r:id="rId6"/>
      </mc:Fallback>
    </mc:AlternateContent>
    <mc:AlternateContent xmlns:mc="http://schemas.openxmlformats.org/markup-compatibility/2006">
      <mc:Choice Requires="x14">
        <oleObject progId="Paint.Picture" shapeId="123922" r:id="rId7">
          <objectPr defaultSize="0" autoPict="0" r:id="rId5">
            <anchor moveWithCells="1">
              <from>
                <xdr:col>8</xdr:col>
                <xdr:colOff>19050</xdr:colOff>
                <xdr:row>11</xdr:row>
                <xdr:rowOff>190500</xdr:rowOff>
              </from>
              <to>
                <xdr:col>9</xdr:col>
                <xdr:colOff>0</xdr:colOff>
                <xdr:row>11</xdr:row>
                <xdr:rowOff>342900</xdr:rowOff>
              </to>
            </anchor>
          </objectPr>
        </oleObject>
      </mc:Choice>
      <mc:Fallback>
        <oleObject progId="Paint.Picture" shapeId="123922" r:id="rId7"/>
      </mc:Fallback>
    </mc:AlternateContent>
  </oleObjec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16" workbookViewId="0">
      <selection activeCell="B12" sqref="B12"/>
    </sheetView>
  </sheetViews>
  <sheetFormatPr defaultColWidth="9.1796875" defaultRowHeight="12.5" x14ac:dyDescent="0.25"/>
  <cols>
    <col min="1" max="1" width="3.1796875" style="268" bestFit="1" customWidth="1"/>
    <col min="2" max="2" width="32.1796875" style="268" bestFit="1" customWidth="1"/>
    <col min="3" max="3" width="30.453125" style="268" bestFit="1" customWidth="1"/>
    <col min="4" max="4" width="9.1796875" style="268" bestFit="1" customWidth="1"/>
    <col min="5" max="5" width="12.1796875" style="268" customWidth="1"/>
    <col min="6" max="16384" width="9.1796875" style="268"/>
  </cols>
  <sheetData>
    <row r="1" spans="1:6" ht="16.5" customHeight="1" thickBot="1" x14ac:dyDescent="0.3">
      <c r="A1" s="827" t="s">
        <v>283</v>
      </c>
      <c r="B1" s="827"/>
      <c r="C1" s="827"/>
      <c r="D1" s="827"/>
      <c r="E1" s="827"/>
      <c r="F1" s="827"/>
    </row>
    <row r="2" spans="1:6" ht="13.5" thickTop="1" x14ac:dyDescent="0.3">
      <c r="A2" s="477"/>
      <c r="B2" s="478" t="s">
        <v>84</v>
      </c>
      <c r="C2" s="511" t="s">
        <v>279</v>
      </c>
      <c r="D2" s="505" t="s">
        <v>77</v>
      </c>
      <c r="E2" s="312" t="s">
        <v>284</v>
      </c>
      <c r="F2" s="479"/>
    </row>
    <row r="3" spans="1:6" ht="13" x14ac:dyDescent="0.3">
      <c r="A3" s="480"/>
      <c r="B3" s="481" t="s">
        <v>85</v>
      </c>
      <c r="C3" s="841" t="s">
        <v>285</v>
      </c>
      <c r="D3" s="851"/>
      <c r="E3" s="852"/>
      <c r="F3" s="479"/>
    </row>
    <row r="4" spans="1:6" ht="13" x14ac:dyDescent="0.3">
      <c r="A4" s="482"/>
      <c r="B4" s="481" t="s">
        <v>87</v>
      </c>
      <c r="C4" s="841" t="s">
        <v>286</v>
      </c>
      <c r="D4" s="851"/>
      <c r="E4" s="852"/>
      <c r="F4" s="479"/>
    </row>
    <row r="5" spans="1:6" ht="13" x14ac:dyDescent="0.3">
      <c r="A5" s="482"/>
      <c r="B5" s="481" t="s">
        <v>86</v>
      </c>
      <c r="C5" s="841"/>
      <c r="D5" s="851"/>
      <c r="E5" s="852"/>
      <c r="F5" s="479"/>
    </row>
    <row r="6" spans="1:6" ht="13.5" customHeight="1" thickBot="1" x14ac:dyDescent="0.35">
      <c r="A6" s="483"/>
      <c r="B6" s="484" t="s">
        <v>88</v>
      </c>
      <c r="C6" s="820" t="s">
        <v>287</v>
      </c>
      <c r="D6" s="821"/>
      <c r="E6" s="822"/>
      <c r="F6" s="485"/>
    </row>
    <row r="7" spans="1:6" ht="13" x14ac:dyDescent="0.3">
      <c r="A7" s="486"/>
      <c r="B7" s="487" t="s">
        <v>89</v>
      </c>
      <c r="C7" s="488"/>
      <c r="D7" s="489" t="s">
        <v>91</v>
      </c>
      <c r="E7" s="490"/>
      <c r="F7" s="491"/>
    </row>
    <row r="8" spans="1:6" ht="13.5" thickBot="1" x14ac:dyDescent="0.35">
      <c r="A8" s="492"/>
      <c r="B8" s="493" t="s">
        <v>90</v>
      </c>
      <c r="C8" s="494"/>
      <c r="D8" s="495" t="s">
        <v>92</v>
      </c>
      <c r="E8" s="496"/>
      <c r="F8" s="497"/>
    </row>
    <row r="9" spans="1:6" ht="23.5" thickBot="1" x14ac:dyDescent="0.35">
      <c r="A9" s="498" t="s">
        <v>78</v>
      </c>
      <c r="B9" s="499" t="s">
        <v>79</v>
      </c>
      <c r="C9" s="499" t="s">
        <v>80</v>
      </c>
      <c r="D9" s="506" t="s">
        <v>81</v>
      </c>
      <c r="E9" s="823" t="s">
        <v>82</v>
      </c>
      <c r="F9" s="830"/>
    </row>
    <row r="10" spans="1:6" ht="13" x14ac:dyDescent="0.25">
      <c r="A10" s="500">
        <v>1</v>
      </c>
      <c r="B10" s="501" t="s">
        <v>288</v>
      </c>
      <c r="C10" s="476" t="s">
        <v>289</v>
      </c>
      <c r="D10" s="156" t="s">
        <v>1</v>
      </c>
      <c r="E10" s="825"/>
      <c r="F10" s="826"/>
    </row>
    <row r="11" spans="1:6" ht="13" x14ac:dyDescent="0.25">
      <c r="A11" s="500">
        <v>2</v>
      </c>
      <c r="B11" s="474" t="s">
        <v>123</v>
      </c>
      <c r="C11" s="475" t="s">
        <v>290</v>
      </c>
      <c r="D11" s="156" t="s">
        <v>1</v>
      </c>
      <c r="E11" s="839"/>
      <c r="F11" s="847"/>
    </row>
    <row r="12" spans="1:6" ht="25" x14ac:dyDescent="0.25">
      <c r="A12" s="500"/>
      <c r="B12" s="230" t="s">
        <v>291</v>
      </c>
      <c r="C12" s="475" t="s">
        <v>292</v>
      </c>
      <c r="D12" s="156" t="s">
        <v>1</v>
      </c>
      <c r="E12" s="839"/>
      <c r="F12" s="847"/>
    </row>
    <row r="13" spans="1:6" ht="13" x14ac:dyDescent="0.25">
      <c r="A13" s="500">
        <v>4</v>
      </c>
      <c r="B13" s="501" t="s">
        <v>293</v>
      </c>
      <c r="C13" s="501" t="s">
        <v>294</v>
      </c>
      <c r="D13" s="156" t="s">
        <v>1</v>
      </c>
      <c r="E13" s="839"/>
      <c r="F13" s="847"/>
    </row>
    <row r="14" spans="1:6" ht="13" x14ac:dyDescent="0.25">
      <c r="A14" s="500">
        <v>5</v>
      </c>
      <c r="B14" s="501" t="s">
        <v>295</v>
      </c>
      <c r="C14" s="501" t="s">
        <v>296</v>
      </c>
      <c r="D14" s="156" t="s">
        <v>1</v>
      </c>
      <c r="E14" s="839"/>
      <c r="F14" s="847"/>
    </row>
    <row r="15" spans="1:6" ht="13" x14ac:dyDescent="0.25">
      <c r="A15" s="500">
        <v>6</v>
      </c>
      <c r="B15" s="501"/>
      <c r="C15" s="501"/>
      <c r="D15" s="156" t="s">
        <v>1</v>
      </c>
      <c r="E15" s="839"/>
      <c r="F15" s="847"/>
    </row>
    <row r="16" spans="1:6" ht="13" x14ac:dyDescent="0.25">
      <c r="A16" s="500">
        <v>7</v>
      </c>
      <c r="B16" s="501"/>
      <c r="C16" s="501"/>
      <c r="D16" s="156" t="s">
        <v>1</v>
      </c>
      <c r="E16" s="839"/>
      <c r="F16" s="847"/>
    </row>
    <row r="17" spans="1:6" ht="13" x14ac:dyDescent="0.25">
      <c r="A17" s="500">
        <v>8</v>
      </c>
      <c r="B17" s="501"/>
      <c r="C17" s="501"/>
      <c r="D17" s="156" t="s">
        <v>1</v>
      </c>
      <c r="E17" s="839"/>
      <c r="F17" s="847"/>
    </row>
    <row r="18" spans="1:6" ht="13" x14ac:dyDescent="0.25">
      <c r="A18" s="500">
        <v>9</v>
      </c>
      <c r="B18" s="501"/>
      <c r="C18" s="501"/>
      <c r="D18" s="156" t="s">
        <v>1</v>
      </c>
      <c r="E18" s="839"/>
      <c r="F18" s="847"/>
    </row>
    <row r="19" spans="1:6" ht="13" x14ac:dyDescent="0.25">
      <c r="A19" s="500">
        <v>10</v>
      </c>
      <c r="B19" s="501"/>
      <c r="C19" s="501"/>
      <c r="D19" s="156" t="s">
        <v>1</v>
      </c>
      <c r="E19" s="839"/>
      <c r="F19" s="847"/>
    </row>
    <row r="20" spans="1:6" ht="13" x14ac:dyDescent="0.25">
      <c r="A20" s="500">
        <v>11</v>
      </c>
      <c r="B20" s="501"/>
      <c r="C20" s="501"/>
      <c r="D20" s="156" t="s">
        <v>1</v>
      </c>
      <c r="E20" s="839"/>
      <c r="F20" s="847"/>
    </row>
    <row r="21" spans="1:6" ht="13" x14ac:dyDescent="0.25">
      <c r="A21" s="500">
        <v>12</v>
      </c>
      <c r="B21" s="501"/>
      <c r="C21" s="501"/>
      <c r="D21" s="156" t="s">
        <v>1</v>
      </c>
      <c r="E21" s="839"/>
      <c r="F21" s="847"/>
    </row>
    <row r="22" spans="1:6" ht="13" x14ac:dyDescent="0.25">
      <c r="A22" s="500">
        <v>13</v>
      </c>
      <c r="B22" s="501"/>
      <c r="C22" s="501"/>
      <c r="D22" s="156" t="s">
        <v>1</v>
      </c>
      <c r="E22" s="839"/>
      <c r="F22" s="847"/>
    </row>
    <row r="23" spans="1:6" ht="13" x14ac:dyDescent="0.25">
      <c r="A23" s="500">
        <v>14</v>
      </c>
      <c r="B23" s="501"/>
      <c r="C23" s="501"/>
      <c r="D23" s="156" t="s">
        <v>1</v>
      </c>
      <c r="E23" s="839"/>
      <c r="F23" s="847"/>
    </row>
    <row r="24" spans="1:6" ht="13" x14ac:dyDescent="0.25">
      <c r="A24" s="500">
        <v>15</v>
      </c>
      <c r="B24" s="501"/>
      <c r="C24" s="501"/>
      <c r="D24" s="156" t="s">
        <v>1</v>
      </c>
      <c r="E24" s="839"/>
      <c r="F24" s="847"/>
    </row>
    <row r="25" spans="1:6" ht="13" x14ac:dyDescent="0.25">
      <c r="A25" s="500">
        <v>16</v>
      </c>
      <c r="B25" s="501"/>
      <c r="C25" s="501"/>
      <c r="D25" s="156" t="s">
        <v>1</v>
      </c>
      <c r="E25" s="839"/>
      <c r="F25" s="847"/>
    </row>
    <row r="26" spans="1:6" ht="13" x14ac:dyDescent="0.25">
      <c r="A26" s="500">
        <v>17</v>
      </c>
      <c r="B26" s="501"/>
      <c r="C26" s="501"/>
      <c r="D26" s="156" t="s">
        <v>1</v>
      </c>
      <c r="E26" s="839"/>
      <c r="F26" s="847"/>
    </row>
    <row r="27" spans="1:6" ht="13" x14ac:dyDescent="0.25">
      <c r="A27" s="500">
        <v>18</v>
      </c>
      <c r="B27" s="501"/>
      <c r="C27" s="501"/>
      <c r="D27" s="156" t="s">
        <v>1</v>
      </c>
      <c r="E27" s="839"/>
      <c r="F27" s="847"/>
    </row>
    <row r="28" spans="1:6" ht="13" x14ac:dyDescent="0.25">
      <c r="A28" s="500">
        <v>19</v>
      </c>
      <c r="B28" s="501"/>
      <c r="C28" s="501"/>
      <c r="D28" s="156" t="s">
        <v>1</v>
      </c>
      <c r="E28" s="839"/>
      <c r="F28" s="847"/>
    </row>
    <row r="29" spans="1:6" ht="13" x14ac:dyDescent="0.25">
      <c r="A29" s="500">
        <v>20</v>
      </c>
      <c r="B29" s="501"/>
      <c r="C29" s="501"/>
      <c r="D29" s="156" t="s">
        <v>1</v>
      </c>
      <c r="E29" s="839"/>
      <c r="F29" s="847"/>
    </row>
    <row r="30" spans="1:6" ht="13.5" thickBot="1" x14ac:dyDescent="0.35">
      <c r="A30" s="502"/>
      <c r="B30" s="503" t="s">
        <v>83</v>
      </c>
      <c r="C30" s="504"/>
      <c r="D30" s="156" t="s">
        <v>1</v>
      </c>
      <c r="E30" s="828"/>
      <c r="F30" s="829"/>
    </row>
    <row r="32" spans="1:6" ht="16.5" customHeight="1" thickBot="1" x14ac:dyDescent="0.3">
      <c r="A32" s="827" t="s">
        <v>297</v>
      </c>
      <c r="B32" s="827"/>
      <c r="C32" s="827"/>
      <c r="D32" s="827"/>
      <c r="E32" s="827"/>
      <c r="F32" s="827"/>
    </row>
    <row r="33" spans="1:6" ht="13.5" thickTop="1" x14ac:dyDescent="0.3">
      <c r="A33" s="477"/>
      <c r="B33" s="478" t="s">
        <v>84</v>
      </c>
      <c r="C33" s="476" t="s">
        <v>298</v>
      </c>
      <c r="D33" s="505" t="s">
        <v>77</v>
      </c>
      <c r="E33" s="310" t="s">
        <v>299</v>
      </c>
      <c r="F33" s="479"/>
    </row>
    <row r="34" spans="1:6" ht="13" customHeight="1" x14ac:dyDescent="0.3">
      <c r="A34" s="480"/>
      <c r="B34" s="481" t="s">
        <v>85</v>
      </c>
      <c r="C34" s="841" t="s">
        <v>300</v>
      </c>
      <c r="D34" s="851"/>
      <c r="E34" s="852"/>
      <c r="F34" s="479"/>
    </row>
    <row r="35" spans="1:6" ht="13" x14ac:dyDescent="0.3">
      <c r="A35" s="482"/>
      <c r="B35" s="481" t="s">
        <v>87</v>
      </c>
      <c r="C35" s="848" t="s">
        <v>286</v>
      </c>
      <c r="D35" s="849"/>
      <c r="E35" s="850"/>
      <c r="F35" s="479"/>
    </row>
    <row r="36" spans="1:6" ht="13" x14ac:dyDescent="0.3">
      <c r="A36" s="482"/>
      <c r="B36" s="481" t="s">
        <v>86</v>
      </c>
      <c r="C36" s="841"/>
      <c r="D36" s="851"/>
      <c r="E36" s="852"/>
      <c r="F36" s="479"/>
    </row>
    <row r="37" spans="1:6" ht="13.5" customHeight="1" thickBot="1" x14ac:dyDescent="0.35">
      <c r="A37" s="483"/>
      <c r="B37" s="484" t="s">
        <v>88</v>
      </c>
      <c r="C37" s="820" t="s">
        <v>301</v>
      </c>
      <c r="D37" s="821"/>
      <c r="E37" s="822"/>
      <c r="F37" s="485"/>
    </row>
    <row r="38" spans="1:6" ht="13" x14ac:dyDescent="0.3">
      <c r="A38" s="486"/>
      <c r="B38" s="487" t="s">
        <v>89</v>
      </c>
      <c r="C38" s="488"/>
      <c r="D38" s="489" t="s">
        <v>91</v>
      </c>
      <c r="E38" s="490"/>
      <c r="F38" s="491"/>
    </row>
    <row r="39" spans="1:6" ht="13.5" thickBot="1" x14ac:dyDescent="0.35">
      <c r="A39" s="492"/>
      <c r="B39" s="493" t="s">
        <v>90</v>
      </c>
      <c r="C39" s="494"/>
      <c r="D39" s="495" t="s">
        <v>92</v>
      </c>
      <c r="E39" s="496"/>
      <c r="F39" s="497"/>
    </row>
    <row r="40" spans="1:6" ht="23.5" thickBot="1" x14ac:dyDescent="0.35">
      <c r="A40" s="498" t="s">
        <v>78</v>
      </c>
      <c r="B40" s="499" t="s">
        <v>79</v>
      </c>
      <c r="C40" s="499" t="s">
        <v>80</v>
      </c>
      <c r="D40" s="506" t="s">
        <v>81</v>
      </c>
      <c r="E40" s="823" t="s">
        <v>82</v>
      </c>
      <c r="F40" s="824"/>
    </row>
    <row r="41" spans="1:6" ht="13" x14ac:dyDescent="0.25">
      <c r="A41" s="500">
        <v>1</v>
      </c>
      <c r="B41" s="501" t="s">
        <v>288</v>
      </c>
      <c r="C41" s="476" t="s">
        <v>289</v>
      </c>
      <c r="D41" s="156" t="s">
        <v>1</v>
      </c>
      <c r="E41" s="825"/>
      <c r="F41" s="826"/>
    </row>
    <row r="42" spans="1:6" ht="13" x14ac:dyDescent="0.25">
      <c r="A42" s="500">
        <v>2</v>
      </c>
      <c r="B42" s="474" t="s">
        <v>123</v>
      </c>
      <c r="C42" s="475" t="s">
        <v>290</v>
      </c>
      <c r="D42" s="156" t="s">
        <v>1</v>
      </c>
      <c r="E42" s="839"/>
      <c r="F42" s="847"/>
    </row>
    <row r="43" spans="1:6" ht="25" x14ac:dyDescent="0.25">
      <c r="A43" s="500">
        <v>3</v>
      </c>
      <c r="B43" s="475" t="s">
        <v>302</v>
      </c>
      <c r="C43" s="475" t="s">
        <v>303</v>
      </c>
      <c r="D43" s="156" t="s">
        <v>1</v>
      </c>
      <c r="E43" s="839"/>
      <c r="F43" s="847"/>
    </row>
    <row r="44" spans="1:6" ht="13" x14ac:dyDescent="0.25">
      <c r="A44" s="500">
        <v>4</v>
      </c>
      <c r="B44" s="501" t="s">
        <v>293</v>
      </c>
      <c r="C44" s="501" t="s">
        <v>294</v>
      </c>
      <c r="D44" s="156" t="s">
        <v>1</v>
      </c>
      <c r="E44" s="839"/>
      <c r="F44" s="847"/>
    </row>
    <row r="45" spans="1:6" ht="18" customHeight="1" x14ac:dyDescent="0.25">
      <c r="A45" s="500">
        <v>5</v>
      </c>
      <c r="B45" s="501" t="s">
        <v>304</v>
      </c>
      <c r="C45" s="501" t="s">
        <v>305</v>
      </c>
      <c r="D45" s="156" t="s">
        <v>1</v>
      </c>
      <c r="E45" s="839"/>
      <c r="F45" s="847"/>
    </row>
    <row r="46" spans="1:6" ht="13" x14ac:dyDescent="0.25">
      <c r="A46" s="500">
        <v>6</v>
      </c>
      <c r="B46" s="501"/>
      <c r="C46" s="501"/>
      <c r="D46" s="156" t="s">
        <v>1</v>
      </c>
      <c r="E46" s="839"/>
      <c r="F46" s="847"/>
    </row>
    <row r="47" spans="1:6" ht="13" x14ac:dyDescent="0.25">
      <c r="A47" s="500">
        <v>7</v>
      </c>
      <c r="B47" s="501"/>
      <c r="C47" s="501"/>
      <c r="D47" s="156" t="s">
        <v>1</v>
      </c>
      <c r="E47" s="839"/>
      <c r="F47" s="847"/>
    </row>
    <row r="48" spans="1:6" ht="13" x14ac:dyDescent="0.25">
      <c r="A48" s="500">
        <v>8</v>
      </c>
      <c r="B48" s="501"/>
      <c r="C48" s="501"/>
      <c r="D48" s="156" t="s">
        <v>1</v>
      </c>
      <c r="E48" s="839"/>
      <c r="F48" s="847"/>
    </row>
    <row r="49" spans="1:6" ht="13" x14ac:dyDescent="0.25">
      <c r="A49" s="500">
        <v>9</v>
      </c>
      <c r="B49" s="501"/>
      <c r="C49" s="501"/>
      <c r="D49" s="156" t="s">
        <v>1</v>
      </c>
      <c r="E49" s="839"/>
      <c r="F49" s="847"/>
    </row>
    <row r="50" spans="1:6" ht="13" x14ac:dyDescent="0.25">
      <c r="A50" s="500">
        <v>10</v>
      </c>
      <c r="B50" s="501"/>
      <c r="C50" s="501"/>
      <c r="D50" s="156" t="s">
        <v>1</v>
      </c>
      <c r="E50" s="839"/>
      <c r="F50" s="847"/>
    </row>
    <row r="51" spans="1:6" ht="13" x14ac:dyDescent="0.25">
      <c r="A51" s="500">
        <v>11</v>
      </c>
      <c r="B51" s="501"/>
      <c r="C51" s="501"/>
      <c r="D51" s="156" t="s">
        <v>1</v>
      </c>
      <c r="E51" s="839"/>
      <c r="F51" s="847"/>
    </row>
    <row r="52" spans="1:6" ht="13" x14ac:dyDescent="0.25">
      <c r="A52" s="500">
        <v>12</v>
      </c>
      <c r="B52" s="501"/>
      <c r="C52" s="501"/>
      <c r="D52" s="156" t="s">
        <v>1</v>
      </c>
      <c r="E52" s="839"/>
      <c r="F52" s="847"/>
    </row>
    <row r="53" spans="1:6" ht="13" x14ac:dyDescent="0.25">
      <c r="A53" s="500">
        <v>13</v>
      </c>
      <c r="B53" s="501"/>
      <c r="C53" s="501"/>
      <c r="D53" s="156" t="s">
        <v>1</v>
      </c>
      <c r="E53" s="839"/>
      <c r="F53" s="847"/>
    </row>
    <row r="54" spans="1:6" ht="13" x14ac:dyDescent="0.25">
      <c r="A54" s="500">
        <v>14</v>
      </c>
      <c r="B54" s="501"/>
      <c r="C54" s="501"/>
      <c r="D54" s="156" t="s">
        <v>1</v>
      </c>
      <c r="E54" s="839"/>
      <c r="F54" s="847"/>
    </row>
    <row r="55" spans="1:6" ht="13" x14ac:dyDescent="0.25">
      <c r="A55" s="500">
        <v>15</v>
      </c>
      <c r="B55" s="501"/>
      <c r="C55" s="501"/>
      <c r="D55" s="156" t="s">
        <v>1</v>
      </c>
      <c r="E55" s="839"/>
      <c r="F55" s="847"/>
    </row>
    <row r="56" spans="1:6" ht="13" x14ac:dyDescent="0.25">
      <c r="A56" s="500">
        <v>16</v>
      </c>
      <c r="B56" s="501"/>
      <c r="C56" s="501"/>
      <c r="D56" s="156" t="s">
        <v>1</v>
      </c>
      <c r="E56" s="839"/>
      <c r="F56" s="847"/>
    </row>
    <row r="57" spans="1:6" ht="13" x14ac:dyDescent="0.25">
      <c r="A57" s="500">
        <v>17</v>
      </c>
      <c r="B57" s="501"/>
      <c r="C57" s="501"/>
      <c r="D57" s="156" t="s">
        <v>1</v>
      </c>
      <c r="E57" s="839"/>
      <c r="F57" s="847"/>
    </row>
    <row r="58" spans="1:6" ht="13" x14ac:dyDescent="0.25">
      <c r="A58" s="500">
        <v>18</v>
      </c>
      <c r="B58" s="501"/>
      <c r="C58" s="501"/>
      <c r="D58" s="156" t="s">
        <v>1</v>
      </c>
      <c r="E58" s="839"/>
      <c r="F58" s="847"/>
    </row>
    <row r="59" spans="1:6" ht="13" x14ac:dyDescent="0.25">
      <c r="A59" s="500">
        <v>19</v>
      </c>
      <c r="B59" s="501"/>
      <c r="C59" s="501"/>
      <c r="D59" s="156" t="s">
        <v>1</v>
      </c>
      <c r="E59" s="839"/>
      <c r="F59" s="847"/>
    </row>
    <row r="60" spans="1:6" ht="13" x14ac:dyDescent="0.25">
      <c r="A60" s="500">
        <v>20</v>
      </c>
      <c r="B60" s="501"/>
      <c r="C60" s="501"/>
      <c r="D60" s="156" t="s">
        <v>1</v>
      </c>
      <c r="E60" s="839"/>
      <c r="F60" s="847"/>
    </row>
    <row r="61" spans="1:6" ht="13" x14ac:dyDescent="0.25">
      <c r="A61" s="507"/>
      <c r="B61" s="508" t="s">
        <v>83</v>
      </c>
      <c r="C61" s="508"/>
      <c r="D61" s="156" t="s">
        <v>1</v>
      </c>
      <c r="E61" s="509"/>
      <c r="F61" s="510"/>
    </row>
    <row r="63" spans="1:6" ht="16.5" customHeight="1" x14ac:dyDescent="0.25">
      <c r="A63" s="474"/>
      <c r="B63" s="474"/>
      <c r="C63" s="474"/>
      <c r="D63" s="474"/>
      <c r="E63" s="474"/>
      <c r="F63" s="474"/>
    </row>
    <row r="65" ht="12.75" customHeight="1" x14ac:dyDescent="0.25"/>
    <row r="68" ht="13.5" customHeight="1" x14ac:dyDescent="0.25"/>
    <row r="95" ht="16.5" customHeight="1" x14ac:dyDescent="0.25"/>
    <row r="96" ht="17.25" customHeight="1" x14ac:dyDescent="0.25"/>
    <row r="100" ht="13.5" customHeight="1" x14ac:dyDescent="0.25"/>
    <row r="101" ht="13.5" customHeight="1" x14ac:dyDescent="0.25"/>
  </sheetData>
  <mergeCells count="53">
    <mergeCell ref="E60:F60"/>
    <mergeCell ref="E55:F55"/>
    <mergeCell ref="E56:F56"/>
    <mergeCell ref="E57:F57"/>
    <mergeCell ref="E58:F58"/>
    <mergeCell ref="E59:F59"/>
    <mergeCell ref="E50:F50"/>
    <mergeCell ref="E51:F51"/>
    <mergeCell ref="E52:F52"/>
    <mergeCell ref="E53:F53"/>
    <mergeCell ref="E54:F54"/>
    <mergeCell ref="E15:F15"/>
    <mergeCell ref="E16:F16"/>
    <mergeCell ref="E17:F17"/>
    <mergeCell ref="E9:F9"/>
    <mergeCell ref="A1:F1"/>
    <mergeCell ref="C3:E3"/>
    <mergeCell ref="C4:E4"/>
    <mergeCell ref="C5:E5"/>
    <mergeCell ref="C6:E6"/>
    <mergeCell ref="E10:F10"/>
    <mergeCell ref="E11:F11"/>
    <mergeCell ref="E12:F12"/>
    <mergeCell ref="E13:F13"/>
    <mergeCell ref="E14:F14"/>
    <mergeCell ref="E49:F49"/>
    <mergeCell ref="E44:F44"/>
    <mergeCell ref="E45:F45"/>
    <mergeCell ref="E46:F46"/>
    <mergeCell ref="E47:F47"/>
    <mergeCell ref="E48:F48"/>
    <mergeCell ref="E43:F43"/>
    <mergeCell ref="C35:E35"/>
    <mergeCell ref="E28:F28"/>
    <mergeCell ref="E29:F29"/>
    <mergeCell ref="E30:F30"/>
    <mergeCell ref="A32:F32"/>
    <mergeCell ref="C34:E34"/>
    <mergeCell ref="C36:E36"/>
    <mergeCell ref="C37:E37"/>
    <mergeCell ref="E40:F40"/>
    <mergeCell ref="E41:F41"/>
    <mergeCell ref="E42:F42"/>
    <mergeCell ref="E27:F27"/>
    <mergeCell ref="E18:F18"/>
    <mergeCell ref="E19:F19"/>
    <mergeCell ref="E20:F20"/>
    <mergeCell ref="E22:F22"/>
    <mergeCell ref="E23:F23"/>
    <mergeCell ref="E24:F24"/>
    <mergeCell ref="E25:F25"/>
    <mergeCell ref="E26:F26"/>
    <mergeCell ref="E21:F21"/>
  </mergeCells>
  <conditionalFormatting sqref="D41:D61">
    <cfRule type="cellIs" dxfId="107" priority="4" stopIfTrue="1" operator="equal">
      <formula>"F"</formula>
    </cfRule>
    <cfRule type="cellIs" dxfId="106" priority="5" stopIfTrue="1" operator="equal">
      <formula>"B"</formula>
    </cfRule>
    <cfRule type="cellIs" dxfId="105" priority="6" stopIfTrue="1" operator="equal">
      <formula>"u"</formula>
    </cfRule>
  </conditionalFormatting>
  <conditionalFormatting sqref="D10:D30">
    <cfRule type="cellIs" dxfId="104" priority="1" stopIfTrue="1" operator="equal">
      <formula>"F"</formula>
    </cfRule>
    <cfRule type="cellIs" dxfId="103" priority="2" stopIfTrue="1" operator="equal">
      <formula>"B"</formula>
    </cfRule>
    <cfRule type="cellIs" dxfId="102" priority="3"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D41:D61 D10:D30">
      <formula1>"U,P,F,B,S,n/a"</formula1>
    </dataValidation>
  </dataValidations>
  <hyperlinks>
    <hyperlink ref="E33" location="'UC009'!A1" display="UC009-02"/>
    <hyperlink ref="E2" location="'UC009'!A1" display="UC009-01"/>
    <hyperlink ref="B12" location="'Test Data'!A74:E77" display="选择对应年级的成绩单，并且所有的成绩选定都选择否，并点击“保存”按钮"/>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I75"/>
  <sheetViews>
    <sheetView workbookViewId="0">
      <pane ySplit="12" topLeftCell="A13" activePane="bottomLeft" state="frozen"/>
      <selection pane="bottomLeft" activeCell="C20" sqref="C20"/>
    </sheetView>
  </sheetViews>
  <sheetFormatPr defaultColWidth="9.1796875" defaultRowHeight="12.5" x14ac:dyDescent="0.25"/>
  <cols>
    <col min="1" max="1" width="5.26953125" style="9" customWidth="1"/>
    <col min="2" max="3" width="29.54296875" style="9" customWidth="1"/>
    <col min="4" max="4" width="6.54296875" style="9" bestFit="1" customWidth="1"/>
    <col min="5" max="5" width="10.453125" style="9" customWidth="1"/>
    <col min="6" max="6" width="7.54296875" style="9" bestFit="1" customWidth="1"/>
    <col min="7" max="7" width="7.54296875" style="9" customWidth="1"/>
    <col min="8" max="8" width="30.54296875" style="9" customWidth="1"/>
    <col min="9" max="9" width="2.7265625" style="13" customWidth="1"/>
    <col min="10" max="16384" width="9.1796875" style="9"/>
  </cols>
  <sheetData>
    <row r="1" spans="1:9" ht="20" x14ac:dyDescent="0.4">
      <c r="A1" s="773" t="str">
        <f ca="1">MID(CELL("filename",A7),FIND("]",CELL("filename"),1)+1,255)</f>
        <v>UC006</v>
      </c>
      <c r="B1" s="773"/>
      <c r="C1" s="773"/>
      <c r="D1" s="773"/>
      <c r="E1" s="773"/>
      <c r="F1" s="773"/>
      <c r="G1" s="773"/>
      <c r="H1" s="773"/>
      <c r="I1" s="773"/>
    </row>
    <row r="2" spans="1:9" ht="3.75" customHeight="1" x14ac:dyDescent="0.4">
      <c r="A2" s="16"/>
      <c r="B2" s="16"/>
      <c r="C2" s="16"/>
      <c r="D2" s="16"/>
      <c r="E2" s="16"/>
      <c r="F2" s="16"/>
      <c r="G2" s="16"/>
      <c r="H2" s="16"/>
      <c r="I2" s="16"/>
    </row>
    <row r="3" spans="1:9" s="18" customFormat="1" ht="13" x14ac:dyDescent="0.25">
      <c r="A3" s="20"/>
      <c r="B3" s="20"/>
      <c r="C3" s="20"/>
      <c r="D3" s="143"/>
      <c r="E3" s="143" t="s">
        <v>0</v>
      </c>
      <c r="F3" s="144"/>
      <c r="G3" s="145"/>
      <c r="H3" s="20"/>
      <c r="I3" s="20"/>
    </row>
    <row r="4" spans="1:9" s="18" customFormat="1" ht="11.5" x14ac:dyDescent="0.25">
      <c r="A4" s="20"/>
      <c r="B4" s="20"/>
      <c r="C4" s="20"/>
      <c r="D4" s="146" t="s">
        <v>12</v>
      </c>
      <c r="E4" s="33">
        <f>COUNTIF($D$12:$D$65,"U")</f>
        <v>0</v>
      </c>
      <c r="F4" s="89" t="str">
        <f>IF($E$9=0, "-", $E4/$E$9)</f>
        <v>-</v>
      </c>
      <c r="G4" s="76">
        <f>SUMIF($D$12:$D$64,"U", $G$12:$G$64) / 60</f>
        <v>0</v>
      </c>
      <c r="H4" s="20"/>
      <c r="I4" s="20"/>
    </row>
    <row r="5" spans="1:9" s="18" customFormat="1" ht="11.5" x14ac:dyDescent="0.25">
      <c r="A5" s="20"/>
      <c r="B5" s="20"/>
      <c r="C5" s="20"/>
      <c r="D5" s="146" t="s">
        <v>10</v>
      </c>
      <c r="E5" s="33">
        <f>COUNTIF($D$12:$D$65,"P")</f>
        <v>0</v>
      </c>
      <c r="F5" s="89" t="str">
        <f>IF($E$9=0, "-", $E5/$E$9)</f>
        <v>-</v>
      </c>
      <c r="G5" s="77">
        <f>SUMIF($D$12:$D$65,"P", $G$12:$G$65) / 60</f>
        <v>0</v>
      </c>
      <c r="H5" s="20"/>
      <c r="I5" s="20"/>
    </row>
    <row r="6" spans="1:9" s="18" customFormat="1" ht="11.5" x14ac:dyDescent="0.25">
      <c r="A6" s="20"/>
      <c r="B6" s="20"/>
      <c r="C6" s="20"/>
      <c r="D6" s="146" t="s">
        <v>11</v>
      </c>
      <c r="E6" s="33">
        <f>COUNTIF($D$12:$D$65,"F")</f>
        <v>0</v>
      </c>
      <c r="F6" s="89" t="str">
        <f>IF($E$9=0, "-", $E6/$E$9)</f>
        <v>-</v>
      </c>
      <c r="G6" s="77">
        <f>SUMIF($D$12:$D$65,"F", $G$12:$G$65) / 60</f>
        <v>0</v>
      </c>
      <c r="H6" s="20"/>
      <c r="I6" s="20"/>
    </row>
    <row r="7" spans="1:9" s="18" customFormat="1" ht="11.5" x14ac:dyDescent="0.25">
      <c r="A7" s="21"/>
      <c r="B7" s="21"/>
      <c r="C7" s="17"/>
      <c r="D7" s="146" t="s">
        <v>9</v>
      </c>
      <c r="E7" s="33">
        <f>COUNTIF($D$12:$D$65,"S")</f>
        <v>0</v>
      </c>
      <c r="F7" s="89" t="str">
        <f>IF($E$9=0, "-", $E7/$E$9)</f>
        <v>-</v>
      </c>
      <c r="G7" s="77">
        <f>SUMIF($D$12:$D$65,"S", $G$12:$G$65) / 60</f>
        <v>0</v>
      </c>
      <c r="H7" s="20"/>
      <c r="I7" s="20"/>
    </row>
    <row r="8" spans="1:9" s="18" customFormat="1" ht="11.5" x14ac:dyDescent="0.25">
      <c r="A8" s="21"/>
      <c r="B8" s="21"/>
      <c r="C8" s="17"/>
      <c r="D8" s="146" t="s">
        <v>13</v>
      </c>
      <c r="E8" s="33">
        <f>COUNTIF($D$12:$D$65,"B")</f>
        <v>0</v>
      </c>
      <c r="F8" s="90" t="str">
        <f>IF($E$9=0, "-", $E8/$E$9)</f>
        <v>-</v>
      </c>
      <c r="G8" s="77">
        <f>SUMIF($D$12:$D$65,"B", $G$12:$G$65) / 60</f>
        <v>0</v>
      </c>
      <c r="H8" s="20"/>
      <c r="I8" s="20"/>
    </row>
    <row r="9" spans="1:9" s="18" customFormat="1" ht="11.5" hidden="1" x14ac:dyDescent="0.2">
      <c r="A9" s="21"/>
      <c r="B9" s="21"/>
      <c r="C9" s="21"/>
      <c r="D9" s="35" t="s">
        <v>7</v>
      </c>
      <c r="E9" s="37">
        <f>SUM(E4:E8)</f>
        <v>0</v>
      </c>
      <c r="F9" s="38" t="str">
        <f>IF($E$9=0,"-",$E$9/$E$9)</f>
        <v>-</v>
      </c>
      <c r="G9" s="40">
        <f>SUM(G4:G8)</f>
        <v>0</v>
      </c>
      <c r="I9" s="22"/>
    </row>
    <row r="10" spans="1:9" s="18" customFormat="1" ht="11.5" hidden="1" x14ac:dyDescent="0.2">
      <c r="A10" s="21"/>
      <c r="B10" s="21"/>
      <c r="C10" s="21"/>
      <c r="D10" s="34" t="s">
        <v>8</v>
      </c>
      <c r="E10" s="36">
        <f>COUNTIF($D$12:$D$65,"N/A")</f>
        <v>50</v>
      </c>
      <c r="F10" s="19"/>
      <c r="G10" s="39">
        <f>SUMIF($D$12:$D$65,"n/a", $G$12:$G$65) / 60</f>
        <v>0</v>
      </c>
      <c r="I10" s="22"/>
    </row>
    <row r="11" spans="1:9" ht="4.5" customHeight="1" x14ac:dyDescent="0.25">
      <c r="A11" s="6"/>
      <c r="B11" s="6"/>
      <c r="C11" s="6"/>
      <c r="D11" s="6"/>
      <c r="E11" s="6"/>
      <c r="F11" s="6"/>
      <c r="G11" s="6"/>
      <c r="H11" s="6"/>
      <c r="I11" s="7"/>
    </row>
    <row r="12" spans="1:9" ht="29.25" customHeight="1" x14ac:dyDescent="0.3">
      <c r="A12" s="32" t="s">
        <v>14</v>
      </c>
      <c r="B12" s="32" t="s">
        <v>803</v>
      </c>
      <c r="C12" s="32" t="s">
        <v>72</v>
      </c>
      <c r="D12" s="32" t="s">
        <v>73</v>
      </c>
      <c r="E12" s="32" t="s">
        <v>75</v>
      </c>
      <c r="F12" s="32" t="s">
        <v>64</v>
      </c>
      <c r="G12" s="32" t="s">
        <v>76</v>
      </c>
      <c r="H12" s="142" t="s">
        <v>74</v>
      </c>
      <c r="I12" s="41"/>
    </row>
    <row r="13" spans="1:9" ht="13.5" thickBot="1" x14ac:dyDescent="0.35">
      <c r="A13" s="853" t="s">
        <v>306</v>
      </c>
      <c r="B13" s="854"/>
      <c r="C13" s="854"/>
      <c r="D13" s="854"/>
      <c r="E13" s="854"/>
      <c r="F13" s="854"/>
      <c r="G13" s="854"/>
      <c r="H13" s="854"/>
      <c r="I13" s="855"/>
    </row>
    <row r="14" spans="1:9" ht="13" x14ac:dyDescent="0.25">
      <c r="A14" s="28">
        <f>MAX(A$12:A12)+1</f>
        <v>1</v>
      </c>
      <c r="B14" s="546" t="s">
        <v>307</v>
      </c>
      <c r="C14" s="512" t="s">
        <v>308</v>
      </c>
      <c r="D14" s="147" t="s">
        <v>1</v>
      </c>
      <c r="E14" s="148"/>
      <c r="F14" s="31"/>
      <c r="G14" s="149"/>
      <c r="H14" s="150"/>
      <c r="I14" s="31"/>
    </row>
    <row r="15" spans="1:9" ht="13" x14ac:dyDescent="0.25">
      <c r="A15" s="23">
        <f>MAX(A$12:A14)+1</f>
        <v>2</v>
      </c>
      <c r="B15" s="24"/>
      <c r="C15" s="25"/>
      <c r="D15" s="147" t="s">
        <v>1</v>
      </c>
      <c r="E15" s="151"/>
      <c r="F15" s="27"/>
      <c r="G15" s="149"/>
      <c r="H15" s="152"/>
      <c r="I15" s="27"/>
    </row>
    <row r="16" spans="1:9" ht="13" x14ac:dyDescent="0.25">
      <c r="A16" s="23">
        <f>MAX(A$12:A15)+1</f>
        <v>3</v>
      </c>
      <c r="B16" s="26"/>
      <c r="C16" s="25"/>
      <c r="D16" s="147" t="s">
        <v>1</v>
      </c>
      <c r="E16" s="151"/>
      <c r="F16" s="27"/>
      <c r="G16" s="149"/>
      <c r="H16" s="152"/>
      <c r="I16" s="27"/>
    </row>
    <row r="17" spans="1:9" ht="13" x14ac:dyDescent="0.25">
      <c r="A17" s="23">
        <f>MAX(A$12:A16)+1</f>
        <v>4</v>
      </c>
      <c r="B17" s="24"/>
      <c r="C17" s="25"/>
      <c r="D17" s="147" t="s">
        <v>1</v>
      </c>
      <c r="E17" s="151"/>
      <c r="F17" s="27"/>
      <c r="G17" s="149"/>
      <c r="H17" s="152"/>
      <c r="I17" s="27"/>
    </row>
    <row r="18" spans="1:9" ht="13" x14ac:dyDescent="0.25">
      <c r="A18" s="23">
        <f>MAX(A$12:A17)+1</f>
        <v>5</v>
      </c>
      <c r="B18" s="24"/>
      <c r="C18" s="25"/>
      <c r="D18" s="147" t="s">
        <v>1</v>
      </c>
      <c r="E18" s="151"/>
      <c r="F18" s="27"/>
      <c r="G18" s="149"/>
      <c r="H18" s="152"/>
      <c r="I18" s="27"/>
    </row>
    <row r="19" spans="1:9" ht="13" x14ac:dyDescent="0.25">
      <c r="A19" s="23">
        <f>MAX(A$12:A18)+1</f>
        <v>6</v>
      </c>
      <c r="B19" s="25"/>
      <c r="C19" s="24"/>
      <c r="D19" s="147" t="s">
        <v>1</v>
      </c>
      <c r="E19" s="151"/>
      <c r="F19" s="27"/>
      <c r="G19" s="149"/>
      <c r="H19" s="152"/>
      <c r="I19" s="27"/>
    </row>
    <row r="20" spans="1:9" ht="13" x14ac:dyDescent="0.25">
      <c r="A20" s="23">
        <f>MAX(A$12:A19)+1</f>
        <v>7</v>
      </c>
      <c r="B20" s="25"/>
      <c r="C20" s="24"/>
      <c r="D20" s="147" t="s">
        <v>1</v>
      </c>
      <c r="E20" s="151"/>
      <c r="F20" s="27"/>
      <c r="G20" s="149"/>
      <c r="H20" s="152"/>
      <c r="I20" s="27"/>
    </row>
    <row r="21" spans="1:9" ht="13" x14ac:dyDescent="0.25">
      <c r="A21" s="23">
        <f>MAX(A$12:A20)+1</f>
        <v>8</v>
      </c>
      <c r="B21" s="24"/>
      <c r="C21" s="24"/>
      <c r="D21" s="147" t="s">
        <v>1</v>
      </c>
      <c r="E21" s="151"/>
      <c r="F21" s="27"/>
      <c r="G21" s="149"/>
      <c r="H21" s="152"/>
      <c r="I21" s="27"/>
    </row>
    <row r="22" spans="1:9" ht="13" x14ac:dyDescent="0.25">
      <c r="A22" s="23">
        <f>MAX(A$12:A21)+1</f>
        <v>9</v>
      </c>
      <c r="B22" s="25"/>
      <c r="C22" s="24"/>
      <c r="D22" s="147" t="s">
        <v>1</v>
      </c>
      <c r="E22" s="151"/>
      <c r="F22" s="27"/>
      <c r="G22" s="149"/>
      <c r="H22" s="152"/>
      <c r="I22" s="27"/>
    </row>
    <row r="23" spans="1:9" ht="13" x14ac:dyDescent="0.25">
      <c r="A23" s="23">
        <f>MAX(A$12:A22)+1</f>
        <v>10</v>
      </c>
      <c r="B23" s="25"/>
      <c r="C23" s="24"/>
      <c r="D23" s="147" t="s">
        <v>1</v>
      </c>
      <c r="E23" s="151"/>
      <c r="F23" s="27"/>
      <c r="G23" s="149"/>
      <c r="H23" s="152"/>
      <c r="I23" s="27"/>
    </row>
    <row r="24" spans="1:9" ht="13" x14ac:dyDescent="0.25">
      <c r="A24" s="23">
        <f>MAX(A$12:A23)+1</f>
        <v>11</v>
      </c>
      <c r="B24" s="24"/>
      <c r="C24" s="24"/>
      <c r="D24" s="147" t="s">
        <v>1</v>
      </c>
      <c r="E24" s="151"/>
      <c r="F24" s="27"/>
      <c r="G24" s="149"/>
      <c r="H24" s="152"/>
      <c r="I24" s="27"/>
    </row>
    <row r="25" spans="1:9" ht="13" x14ac:dyDescent="0.25">
      <c r="A25" s="23">
        <f>MAX(A$12:A24)+1</f>
        <v>12</v>
      </c>
      <c r="B25" s="25"/>
      <c r="C25" s="24"/>
      <c r="D25" s="147" t="s">
        <v>1</v>
      </c>
      <c r="E25" s="151"/>
      <c r="F25" s="27"/>
      <c r="G25" s="149"/>
      <c r="H25" s="152"/>
      <c r="I25" s="27"/>
    </row>
    <row r="26" spans="1:9" ht="13" x14ac:dyDescent="0.25">
      <c r="A26" s="23">
        <f>MAX(A$12:A25)+1</f>
        <v>13</v>
      </c>
      <c r="B26" s="25"/>
      <c r="C26" s="24"/>
      <c r="D26" s="147" t="s">
        <v>1</v>
      </c>
      <c r="E26" s="151"/>
      <c r="F26" s="27"/>
      <c r="G26" s="149"/>
      <c r="H26" s="152"/>
      <c r="I26" s="27"/>
    </row>
    <row r="27" spans="1:9" ht="13" x14ac:dyDescent="0.25">
      <c r="A27" s="23">
        <f>MAX(A$12:A26)+1</f>
        <v>14</v>
      </c>
      <c r="B27" s="24"/>
      <c r="C27" s="24"/>
      <c r="D27" s="147" t="s">
        <v>1</v>
      </c>
      <c r="E27" s="151"/>
      <c r="F27" s="27"/>
      <c r="G27" s="149"/>
      <c r="H27" s="152"/>
      <c r="I27" s="27"/>
    </row>
    <row r="28" spans="1:9" ht="13" x14ac:dyDescent="0.25">
      <c r="A28" s="23">
        <f>MAX(A$12:A27)+1</f>
        <v>15</v>
      </c>
      <c r="B28" s="25"/>
      <c r="C28" s="24"/>
      <c r="D28" s="147" t="s">
        <v>1</v>
      </c>
      <c r="E28" s="151"/>
      <c r="F28" s="27"/>
      <c r="G28" s="149"/>
      <c r="H28" s="152"/>
      <c r="I28" s="27"/>
    </row>
    <row r="29" spans="1:9" ht="13" x14ac:dyDescent="0.25">
      <c r="A29" s="23">
        <f>MAX(A$12:A28)+1</f>
        <v>16</v>
      </c>
      <c r="B29" s="25"/>
      <c r="C29" s="24"/>
      <c r="D29" s="147" t="s">
        <v>1</v>
      </c>
      <c r="E29" s="151"/>
      <c r="F29" s="27"/>
      <c r="G29" s="149"/>
      <c r="H29" s="152"/>
      <c r="I29" s="27"/>
    </row>
    <row r="30" spans="1:9" ht="13" x14ac:dyDescent="0.25">
      <c r="A30" s="23">
        <f>MAX(A$12:A29)+1</f>
        <v>17</v>
      </c>
      <c r="B30" s="24"/>
      <c r="C30" s="24"/>
      <c r="D30" s="147" t="s">
        <v>1</v>
      </c>
      <c r="E30" s="151"/>
      <c r="F30" s="27"/>
      <c r="G30" s="149"/>
      <c r="H30" s="152"/>
      <c r="I30" s="27"/>
    </row>
    <row r="31" spans="1:9" ht="13" x14ac:dyDescent="0.25">
      <c r="A31" s="23">
        <f>MAX(A$12:A30)+1</f>
        <v>18</v>
      </c>
      <c r="B31" s="25"/>
      <c r="C31" s="24"/>
      <c r="D31" s="147" t="s">
        <v>1</v>
      </c>
      <c r="E31" s="151"/>
      <c r="F31" s="27"/>
      <c r="G31" s="149"/>
      <c r="H31" s="152"/>
      <c r="I31" s="27"/>
    </row>
    <row r="32" spans="1:9" ht="13" x14ac:dyDescent="0.25">
      <c r="A32" s="23">
        <f>MAX(A$12:A31)+1</f>
        <v>19</v>
      </c>
      <c r="B32" s="25"/>
      <c r="C32" s="24"/>
      <c r="D32" s="147" t="s">
        <v>1</v>
      </c>
      <c r="E32" s="151"/>
      <c r="F32" s="27"/>
      <c r="G32" s="149"/>
      <c r="H32" s="152"/>
      <c r="I32" s="27"/>
    </row>
    <row r="33" spans="1:9" ht="13" x14ac:dyDescent="0.25">
      <c r="A33" s="23">
        <f>MAX(A$12:A32)+1</f>
        <v>20</v>
      </c>
      <c r="B33" s="24"/>
      <c r="C33" s="24"/>
      <c r="D33" s="147" t="s">
        <v>1</v>
      </c>
      <c r="E33" s="151"/>
      <c r="F33" s="27"/>
      <c r="G33" s="149"/>
      <c r="H33" s="152"/>
      <c r="I33" s="27"/>
    </row>
    <row r="34" spans="1:9" ht="13" x14ac:dyDescent="0.25">
      <c r="A34" s="23">
        <f>MAX(A$12:A33)+1</f>
        <v>21</v>
      </c>
      <c r="B34" s="25"/>
      <c r="C34" s="24"/>
      <c r="D34" s="147" t="s">
        <v>1</v>
      </c>
      <c r="E34" s="151"/>
      <c r="F34" s="27"/>
      <c r="G34" s="149"/>
      <c r="H34" s="152"/>
      <c r="I34" s="27"/>
    </row>
    <row r="35" spans="1:9" ht="13" x14ac:dyDescent="0.25">
      <c r="A35" s="23">
        <f>MAX(A$12:A34)+1</f>
        <v>22</v>
      </c>
      <c r="B35" s="25"/>
      <c r="C35" s="24"/>
      <c r="D35" s="147" t="s">
        <v>1</v>
      </c>
      <c r="E35" s="151"/>
      <c r="F35" s="27"/>
      <c r="G35" s="149"/>
      <c r="H35" s="152"/>
      <c r="I35" s="27"/>
    </row>
    <row r="36" spans="1:9" ht="13" x14ac:dyDescent="0.25">
      <c r="A36" s="23">
        <f>MAX(A$12:A35)+1</f>
        <v>23</v>
      </c>
      <c r="B36" s="24"/>
      <c r="C36" s="24"/>
      <c r="D36" s="147" t="s">
        <v>1</v>
      </c>
      <c r="E36" s="151"/>
      <c r="F36" s="27"/>
      <c r="G36" s="149"/>
      <c r="H36" s="152"/>
      <c r="I36" s="27"/>
    </row>
    <row r="37" spans="1:9" ht="13" x14ac:dyDescent="0.25">
      <c r="A37" s="23">
        <f>MAX(A$12:A36)+1</f>
        <v>24</v>
      </c>
      <c r="B37" s="25"/>
      <c r="C37" s="24"/>
      <c r="D37" s="147" t="s">
        <v>1</v>
      </c>
      <c r="E37" s="151"/>
      <c r="F37" s="27"/>
      <c r="G37" s="149"/>
      <c r="H37" s="152"/>
      <c r="I37" s="27"/>
    </row>
    <row r="38" spans="1:9" ht="13" x14ac:dyDescent="0.25">
      <c r="A38" s="23">
        <f>MAX(A$12:A37)+1</f>
        <v>25</v>
      </c>
      <c r="B38" s="25"/>
      <c r="C38" s="24"/>
      <c r="D38" s="147" t="s">
        <v>1</v>
      </c>
      <c r="E38" s="151"/>
      <c r="F38" s="27"/>
      <c r="G38" s="149"/>
      <c r="H38" s="152"/>
      <c r="I38" s="27"/>
    </row>
    <row r="39" spans="1:9" ht="13" x14ac:dyDescent="0.25">
      <c r="A39" s="23">
        <f>MAX(A$12:A38)+1</f>
        <v>26</v>
      </c>
      <c r="B39" s="24"/>
      <c r="C39" s="24"/>
      <c r="D39" s="147" t="s">
        <v>1</v>
      </c>
      <c r="E39" s="151"/>
      <c r="F39" s="27"/>
      <c r="G39" s="149"/>
      <c r="H39" s="152"/>
      <c r="I39" s="27"/>
    </row>
    <row r="40" spans="1:9" ht="13" x14ac:dyDescent="0.25">
      <c r="A40" s="23">
        <f>MAX(A$12:A39)+1</f>
        <v>27</v>
      </c>
      <c r="B40" s="25"/>
      <c r="C40" s="24"/>
      <c r="D40" s="147" t="s">
        <v>1</v>
      </c>
      <c r="E40" s="151"/>
      <c r="F40" s="27"/>
      <c r="G40" s="149"/>
      <c r="H40" s="152"/>
      <c r="I40" s="27"/>
    </row>
    <row r="41" spans="1:9" ht="13" x14ac:dyDescent="0.25">
      <c r="A41" s="23">
        <f>MAX(A$12:A40)+1</f>
        <v>28</v>
      </c>
      <c r="B41" s="25"/>
      <c r="C41" s="24"/>
      <c r="D41" s="147" t="s">
        <v>1</v>
      </c>
      <c r="E41" s="151"/>
      <c r="F41" s="27"/>
      <c r="G41" s="149"/>
      <c r="H41" s="152"/>
      <c r="I41" s="27"/>
    </row>
    <row r="42" spans="1:9" ht="13" x14ac:dyDescent="0.25">
      <c r="A42" s="23">
        <f>MAX(A$12:A41)+1</f>
        <v>29</v>
      </c>
      <c r="B42" s="24"/>
      <c r="C42" s="24"/>
      <c r="D42" s="147" t="s">
        <v>1</v>
      </c>
      <c r="E42" s="151"/>
      <c r="F42" s="27"/>
      <c r="G42" s="149"/>
      <c r="H42" s="152"/>
      <c r="I42" s="27"/>
    </row>
    <row r="43" spans="1:9" ht="13" x14ac:dyDescent="0.25">
      <c r="A43" s="23">
        <f>MAX(A$12:A42)+1</f>
        <v>30</v>
      </c>
      <c r="B43" s="25"/>
      <c r="C43" s="24"/>
      <c r="D43" s="147" t="s">
        <v>1</v>
      </c>
      <c r="E43" s="151"/>
      <c r="F43" s="27"/>
      <c r="G43" s="149"/>
      <c r="H43" s="152"/>
      <c r="I43" s="27"/>
    </row>
    <row r="44" spans="1:9" ht="13" x14ac:dyDescent="0.25">
      <c r="A44" s="23">
        <f>MAX(A$12:A43)+1</f>
        <v>31</v>
      </c>
      <c r="B44" s="25"/>
      <c r="C44" s="24"/>
      <c r="D44" s="147" t="s">
        <v>1</v>
      </c>
      <c r="E44" s="151"/>
      <c r="F44" s="27"/>
      <c r="G44" s="149"/>
      <c r="H44" s="152"/>
      <c r="I44" s="27"/>
    </row>
    <row r="45" spans="1:9" ht="13" x14ac:dyDescent="0.25">
      <c r="A45" s="23">
        <f>MAX(A$12:A44)+1</f>
        <v>32</v>
      </c>
      <c r="B45" s="24"/>
      <c r="C45" s="24"/>
      <c r="D45" s="147" t="s">
        <v>1</v>
      </c>
      <c r="E45" s="151"/>
      <c r="F45" s="27"/>
      <c r="G45" s="149"/>
      <c r="H45" s="152"/>
      <c r="I45" s="27"/>
    </row>
    <row r="46" spans="1:9" ht="13" x14ac:dyDescent="0.25">
      <c r="A46" s="23">
        <f>MAX(A$12:A45)+1</f>
        <v>33</v>
      </c>
      <c r="B46" s="25"/>
      <c r="C46" s="24"/>
      <c r="D46" s="147" t="s">
        <v>1</v>
      </c>
      <c r="E46" s="151"/>
      <c r="F46" s="27"/>
      <c r="G46" s="149"/>
      <c r="H46" s="152"/>
      <c r="I46" s="27"/>
    </row>
    <row r="47" spans="1:9" ht="13" x14ac:dyDescent="0.25">
      <c r="A47" s="23">
        <f>MAX(A$12:A46)+1</f>
        <v>34</v>
      </c>
      <c r="B47" s="25"/>
      <c r="C47" s="24"/>
      <c r="D47" s="147" t="s">
        <v>1</v>
      </c>
      <c r="E47" s="151"/>
      <c r="F47" s="27"/>
      <c r="G47" s="149"/>
      <c r="H47" s="152"/>
      <c r="I47" s="27"/>
    </row>
    <row r="48" spans="1:9" ht="13" x14ac:dyDescent="0.25">
      <c r="A48" s="23">
        <f>MAX(A$12:A47)+1</f>
        <v>35</v>
      </c>
      <c r="B48" s="24"/>
      <c r="C48" s="24"/>
      <c r="D48" s="147" t="s">
        <v>1</v>
      </c>
      <c r="E48" s="151"/>
      <c r="F48" s="27"/>
      <c r="G48" s="149"/>
      <c r="H48" s="152"/>
      <c r="I48" s="27"/>
    </row>
    <row r="49" spans="1:9" ht="13" x14ac:dyDescent="0.25">
      <c r="A49" s="23">
        <f>MAX(A$12:A48)+1</f>
        <v>36</v>
      </c>
      <c r="B49" s="25"/>
      <c r="C49" s="24"/>
      <c r="D49" s="147" t="s">
        <v>1</v>
      </c>
      <c r="E49" s="151"/>
      <c r="F49" s="27"/>
      <c r="G49" s="149"/>
      <c r="H49" s="152"/>
      <c r="I49" s="27"/>
    </row>
    <row r="50" spans="1:9" ht="13" x14ac:dyDescent="0.25">
      <c r="A50" s="23">
        <f>MAX(A$12:A49)+1</f>
        <v>37</v>
      </c>
      <c r="B50" s="25"/>
      <c r="C50" s="24"/>
      <c r="D50" s="147" t="s">
        <v>1</v>
      </c>
      <c r="E50" s="151"/>
      <c r="F50" s="27"/>
      <c r="G50" s="149"/>
      <c r="H50" s="152"/>
      <c r="I50" s="27"/>
    </row>
    <row r="51" spans="1:9" ht="13" x14ac:dyDescent="0.25">
      <c r="A51" s="23">
        <f>MAX(A$12:A50)+1</f>
        <v>38</v>
      </c>
      <c r="B51" s="24"/>
      <c r="C51" s="24"/>
      <c r="D51" s="147" t="s">
        <v>1</v>
      </c>
      <c r="E51" s="151"/>
      <c r="F51" s="27"/>
      <c r="G51" s="149"/>
      <c r="H51" s="152"/>
      <c r="I51" s="27"/>
    </row>
    <row r="52" spans="1:9" ht="13" x14ac:dyDescent="0.25">
      <c r="A52" s="23">
        <f>MAX(A$12:A51)+1</f>
        <v>39</v>
      </c>
      <c r="B52" s="25"/>
      <c r="C52" s="24"/>
      <c r="D52" s="147" t="s">
        <v>1</v>
      </c>
      <c r="E52" s="151"/>
      <c r="F52" s="27"/>
      <c r="G52" s="149"/>
      <c r="H52" s="152"/>
      <c r="I52" s="27"/>
    </row>
    <row r="53" spans="1:9" ht="13" x14ac:dyDescent="0.25">
      <c r="A53" s="23">
        <f>MAX(A$12:A52)+1</f>
        <v>40</v>
      </c>
      <c r="B53" s="25"/>
      <c r="C53" s="24"/>
      <c r="D53" s="147" t="s">
        <v>1</v>
      </c>
      <c r="E53" s="151"/>
      <c r="F53" s="27"/>
      <c r="G53" s="149"/>
      <c r="H53" s="152"/>
      <c r="I53" s="27"/>
    </row>
    <row r="54" spans="1:9" ht="13" x14ac:dyDescent="0.25">
      <c r="A54" s="23">
        <f>MAX(A$12:A53)+1</f>
        <v>41</v>
      </c>
      <c r="B54" s="24"/>
      <c r="C54" s="24"/>
      <c r="D54" s="147" t="s">
        <v>1</v>
      </c>
      <c r="E54" s="151"/>
      <c r="F54" s="27"/>
      <c r="G54" s="149"/>
      <c r="H54" s="152"/>
      <c r="I54" s="27"/>
    </row>
    <row r="55" spans="1:9" ht="13" x14ac:dyDescent="0.25">
      <c r="A55" s="23">
        <f>MAX(A$12:A54)+1</f>
        <v>42</v>
      </c>
      <c r="B55" s="25"/>
      <c r="C55" s="24"/>
      <c r="D55" s="147" t="s">
        <v>1</v>
      </c>
      <c r="E55" s="151"/>
      <c r="F55" s="27"/>
      <c r="G55" s="149"/>
      <c r="H55" s="152"/>
      <c r="I55" s="27"/>
    </row>
    <row r="56" spans="1:9" ht="13" x14ac:dyDescent="0.25">
      <c r="A56" s="23">
        <f>MAX(A$12:A55)+1</f>
        <v>43</v>
      </c>
      <c r="B56" s="25"/>
      <c r="C56" s="24"/>
      <c r="D56" s="147" t="s">
        <v>1</v>
      </c>
      <c r="E56" s="151"/>
      <c r="F56" s="27"/>
      <c r="G56" s="149"/>
      <c r="H56" s="152"/>
      <c r="I56" s="27"/>
    </row>
    <row r="57" spans="1:9" ht="13" x14ac:dyDescent="0.25">
      <c r="A57" s="23">
        <f>MAX(A$12:A56)+1</f>
        <v>44</v>
      </c>
      <c r="B57" s="24"/>
      <c r="C57" s="24"/>
      <c r="D57" s="147" t="s">
        <v>1</v>
      </c>
      <c r="E57" s="151"/>
      <c r="F57" s="27"/>
      <c r="G57" s="149"/>
      <c r="H57" s="152"/>
      <c r="I57" s="27"/>
    </row>
    <row r="58" spans="1:9" ht="13" x14ac:dyDescent="0.25">
      <c r="A58" s="23">
        <f>MAX(A$12:A57)+1</f>
        <v>45</v>
      </c>
      <c r="B58" s="25"/>
      <c r="C58" s="24"/>
      <c r="D58" s="147" t="s">
        <v>1</v>
      </c>
      <c r="E58" s="151"/>
      <c r="F58" s="27"/>
      <c r="G58" s="149"/>
      <c r="H58" s="152"/>
      <c r="I58" s="27"/>
    </row>
    <row r="59" spans="1:9" ht="13" x14ac:dyDescent="0.25">
      <c r="A59" s="23">
        <f>MAX(A$12:A58)+1</f>
        <v>46</v>
      </c>
      <c r="B59" s="25"/>
      <c r="C59" s="24"/>
      <c r="D59" s="147" t="s">
        <v>1</v>
      </c>
      <c r="E59" s="151"/>
      <c r="F59" s="27"/>
      <c r="G59" s="149"/>
      <c r="H59" s="152"/>
      <c r="I59" s="27"/>
    </row>
    <row r="60" spans="1:9" ht="13" x14ac:dyDescent="0.25">
      <c r="A60" s="23">
        <f>MAX(A$12:A59)+1</f>
        <v>47</v>
      </c>
      <c r="B60" s="24"/>
      <c r="C60" s="24"/>
      <c r="D60" s="147" t="s">
        <v>1</v>
      </c>
      <c r="E60" s="151"/>
      <c r="F60" s="27"/>
      <c r="G60" s="149"/>
      <c r="H60" s="152"/>
      <c r="I60" s="27"/>
    </row>
    <row r="61" spans="1:9" ht="13" x14ac:dyDescent="0.25">
      <c r="A61" s="23">
        <f>MAX(A$12:A60)+1</f>
        <v>48</v>
      </c>
      <c r="B61" s="25"/>
      <c r="C61" s="24"/>
      <c r="D61" s="147" t="s">
        <v>1</v>
      </c>
      <c r="E61" s="151"/>
      <c r="F61" s="27"/>
      <c r="G61" s="149"/>
      <c r="H61" s="152"/>
      <c r="I61" s="27"/>
    </row>
    <row r="62" spans="1:9" ht="13" x14ac:dyDescent="0.25">
      <c r="A62" s="23">
        <f>MAX(A$12:A61)+1</f>
        <v>49</v>
      </c>
      <c r="B62" s="25"/>
      <c r="C62" s="24"/>
      <c r="D62" s="147" t="s">
        <v>1</v>
      </c>
      <c r="E62" s="151"/>
      <c r="F62" s="27"/>
      <c r="G62" s="149"/>
      <c r="H62" s="152"/>
      <c r="I62" s="27"/>
    </row>
    <row r="63" spans="1:9" ht="13" x14ac:dyDescent="0.25">
      <c r="A63" s="23">
        <f>MAX(A$12:A62)+1</f>
        <v>50</v>
      </c>
      <c r="B63" s="24"/>
      <c r="C63" s="24"/>
      <c r="D63" s="147" t="s">
        <v>1</v>
      </c>
      <c r="E63" s="151"/>
      <c r="F63" s="27"/>
      <c r="G63" s="149"/>
      <c r="H63" s="152"/>
      <c r="I63" s="27"/>
    </row>
    <row r="64" spans="1:9" ht="13" x14ac:dyDescent="0.3">
      <c r="A64" s="774"/>
      <c r="B64" s="774"/>
      <c r="C64" s="774"/>
      <c r="D64" s="774"/>
      <c r="E64" s="774"/>
      <c r="F64" s="774"/>
      <c r="G64" s="774"/>
      <c r="H64" s="774"/>
      <c r="I64" s="774"/>
    </row>
    <row r="65" spans="1:9" ht="13" x14ac:dyDescent="0.3">
      <c r="A65" s="775" t="s">
        <v>22</v>
      </c>
      <c r="B65" s="775"/>
      <c r="C65" s="775"/>
      <c r="D65" s="775"/>
      <c r="E65" s="775"/>
      <c r="F65" s="775"/>
      <c r="G65" s="775"/>
      <c r="H65" s="775"/>
      <c r="I65" s="775"/>
    </row>
    <row r="66" spans="1:9" ht="13" x14ac:dyDescent="0.3">
      <c r="A66" s="774"/>
      <c r="B66" s="774"/>
      <c r="C66" s="774"/>
      <c r="D66" s="774"/>
      <c r="E66" s="774"/>
      <c r="F66" s="774"/>
      <c r="G66" s="774"/>
      <c r="H66" s="774"/>
      <c r="I66" s="774"/>
    </row>
    <row r="67" spans="1:9" s="12" customFormat="1" ht="18" customHeight="1" x14ac:dyDescent="0.25">
      <c r="A67" s="10"/>
      <c r="B67" s="11"/>
      <c r="I67" s="11"/>
    </row>
    <row r="68" spans="1:9" s="12" customFormat="1" ht="18" customHeight="1" x14ac:dyDescent="0.25">
      <c r="A68" s="10"/>
      <c r="B68" s="11"/>
      <c r="I68" s="11"/>
    </row>
    <row r="69" spans="1:9" s="12" customFormat="1" ht="18" customHeight="1" x14ac:dyDescent="0.25">
      <c r="A69" s="11"/>
      <c r="B69" s="11"/>
      <c r="I69" s="11"/>
    </row>
    <row r="70" spans="1:9" s="12" customFormat="1" ht="18" customHeight="1" x14ac:dyDescent="0.25">
      <c r="A70" s="11"/>
      <c r="B70" s="11"/>
      <c r="I70" s="11"/>
    </row>
    <row r="71" spans="1:9" s="12" customFormat="1" ht="18" customHeight="1" x14ac:dyDescent="0.25">
      <c r="A71" s="11"/>
      <c r="B71" s="11"/>
      <c r="I71" s="11"/>
    </row>
    <row r="72" spans="1:9" s="12" customFormat="1" ht="18" customHeight="1" x14ac:dyDescent="0.25">
      <c r="A72" s="11"/>
      <c r="B72" s="11"/>
      <c r="I72" s="11"/>
    </row>
    <row r="73" spans="1:9" s="12" customFormat="1" ht="18" customHeight="1" x14ac:dyDescent="0.25">
      <c r="A73" s="11"/>
      <c r="B73" s="11"/>
      <c r="I73" s="11"/>
    </row>
    <row r="74" spans="1:9" s="12" customFormat="1" ht="18" customHeight="1" x14ac:dyDescent="0.25">
      <c r="A74" s="11"/>
      <c r="B74" s="11"/>
      <c r="I74" s="11"/>
    </row>
    <row r="75" spans="1:9" s="12" customFormat="1" x14ac:dyDescent="0.25">
      <c r="A75" s="11"/>
      <c r="B75" s="11"/>
      <c r="C75" s="11"/>
      <c r="D75" s="11"/>
      <c r="E75" s="11"/>
      <c r="F75" s="11"/>
      <c r="G75" s="11"/>
      <c r="H75" s="11"/>
      <c r="I75" s="11"/>
    </row>
  </sheetData>
  <mergeCells count="5">
    <mergeCell ref="A1:I1"/>
    <mergeCell ref="A66:I66"/>
    <mergeCell ref="A65:I65"/>
    <mergeCell ref="A64:I64"/>
    <mergeCell ref="A13:I13"/>
  </mergeCells>
  <phoneticPr fontId="0" type="noConversion"/>
  <conditionalFormatting sqref="D14:D63">
    <cfRule type="cellIs" dxfId="101" priority="1" stopIfTrue="1" operator="equal">
      <formula>"F"</formula>
    </cfRule>
    <cfRule type="cellIs" dxfId="100" priority="2" stopIfTrue="1" operator="equal">
      <formula>"B"</formula>
    </cfRule>
    <cfRule type="cellIs" dxfId="99" priority="3" stopIfTrue="1" operator="equal">
      <formula>"u"</formula>
    </cfRule>
  </conditionalFormatting>
  <dataValidations xWindow="81" yWindow="389" count="3">
    <dataValidation type="list" showInputMessage="1" showErrorMessage="1" promptTitle="Valid values include:" prompt="U - Untested_x000a_P - Pass_x000a_F - Fail_x000a_B - Blocked_x000a_S - Skipped_x000a_n/a - Not applicable_x000a_" sqref="D14:D63">
      <formula1>"U,P,F,B,S,n/a"</formula1>
    </dataValidation>
    <dataValidation allowBlank="1" showErrorMessage="1" promptTitle="Valid values include:" sqref="D12"/>
    <dataValidation allowBlank="1" showErrorMessage="1" sqref="A12:B12"/>
  </dataValidations>
  <hyperlinks>
    <hyperlink ref="B14" location="'UC006 Test Cases'!A1:F30" display="对课外活动页面进行增删查改操作"/>
  </hyperlinks>
  <pageMargins left="0.5" right="0.5" top="0.5" bottom="0.5" header="0.5" footer="0.5"/>
  <pageSetup orientation="landscape" r:id="rId1"/>
  <headerFooter alignWithMargins="0"/>
  <drawing r:id="rId2"/>
  <legacyDrawing r:id="rId3"/>
  <oleObjects>
    <mc:AlternateContent xmlns:mc="http://schemas.openxmlformats.org/markup-compatibility/2006">
      <mc:Choice Requires="x14">
        <oleObject progId="Paint.Picture" shapeId="121866" r:id="rId4">
          <objectPr defaultSize="0" r:id="rId5">
            <anchor moveWithCells="1">
              <from>
                <xdr:col>8</xdr:col>
                <xdr:colOff>19050</xdr:colOff>
                <xdr:row>11</xdr:row>
                <xdr:rowOff>190500</xdr:rowOff>
              </from>
              <to>
                <xdr:col>9</xdr:col>
                <xdr:colOff>0</xdr:colOff>
                <xdr:row>11</xdr:row>
                <xdr:rowOff>342900</xdr:rowOff>
              </to>
            </anchor>
          </objectPr>
        </oleObject>
      </mc:Choice>
      <mc:Fallback>
        <oleObject progId="Paint.Picture" shapeId="121866" r:id="rId4"/>
      </mc:Fallback>
    </mc:AlternateContent>
    <mc:AlternateContent xmlns:mc="http://schemas.openxmlformats.org/markup-compatibility/2006">
      <mc:Choice Requires="x14">
        <oleObject progId="Paint.Picture" shapeId="121873" r:id="rId6">
          <objectPr defaultSize="0" autoPict="0" r:id="rId5">
            <anchor moveWithCells="1">
              <from>
                <xdr:col>8</xdr:col>
                <xdr:colOff>19050</xdr:colOff>
                <xdr:row>11</xdr:row>
                <xdr:rowOff>190500</xdr:rowOff>
              </from>
              <to>
                <xdr:col>9</xdr:col>
                <xdr:colOff>0</xdr:colOff>
                <xdr:row>11</xdr:row>
                <xdr:rowOff>342900</xdr:rowOff>
              </to>
            </anchor>
          </objectPr>
        </oleObject>
      </mc:Choice>
      <mc:Fallback>
        <oleObject progId="Paint.Picture" shapeId="121873" r:id="rId6"/>
      </mc:Fallback>
    </mc:AlternateContent>
    <mc:AlternateContent xmlns:mc="http://schemas.openxmlformats.org/markup-compatibility/2006">
      <mc:Choice Requires="x14">
        <oleObject progId="Paint.Picture" shapeId="121874" r:id="rId7">
          <objectPr defaultSize="0" autoPict="0" r:id="rId5">
            <anchor moveWithCells="1">
              <from>
                <xdr:col>8</xdr:col>
                <xdr:colOff>19050</xdr:colOff>
                <xdr:row>11</xdr:row>
                <xdr:rowOff>190500</xdr:rowOff>
              </from>
              <to>
                <xdr:col>9</xdr:col>
                <xdr:colOff>0</xdr:colOff>
                <xdr:row>11</xdr:row>
                <xdr:rowOff>342900</xdr:rowOff>
              </to>
            </anchor>
          </objectPr>
        </oleObject>
      </mc:Choice>
      <mc:Fallback>
        <oleObject progId="Paint.Picture" shapeId="121874" r:id="rId7"/>
      </mc:Fallback>
    </mc:AlternateContent>
  </oleObjec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2"/>
  <sheetViews>
    <sheetView workbookViewId="0">
      <selection activeCell="D10" sqref="D10:D30"/>
    </sheetView>
  </sheetViews>
  <sheetFormatPr defaultColWidth="9.1796875" defaultRowHeight="12.5" x14ac:dyDescent="0.25"/>
  <cols>
    <col min="1" max="1" width="3.1796875" style="268" bestFit="1" customWidth="1"/>
    <col min="2" max="2" width="32.1796875" style="268" bestFit="1" customWidth="1"/>
    <col min="3" max="3" width="30.453125" style="268" bestFit="1" customWidth="1"/>
    <col min="4" max="4" width="9.1796875" style="268" bestFit="1" customWidth="1"/>
    <col min="5" max="5" width="12.1796875" style="268" customWidth="1"/>
    <col min="6" max="16384" width="9.1796875" style="268"/>
  </cols>
  <sheetData>
    <row r="1" spans="1:6" ht="16.5" customHeight="1" thickBot="1" x14ac:dyDescent="0.3">
      <c r="A1" s="827" t="s">
        <v>309</v>
      </c>
      <c r="B1" s="827"/>
      <c r="C1" s="827"/>
      <c r="D1" s="827"/>
      <c r="E1" s="827"/>
      <c r="F1" s="827"/>
    </row>
    <row r="2" spans="1:6" ht="13.5" thickTop="1" x14ac:dyDescent="0.3">
      <c r="A2" s="516"/>
      <c r="B2" s="517" t="s">
        <v>84</v>
      </c>
      <c r="C2" s="515" t="s">
        <v>307</v>
      </c>
      <c r="D2" s="544" t="s">
        <v>77</v>
      </c>
      <c r="E2" s="312" t="s">
        <v>310</v>
      </c>
      <c r="F2" s="518"/>
    </row>
    <row r="3" spans="1:6" ht="13" x14ac:dyDescent="0.3">
      <c r="A3" s="519"/>
      <c r="B3" s="520" t="s">
        <v>85</v>
      </c>
      <c r="C3" s="841" t="s">
        <v>311</v>
      </c>
      <c r="D3" s="857"/>
      <c r="E3" s="858"/>
      <c r="F3" s="518"/>
    </row>
    <row r="4" spans="1:6" ht="13" x14ac:dyDescent="0.3">
      <c r="A4" s="521"/>
      <c r="B4" s="520" t="s">
        <v>87</v>
      </c>
      <c r="C4" s="841" t="s">
        <v>312</v>
      </c>
      <c r="D4" s="857"/>
      <c r="E4" s="858"/>
      <c r="F4" s="518"/>
    </row>
    <row r="5" spans="1:6" ht="13" x14ac:dyDescent="0.3">
      <c r="A5" s="521"/>
      <c r="B5" s="520" t="s">
        <v>86</v>
      </c>
      <c r="C5" s="841"/>
      <c r="D5" s="857"/>
      <c r="E5" s="858"/>
      <c r="F5" s="518"/>
    </row>
    <row r="6" spans="1:6" ht="13.5" customHeight="1" thickBot="1" x14ac:dyDescent="0.35">
      <c r="A6" s="522"/>
      <c r="B6" s="523" t="s">
        <v>88</v>
      </c>
      <c r="C6" s="820" t="s">
        <v>173</v>
      </c>
      <c r="D6" s="821"/>
      <c r="E6" s="822"/>
      <c r="F6" s="524"/>
    </row>
    <row r="7" spans="1:6" ht="13" x14ac:dyDescent="0.3">
      <c r="A7" s="525"/>
      <c r="B7" s="526" t="s">
        <v>89</v>
      </c>
      <c r="C7" s="527"/>
      <c r="D7" s="528" t="s">
        <v>91</v>
      </c>
      <c r="E7" s="529"/>
      <c r="F7" s="530"/>
    </row>
    <row r="8" spans="1:6" ht="13.5" thickBot="1" x14ac:dyDescent="0.35">
      <c r="A8" s="531"/>
      <c r="B8" s="532" t="s">
        <v>90</v>
      </c>
      <c r="C8" s="533"/>
      <c r="D8" s="534" t="s">
        <v>92</v>
      </c>
      <c r="E8" s="535"/>
      <c r="F8" s="536"/>
    </row>
    <row r="9" spans="1:6" ht="23.5" thickBot="1" x14ac:dyDescent="0.35">
      <c r="A9" s="537" t="s">
        <v>78</v>
      </c>
      <c r="B9" s="538" t="s">
        <v>79</v>
      </c>
      <c r="C9" s="538" t="s">
        <v>80</v>
      </c>
      <c r="D9" s="545" t="s">
        <v>81</v>
      </c>
      <c r="E9" s="823" t="s">
        <v>82</v>
      </c>
      <c r="F9" s="830"/>
    </row>
    <row r="10" spans="1:6" ht="13" x14ac:dyDescent="0.25">
      <c r="A10" s="539">
        <v>1</v>
      </c>
      <c r="B10" s="540" t="s">
        <v>313</v>
      </c>
      <c r="C10" s="515" t="s">
        <v>314</v>
      </c>
      <c r="D10" s="156" t="s">
        <v>1</v>
      </c>
      <c r="E10" s="825"/>
      <c r="F10" s="826"/>
    </row>
    <row r="11" spans="1:6" ht="13" x14ac:dyDescent="0.25">
      <c r="A11" s="539">
        <v>2</v>
      </c>
      <c r="B11" s="513" t="s">
        <v>315</v>
      </c>
      <c r="C11" s="514" t="s">
        <v>316</v>
      </c>
      <c r="D11" s="156" t="s">
        <v>1</v>
      </c>
      <c r="E11" s="839"/>
      <c r="F11" s="856"/>
    </row>
    <row r="12" spans="1:6" ht="23" x14ac:dyDescent="0.25">
      <c r="A12" s="539"/>
      <c r="B12" s="230" t="s">
        <v>317</v>
      </c>
      <c r="C12" s="514" t="s">
        <v>318</v>
      </c>
      <c r="D12" s="156" t="s">
        <v>1</v>
      </c>
      <c r="E12" s="839"/>
      <c r="F12" s="856"/>
    </row>
    <row r="13" spans="1:6" ht="39" x14ac:dyDescent="0.25">
      <c r="A13" s="539">
        <v>4</v>
      </c>
      <c r="B13" s="540" t="s">
        <v>319</v>
      </c>
      <c r="C13" s="540" t="s">
        <v>320</v>
      </c>
      <c r="D13" s="156" t="s">
        <v>1</v>
      </c>
      <c r="E13" s="839"/>
      <c r="F13" s="856"/>
    </row>
    <row r="14" spans="1:6" ht="39" x14ac:dyDescent="0.25">
      <c r="A14" s="539">
        <v>5</v>
      </c>
      <c r="B14" s="540" t="s">
        <v>321</v>
      </c>
      <c r="C14" s="540" t="s">
        <v>322</v>
      </c>
      <c r="D14" s="156" t="s">
        <v>1</v>
      </c>
      <c r="E14" s="839"/>
      <c r="F14" s="856"/>
    </row>
    <row r="15" spans="1:6" ht="26" x14ac:dyDescent="0.25">
      <c r="A15" s="539">
        <v>6</v>
      </c>
      <c r="B15" s="540" t="s">
        <v>323</v>
      </c>
      <c r="C15" s="540" t="s">
        <v>324</v>
      </c>
      <c r="D15" s="156" t="s">
        <v>1</v>
      </c>
      <c r="E15" s="839"/>
      <c r="F15" s="856"/>
    </row>
    <row r="16" spans="1:6" ht="13" x14ac:dyDescent="0.25">
      <c r="A16" s="539">
        <v>7</v>
      </c>
      <c r="B16" s="540" t="s">
        <v>325</v>
      </c>
      <c r="C16" s="540" t="s">
        <v>326</v>
      </c>
      <c r="D16" s="156" t="s">
        <v>1</v>
      </c>
      <c r="E16" s="839"/>
      <c r="F16" s="856"/>
    </row>
    <row r="17" spans="1:6" ht="13" x14ac:dyDescent="0.25">
      <c r="A17" s="539">
        <v>8</v>
      </c>
      <c r="B17" s="540"/>
      <c r="C17" s="540"/>
      <c r="D17" s="156" t="s">
        <v>1</v>
      </c>
      <c r="E17" s="839"/>
      <c r="F17" s="856"/>
    </row>
    <row r="18" spans="1:6" ht="13" x14ac:dyDescent="0.25">
      <c r="A18" s="539">
        <v>9</v>
      </c>
      <c r="B18" s="540"/>
      <c r="C18" s="540"/>
      <c r="D18" s="156" t="s">
        <v>1</v>
      </c>
      <c r="E18" s="839"/>
      <c r="F18" s="856"/>
    </row>
    <row r="19" spans="1:6" ht="13" x14ac:dyDescent="0.25">
      <c r="A19" s="539">
        <v>10</v>
      </c>
      <c r="B19" s="540"/>
      <c r="C19" s="540"/>
      <c r="D19" s="156" t="s">
        <v>1</v>
      </c>
      <c r="E19" s="839"/>
      <c r="F19" s="856"/>
    </row>
    <row r="20" spans="1:6" ht="13" x14ac:dyDescent="0.25">
      <c r="A20" s="539">
        <v>11</v>
      </c>
      <c r="B20" s="540"/>
      <c r="C20" s="540"/>
      <c r="D20" s="156" t="s">
        <v>1</v>
      </c>
      <c r="E20" s="839"/>
      <c r="F20" s="856"/>
    </row>
    <row r="21" spans="1:6" ht="13" x14ac:dyDescent="0.25">
      <c r="A21" s="539">
        <v>12</v>
      </c>
      <c r="B21" s="540"/>
      <c r="C21" s="540"/>
      <c r="D21" s="156" t="s">
        <v>1</v>
      </c>
      <c r="E21" s="839"/>
      <c r="F21" s="856"/>
    </row>
    <row r="22" spans="1:6" ht="13" x14ac:dyDescent="0.25">
      <c r="A22" s="539">
        <v>13</v>
      </c>
      <c r="B22" s="540"/>
      <c r="C22" s="540"/>
      <c r="D22" s="156" t="s">
        <v>1</v>
      </c>
      <c r="E22" s="839"/>
      <c r="F22" s="856"/>
    </row>
    <row r="23" spans="1:6" ht="13" x14ac:dyDescent="0.25">
      <c r="A23" s="539">
        <v>14</v>
      </c>
      <c r="B23" s="540"/>
      <c r="C23" s="540"/>
      <c r="D23" s="156" t="s">
        <v>1</v>
      </c>
      <c r="E23" s="839"/>
      <c r="F23" s="856"/>
    </row>
    <row r="24" spans="1:6" ht="13" x14ac:dyDescent="0.25">
      <c r="A24" s="539">
        <v>15</v>
      </c>
      <c r="B24" s="540"/>
      <c r="C24" s="540"/>
      <c r="D24" s="156" t="s">
        <v>1</v>
      </c>
      <c r="E24" s="839"/>
      <c r="F24" s="856"/>
    </row>
    <row r="25" spans="1:6" ht="13" x14ac:dyDescent="0.25">
      <c r="A25" s="539">
        <v>16</v>
      </c>
      <c r="B25" s="540"/>
      <c r="C25" s="540"/>
      <c r="D25" s="156" t="s">
        <v>1</v>
      </c>
      <c r="E25" s="839"/>
      <c r="F25" s="856"/>
    </row>
    <row r="26" spans="1:6" ht="13" x14ac:dyDescent="0.25">
      <c r="A26" s="539">
        <v>17</v>
      </c>
      <c r="B26" s="540"/>
      <c r="C26" s="540"/>
      <c r="D26" s="156" t="s">
        <v>1</v>
      </c>
      <c r="E26" s="839"/>
      <c r="F26" s="856"/>
    </row>
    <row r="27" spans="1:6" ht="13" x14ac:dyDescent="0.25">
      <c r="A27" s="539">
        <v>18</v>
      </c>
      <c r="B27" s="540"/>
      <c r="C27" s="540"/>
      <c r="D27" s="156" t="s">
        <v>1</v>
      </c>
      <c r="E27" s="839"/>
      <c r="F27" s="856"/>
    </row>
    <row r="28" spans="1:6" ht="13" x14ac:dyDescent="0.25">
      <c r="A28" s="539">
        <v>19</v>
      </c>
      <c r="B28" s="540"/>
      <c r="C28" s="540"/>
      <c r="D28" s="156" t="s">
        <v>1</v>
      </c>
      <c r="E28" s="839"/>
      <c r="F28" s="856"/>
    </row>
    <row r="29" spans="1:6" ht="13" x14ac:dyDescent="0.25">
      <c r="A29" s="539">
        <v>20</v>
      </c>
      <c r="B29" s="540"/>
      <c r="C29" s="540"/>
      <c r="D29" s="156" t="s">
        <v>1</v>
      </c>
      <c r="E29" s="839"/>
      <c r="F29" s="856"/>
    </row>
    <row r="30" spans="1:6" ht="13.5" thickBot="1" x14ac:dyDescent="0.35">
      <c r="A30" s="541"/>
      <c r="B30" s="542" t="s">
        <v>83</v>
      </c>
      <c r="C30" s="543"/>
      <c r="D30" s="156" t="s">
        <v>1</v>
      </c>
      <c r="E30" s="828"/>
      <c r="F30" s="829"/>
    </row>
    <row r="32" spans="1:6" ht="16.5" customHeight="1" x14ac:dyDescent="0.25"/>
    <row r="34" ht="13" customHeight="1" x14ac:dyDescent="0.25"/>
    <row r="37" ht="13.5" customHeight="1" x14ac:dyDescent="0.25"/>
    <row r="45" ht="18" customHeight="1" x14ac:dyDescent="0.25"/>
    <row r="64" ht="16.5" customHeight="1" x14ac:dyDescent="0.25"/>
    <row r="66" ht="12.75" customHeight="1" x14ac:dyDescent="0.25"/>
    <row r="69" ht="13.5" customHeight="1" x14ac:dyDescent="0.25"/>
    <row r="96" ht="16.5" customHeight="1" x14ac:dyDescent="0.25"/>
    <row r="97" ht="17.25" customHeight="1" x14ac:dyDescent="0.25"/>
    <row r="101" ht="13.5" customHeight="1" x14ac:dyDescent="0.25"/>
    <row r="102" ht="13.5" customHeight="1" x14ac:dyDescent="0.25"/>
  </sheetData>
  <mergeCells count="27">
    <mergeCell ref="E28:F28"/>
    <mergeCell ref="E29:F29"/>
    <mergeCell ref="E30:F30"/>
    <mergeCell ref="E22:F22"/>
    <mergeCell ref="E23:F23"/>
    <mergeCell ref="E24:F24"/>
    <mergeCell ref="E25:F25"/>
    <mergeCell ref="E26:F26"/>
    <mergeCell ref="E27:F27"/>
    <mergeCell ref="E21:F21"/>
    <mergeCell ref="E16:F16"/>
    <mergeCell ref="E17:F17"/>
    <mergeCell ref="E18:F18"/>
    <mergeCell ref="E19:F19"/>
    <mergeCell ref="E20:F20"/>
    <mergeCell ref="E15:F15"/>
    <mergeCell ref="E9:F9"/>
    <mergeCell ref="A1:F1"/>
    <mergeCell ref="C3:E3"/>
    <mergeCell ref="C4:E4"/>
    <mergeCell ref="C5:E5"/>
    <mergeCell ref="C6:E6"/>
    <mergeCell ref="E10:F10"/>
    <mergeCell ref="E11:F11"/>
    <mergeCell ref="E12:F12"/>
    <mergeCell ref="E13:F13"/>
    <mergeCell ref="E14:F14"/>
  </mergeCells>
  <conditionalFormatting sqref="D10:D30">
    <cfRule type="cellIs" dxfId="98" priority="1" stopIfTrue="1" operator="equal">
      <formula>"F"</formula>
    </cfRule>
    <cfRule type="cellIs" dxfId="97" priority="2" stopIfTrue="1" operator="equal">
      <formula>"B"</formula>
    </cfRule>
    <cfRule type="cellIs" dxfId="96" priority="3"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D10:D30">
      <formula1>"U,P,F,B,S,n/a"</formula1>
    </dataValidation>
  </dataValidations>
  <hyperlinks>
    <hyperlink ref="E2" location="'UC006'!A1" display="UC006-01"/>
    <hyperlink ref="B12" location="'Test Data'!A78:E83" display="在信息添加界面填写对应的信息，并点击“保存”按钮"/>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dimension ref="A1:I75"/>
  <sheetViews>
    <sheetView workbookViewId="0">
      <pane ySplit="12" topLeftCell="A13" activePane="bottomLeft" state="frozen"/>
      <selection pane="bottomLeft" activeCell="D14" sqref="D14"/>
    </sheetView>
  </sheetViews>
  <sheetFormatPr defaultColWidth="9.1796875" defaultRowHeight="12.5" x14ac:dyDescent="0.25"/>
  <cols>
    <col min="1" max="1" width="5.26953125" style="9" customWidth="1"/>
    <col min="2" max="3" width="29.54296875" style="9" customWidth="1"/>
    <col min="4" max="4" width="6.54296875" style="9" bestFit="1" customWidth="1"/>
    <col min="5" max="5" width="10.453125" style="9" customWidth="1"/>
    <col min="6" max="6" width="7.54296875" style="9" bestFit="1" customWidth="1"/>
    <col min="7" max="7" width="7.54296875" style="9" customWidth="1"/>
    <col min="8" max="8" width="30.54296875" style="9" customWidth="1"/>
    <col min="9" max="9" width="2.7265625" style="13" customWidth="1"/>
    <col min="10" max="16384" width="9.1796875" style="9"/>
  </cols>
  <sheetData>
    <row r="1" spans="1:9" ht="20" x14ac:dyDescent="0.4">
      <c r="A1" s="773" t="str">
        <f ca="1">MID(CELL("filename",A7),FIND("]",CELL("filename"),1)+1,255)</f>
        <v>UC007</v>
      </c>
      <c r="B1" s="773"/>
      <c r="C1" s="773"/>
      <c r="D1" s="773"/>
      <c r="E1" s="773"/>
      <c r="F1" s="773"/>
      <c r="G1" s="773"/>
      <c r="H1" s="773"/>
      <c r="I1" s="773"/>
    </row>
    <row r="2" spans="1:9" ht="3.75" customHeight="1" x14ac:dyDescent="0.4">
      <c r="A2" s="16"/>
      <c r="B2" s="16"/>
      <c r="C2" s="16"/>
      <c r="D2" s="16"/>
      <c r="E2" s="16"/>
      <c r="F2" s="16"/>
      <c r="G2" s="16"/>
      <c r="H2" s="16"/>
      <c r="I2" s="16"/>
    </row>
    <row r="3" spans="1:9" s="18" customFormat="1" ht="13" x14ac:dyDescent="0.25">
      <c r="A3" s="20"/>
      <c r="B3" s="20"/>
      <c r="C3" s="20"/>
      <c r="D3" s="143"/>
      <c r="E3" s="143" t="s">
        <v>0</v>
      </c>
      <c r="F3" s="144"/>
      <c r="G3" s="145"/>
      <c r="H3" s="20"/>
      <c r="I3" s="20"/>
    </row>
    <row r="4" spans="1:9" s="18" customFormat="1" ht="11.5" x14ac:dyDescent="0.25">
      <c r="A4" s="20"/>
      <c r="B4" s="20"/>
      <c r="C4" s="20"/>
      <c r="D4" s="146" t="s">
        <v>12</v>
      </c>
      <c r="E4" s="33">
        <f>COUNTIF($D$12:$D$65,"U")</f>
        <v>0</v>
      </c>
      <c r="F4" s="89" t="str">
        <f>IF($E$9=0, "-", $E4/$E$9)</f>
        <v>-</v>
      </c>
      <c r="G4" s="76">
        <f>SUMIF($D$12:$D$64,"U", $G$12:$G$64) / 60</f>
        <v>0</v>
      </c>
      <c r="H4" s="20"/>
      <c r="I4" s="20"/>
    </row>
    <row r="5" spans="1:9" s="18" customFormat="1" ht="11.5" x14ac:dyDescent="0.25">
      <c r="A5" s="20"/>
      <c r="B5" s="20"/>
      <c r="C5" s="20"/>
      <c r="D5" s="146" t="s">
        <v>10</v>
      </c>
      <c r="E5" s="33">
        <f>COUNTIF($D$12:$D$65,"P")</f>
        <v>0</v>
      </c>
      <c r="F5" s="89" t="str">
        <f>IF($E$9=0, "-", $E5/$E$9)</f>
        <v>-</v>
      </c>
      <c r="G5" s="77">
        <f>SUMIF($D$12:$D$65,"P", $G$12:$G$65) / 60</f>
        <v>0</v>
      </c>
      <c r="H5" s="20"/>
      <c r="I5" s="20"/>
    </row>
    <row r="6" spans="1:9" s="18" customFormat="1" ht="11.5" x14ac:dyDescent="0.25">
      <c r="A6" s="20"/>
      <c r="B6" s="20"/>
      <c r="C6" s="20"/>
      <c r="D6" s="146" t="s">
        <v>11</v>
      </c>
      <c r="E6" s="33">
        <f>COUNTIF($D$12:$D$65,"F")</f>
        <v>0</v>
      </c>
      <c r="F6" s="89" t="str">
        <f>IF($E$9=0, "-", $E6/$E$9)</f>
        <v>-</v>
      </c>
      <c r="G6" s="77">
        <f>SUMIF($D$12:$D$65,"F", $G$12:$G$65) / 60</f>
        <v>0</v>
      </c>
      <c r="H6" s="20"/>
      <c r="I6" s="20"/>
    </row>
    <row r="7" spans="1:9" s="18" customFormat="1" ht="11.5" x14ac:dyDescent="0.25">
      <c r="A7" s="21"/>
      <c r="B7" s="21"/>
      <c r="C7" s="17"/>
      <c r="D7" s="146" t="s">
        <v>9</v>
      </c>
      <c r="E7" s="33">
        <f>COUNTIF($D$12:$D$65,"S")</f>
        <v>0</v>
      </c>
      <c r="F7" s="89" t="str">
        <f>IF($E$9=0, "-", $E7/$E$9)</f>
        <v>-</v>
      </c>
      <c r="G7" s="77">
        <f>SUMIF($D$12:$D$65,"S", $G$12:$G$65) / 60</f>
        <v>0</v>
      </c>
      <c r="H7" s="20"/>
      <c r="I7" s="20"/>
    </row>
    <row r="8" spans="1:9" s="18" customFormat="1" ht="11.5" x14ac:dyDescent="0.25">
      <c r="A8" s="21"/>
      <c r="B8" s="21"/>
      <c r="C8" s="17"/>
      <c r="D8" s="146" t="s">
        <v>13</v>
      </c>
      <c r="E8" s="33">
        <f>COUNTIF($D$12:$D$65,"B")</f>
        <v>0</v>
      </c>
      <c r="F8" s="90" t="str">
        <f>IF($E$9=0, "-", $E8/$E$9)</f>
        <v>-</v>
      </c>
      <c r="G8" s="77">
        <f>SUMIF($D$12:$D$65,"B", $G$12:$G$65) / 60</f>
        <v>0</v>
      </c>
      <c r="H8" s="20"/>
      <c r="I8" s="20"/>
    </row>
    <row r="9" spans="1:9" s="18" customFormat="1" ht="11.5" hidden="1" x14ac:dyDescent="0.2">
      <c r="A9" s="21"/>
      <c r="B9" s="21"/>
      <c r="C9" s="21"/>
      <c r="D9" s="35" t="s">
        <v>7</v>
      </c>
      <c r="E9" s="37">
        <f>SUM(E4:E8)</f>
        <v>0</v>
      </c>
      <c r="F9" s="38" t="str">
        <f>IF($E$9=0,"-",$E$9/$E$9)</f>
        <v>-</v>
      </c>
      <c r="G9" s="40">
        <f>SUM(G4:G8)</f>
        <v>0</v>
      </c>
      <c r="I9" s="22"/>
    </row>
    <row r="10" spans="1:9" s="18" customFormat="1" ht="11.5" hidden="1" x14ac:dyDescent="0.2">
      <c r="A10" s="21"/>
      <c r="B10" s="21"/>
      <c r="C10" s="21"/>
      <c r="D10" s="34" t="s">
        <v>8</v>
      </c>
      <c r="E10" s="36">
        <f>COUNTIF($D$12:$D$65,"N/A")</f>
        <v>50</v>
      </c>
      <c r="F10" s="19"/>
      <c r="G10" s="39">
        <f>SUMIF($D$12:$D$65,"n/a", $G$12:$G$65) / 60</f>
        <v>0</v>
      </c>
      <c r="I10" s="22"/>
    </row>
    <row r="11" spans="1:9" ht="4.5" customHeight="1" x14ac:dyDescent="0.25">
      <c r="A11" s="6"/>
      <c r="B11" s="6"/>
      <c r="C11" s="6"/>
      <c r="D11" s="6"/>
      <c r="E11" s="6"/>
      <c r="F11" s="6"/>
      <c r="G11" s="6"/>
      <c r="H11" s="6"/>
      <c r="I11" s="7"/>
    </row>
    <row r="12" spans="1:9" ht="29.25" customHeight="1" x14ac:dyDescent="0.3">
      <c r="A12" s="32" t="s">
        <v>14</v>
      </c>
      <c r="B12" s="32" t="s">
        <v>803</v>
      </c>
      <c r="C12" s="32" t="s">
        <v>72</v>
      </c>
      <c r="D12" s="32" t="s">
        <v>73</v>
      </c>
      <c r="E12" s="32" t="s">
        <v>75</v>
      </c>
      <c r="F12" s="32" t="s">
        <v>64</v>
      </c>
      <c r="G12" s="32" t="s">
        <v>76</v>
      </c>
      <c r="H12" s="142" t="s">
        <v>74</v>
      </c>
      <c r="I12" s="41"/>
    </row>
    <row r="13" spans="1:9" ht="13.5" thickBot="1" x14ac:dyDescent="0.35">
      <c r="A13" s="844" t="s">
        <v>327</v>
      </c>
      <c r="B13" s="845"/>
      <c r="C13" s="845"/>
      <c r="D13" s="845"/>
      <c r="E13" s="845"/>
      <c r="F13" s="845"/>
      <c r="G13" s="845"/>
      <c r="H13" s="845"/>
      <c r="I13" s="846"/>
    </row>
    <row r="14" spans="1:9" ht="25" x14ac:dyDescent="0.25">
      <c r="A14" s="28">
        <f>MAX(A$12:A12)+1</f>
        <v>1</v>
      </c>
      <c r="B14" s="589" t="s">
        <v>328</v>
      </c>
      <c r="C14" s="549" t="s">
        <v>329</v>
      </c>
      <c r="D14" s="147" t="s">
        <v>1</v>
      </c>
      <c r="E14" s="148"/>
      <c r="F14" s="31"/>
      <c r="G14" s="149"/>
      <c r="H14" s="150"/>
      <c r="I14" s="31"/>
    </row>
    <row r="15" spans="1:9" ht="13" x14ac:dyDescent="0.25">
      <c r="A15" s="23">
        <f>MAX(A$12:A14)+1</f>
        <v>2</v>
      </c>
      <c r="B15" s="550"/>
      <c r="C15" s="549"/>
      <c r="D15" s="147" t="s">
        <v>1</v>
      </c>
      <c r="E15" s="151"/>
      <c r="F15" s="27"/>
      <c r="G15" s="149"/>
      <c r="H15" s="152"/>
      <c r="I15" s="27"/>
    </row>
    <row r="16" spans="1:9" ht="13" x14ac:dyDescent="0.25">
      <c r="A16" s="23">
        <f>MAX(A$12:A15)+1</f>
        <v>3</v>
      </c>
      <c r="B16" s="26"/>
      <c r="C16" s="25"/>
      <c r="D16" s="147" t="s">
        <v>1</v>
      </c>
      <c r="E16" s="151"/>
      <c r="F16" s="27"/>
      <c r="G16" s="149"/>
      <c r="H16" s="152"/>
      <c r="I16" s="27"/>
    </row>
    <row r="17" spans="1:9" ht="13" x14ac:dyDescent="0.25">
      <c r="A17" s="23">
        <f>MAX(A$12:A16)+1</f>
        <v>4</v>
      </c>
      <c r="B17" s="24"/>
      <c r="C17" s="25"/>
      <c r="D17" s="147" t="s">
        <v>1</v>
      </c>
      <c r="E17" s="151"/>
      <c r="F17" s="27"/>
      <c r="G17" s="149"/>
      <c r="H17" s="152"/>
      <c r="I17" s="27"/>
    </row>
    <row r="18" spans="1:9" ht="13" x14ac:dyDescent="0.25">
      <c r="A18" s="23">
        <f>MAX(A$12:A17)+1</f>
        <v>5</v>
      </c>
      <c r="B18" s="24"/>
      <c r="C18" s="25"/>
      <c r="D18" s="147" t="s">
        <v>1</v>
      </c>
      <c r="E18" s="151"/>
      <c r="F18" s="27"/>
      <c r="G18" s="149"/>
      <c r="H18" s="152"/>
      <c r="I18" s="27"/>
    </row>
    <row r="19" spans="1:9" ht="13" x14ac:dyDescent="0.25">
      <c r="A19" s="23">
        <f>MAX(A$12:A18)+1</f>
        <v>6</v>
      </c>
      <c r="B19" s="25"/>
      <c r="C19" s="24"/>
      <c r="D19" s="147" t="s">
        <v>1</v>
      </c>
      <c r="E19" s="151"/>
      <c r="F19" s="27"/>
      <c r="G19" s="149"/>
      <c r="H19" s="152"/>
      <c r="I19" s="27"/>
    </row>
    <row r="20" spans="1:9" ht="13" x14ac:dyDescent="0.25">
      <c r="A20" s="23">
        <f>MAX(A$12:A19)+1</f>
        <v>7</v>
      </c>
      <c r="B20" s="25"/>
      <c r="C20" s="24"/>
      <c r="D20" s="147" t="s">
        <v>1</v>
      </c>
      <c r="E20" s="151"/>
      <c r="F20" s="27"/>
      <c r="G20" s="149"/>
      <c r="H20" s="152"/>
      <c r="I20" s="27"/>
    </row>
    <row r="21" spans="1:9" ht="13" x14ac:dyDescent="0.25">
      <c r="A21" s="23">
        <f>MAX(A$12:A20)+1</f>
        <v>8</v>
      </c>
      <c r="B21" s="24"/>
      <c r="C21" s="24"/>
      <c r="D21" s="147" t="s">
        <v>1</v>
      </c>
      <c r="E21" s="151"/>
      <c r="F21" s="27"/>
      <c r="G21" s="149"/>
      <c r="H21" s="152"/>
      <c r="I21" s="27"/>
    </row>
    <row r="22" spans="1:9" ht="13" x14ac:dyDescent="0.25">
      <c r="A22" s="23">
        <f>MAX(A$12:A21)+1</f>
        <v>9</v>
      </c>
      <c r="B22" s="25"/>
      <c r="C22" s="24"/>
      <c r="D22" s="147" t="s">
        <v>1</v>
      </c>
      <c r="E22" s="151"/>
      <c r="F22" s="27"/>
      <c r="G22" s="149"/>
      <c r="H22" s="152"/>
      <c r="I22" s="27"/>
    </row>
    <row r="23" spans="1:9" ht="13" x14ac:dyDescent="0.25">
      <c r="A23" s="23">
        <f>MAX(A$12:A22)+1</f>
        <v>10</v>
      </c>
      <c r="B23" s="25"/>
      <c r="C23" s="24"/>
      <c r="D23" s="147" t="s">
        <v>1</v>
      </c>
      <c r="E23" s="151"/>
      <c r="F23" s="27"/>
      <c r="G23" s="149"/>
      <c r="H23" s="152"/>
      <c r="I23" s="27"/>
    </row>
    <row r="24" spans="1:9" ht="13" x14ac:dyDescent="0.25">
      <c r="A24" s="23">
        <f>MAX(A$12:A23)+1</f>
        <v>11</v>
      </c>
      <c r="B24" s="24"/>
      <c r="C24" s="24"/>
      <c r="D24" s="147" t="s">
        <v>1</v>
      </c>
      <c r="E24" s="151"/>
      <c r="F24" s="27"/>
      <c r="G24" s="149"/>
      <c r="H24" s="152"/>
      <c r="I24" s="27"/>
    </row>
    <row r="25" spans="1:9" ht="13" x14ac:dyDescent="0.25">
      <c r="A25" s="23">
        <f>MAX(A$12:A24)+1</f>
        <v>12</v>
      </c>
      <c r="B25" s="25"/>
      <c r="C25" s="24"/>
      <c r="D25" s="147" t="s">
        <v>1</v>
      </c>
      <c r="E25" s="151"/>
      <c r="F25" s="27"/>
      <c r="G25" s="149"/>
      <c r="H25" s="152"/>
      <c r="I25" s="27"/>
    </row>
    <row r="26" spans="1:9" ht="13" x14ac:dyDescent="0.25">
      <c r="A26" s="23">
        <f>MAX(A$12:A25)+1</f>
        <v>13</v>
      </c>
      <c r="B26" s="25"/>
      <c r="C26" s="24"/>
      <c r="D26" s="147" t="s">
        <v>1</v>
      </c>
      <c r="E26" s="151"/>
      <c r="F26" s="27"/>
      <c r="G26" s="149"/>
      <c r="H26" s="152"/>
      <c r="I26" s="27"/>
    </row>
    <row r="27" spans="1:9" ht="13" x14ac:dyDescent="0.25">
      <c r="A27" s="23">
        <f>MAX(A$12:A26)+1</f>
        <v>14</v>
      </c>
      <c r="B27" s="24"/>
      <c r="C27" s="24"/>
      <c r="D27" s="147" t="s">
        <v>1</v>
      </c>
      <c r="E27" s="151"/>
      <c r="F27" s="27"/>
      <c r="G27" s="149"/>
      <c r="H27" s="152"/>
      <c r="I27" s="27"/>
    </row>
    <row r="28" spans="1:9" ht="13" x14ac:dyDescent="0.25">
      <c r="A28" s="23">
        <f>MAX(A$12:A27)+1</f>
        <v>15</v>
      </c>
      <c r="B28" s="25"/>
      <c r="C28" s="24"/>
      <c r="D28" s="147" t="s">
        <v>1</v>
      </c>
      <c r="E28" s="151"/>
      <c r="F28" s="27"/>
      <c r="G28" s="149"/>
      <c r="H28" s="152"/>
      <c r="I28" s="27"/>
    </row>
    <row r="29" spans="1:9" ht="13" x14ac:dyDescent="0.25">
      <c r="A29" s="23">
        <f>MAX(A$12:A28)+1</f>
        <v>16</v>
      </c>
      <c r="B29" s="25"/>
      <c r="C29" s="24"/>
      <c r="D29" s="147" t="s">
        <v>1</v>
      </c>
      <c r="E29" s="151"/>
      <c r="F29" s="27"/>
      <c r="G29" s="149"/>
      <c r="H29" s="152"/>
      <c r="I29" s="27"/>
    </row>
    <row r="30" spans="1:9" ht="13" x14ac:dyDescent="0.25">
      <c r="A30" s="23">
        <f>MAX(A$12:A29)+1</f>
        <v>17</v>
      </c>
      <c r="B30" s="24"/>
      <c r="C30" s="24"/>
      <c r="D30" s="147" t="s">
        <v>1</v>
      </c>
      <c r="E30" s="151"/>
      <c r="F30" s="27"/>
      <c r="G30" s="149"/>
      <c r="H30" s="152"/>
      <c r="I30" s="27"/>
    </row>
    <row r="31" spans="1:9" ht="13" x14ac:dyDescent="0.25">
      <c r="A31" s="23">
        <f>MAX(A$12:A30)+1</f>
        <v>18</v>
      </c>
      <c r="B31" s="25"/>
      <c r="C31" s="24"/>
      <c r="D31" s="147" t="s">
        <v>1</v>
      </c>
      <c r="E31" s="151"/>
      <c r="F31" s="27"/>
      <c r="G31" s="149"/>
      <c r="H31" s="152"/>
      <c r="I31" s="27"/>
    </row>
    <row r="32" spans="1:9" ht="13" x14ac:dyDescent="0.25">
      <c r="A32" s="23">
        <f>MAX(A$12:A31)+1</f>
        <v>19</v>
      </c>
      <c r="B32" s="25"/>
      <c r="C32" s="24"/>
      <c r="D32" s="147" t="s">
        <v>1</v>
      </c>
      <c r="E32" s="151"/>
      <c r="F32" s="27"/>
      <c r="G32" s="149"/>
      <c r="H32" s="152"/>
      <c r="I32" s="27"/>
    </row>
    <row r="33" spans="1:9" ht="13" x14ac:dyDescent="0.25">
      <c r="A33" s="23">
        <f>MAX(A$12:A32)+1</f>
        <v>20</v>
      </c>
      <c r="B33" s="24"/>
      <c r="C33" s="24"/>
      <c r="D33" s="147" t="s">
        <v>1</v>
      </c>
      <c r="E33" s="151"/>
      <c r="F33" s="27"/>
      <c r="G33" s="149"/>
      <c r="H33" s="152"/>
      <c r="I33" s="27"/>
    </row>
    <row r="34" spans="1:9" ht="13" x14ac:dyDescent="0.25">
      <c r="A34" s="23">
        <f>MAX(A$12:A33)+1</f>
        <v>21</v>
      </c>
      <c r="B34" s="25"/>
      <c r="C34" s="24"/>
      <c r="D34" s="147" t="s">
        <v>1</v>
      </c>
      <c r="E34" s="151"/>
      <c r="F34" s="27"/>
      <c r="G34" s="149"/>
      <c r="H34" s="152"/>
      <c r="I34" s="27"/>
    </row>
    <row r="35" spans="1:9" ht="13" x14ac:dyDescent="0.25">
      <c r="A35" s="23">
        <f>MAX(A$12:A34)+1</f>
        <v>22</v>
      </c>
      <c r="B35" s="25"/>
      <c r="C35" s="24"/>
      <c r="D35" s="147" t="s">
        <v>1</v>
      </c>
      <c r="E35" s="151"/>
      <c r="F35" s="27"/>
      <c r="G35" s="149"/>
      <c r="H35" s="152"/>
      <c r="I35" s="27"/>
    </row>
    <row r="36" spans="1:9" ht="13" x14ac:dyDescent="0.25">
      <c r="A36" s="23">
        <f>MAX(A$12:A35)+1</f>
        <v>23</v>
      </c>
      <c r="B36" s="24"/>
      <c r="C36" s="24"/>
      <c r="D36" s="147" t="s">
        <v>1</v>
      </c>
      <c r="E36" s="151"/>
      <c r="F36" s="27"/>
      <c r="G36" s="149"/>
      <c r="H36" s="152"/>
      <c r="I36" s="27"/>
    </row>
    <row r="37" spans="1:9" ht="13" x14ac:dyDescent="0.25">
      <c r="A37" s="23">
        <f>MAX(A$12:A36)+1</f>
        <v>24</v>
      </c>
      <c r="B37" s="25"/>
      <c r="C37" s="24"/>
      <c r="D37" s="147" t="s">
        <v>1</v>
      </c>
      <c r="E37" s="151"/>
      <c r="F37" s="27"/>
      <c r="G37" s="149"/>
      <c r="H37" s="152"/>
      <c r="I37" s="27"/>
    </row>
    <row r="38" spans="1:9" ht="13" x14ac:dyDescent="0.25">
      <c r="A38" s="23">
        <f>MAX(A$12:A37)+1</f>
        <v>25</v>
      </c>
      <c r="B38" s="25"/>
      <c r="C38" s="24"/>
      <c r="D38" s="147" t="s">
        <v>1</v>
      </c>
      <c r="E38" s="151"/>
      <c r="F38" s="27"/>
      <c r="G38" s="149"/>
      <c r="H38" s="152"/>
      <c r="I38" s="27"/>
    </row>
    <row r="39" spans="1:9" ht="13" x14ac:dyDescent="0.25">
      <c r="A39" s="23">
        <f>MAX(A$12:A38)+1</f>
        <v>26</v>
      </c>
      <c r="B39" s="24"/>
      <c r="C39" s="24"/>
      <c r="D39" s="147" t="s">
        <v>1</v>
      </c>
      <c r="E39" s="151"/>
      <c r="F39" s="27"/>
      <c r="G39" s="149"/>
      <c r="H39" s="152"/>
      <c r="I39" s="27"/>
    </row>
    <row r="40" spans="1:9" ht="13" x14ac:dyDescent="0.25">
      <c r="A40" s="23">
        <f>MAX(A$12:A39)+1</f>
        <v>27</v>
      </c>
      <c r="B40" s="25"/>
      <c r="C40" s="24"/>
      <c r="D40" s="147" t="s">
        <v>1</v>
      </c>
      <c r="E40" s="151"/>
      <c r="F40" s="27"/>
      <c r="G40" s="149"/>
      <c r="H40" s="152"/>
      <c r="I40" s="27"/>
    </row>
    <row r="41" spans="1:9" ht="13" x14ac:dyDescent="0.25">
      <c r="A41" s="23">
        <f>MAX(A$12:A40)+1</f>
        <v>28</v>
      </c>
      <c r="B41" s="25"/>
      <c r="C41" s="24"/>
      <c r="D41" s="147" t="s">
        <v>1</v>
      </c>
      <c r="E41" s="151"/>
      <c r="F41" s="27"/>
      <c r="G41" s="149"/>
      <c r="H41" s="152"/>
      <c r="I41" s="27"/>
    </row>
    <row r="42" spans="1:9" ht="13" x14ac:dyDescent="0.25">
      <c r="A42" s="23">
        <f>MAX(A$12:A41)+1</f>
        <v>29</v>
      </c>
      <c r="B42" s="24"/>
      <c r="C42" s="24"/>
      <c r="D42" s="147" t="s">
        <v>1</v>
      </c>
      <c r="E42" s="151"/>
      <c r="F42" s="27"/>
      <c r="G42" s="149"/>
      <c r="H42" s="152"/>
      <c r="I42" s="27"/>
    </row>
    <row r="43" spans="1:9" ht="13" x14ac:dyDescent="0.25">
      <c r="A43" s="23">
        <f>MAX(A$12:A42)+1</f>
        <v>30</v>
      </c>
      <c r="B43" s="25"/>
      <c r="C43" s="24"/>
      <c r="D43" s="147" t="s">
        <v>1</v>
      </c>
      <c r="E43" s="151"/>
      <c r="F43" s="27"/>
      <c r="G43" s="149"/>
      <c r="H43" s="152"/>
      <c r="I43" s="27"/>
    </row>
    <row r="44" spans="1:9" ht="13" x14ac:dyDescent="0.25">
      <c r="A44" s="23">
        <f>MAX(A$12:A43)+1</f>
        <v>31</v>
      </c>
      <c r="B44" s="25"/>
      <c r="C44" s="24"/>
      <c r="D44" s="147" t="s">
        <v>1</v>
      </c>
      <c r="E44" s="151"/>
      <c r="F44" s="27"/>
      <c r="G44" s="149"/>
      <c r="H44" s="152"/>
      <c r="I44" s="27"/>
    </row>
    <row r="45" spans="1:9" ht="13" x14ac:dyDescent="0.25">
      <c r="A45" s="23">
        <f>MAX(A$12:A44)+1</f>
        <v>32</v>
      </c>
      <c r="B45" s="24"/>
      <c r="C45" s="24"/>
      <c r="D45" s="147" t="s">
        <v>1</v>
      </c>
      <c r="E45" s="151"/>
      <c r="F45" s="27"/>
      <c r="G45" s="149"/>
      <c r="H45" s="152"/>
      <c r="I45" s="27"/>
    </row>
    <row r="46" spans="1:9" ht="13" x14ac:dyDescent="0.25">
      <c r="A46" s="23">
        <f>MAX(A$12:A45)+1</f>
        <v>33</v>
      </c>
      <c r="B46" s="25"/>
      <c r="C46" s="24"/>
      <c r="D46" s="147" t="s">
        <v>1</v>
      </c>
      <c r="E46" s="151"/>
      <c r="F46" s="27"/>
      <c r="G46" s="149"/>
      <c r="H46" s="152"/>
      <c r="I46" s="27"/>
    </row>
    <row r="47" spans="1:9" ht="13" x14ac:dyDescent="0.25">
      <c r="A47" s="23">
        <f>MAX(A$12:A46)+1</f>
        <v>34</v>
      </c>
      <c r="B47" s="25"/>
      <c r="C47" s="24"/>
      <c r="D47" s="147" t="s">
        <v>1</v>
      </c>
      <c r="E47" s="151"/>
      <c r="F47" s="27"/>
      <c r="G47" s="149"/>
      <c r="H47" s="152"/>
      <c r="I47" s="27"/>
    </row>
    <row r="48" spans="1:9" ht="13" x14ac:dyDescent="0.25">
      <c r="A48" s="23">
        <f>MAX(A$12:A47)+1</f>
        <v>35</v>
      </c>
      <c r="B48" s="24"/>
      <c r="C48" s="24"/>
      <c r="D48" s="147" t="s">
        <v>1</v>
      </c>
      <c r="E48" s="151"/>
      <c r="F48" s="27"/>
      <c r="G48" s="149"/>
      <c r="H48" s="152"/>
      <c r="I48" s="27"/>
    </row>
    <row r="49" spans="1:9" ht="13" x14ac:dyDescent="0.25">
      <c r="A49" s="23">
        <f>MAX(A$12:A48)+1</f>
        <v>36</v>
      </c>
      <c r="B49" s="25"/>
      <c r="C49" s="24"/>
      <c r="D49" s="147" t="s">
        <v>1</v>
      </c>
      <c r="E49" s="151"/>
      <c r="F49" s="27"/>
      <c r="G49" s="149"/>
      <c r="H49" s="152"/>
      <c r="I49" s="27"/>
    </row>
    <row r="50" spans="1:9" ht="13" x14ac:dyDescent="0.25">
      <c r="A50" s="23">
        <f>MAX(A$12:A49)+1</f>
        <v>37</v>
      </c>
      <c r="B50" s="25"/>
      <c r="C50" s="24"/>
      <c r="D50" s="147" t="s">
        <v>1</v>
      </c>
      <c r="E50" s="151"/>
      <c r="F50" s="27"/>
      <c r="G50" s="149"/>
      <c r="H50" s="152"/>
      <c r="I50" s="27"/>
    </row>
    <row r="51" spans="1:9" ht="13" x14ac:dyDescent="0.25">
      <c r="A51" s="23">
        <f>MAX(A$12:A50)+1</f>
        <v>38</v>
      </c>
      <c r="B51" s="24"/>
      <c r="C51" s="24"/>
      <c r="D51" s="147" t="s">
        <v>1</v>
      </c>
      <c r="E51" s="151"/>
      <c r="F51" s="27"/>
      <c r="G51" s="149"/>
      <c r="H51" s="152"/>
      <c r="I51" s="27"/>
    </row>
    <row r="52" spans="1:9" ht="13" x14ac:dyDescent="0.25">
      <c r="A52" s="23">
        <f>MAX(A$12:A51)+1</f>
        <v>39</v>
      </c>
      <c r="B52" s="25"/>
      <c r="C52" s="24"/>
      <c r="D52" s="147" t="s">
        <v>1</v>
      </c>
      <c r="E52" s="151"/>
      <c r="F52" s="27"/>
      <c r="G52" s="149"/>
      <c r="H52" s="152"/>
      <c r="I52" s="27"/>
    </row>
    <row r="53" spans="1:9" ht="13" x14ac:dyDescent="0.25">
      <c r="A53" s="23">
        <f>MAX(A$12:A52)+1</f>
        <v>40</v>
      </c>
      <c r="B53" s="25"/>
      <c r="C53" s="24"/>
      <c r="D53" s="147" t="s">
        <v>1</v>
      </c>
      <c r="E53" s="151"/>
      <c r="F53" s="27"/>
      <c r="G53" s="149"/>
      <c r="H53" s="152"/>
      <c r="I53" s="27"/>
    </row>
    <row r="54" spans="1:9" ht="13" x14ac:dyDescent="0.25">
      <c r="A54" s="23">
        <f>MAX(A$12:A53)+1</f>
        <v>41</v>
      </c>
      <c r="B54" s="24"/>
      <c r="C54" s="24"/>
      <c r="D54" s="147" t="s">
        <v>1</v>
      </c>
      <c r="E54" s="151"/>
      <c r="F54" s="27"/>
      <c r="G54" s="149"/>
      <c r="H54" s="152"/>
      <c r="I54" s="27"/>
    </row>
    <row r="55" spans="1:9" ht="13" x14ac:dyDescent="0.25">
      <c r="A55" s="23">
        <f>MAX(A$12:A54)+1</f>
        <v>42</v>
      </c>
      <c r="B55" s="25"/>
      <c r="C55" s="24"/>
      <c r="D55" s="147" t="s">
        <v>1</v>
      </c>
      <c r="E55" s="151"/>
      <c r="F55" s="27"/>
      <c r="G55" s="149"/>
      <c r="H55" s="152"/>
      <c r="I55" s="27"/>
    </row>
    <row r="56" spans="1:9" ht="13" x14ac:dyDescent="0.25">
      <c r="A56" s="23">
        <f>MAX(A$12:A55)+1</f>
        <v>43</v>
      </c>
      <c r="B56" s="25"/>
      <c r="C56" s="24"/>
      <c r="D56" s="147" t="s">
        <v>1</v>
      </c>
      <c r="E56" s="151"/>
      <c r="F56" s="27"/>
      <c r="G56" s="149"/>
      <c r="H56" s="152"/>
      <c r="I56" s="27"/>
    </row>
    <row r="57" spans="1:9" ht="13" x14ac:dyDescent="0.25">
      <c r="A57" s="23">
        <f>MAX(A$12:A56)+1</f>
        <v>44</v>
      </c>
      <c r="B57" s="24"/>
      <c r="C57" s="24"/>
      <c r="D57" s="147" t="s">
        <v>1</v>
      </c>
      <c r="E57" s="151"/>
      <c r="F57" s="27"/>
      <c r="G57" s="149"/>
      <c r="H57" s="152"/>
      <c r="I57" s="27"/>
    </row>
    <row r="58" spans="1:9" ht="13" x14ac:dyDescent="0.25">
      <c r="A58" s="23">
        <f>MAX(A$12:A57)+1</f>
        <v>45</v>
      </c>
      <c r="B58" s="25"/>
      <c r="C58" s="24"/>
      <c r="D58" s="147" t="s">
        <v>1</v>
      </c>
      <c r="E58" s="151"/>
      <c r="F58" s="27"/>
      <c r="G58" s="149"/>
      <c r="H58" s="152"/>
      <c r="I58" s="27"/>
    </row>
    <row r="59" spans="1:9" ht="13" x14ac:dyDescent="0.25">
      <c r="A59" s="23">
        <f>MAX(A$12:A58)+1</f>
        <v>46</v>
      </c>
      <c r="B59" s="25"/>
      <c r="C59" s="24"/>
      <c r="D59" s="147" t="s">
        <v>1</v>
      </c>
      <c r="E59" s="151"/>
      <c r="F59" s="27"/>
      <c r="G59" s="149"/>
      <c r="H59" s="152"/>
      <c r="I59" s="27"/>
    </row>
    <row r="60" spans="1:9" ht="13" x14ac:dyDescent="0.25">
      <c r="A60" s="23">
        <f>MAX(A$12:A59)+1</f>
        <v>47</v>
      </c>
      <c r="B60" s="24"/>
      <c r="C60" s="24"/>
      <c r="D60" s="147" t="s">
        <v>1</v>
      </c>
      <c r="E60" s="151"/>
      <c r="F60" s="27"/>
      <c r="G60" s="149"/>
      <c r="H60" s="152"/>
      <c r="I60" s="27"/>
    </row>
    <row r="61" spans="1:9" ht="13" x14ac:dyDescent="0.25">
      <c r="A61" s="23">
        <f>MAX(A$12:A60)+1</f>
        <v>48</v>
      </c>
      <c r="B61" s="25"/>
      <c r="C61" s="24"/>
      <c r="D61" s="147" t="s">
        <v>1</v>
      </c>
      <c r="E61" s="151"/>
      <c r="F61" s="27"/>
      <c r="G61" s="149"/>
      <c r="H61" s="152"/>
      <c r="I61" s="27"/>
    </row>
    <row r="62" spans="1:9" ht="13" x14ac:dyDescent="0.25">
      <c r="A62" s="23">
        <f>MAX(A$12:A61)+1</f>
        <v>49</v>
      </c>
      <c r="B62" s="25"/>
      <c r="C62" s="24"/>
      <c r="D62" s="147" t="s">
        <v>1</v>
      </c>
      <c r="E62" s="151"/>
      <c r="F62" s="27"/>
      <c r="G62" s="149"/>
      <c r="H62" s="152"/>
      <c r="I62" s="27"/>
    </row>
    <row r="63" spans="1:9" ht="13" x14ac:dyDescent="0.25">
      <c r="A63" s="23">
        <f>MAX(A$12:A62)+1</f>
        <v>50</v>
      </c>
      <c r="B63" s="24"/>
      <c r="C63" s="24"/>
      <c r="D63" s="147" t="s">
        <v>1</v>
      </c>
      <c r="E63" s="151"/>
      <c r="F63" s="27"/>
      <c r="G63" s="149"/>
      <c r="H63" s="152"/>
      <c r="I63" s="27"/>
    </row>
    <row r="64" spans="1:9" ht="13" x14ac:dyDescent="0.3">
      <c r="A64" s="774"/>
      <c r="B64" s="774"/>
      <c r="C64" s="774"/>
      <c r="D64" s="774"/>
      <c r="E64" s="774"/>
      <c r="F64" s="774"/>
      <c r="G64" s="774"/>
      <c r="H64" s="774"/>
      <c r="I64" s="774"/>
    </row>
    <row r="65" spans="1:9" ht="13" x14ac:dyDescent="0.3">
      <c r="A65" s="775" t="s">
        <v>22</v>
      </c>
      <c r="B65" s="775"/>
      <c r="C65" s="775"/>
      <c r="D65" s="775"/>
      <c r="E65" s="775"/>
      <c r="F65" s="775"/>
      <c r="G65" s="775"/>
      <c r="H65" s="775"/>
      <c r="I65" s="775"/>
    </row>
    <row r="66" spans="1:9" ht="13" x14ac:dyDescent="0.3">
      <c r="A66" s="774"/>
      <c r="B66" s="774"/>
      <c r="C66" s="774"/>
      <c r="D66" s="774"/>
      <c r="E66" s="774"/>
      <c r="F66" s="774"/>
      <c r="G66" s="774"/>
      <c r="H66" s="774"/>
      <c r="I66" s="774"/>
    </row>
    <row r="67" spans="1:9" s="12" customFormat="1" ht="18" customHeight="1" x14ac:dyDescent="0.25">
      <c r="A67" s="10"/>
      <c r="B67" s="11"/>
      <c r="I67" s="11"/>
    </row>
    <row r="68" spans="1:9" s="12" customFormat="1" ht="18" customHeight="1" x14ac:dyDescent="0.25">
      <c r="A68" s="10"/>
      <c r="B68" s="11"/>
      <c r="I68" s="11"/>
    </row>
    <row r="69" spans="1:9" s="12" customFormat="1" ht="18" customHeight="1" x14ac:dyDescent="0.25">
      <c r="A69" s="11"/>
      <c r="B69" s="11"/>
      <c r="I69" s="11"/>
    </row>
    <row r="70" spans="1:9" s="12" customFormat="1" ht="18" customHeight="1" x14ac:dyDescent="0.25">
      <c r="A70" s="11"/>
      <c r="B70" s="11"/>
      <c r="I70" s="11"/>
    </row>
    <row r="71" spans="1:9" s="12" customFormat="1" ht="18" customHeight="1" x14ac:dyDescent="0.25">
      <c r="A71" s="11"/>
      <c r="B71" s="11"/>
      <c r="I71" s="11"/>
    </row>
    <row r="72" spans="1:9" s="12" customFormat="1" ht="18" customHeight="1" x14ac:dyDescent="0.25">
      <c r="A72" s="11"/>
      <c r="B72" s="11"/>
      <c r="I72" s="11"/>
    </row>
    <row r="73" spans="1:9" s="12" customFormat="1" ht="18" customHeight="1" x14ac:dyDescent="0.25">
      <c r="A73" s="11"/>
      <c r="B73" s="11"/>
      <c r="I73" s="11"/>
    </row>
    <row r="74" spans="1:9" s="12" customFormat="1" ht="18" customHeight="1" x14ac:dyDescent="0.25">
      <c r="A74" s="11"/>
      <c r="B74" s="11"/>
      <c r="I74" s="11"/>
    </row>
    <row r="75" spans="1:9" s="12" customFormat="1" x14ac:dyDescent="0.25">
      <c r="A75" s="11"/>
      <c r="B75" s="11"/>
      <c r="C75" s="11"/>
      <c r="D75" s="11"/>
      <c r="E75" s="11"/>
      <c r="F75" s="11"/>
      <c r="G75" s="11"/>
      <c r="H75" s="11"/>
      <c r="I75" s="11"/>
    </row>
  </sheetData>
  <mergeCells count="5">
    <mergeCell ref="A1:I1"/>
    <mergeCell ref="A66:I66"/>
    <mergeCell ref="A65:I65"/>
    <mergeCell ref="A64:I64"/>
    <mergeCell ref="A13:I13"/>
  </mergeCells>
  <phoneticPr fontId="0" type="noConversion"/>
  <conditionalFormatting sqref="D14:D63">
    <cfRule type="cellIs" dxfId="95" priority="1" stopIfTrue="1" operator="equal">
      <formula>"F"</formula>
    </cfRule>
    <cfRule type="cellIs" dxfId="94" priority="2" stopIfTrue="1" operator="equal">
      <formula>"B"</formula>
    </cfRule>
    <cfRule type="cellIs" dxfId="93" priority="3" stopIfTrue="1" operator="equal">
      <formula>"u"</formula>
    </cfRule>
  </conditionalFormatting>
  <dataValidations xWindow="81" yWindow="389" count="3">
    <dataValidation type="list" showInputMessage="1" showErrorMessage="1" promptTitle="Valid values include:" prompt="U - Untested_x000a_P - Pass_x000a_F - Fail_x000a_B - Blocked_x000a_S - Skipped_x000a_n/a - Not applicable_x000a_" sqref="D14:D63">
      <formula1>"U,P,F,B,S,n/a"</formula1>
    </dataValidation>
    <dataValidation allowBlank="1" showErrorMessage="1" promptTitle="Valid values include:" sqref="D12"/>
    <dataValidation allowBlank="1" showErrorMessage="1" sqref="A12:B12"/>
  </dataValidations>
  <hyperlinks>
    <hyperlink ref="B14" location="'UC007 Test Cases'!A1:F30" display="对签证信息下的旅行信息选项卡页面进行增删查改操作"/>
  </hyperlinks>
  <pageMargins left="0.5" right="0.5" top="0.5" bottom="0.5" header="0.5" footer="0.5"/>
  <pageSetup orientation="landscape" r:id="rId1"/>
  <headerFooter alignWithMargins="0"/>
  <drawing r:id="rId2"/>
  <legacyDrawing r:id="rId3"/>
  <oleObjects>
    <mc:AlternateContent xmlns:mc="http://schemas.openxmlformats.org/markup-compatibility/2006">
      <mc:Choice Requires="x14">
        <oleObject progId="Paint.Picture" shapeId="125962" r:id="rId4">
          <objectPr defaultSize="0" r:id="rId5">
            <anchor moveWithCells="1">
              <from>
                <xdr:col>8</xdr:col>
                <xdr:colOff>19050</xdr:colOff>
                <xdr:row>11</xdr:row>
                <xdr:rowOff>190500</xdr:rowOff>
              </from>
              <to>
                <xdr:col>9</xdr:col>
                <xdr:colOff>0</xdr:colOff>
                <xdr:row>11</xdr:row>
                <xdr:rowOff>342900</xdr:rowOff>
              </to>
            </anchor>
          </objectPr>
        </oleObject>
      </mc:Choice>
      <mc:Fallback>
        <oleObject progId="Paint.Picture" shapeId="125962" r:id="rId4"/>
      </mc:Fallback>
    </mc:AlternateContent>
    <mc:AlternateContent xmlns:mc="http://schemas.openxmlformats.org/markup-compatibility/2006">
      <mc:Choice Requires="x14">
        <oleObject progId="Paint.Picture" shapeId="125969" r:id="rId6">
          <objectPr defaultSize="0" autoPict="0" r:id="rId5">
            <anchor moveWithCells="1">
              <from>
                <xdr:col>8</xdr:col>
                <xdr:colOff>19050</xdr:colOff>
                <xdr:row>11</xdr:row>
                <xdr:rowOff>190500</xdr:rowOff>
              </from>
              <to>
                <xdr:col>9</xdr:col>
                <xdr:colOff>0</xdr:colOff>
                <xdr:row>11</xdr:row>
                <xdr:rowOff>342900</xdr:rowOff>
              </to>
            </anchor>
          </objectPr>
        </oleObject>
      </mc:Choice>
      <mc:Fallback>
        <oleObject progId="Paint.Picture" shapeId="125969" r:id="rId6"/>
      </mc:Fallback>
    </mc:AlternateContent>
    <mc:AlternateContent xmlns:mc="http://schemas.openxmlformats.org/markup-compatibility/2006">
      <mc:Choice Requires="x14">
        <oleObject progId="Paint.Picture" shapeId="125970" r:id="rId7">
          <objectPr defaultSize="0" autoPict="0" r:id="rId5">
            <anchor moveWithCells="1">
              <from>
                <xdr:col>8</xdr:col>
                <xdr:colOff>19050</xdr:colOff>
                <xdr:row>11</xdr:row>
                <xdr:rowOff>190500</xdr:rowOff>
              </from>
              <to>
                <xdr:col>9</xdr:col>
                <xdr:colOff>0</xdr:colOff>
                <xdr:row>11</xdr:row>
                <xdr:rowOff>342900</xdr:rowOff>
              </to>
            </anchor>
          </objectPr>
        </oleObject>
      </mc:Choice>
      <mc:Fallback>
        <oleObject progId="Paint.Picture" shapeId="125970" r:id="rId7"/>
      </mc:Fallback>
    </mc:AlternateContent>
  </oleObjec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2"/>
  <sheetViews>
    <sheetView workbookViewId="0">
      <selection activeCell="D10" sqref="D10:D30"/>
    </sheetView>
  </sheetViews>
  <sheetFormatPr defaultColWidth="9.1796875" defaultRowHeight="12.5" x14ac:dyDescent="0.25"/>
  <cols>
    <col min="1" max="1" width="3.1796875" style="268" bestFit="1" customWidth="1"/>
    <col min="2" max="2" width="32.1796875" style="268" bestFit="1" customWidth="1"/>
    <col min="3" max="3" width="30.453125" style="268" bestFit="1" customWidth="1"/>
    <col min="4" max="4" width="9.1796875" style="268" bestFit="1" customWidth="1"/>
    <col min="5" max="5" width="12.1796875" style="268" customWidth="1"/>
    <col min="6" max="16384" width="9.1796875" style="268"/>
  </cols>
  <sheetData>
    <row r="1" spans="1:6" ht="16.5" customHeight="1" thickBot="1" x14ac:dyDescent="0.3">
      <c r="A1" s="827" t="s">
        <v>330</v>
      </c>
      <c r="B1" s="827"/>
      <c r="C1" s="827"/>
      <c r="D1" s="827"/>
      <c r="E1" s="827"/>
      <c r="F1" s="827"/>
    </row>
    <row r="2" spans="1:6" ht="25.5" thickTop="1" x14ac:dyDescent="0.3">
      <c r="A2" s="554"/>
      <c r="B2" s="555" t="s">
        <v>84</v>
      </c>
      <c r="C2" s="553" t="s">
        <v>328</v>
      </c>
      <c r="D2" s="582" t="s">
        <v>77</v>
      </c>
      <c r="E2" s="312" t="s">
        <v>331</v>
      </c>
      <c r="F2" s="556"/>
    </row>
    <row r="3" spans="1:6" ht="13" x14ac:dyDescent="0.3">
      <c r="A3" s="557"/>
      <c r="B3" s="558" t="s">
        <v>85</v>
      </c>
      <c r="C3" s="861" t="s">
        <v>332</v>
      </c>
      <c r="D3" s="862"/>
      <c r="E3" s="863"/>
      <c r="F3" s="556"/>
    </row>
    <row r="4" spans="1:6" ht="13" x14ac:dyDescent="0.3">
      <c r="A4" s="559"/>
      <c r="B4" s="558" t="s">
        <v>87</v>
      </c>
      <c r="C4" s="861" t="s">
        <v>333</v>
      </c>
      <c r="D4" s="862"/>
      <c r="E4" s="863"/>
      <c r="F4" s="556"/>
    </row>
    <row r="5" spans="1:6" ht="13" x14ac:dyDescent="0.3">
      <c r="A5" s="559"/>
      <c r="B5" s="558" t="s">
        <v>86</v>
      </c>
      <c r="C5" s="861"/>
      <c r="D5" s="862"/>
      <c r="E5" s="863"/>
      <c r="F5" s="556"/>
    </row>
    <row r="6" spans="1:6" ht="13.5" customHeight="1" thickBot="1" x14ac:dyDescent="0.35">
      <c r="A6" s="560"/>
      <c r="B6" s="561" t="s">
        <v>88</v>
      </c>
      <c r="C6" s="820" t="s">
        <v>334</v>
      </c>
      <c r="D6" s="821"/>
      <c r="E6" s="822"/>
      <c r="F6" s="562"/>
    </row>
    <row r="7" spans="1:6" ht="13" x14ac:dyDescent="0.3">
      <c r="A7" s="563"/>
      <c r="B7" s="564" t="s">
        <v>89</v>
      </c>
      <c r="C7" s="565"/>
      <c r="D7" s="566" t="s">
        <v>91</v>
      </c>
      <c r="E7" s="567"/>
      <c r="F7" s="568"/>
    </row>
    <row r="8" spans="1:6" ht="13.5" thickBot="1" x14ac:dyDescent="0.35">
      <c r="A8" s="569"/>
      <c r="B8" s="570" t="s">
        <v>90</v>
      </c>
      <c r="C8" s="571"/>
      <c r="D8" s="572" t="s">
        <v>92</v>
      </c>
      <c r="E8" s="573"/>
      <c r="F8" s="574"/>
    </row>
    <row r="9" spans="1:6" ht="23.5" thickBot="1" x14ac:dyDescent="0.35">
      <c r="A9" s="575" t="s">
        <v>78</v>
      </c>
      <c r="B9" s="576" t="s">
        <v>79</v>
      </c>
      <c r="C9" s="576" t="s">
        <v>80</v>
      </c>
      <c r="D9" s="583" t="s">
        <v>81</v>
      </c>
      <c r="E9" s="823" t="s">
        <v>82</v>
      </c>
      <c r="F9" s="830"/>
    </row>
    <row r="10" spans="1:6" ht="13" x14ac:dyDescent="0.25">
      <c r="A10" s="577">
        <v>1</v>
      </c>
      <c r="B10" s="578" t="s">
        <v>335</v>
      </c>
      <c r="C10" s="553" t="s">
        <v>336</v>
      </c>
      <c r="D10" s="156" t="s">
        <v>1</v>
      </c>
      <c r="E10" s="825"/>
      <c r="F10" s="826"/>
    </row>
    <row r="11" spans="1:6" ht="26" x14ac:dyDescent="0.25">
      <c r="A11" s="577"/>
      <c r="B11" s="585" t="s">
        <v>337</v>
      </c>
      <c r="C11" s="586" t="s">
        <v>338</v>
      </c>
      <c r="D11" s="156" t="s">
        <v>1</v>
      </c>
      <c r="E11" s="587"/>
      <c r="F11" s="588"/>
    </row>
    <row r="12" spans="1:6" ht="13" x14ac:dyDescent="0.25">
      <c r="A12" s="577">
        <v>2</v>
      </c>
      <c r="B12" s="551" t="s">
        <v>315</v>
      </c>
      <c r="C12" s="552" t="s">
        <v>316</v>
      </c>
      <c r="D12" s="156" t="s">
        <v>1</v>
      </c>
      <c r="E12" s="859"/>
      <c r="F12" s="860"/>
    </row>
    <row r="13" spans="1:6" ht="23" x14ac:dyDescent="0.25">
      <c r="A13" s="577"/>
      <c r="B13" s="661" t="s">
        <v>317</v>
      </c>
      <c r="C13" s="552" t="s">
        <v>318</v>
      </c>
      <c r="D13" s="156" t="s">
        <v>1</v>
      </c>
      <c r="E13" s="859"/>
      <c r="F13" s="860"/>
    </row>
    <row r="14" spans="1:6" ht="39" x14ac:dyDescent="0.25">
      <c r="A14" s="577">
        <v>4</v>
      </c>
      <c r="B14" s="578" t="s">
        <v>319</v>
      </c>
      <c r="C14" s="578" t="s">
        <v>339</v>
      </c>
      <c r="D14" s="156" t="s">
        <v>1</v>
      </c>
      <c r="E14" s="859"/>
      <c r="F14" s="860"/>
    </row>
    <row r="15" spans="1:6" ht="39" x14ac:dyDescent="0.25">
      <c r="A15" s="577">
        <v>5</v>
      </c>
      <c r="B15" s="578" t="s">
        <v>321</v>
      </c>
      <c r="C15" s="578" t="s">
        <v>340</v>
      </c>
      <c r="D15" s="156" t="s">
        <v>1</v>
      </c>
      <c r="E15" s="859"/>
      <c r="F15" s="860"/>
    </row>
    <row r="16" spans="1:6" ht="26" x14ac:dyDescent="0.25">
      <c r="A16" s="577">
        <v>6</v>
      </c>
      <c r="B16" s="578" t="s">
        <v>323</v>
      </c>
      <c r="C16" s="578" t="s">
        <v>324</v>
      </c>
      <c r="D16" s="156" t="s">
        <v>1</v>
      </c>
      <c r="E16" s="859"/>
      <c r="F16" s="860"/>
    </row>
    <row r="17" spans="1:6" ht="13" x14ac:dyDescent="0.25">
      <c r="A17" s="577">
        <v>7</v>
      </c>
      <c r="B17" s="578" t="s">
        <v>325</v>
      </c>
      <c r="C17" s="578" t="s">
        <v>326</v>
      </c>
      <c r="D17" s="156" t="s">
        <v>1</v>
      </c>
      <c r="E17" s="859"/>
      <c r="F17" s="860"/>
    </row>
    <row r="18" spans="1:6" ht="13" x14ac:dyDescent="0.25">
      <c r="A18" s="577">
        <v>8</v>
      </c>
      <c r="B18" s="578"/>
      <c r="C18" s="578"/>
      <c r="D18" s="156" t="s">
        <v>1</v>
      </c>
      <c r="E18" s="859"/>
      <c r="F18" s="860"/>
    </row>
    <row r="19" spans="1:6" ht="13" x14ac:dyDescent="0.25">
      <c r="A19" s="577">
        <v>9</v>
      </c>
      <c r="B19" s="578"/>
      <c r="C19" s="578"/>
      <c r="D19" s="156" t="s">
        <v>1</v>
      </c>
      <c r="E19" s="859"/>
      <c r="F19" s="860"/>
    </row>
    <row r="20" spans="1:6" ht="13" x14ac:dyDescent="0.25">
      <c r="A20" s="577">
        <v>10</v>
      </c>
      <c r="B20" s="578"/>
      <c r="C20" s="578"/>
      <c r="D20" s="156" t="s">
        <v>1</v>
      </c>
      <c r="E20" s="859"/>
      <c r="F20" s="860"/>
    </row>
    <row r="21" spans="1:6" ht="13" x14ac:dyDescent="0.25">
      <c r="A21" s="577">
        <v>11</v>
      </c>
      <c r="B21" s="578"/>
      <c r="C21" s="578"/>
      <c r="D21" s="156" t="s">
        <v>1</v>
      </c>
      <c r="E21" s="859"/>
      <c r="F21" s="860"/>
    </row>
    <row r="22" spans="1:6" ht="13" x14ac:dyDescent="0.25">
      <c r="A22" s="577">
        <v>12</v>
      </c>
      <c r="B22" s="578"/>
      <c r="C22" s="578"/>
      <c r="D22" s="156" t="s">
        <v>1</v>
      </c>
      <c r="E22" s="859"/>
      <c r="F22" s="860"/>
    </row>
    <row r="23" spans="1:6" ht="13" x14ac:dyDescent="0.25">
      <c r="A23" s="577">
        <v>13</v>
      </c>
      <c r="B23" s="578"/>
      <c r="C23" s="578"/>
      <c r="D23" s="156" t="s">
        <v>1</v>
      </c>
      <c r="E23" s="859"/>
      <c r="F23" s="860"/>
    </row>
    <row r="24" spans="1:6" ht="13" x14ac:dyDescent="0.25">
      <c r="A24" s="577">
        <v>14</v>
      </c>
      <c r="B24" s="578"/>
      <c r="C24" s="578"/>
      <c r="D24" s="156" t="s">
        <v>1</v>
      </c>
      <c r="E24" s="859"/>
      <c r="F24" s="860"/>
    </row>
    <row r="25" spans="1:6" ht="13" x14ac:dyDescent="0.25">
      <c r="A25" s="577">
        <v>15</v>
      </c>
      <c r="B25" s="578"/>
      <c r="C25" s="578"/>
      <c r="D25" s="156" t="s">
        <v>1</v>
      </c>
      <c r="E25" s="859"/>
      <c r="F25" s="860"/>
    </row>
    <row r="26" spans="1:6" ht="13" x14ac:dyDescent="0.25">
      <c r="A26" s="577">
        <v>16</v>
      </c>
      <c r="B26" s="578"/>
      <c r="C26" s="578"/>
      <c r="D26" s="156" t="s">
        <v>1</v>
      </c>
      <c r="E26" s="859"/>
      <c r="F26" s="860"/>
    </row>
    <row r="27" spans="1:6" ht="13" x14ac:dyDescent="0.25">
      <c r="A27" s="577">
        <v>17</v>
      </c>
      <c r="B27" s="578"/>
      <c r="C27" s="578"/>
      <c r="D27" s="156" t="s">
        <v>1</v>
      </c>
      <c r="E27" s="859"/>
      <c r="F27" s="860"/>
    </row>
    <row r="28" spans="1:6" ht="13" x14ac:dyDescent="0.25">
      <c r="A28" s="577">
        <v>18</v>
      </c>
      <c r="B28" s="578"/>
      <c r="C28" s="578"/>
      <c r="D28" s="156" t="s">
        <v>1</v>
      </c>
      <c r="E28" s="859"/>
      <c r="F28" s="860"/>
    </row>
    <row r="29" spans="1:6" ht="13" x14ac:dyDescent="0.25">
      <c r="A29" s="577">
        <v>19</v>
      </c>
      <c r="B29" s="578"/>
      <c r="C29" s="578"/>
      <c r="D29" s="156" t="s">
        <v>1</v>
      </c>
      <c r="E29" s="859"/>
      <c r="F29" s="860"/>
    </row>
    <row r="30" spans="1:6" ht="13" x14ac:dyDescent="0.25">
      <c r="A30" s="577">
        <v>20</v>
      </c>
      <c r="B30" s="578"/>
      <c r="C30" s="578"/>
      <c r="D30" s="156" t="s">
        <v>1</v>
      </c>
      <c r="E30" s="859"/>
      <c r="F30" s="860"/>
    </row>
    <row r="31" spans="1:6" ht="13.5" thickBot="1" x14ac:dyDescent="0.35">
      <c r="A31" s="579"/>
      <c r="B31" s="580" t="s">
        <v>83</v>
      </c>
      <c r="C31" s="581"/>
      <c r="D31" s="584" t="s">
        <v>1</v>
      </c>
      <c r="E31" s="828"/>
      <c r="F31" s="829"/>
    </row>
    <row r="32" spans="1:6" ht="16.5" customHeight="1" x14ac:dyDescent="0.25">
      <c r="A32" s="474"/>
      <c r="B32" s="474"/>
      <c r="C32" s="474"/>
      <c r="D32" s="474"/>
      <c r="E32" s="474"/>
      <c r="F32" s="474"/>
    </row>
    <row r="34" ht="13" customHeight="1" x14ac:dyDescent="0.25"/>
    <row r="37" ht="13.5" customHeight="1" x14ac:dyDescent="0.25"/>
    <row r="45" ht="18" customHeight="1" x14ac:dyDescent="0.25"/>
    <row r="64" ht="16.5" customHeight="1" x14ac:dyDescent="0.25"/>
    <row r="66" ht="12.75" customHeight="1" x14ac:dyDescent="0.25"/>
    <row r="69" ht="13.5" customHeight="1" x14ac:dyDescent="0.25"/>
    <row r="96" ht="16.5" customHeight="1" x14ac:dyDescent="0.25"/>
    <row r="97" ht="17.25" customHeight="1" x14ac:dyDescent="0.25"/>
    <row r="101" ht="13.5" customHeight="1" x14ac:dyDescent="0.25"/>
    <row r="102" ht="13.5" customHeight="1" x14ac:dyDescent="0.25"/>
  </sheetData>
  <mergeCells count="27">
    <mergeCell ref="E16:F16"/>
    <mergeCell ref="A1:F1"/>
    <mergeCell ref="C3:E3"/>
    <mergeCell ref="C4:E4"/>
    <mergeCell ref="C5:E5"/>
    <mergeCell ref="C6:E6"/>
    <mergeCell ref="E9:F9"/>
    <mergeCell ref="E10:F10"/>
    <mergeCell ref="E12:F12"/>
    <mergeCell ref="E13:F13"/>
    <mergeCell ref="E14:F14"/>
    <mergeCell ref="E15:F15"/>
    <mergeCell ref="E29:F29"/>
    <mergeCell ref="E30:F30"/>
    <mergeCell ref="E31:F31"/>
    <mergeCell ref="E28:F28"/>
    <mergeCell ref="E22:F22"/>
    <mergeCell ref="E23:F23"/>
    <mergeCell ref="E24:F24"/>
    <mergeCell ref="E25:F25"/>
    <mergeCell ref="E26:F26"/>
    <mergeCell ref="E27:F27"/>
    <mergeCell ref="E17:F17"/>
    <mergeCell ref="E18:F18"/>
    <mergeCell ref="E19:F19"/>
    <mergeCell ref="E20:F20"/>
    <mergeCell ref="E21:F21"/>
  </mergeCells>
  <conditionalFormatting sqref="D10:D30">
    <cfRule type="cellIs" dxfId="92" priority="1" stopIfTrue="1" operator="equal">
      <formula>"F"</formula>
    </cfRule>
    <cfRule type="cellIs" dxfId="91" priority="2" stopIfTrue="1" operator="equal">
      <formula>"B"</formula>
    </cfRule>
    <cfRule type="cellIs" dxfId="90" priority="3"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D10:D30">
      <formula1>"U,P,F,B,S,n/a"</formula1>
    </dataValidation>
  </dataValidations>
  <hyperlinks>
    <hyperlink ref="E2" location="'UC007'!A1" display="UC007-01"/>
    <hyperlink ref="B13" location="'Test Data'!A84:E87" display="在信息添加界面填写对应的信息，并点击“保存”按钮"/>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47"/>
  <sheetViews>
    <sheetView topLeftCell="A4" workbookViewId="0"/>
  </sheetViews>
  <sheetFormatPr defaultColWidth="9.1796875" defaultRowHeight="12.5" x14ac:dyDescent="0.25"/>
  <cols>
    <col min="1" max="1" width="4.26953125" style="9" customWidth="1"/>
    <col min="2" max="2" width="22.453125" style="9" customWidth="1"/>
    <col min="3" max="4" width="7.26953125" style="9" customWidth="1"/>
    <col min="5" max="5" width="8.26953125" style="9" customWidth="1"/>
    <col min="6" max="6" width="1.453125" style="9" customWidth="1"/>
    <col min="7" max="11" width="7.7265625" style="9" customWidth="1"/>
    <col min="12" max="12" width="7.26953125" style="9" customWidth="1"/>
    <col min="13" max="13" width="6.81640625" style="9" customWidth="1"/>
    <col min="14" max="17" width="7.1796875" style="9" customWidth="1"/>
    <col min="18" max="16384" width="9.1796875" style="9"/>
  </cols>
  <sheetData>
    <row r="1" spans="1:12" ht="15.75" customHeight="1" x14ac:dyDescent="0.25"/>
    <row r="2" spans="1:12" ht="20" x14ac:dyDescent="0.4">
      <c r="F2" s="92" t="str">
        <f>Snapshot!$I$9</f>
        <v>Release 1.1</v>
      </c>
      <c r="G2" s="92"/>
      <c r="H2" s="92"/>
      <c r="I2" s="92"/>
    </row>
    <row r="3" spans="1:12" ht="13" x14ac:dyDescent="0.3">
      <c r="F3" s="115" t="str">
        <f xml:space="preserve"> "Project: " &amp; Snapshot!$B$16 &amp; "  " &amp; Snapshot!$B$17</f>
        <v>Project: P18  教育平台</v>
      </c>
      <c r="G3" s="115"/>
      <c r="H3" s="115"/>
    </row>
    <row r="4" spans="1:12" ht="4.5" customHeight="1" x14ac:dyDescent="0.25"/>
    <row r="5" spans="1:12" ht="23.5" thickBot="1" x14ac:dyDescent="0.3">
      <c r="A5" s="70" t="s">
        <v>21</v>
      </c>
      <c r="B5" s="70"/>
      <c r="C5" s="71"/>
      <c r="D5" s="71"/>
      <c r="E5" s="71"/>
      <c r="F5" s="71"/>
      <c r="G5" s="71"/>
      <c r="H5" s="71"/>
      <c r="I5" s="71"/>
      <c r="J5" s="71"/>
      <c r="K5" s="71"/>
      <c r="L5" s="71"/>
    </row>
    <row r="6" spans="1:12" x14ac:dyDescent="0.25">
      <c r="A6" s="1"/>
      <c r="B6" s="1"/>
      <c r="C6" s="1"/>
      <c r="D6" s="1"/>
      <c r="E6" s="1"/>
      <c r="F6" s="1"/>
      <c r="G6" s="1"/>
      <c r="H6" s="1"/>
      <c r="I6" s="1"/>
      <c r="J6" s="1"/>
      <c r="K6" s="1"/>
      <c r="L6" s="1"/>
    </row>
    <row r="7" spans="1:12" ht="16.5" customHeight="1" x14ac:dyDescent="0.25">
      <c r="A7" s="1"/>
      <c r="B7" s="118"/>
      <c r="C7" s="119"/>
      <c r="D7" s="119"/>
      <c r="E7" s="120"/>
      <c r="F7" s="1"/>
      <c r="G7" s="1"/>
      <c r="H7" s="1"/>
      <c r="I7" s="1"/>
      <c r="J7" s="1"/>
      <c r="K7" s="1"/>
      <c r="L7" s="1"/>
    </row>
    <row r="8" spans="1:12" x14ac:dyDescent="0.25">
      <c r="A8" s="1"/>
      <c r="B8" s="1"/>
      <c r="C8" s="1"/>
      <c r="D8" s="1"/>
      <c r="E8" s="1"/>
      <c r="F8" s="1"/>
      <c r="G8" s="1"/>
      <c r="H8" s="1"/>
      <c r="I8" s="1"/>
      <c r="J8" s="1"/>
      <c r="K8" s="1"/>
      <c r="L8" s="1"/>
    </row>
    <row r="9" spans="1:12" x14ac:dyDescent="0.25">
      <c r="A9" s="1"/>
      <c r="B9" s="1"/>
      <c r="C9" s="1"/>
      <c r="D9" s="1"/>
      <c r="E9" s="1"/>
      <c r="F9" s="1"/>
      <c r="G9" s="1"/>
      <c r="H9" s="1"/>
      <c r="I9" s="1"/>
      <c r="J9" s="1"/>
      <c r="K9" s="1"/>
      <c r="L9" s="1"/>
    </row>
    <row r="10" spans="1:12" x14ac:dyDescent="0.25">
      <c r="A10" s="1"/>
      <c r="B10" s="1"/>
      <c r="C10" s="1"/>
      <c r="D10" s="1"/>
      <c r="E10" s="1"/>
      <c r="F10" s="1"/>
      <c r="G10" s="1"/>
      <c r="H10" s="1"/>
      <c r="I10" s="1"/>
      <c r="J10" s="1"/>
      <c r="K10" s="1"/>
      <c r="L10" s="1"/>
    </row>
    <row r="11" spans="1:12" x14ac:dyDescent="0.25">
      <c r="A11" s="1"/>
      <c r="B11" s="1"/>
      <c r="C11" s="1"/>
      <c r="D11" s="1"/>
      <c r="E11" s="1"/>
      <c r="F11" s="1"/>
      <c r="G11" s="1"/>
      <c r="H11" s="1"/>
      <c r="I11" s="1"/>
      <c r="J11" s="1"/>
      <c r="K11" s="1"/>
      <c r="L11" s="1"/>
    </row>
    <row r="12" spans="1:12" x14ac:dyDescent="0.25">
      <c r="A12" s="1"/>
      <c r="B12" s="1"/>
      <c r="C12" s="1"/>
      <c r="D12" s="1"/>
      <c r="E12" s="1"/>
      <c r="F12" s="1"/>
      <c r="G12" s="1"/>
      <c r="H12" s="1"/>
      <c r="I12" s="1"/>
      <c r="J12" s="1"/>
      <c r="K12" s="1"/>
      <c r="L12" s="1"/>
    </row>
    <row r="13" spans="1:12" x14ac:dyDescent="0.25">
      <c r="A13" s="1"/>
      <c r="B13" s="1"/>
      <c r="C13" s="1"/>
      <c r="D13" s="1"/>
      <c r="E13" s="1"/>
      <c r="F13" s="1"/>
      <c r="G13" s="1"/>
      <c r="H13" s="1"/>
      <c r="I13" s="1"/>
      <c r="J13" s="1"/>
      <c r="K13" s="1"/>
      <c r="L13" s="1"/>
    </row>
    <row r="14" spans="1:12" x14ac:dyDescent="0.25">
      <c r="A14" s="1"/>
      <c r="B14" s="1"/>
      <c r="C14" s="1"/>
      <c r="D14" s="1"/>
      <c r="E14" s="1"/>
      <c r="F14" s="1"/>
      <c r="G14" s="1"/>
      <c r="H14" s="1"/>
      <c r="I14" s="1"/>
      <c r="J14" s="1"/>
      <c r="K14" s="1"/>
      <c r="L14" s="1"/>
    </row>
    <row r="15" spans="1:12" x14ac:dyDescent="0.25">
      <c r="A15" s="1"/>
      <c r="B15" s="1"/>
      <c r="C15" s="1"/>
      <c r="D15" s="1"/>
      <c r="E15" s="1"/>
      <c r="F15" s="1"/>
      <c r="G15" s="1"/>
      <c r="H15" s="1"/>
      <c r="I15" s="1"/>
      <c r="J15" s="1"/>
      <c r="K15" s="1"/>
      <c r="L15" s="1"/>
    </row>
    <row r="16" spans="1:12" x14ac:dyDescent="0.25">
      <c r="A16" s="1"/>
      <c r="B16" s="1"/>
      <c r="C16" s="1"/>
      <c r="D16" s="1"/>
      <c r="E16" s="1"/>
      <c r="F16" s="1"/>
      <c r="G16" s="1"/>
      <c r="H16" s="1"/>
      <c r="I16" s="1"/>
      <c r="J16" s="1"/>
      <c r="K16" s="1"/>
      <c r="L16" s="1"/>
    </row>
    <row r="17" spans="1:12" ht="5.25" customHeight="1" x14ac:dyDescent="0.25">
      <c r="A17" s="1"/>
      <c r="B17" s="1"/>
      <c r="C17" s="1"/>
      <c r="D17" s="1"/>
      <c r="E17" s="1"/>
      <c r="F17" s="1"/>
      <c r="G17" s="1"/>
      <c r="H17" s="1"/>
      <c r="I17" s="1"/>
      <c r="J17" s="1"/>
      <c r="K17" s="1"/>
      <c r="L17" s="1"/>
    </row>
    <row r="18" spans="1:12" ht="15.5" x14ac:dyDescent="0.35">
      <c r="A18" s="121"/>
      <c r="B18" s="122"/>
      <c r="C18" s="122"/>
      <c r="D18" s="122"/>
      <c r="E18" s="123"/>
      <c r="F18" s="117"/>
      <c r="G18" s="1"/>
      <c r="H18" s="1"/>
      <c r="I18" s="1"/>
      <c r="J18" s="1"/>
      <c r="K18" s="1"/>
      <c r="L18" s="1"/>
    </row>
    <row r="19" spans="1:12" x14ac:dyDescent="0.25">
      <c r="A19" s="1"/>
      <c r="B19" s="1"/>
      <c r="C19" s="1"/>
      <c r="D19" s="1"/>
      <c r="E19" s="1"/>
      <c r="F19" s="1"/>
      <c r="G19" s="1"/>
      <c r="H19" s="1"/>
      <c r="I19" s="1"/>
      <c r="J19" s="1"/>
      <c r="K19" s="1"/>
      <c r="L19" s="1"/>
    </row>
    <row r="20" spans="1:12" x14ac:dyDescent="0.25">
      <c r="A20" s="1"/>
      <c r="B20" s="1"/>
      <c r="C20" s="1"/>
      <c r="D20" s="1"/>
      <c r="E20" s="1"/>
      <c r="F20" s="1"/>
      <c r="G20" s="1"/>
      <c r="H20" s="1"/>
      <c r="I20" s="1"/>
      <c r="J20" s="1"/>
      <c r="K20" s="1"/>
      <c r="L20" s="1"/>
    </row>
    <row r="21" spans="1:12" x14ac:dyDescent="0.25">
      <c r="A21" s="1"/>
      <c r="B21" s="1"/>
      <c r="C21" s="1"/>
      <c r="D21" s="1"/>
      <c r="E21" s="1"/>
      <c r="F21" s="1"/>
      <c r="G21" s="1"/>
      <c r="H21" s="1"/>
      <c r="I21" s="1"/>
      <c r="J21" s="1"/>
      <c r="K21" s="1"/>
      <c r="L21" s="1"/>
    </row>
    <row r="22" spans="1:12" x14ac:dyDescent="0.25">
      <c r="A22" s="1"/>
      <c r="B22" s="1"/>
      <c r="C22" s="1"/>
      <c r="D22" s="1"/>
      <c r="E22" s="1"/>
      <c r="F22" s="1"/>
      <c r="G22" s="1"/>
      <c r="H22" s="1"/>
      <c r="I22" s="1"/>
      <c r="J22" s="1"/>
      <c r="K22" s="1"/>
      <c r="L22" s="1"/>
    </row>
    <row r="23" spans="1:12" x14ac:dyDescent="0.25">
      <c r="A23" s="1"/>
      <c r="B23" s="1"/>
      <c r="C23" s="1"/>
      <c r="D23" s="1"/>
      <c r="E23" s="1"/>
      <c r="F23" s="1"/>
      <c r="G23" s="1"/>
      <c r="H23" s="1"/>
      <c r="I23" s="1"/>
      <c r="J23" s="1"/>
      <c r="K23" s="1"/>
      <c r="L23" s="1"/>
    </row>
    <row r="24" spans="1:12" x14ac:dyDescent="0.25">
      <c r="A24" s="1"/>
      <c r="B24" s="1"/>
      <c r="C24" s="1"/>
      <c r="D24" s="1"/>
      <c r="E24" s="1"/>
      <c r="F24" s="1"/>
      <c r="G24" s="1"/>
      <c r="H24" s="1"/>
      <c r="I24" s="1"/>
      <c r="J24" s="1"/>
      <c r="K24" s="1"/>
      <c r="L24" s="1"/>
    </row>
    <row r="25" spans="1:12" x14ac:dyDescent="0.25">
      <c r="A25" s="1"/>
      <c r="B25" s="1"/>
      <c r="C25" s="1"/>
      <c r="D25" s="1"/>
      <c r="E25" s="1"/>
      <c r="F25" s="1"/>
      <c r="G25" s="1"/>
      <c r="H25" s="1"/>
      <c r="I25" s="1"/>
      <c r="J25" s="1"/>
      <c r="K25" s="1"/>
      <c r="L25" s="1"/>
    </row>
    <row r="26" spans="1:12" x14ac:dyDescent="0.25">
      <c r="A26" s="1"/>
      <c r="B26" s="1"/>
      <c r="C26" s="1"/>
      <c r="D26" s="1"/>
      <c r="E26" s="1"/>
      <c r="F26" s="1"/>
      <c r="G26" s="1"/>
      <c r="H26" s="1"/>
      <c r="I26" s="1"/>
      <c r="J26" s="1"/>
      <c r="K26" s="1"/>
      <c r="L26" s="1"/>
    </row>
    <row r="27" spans="1:12" x14ac:dyDescent="0.25">
      <c r="A27" s="1"/>
      <c r="B27" s="1"/>
      <c r="C27" s="1"/>
      <c r="D27" s="1"/>
      <c r="E27" s="1"/>
      <c r="F27" s="1"/>
      <c r="G27" s="1"/>
      <c r="H27" s="1"/>
      <c r="I27" s="1"/>
      <c r="J27" s="1"/>
      <c r="K27" s="1"/>
      <c r="L27" s="1"/>
    </row>
    <row r="28" spans="1:12" ht="3" customHeight="1" x14ac:dyDescent="0.25">
      <c r="A28" s="1"/>
      <c r="B28" s="1"/>
      <c r="C28" s="1"/>
      <c r="D28" s="1"/>
      <c r="E28" s="1"/>
      <c r="F28" s="1"/>
      <c r="G28" s="1"/>
      <c r="H28" s="1"/>
      <c r="I28" s="1"/>
      <c r="J28" s="1"/>
      <c r="K28" s="1"/>
      <c r="L28" s="1"/>
    </row>
    <row r="29" spans="1:12" ht="6" customHeight="1" x14ac:dyDescent="0.25">
      <c r="A29" s="1"/>
      <c r="B29" s="1"/>
      <c r="C29" s="1"/>
      <c r="D29" s="1"/>
      <c r="E29" s="1"/>
      <c r="F29" s="1"/>
      <c r="G29" s="1"/>
      <c r="H29" s="1"/>
      <c r="I29" s="1"/>
      <c r="J29" s="1"/>
      <c r="K29" s="1"/>
      <c r="L29" s="1"/>
    </row>
    <row r="30" spans="1:12" ht="16.5" customHeight="1" x14ac:dyDescent="0.25">
      <c r="A30" s="110" t="s">
        <v>17</v>
      </c>
      <c r="B30" s="111"/>
      <c r="C30" s="111"/>
      <c r="D30" s="111"/>
      <c r="E30" s="112"/>
      <c r="F30" s="125"/>
      <c r="G30" s="125"/>
      <c r="H30" s="125"/>
      <c r="I30" s="125"/>
      <c r="J30" s="125"/>
      <c r="K30" s="125"/>
      <c r="L30" s="125"/>
    </row>
    <row r="31" spans="1:12" ht="28.5" customHeight="1" x14ac:dyDescent="0.25">
      <c r="A31" s="767" t="s">
        <v>19</v>
      </c>
      <c r="B31" s="717" t="s">
        <v>18</v>
      </c>
      <c r="C31" s="769" t="s">
        <v>20</v>
      </c>
      <c r="D31" s="770"/>
      <c r="E31" s="771" t="s">
        <v>23</v>
      </c>
      <c r="F31" s="126"/>
      <c r="G31" s="126"/>
      <c r="H31" s="126"/>
      <c r="I31" s="766"/>
      <c r="J31" s="766"/>
      <c r="K31" s="766"/>
      <c r="L31" s="766"/>
    </row>
    <row r="32" spans="1:12" x14ac:dyDescent="0.25">
      <c r="A32" s="768"/>
      <c r="B32" s="765"/>
      <c r="C32" s="91" t="s">
        <v>7</v>
      </c>
      <c r="D32" s="91" t="s">
        <v>4</v>
      </c>
      <c r="E32" s="772"/>
      <c r="F32" s="127"/>
      <c r="G32" s="127"/>
      <c r="H32" s="127"/>
      <c r="I32" s="127"/>
      <c r="J32" s="127"/>
      <c r="K32" s="127"/>
      <c r="L32" s="127"/>
    </row>
    <row r="33" spans="1:12" ht="16.5" customHeight="1" x14ac:dyDescent="0.25">
      <c r="A33" s="138">
        <v>1</v>
      </c>
      <c r="B33" s="140" t="s">
        <v>30</v>
      </c>
      <c r="C33" s="128">
        <v>109</v>
      </c>
      <c r="D33" s="98">
        <v>15</v>
      </c>
      <c r="E33" s="113">
        <v>40.4</v>
      </c>
      <c r="F33" s="101"/>
      <c r="G33" s="101"/>
      <c r="H33" s="101"/>
      <c r="I33" s="116"/>
      <c r="J33" s="116"/>
      <c r="K33" s="116"/>
      <c r="L33" s="116"/>
    </row>
    <row r="34" spans="1:12" ht="16.5" customHeight="1" x14ac:dyDescent="0.25">
      <c r="A34" s="139">
        <f t="shared" ref="A34:A42" si="0">A33+1</f>
        <v>2</v>
      </c>
      <c r="B34" s="141" t="s">
        <v>25</v>
      </c>
      <c r="C34" s="129">
        <v>356</v>
      </c>
      <c r="D34" s="99">
        <v>24</v>
      </c>
      <c r="E34" s="114">
        <v>111.3</v>
      </c>
      <c r="F34" s="101"/>
      <c r="G34" s="101"/>
      <c r="H34" s="101"/>
      <c r="I34" s="116"/>
      <c r="J34" s="116"/>
      <c r="K34" s="116"/>
      <c r="L34" s="116"/>
    </row>
    <row r="35" spans="1:12" ht="16.5" customHeight="1" x14ac:dyDescent="0.25">
      <c r="A35" s="139">
        <f t="shared" si="0"/>
        <v>3</v>
      </c>
      <c r="B35" s="141" t="s">
        <v>24</v>
      </c>
      <c r="C35" s="129">
        <v>379</v>
      </c>
      <c r="D35" s="99">
        <v>16</v>
      </c>
      <c r="E35" s="114">
        <v>90.8</v>
      </c>
      <c r="F35" s="101"/>
      <c r="G35" s="101"/>
      <c r="H35" s="101"/>
      <c r="I35" s="116"/>
      <c r="J35" s="116"/>
      <c r="K35" s="116"/>
      <c r="L35" s="116"/>
    </row>
    <row r="36" spans="1:12" ht="16.5" customHeight="1" x14ac:dyDescent="0.25">
      <c r="A36" s="139">
        <f t="shared" si="0"/>
        <v>4</v>
      </c>
      <c r="B36" s="141" t="s">
        <v>26</v>
      </c>
      <c r="C36" s="129">
        <v>412</v>
      </c>
      <c r="D36" s="99">
        <v>14</v>
      </c>
      <c r="E36" s="114">
        <v>92.3</v>
      </c>
      <c r="F36" s="101"/>
      <c r="G36" s="101"/>
      <c r="H36" s="101"/>
      <c r="I36" s="116"/>
      <c r="J36" s="116"/>
      <c r="K36" s="116"/>
      <c r="L36" s="116"/>
    </row>
    <row r="37" spans="1:12" ht="16.5" customHeight="1" x14ac:dyDescent="0.25">
      <c r="A37" s="139">
        <f t="shared" si="0"/>
        <v>5</v>
      </c>
      <c r="B37" s="141" t="s">
        <v>27</v>
      </c>
      <c r="C37" s="129">
        <v>439</v>
      </c>
      <c r="D37" s="99">
        <v>13</v>
      </c>
      <c r="E37" s="114">
        <v>75.8</v>
      </c>
      <c r="F37" s="101"/>
      <c r="G37" s="101"/>
      <c r="H37" s="101"/>
      <c r="I37" s="116"/>
      <c r="J37" s="116"/>
      <c r="K37" s="116"/>
      <c r="L37" s="116"/>
    </row>
    <row r="38" spans="1:12" ht="16.5" customHeight="1" x14ac:dyDescent="0.25">
      <c r="A38" s="139">
        <f t="shared" si="0"/>
        <v>6</v>
      </c>
      <c r="B38" s="141" t="s">
        <v>28</v>
      </c>
      <c r="C38" s="129">
        <v>504</v>
      </c>
      <c r="D38" s="99">
        <v>12</v>
      </c>
      <c r="E38" s="114">
        <v>85.4</v>
      </c>
      <c r="F38" s="101"/>
      <c r="G38" s="101"/>
      <c r="H38" s="101"/>
      <c r="I38" s="116"/>
      <c r="J38" s="116"/>
      <c r="K38" s="116"/>
      <c r="L38" s="116"/>
    </row>
    <row r="39" spans="1:12" ht="16.5" customHeight="1" x14ac:dyDescent="0.25">
      <c r="A39" s="139">
        <f t="shared" si="0"/>
        <v>7</v>
      </c>
      <c r="B39" s="141" t="s">
        <v>29</v>
      </c>
      <c r="C39" s="129">
        <v>514</v>
      </c>
      <c r="D39" s="99">
        <v>4</v>
      </c>
      <c r="E39" s="114">
        <v>76.400000000000006</v>
      </c>
      <c r="F39" s="101"/>
      <c r="G39" s="101"/>
      <c r="H39" s="101"/>
      <c r="I39" s="116"/>
      <c r="J39" s="116"/>
      <c r="K39" s="116"/>
      <c r="L39" s="116"/>
    </row>
    <row r="40" spans="1:12" ht="16.5" customHeight="1" x14ac:dyDescent="0.25">
      <c r="A40" s="139">
        <f t="shared" si="0"/>
        <v>8</v>
      </c>
      <c r="B40" s="141" t="s">
        <v>31</v>
      </c>
      <c r="C40" s="129">
        <v>519</v>
      </c>
      <c r="D40" s="99">
        <v>4</v>
      </c>
      <c r="E40" s="114">
        <v>65.2</v>
      </c>
      <c r="F40" s="101"/>
      <c r="G40" s="101"/>
      <c r="H40" s="101"/>
      <c r="I40" s="116"/>
      <c r="J40" s="116"/>
      <c r="K40" s="116"/>
      <c r="L40" s="116"/>
    </row>
    <row r="41" spans="1:12" ht="16.5" customHeight="1" x14ac:dyDescent="0.25">
      <c r="A41" s="139">
        <f t="shared" si="0"/>
        <v>9</v>
      </c>
      <c r="B41" s="141" t="s">
        <v>32</v>
      </c>
      <c r="C41" s="129">
        <v>543</v>
      </c>
      <c r="D41" s="99">
        <v>3</v>
      </c>
      <c r="E41" s="114">
        <v>66.400000000000006</v>
      </c>
      <c r="F41" s="101"/>
      <c r="G41" s="101"/>
      <c r="H41" s="101"/>
      <c r="I41" s="116"/>
      <c r="J41" s="116"/>
      <c r="K41" s="116"/>
      <c r="L41" s="116"/>
    </row>
    <row r="42" spans="1:12" ht="16.5" customHeight="1" x14ac:dyDescent="0.25">
      <c r="A42" s="139">
        <f t="shared" si="0"/>
        <v>10</v>
      </c>
      <c r="B42" s="141" t="s">
        <v>33</v>
      </c>
      <c r="C42" s="130">
        <v>552</v>
      </c>
      <c r="D42" s="100">
        <v>2</v>
      </c>
      <c r="E42" s="124">
        <v>61.8</v>
      </c>
      <c r="F42" s="101"/>
      <c r="G42" s="101"/>
      <c r="H42" s="101"/>
      <c r="I42" s="116"/>
      <c r="J42" s="116"/>
      <c r="K42" s="116"/>
      <c r="L42" s="116"/>
    </row>
    <row r="43" spans="1:12" ht="13" x14ac:dyDescent="0.25">
      <c r="A43" s="134"/>
      <c r="B43" s="102"/>
      <c r="C43" s="102"/>
      <c r="D43" s="102"/>
      <c r="E43" s="103"/>
      <c r="F43" s="101"/>
      <c r="G43" s="101"/>
      <c r="H43" s="101"/>
      <c r="I43" s="116"/>
      <c r="J43" s="116"/>
      <c r="K43" s="116"/>
      <c r="L43" s="116"/>
    </row>
    <row r="44" spans="1:12" ht="13" x14ac:dyDescent="0.25">
      <c r="A44" s="135"/>
      <c r="B44" s="108"/>
      <c r="C44" s="108"/>
      <c r="D44" s="108"/>
      <c r="E44" s="109"/>
      <c r="F44" s="101"/>
      <c r="G44" s="101"/>
      <c r="H44" s="101"/>
      <c r="I44" s="116"/>
      <c r="J44" s="116"/>
      <c r="K44" s="1"/>
      <c r="L44" s="14" t="s">
        <v>16</v>
      </c>
    </row>
    <row r="45" spans="1:12" ht="13" x14ac:dyDescent="0.25">
      <c r="A45" s="107"/>
      <c r="B45" s="108"/>
      <c r="C45" s="108"/>
      <c r="D45" s="108"/>
      <c r="E45" s="109"/>
      <c r="F45" s="101"/>
      <c r="G45" s="101"/>
      <c r="H45" s="101"/>
      <c r="I45" s="116"/>
      <c r="J45" s="116"/>
      <c r="K45" s="1"/>
      <c r="L45" s="1"/>
    </row>
    <row r="46" spans="1:12" ht="15" customHeight="1" x14ac:dyDescent="0.25">
      <c r="A46" s="104"/>
      <c r="B46" s="105"/>
      <c r="C46" s="105"/>
      <c r="D46" s="105"/>
      <c r="E46" s="106"/>
      <c r="F46" s="101"/>
      <c r="G46" s="101"/>
      <c r="H46" s="101"/>
      <c r="I46" s="116"/>
      <c r="J46" s="116"/>
      <c r="K46" s="1"/>
      <c r="L46" s="1"/>
    </row>
    <row r="47" spans="1:12" ht="6" customHeight="1" x14ac:dyDescent="0.25">
      <c r="A47" s="1"/>
      <c r="B47" s="1"/>
      <c r="C47" s="1"/>
      <c r="D47" s="1"/>
      <c r="E47" s="1"/>
      <c r="F47" s="1"/>
      <c r="G47" s="1"/>
      <c r="H47" s="1"/>
      <c r="I47" s="1"/>
      <c r="J47" s="1"/>
      <c r="K47" s="1"/>
      <c r="L47" s="1"/>
    </row>
  </sheetData>
  <mergeCells count="5">
    <mergeCell ref="B31:B32"/>
    <mergeCell ref="I31:L31"/>
    <mergeCell ref="A31:A32"/>
    <mergeCell ref="C31:D31"/>
    <mergeCell ref="E31:E32"/>
  </mergeCells>
  <phoneticPr fontId="0" type="noConversion"/>
  <pageMargins left="0.5" right="0.5" top="0.5" bottom="0.5" header="0.5" footer="0.5"/>
  <pageSetup orientation="portrait" r:id="rId1"/>
  <headerFooter alignWithMargins="0"/>
  <drawing r:id="rId2"/>
  <legacyDrawing r:id="rId3"/>
  <oleObjects>
    <mc:AlternateContent xmlns:mc="http://schemas.openxmlformats.org/markup-compatibility/2006">
      <mc:Choice Requires="x14">
        <oleObject progId="Paint.Picture" shapeId="104460" r:id="rId4">
          <objectPr defaultSize="0" autoPict="0" r:id="rId5">
            <anchor moveWithCells="1">
              <from>
                <xdr:col>10</xdr:col>
                <xdr:colOff>107950</xdr:colOff>
                <xdr:row>44</xdr:row>
                <xdr:rowOff>19050</xdr:rowOff>
              </from>
              <to>
                <xdr:col>11</xdr:col>
                <xdr:colOff>400050</xdr:colOff>
                <xdr:row>45</xdr:row>
                <xdr:rowOff>165100</xdr:rowOff>
              </to>
            </anchor>
          </objectPr>
        </oleObject>
      </mc:Choice>
      <mc:Fallback>
        <oleObject progId="Paint.Picture" shapeId="104460" r:id="rId4"/>
      </mc:Fallback>
    </mc:AlternateContent>
    <mc:AlternateContent xmlns:mc="http://schemas.openxmlformats.org/markup-compatibility/2006">
      <mc:Choice Requires="x14">
        <oleObject progId="Paint.Picture" shapeId="104475" r:id="rId6">
          <objectPr defaultSize="0" autoPict="0" r:id="rId7">
            <anchor moveWithCells="1" sizeWithCells="1">
              <from>
                <xdr:col>10</xdr:col>
                <xdr:colOff>431800</xdr:colOff>
                <xdr:row>0</xdr:row>
                <xdr:rowOff>95250</xdr:rowOff>
              </from>
              <to>
                <xdr:col>11</xdr:col>
                <xdr:colOff>228600</xdr:colOff>
                <xdr:row>1</xdr:row>
                <xdr:rowOff>209550</xdr:rowOff>
              </to>
            </anchor>
          </objectPr>
        </oleObject>
      </mc:Choice>
      <mc:Fallback>
        <oleObject progId="Paint.Picture" shapeId="104475" r:id="rId6"/>
      </mc:Fallback>
    </mc:AlternateContent>
  </oleObject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
  <dimension ref="A1:I75"/>
  <sheetViews>
    <sheetView workbookViewId="0">
      <pane ySplit="12" topLeftCell="A13" activePane="bottomLeft" state="frozen"/>
      <selection pane="bottomLeft" activeCell="D22" sqref="D22"/>
    </sheetView>
  </sheetViews>
  <sheetFormatPr defaultColWidth="9.1796875" defaultRowHeight="12.5" x14ac:dyDescent="0.25"/>
  <cols>
    <col min="1" max="1" width="5.26953125" style="9" customWidth="1"/>
    <col min="2" max="3" width="29.54296875" style="9" customWidth="1"/>
    <col min="4" max="4" width="6.54296875" style="9" bestFit="1" customWidth="1"/>
    <col min="5" max="5" width="10.453125" style="9" customWidth="1"/>
    <col min="6" max="6" width="7.54296875" style="9" bestFit="1" customWidth="1"/>
    <col min="7" max="7" width="7.54296875" style="9" customWidth="1"/>
    <col min="8" max="8" width="30.54296875" style="9" customWidth="1"/>
    <col min="9" max="9" width="2.7265625" style="13" customWidth="1"/>
    <col min="10" max="16384" width="9.1796875" style="9"/>
  </cols>
  <sheetData>
    <row r="1" spans="1:9" ht="20" x14ac:dyDescent="0.4">
      <c r="A1" s="773" t="str">
        <f ca="1">MID(CELL("filename",A7),FIND("]",CELL("filename"),1)+1,255)</f>
        <v>UC008</v>
      </c>
      <c r="B1" s="773"/>
      <c r="C1" s="773"/>
      <c r="D1" s="773"/>
      <c r="E1" s="773"/>
      <c r="F1" s="773"/>
      <c r="G1" s="773"/>
      <c r="H1" s="773"/>
      <c r="I1" s="773"/>
    </row>
    <row r="2" spans="1:9" ht="3.75" customHeight="1" x14ac:dyDescent="0.4">
      <c r="A2" s="16"/>
      <c r="B2" s="16"/>
      <c r="C2" s="16"/>
      <c r="D2" s="16"/>
      <c r="E2" s="16"/>
      <c r="F2" s="16"/>
      <c r="G2" s="16"/>
      <c r="H2" s="16"/>
      <c r="I2" s="16"/>
    </row>
    <row r="3" spans="1:9" s="18" customFormat="1" ht="13" x14ac:dyDescent="0.25">
      <c r="A3" s="20"/>
      <c r="B3" s="20"/>
      <c r="C3" s="20"/>
      <c r="D3" s="143"/>
      <c r="E3" s="143" t="s">
        <v>0</v>
      </c>
      <c r="F3" s="144"/>
      <c r="G3" s="145"/>
      <c r="H3" s="20"/>
      <c r="I3" s="20"/>
    </row>
    <row r="4" spans="1:9" s="18" customFormat="1" ht="11.5" x14ac:dyDescent="0.25">
      <c r="A4" s="20"/>
      <c r="B4" s="20"/>
      <c r="C4" s="20"/>
      <c r="D4" s="146" t="s">
        <v>12</v>
      </c>
      <c r="E4" s="33">
        <f>COUNTIF($D$12:$D$65,"U")</f>
        <v>0</v>
      </c>
      <c r="F4" s="89" t="str">
        <f>IF($E$9=0, "-", $E4/$E$9)</f>
        <v>-</v>
      </c>
      <c r="G4" s="76">
        <f>SUMIF($D$12:$D$64,"U", $G$12:$G$64) / 60</f>
        <v>0</v>
      </c>
      <c r="H4" s="20"/>
      <c r="I4" s="20"/>
    </row>
    <row r="5" spans="1:9" s="18" customFormat="1" ht="11.5" x14ac:dyDescent="0.25">
      <c r="A5" s="20"/>
      <c r="B5" s="20"/>
      <c r="C5" s="20"/>
      <c r="D5" s="146" t="s">
        <v>10</v>
      </c>
      <c r="E5" s="33">
        <f>COUNTIF($D$12:$D$65,"P")</f>
        <v>0</v>
      </c>
      <c r="F5" s="89" t="str">
        <f>IF($E$9=0, "-", $E5/$E$9)</f>
        <v>-</v>
      </c>
      <c r="G5" s="77">
        <f>SUMIF($D$12:$D$65,"P", $G$12:$G$65) / 60</f>
        <v>0</v>
      </c>
      <c r="H5" s="20"/>
      <c r="I5" s="20"/>
    </row>
    <row r="6" spans="1:9" s="18" customFormat="1" ht="11.5" x14ac:dyDescent="0.25">
      <c r="A6" s="20"/>
      <c r="B6" s="20"/>
      <c r="C6" s="20"/>
      <c r="D6" s="146" t="s">
        <v>11</v>
      </c>
      <c r="E6" s="33">
        <f>COUNTIF($D$12:$D$65,"F")</f>
        <v>0</v>
      </c>
      <c r="F6" s="89" t="str">
        <f>IF($E$9=0, "-", $E6/$E$9)</f>
        <v>-</v>
      </c>
      <c r="G6" s="77">
        <f>SUMIF($D$12:$D$65,"F", $G$12:$G$65) / 60</f>
        <v>0</v>
      </c>
      <c r="H6" s="20"/>
      <c r="I6" s="20"/>
    </row>
    <row r="7" spans="1:9" s="18" customFormat="1" ht="11.5" x14ac:dyDescent="0.25">
      <c r="A7" s="21"/>
      <c r="B7" s="21"/>
      <c r="C7" s="17"/>
      <c r="D7" s="146" t="s">
        <v>9</v>
      </c>
      <c r="E7" s="33">
        <f>COUNTIF($D$12:$D$65,"S")</f>
        <v>0</v>
      </c>
      <c r="F7" s="89" t="str">
        <f>IF($E$9=0, "-", $E7/$E$9)</f>
        <v>-</v>
      </c>
      <c r="G7" s="77">
        <f>SUMIF($D$12:$D$65,"S", $G$12:$G$65) / 60</f>
        <v>0</v>
      </c>
      <c r="H7" s="20"/>
      <c r="I7" s="20"/>
    </row>
    <row r="8" spans="1:9" s="18" customFormat="1" ht="11.5" x14ac:dyDescent="0.25">
      <c r="A8" s="21"/>
      <c r="B8" s="21"/>
      <c r="C8" s="17"/>
      <c r="D8" s="146" t="s">
        <v>13</v>
      </c>
      <c r="E8" s="33">
        <f>COUNTIF($D$12:$D$65,"B")</f>
        <v>0</v>
      </c>
      <c r="F8" s="90" t="str">
        <f>IF($E$9=0, "-", $E8/$E$9)</f>
        <v>-</v>
      </c>
      <c r="G8" s="77">
        <f>SUMIF($D$12:$D$65,"B", $G$12:$G$65) / 60</f>
        <v>0</v>
      </c>
      <c r="H8" s="20"/>
      <c r="I8" s="20"/>
    </row>
    <row r="9" spans="1:9" s="18" customFormat="1" ht="11.5" hidden="1" x14ac:dyDescent="0.2">
      <c r="A9" s="21"/>
      <c r="B9" s="21"/>
      <c r="C9" s="21"/>
      <c r="D9" s="35" t="s">
        <v>7</v>
      </c>
      <c r="E9" s="37">
        <f>SUM(E4:E8)</f>
        <v>0</v>
      </c>
      <c r="F9" s="38" t="str">
        <f>IF($E$9=0,"-",$E$9/$E$9)</f>
        <v>-</v>
      </c>
      <c r="G9" s="40">
        <f>SUM(G4:G8)</f>
        <v>0</v>
      </c>
      <c r="I9" s="22"/>
    </row>
    <row r="10" spans="1:9" s="18" customFormat="1" ht="11.5" hidden="1" x14ac:dyDescent="0.2">
      <c r="A10" s="21"/>
      <c r="B10" s="21"/>
      <c r="C10" s="21"/>
      <c r="D10" s="34" t="s">
        <v>8</v>
      </c>
      <c r="E10" s="36">
        <f>COUNTIF($D$12:$D$65,"N/A")</f>
        <v>50</v>
      </c>
      <c r="F10" s="19"/>
      <c r="G10" s="39">
        <f>SUMIF($D$12:$D$65,"n/a", $G$12:$G$65) / 60</f>
        <v>0</v>
      </c>
      <c r="I10" s="22"/>
    </row>
    <row r="11" spans="1:9" ht="4.5" customHeight="1" x14ac:dyDescent="0.25">
      <c r="A11" s="6"/>
      <c r="B11" s="6"/>
      <c r="C11" s="6"/>
      <c r="D11" s="6"/>
      <c r="E11" s="6"/>
      <c r="F11" s="6"/>
      <c r="G11" s="6"/>
      <c r="H11" s="6"/>
      <c r="I11" s="7"/>
    </row>
    <row r="12" spans="1:9" ht="29.25" customHeight="1" x14ac:dyDescent="0.3">
      <c r="A12" s="32" t="s">
        <v>14</v>
      </c>
      <c r="B12" s="32" t="s">
        <v>803</v>
      </c>
      <c r="C12" s="32" t="s">
        <v>72</v>
      </c>
      <c r="D12" s="32" t="s">
        <v>73</v>
      </c>
      <c r="E12" s="32" t="s">
        <v>75</v>
      </c>
      <c r="F12" s="32" t="s">
        <v>64</v>
      </c>
      <c r="G12" s="32" t="s">
        <v>76</v>
      </c>
      <c r="H12" s="142" t="s">
        <v>74</v>
      </c>
      <c r="I12" s="41"/>
    </row>
    <row r="13" spans="1:9" ht="13.5" thickBot="1" x14ac:dyDescent="0.35">
      <c r="A13" s="844" t="s">
        <v>341</v>
      </c>
      <c r="B13" s="845"/>
      <c r="C13" s="845"/>
      <c r="D13" s="845"/>
      <c r="E13" s="845"/>
      <c r="F13" s="845"/>
      <c r="G13" s="845"/>
      <c r="H13" s="845"/>
      <c r="I13" s="846"/>
    </row>
    <row r="14" spans="1:9" ht="25" x14ac:dyDescent="0.25">
      <c r="A14" s="28">
        <f>MAX(A$12:A12)+1</f>
        <v>1</v>
      </c>
      <c r="B14" s="629" t="s">
        <v>342</v>
      </c>
      <c r="C14" s="590" t="s">
        <v>343</v>
      </c>
      <c r="D14" s="147" t="s">
        <v>1</v>
      </c>
      <c r="E14" s="148"/>
      <c r="F14" s="31"/>
      <c r="G14" s="149"/>
      <c r="H14" s="150"/>
      <c r="I14" s="31"/>
    </row>
    <row r="15" spans="1:9" ht="13" x14ac:dyDescent="0.25">
      <c r="A15" s="23">
        <f>MAX(A$12:A14)+1</f>
        <v>2</v>
      </c>
      <c r="B15" s="24"/>
      <c r="C15" s="25"/>
      <c r="D15" s="147" t="s">
        <v>1</v>
      </c>
      <c r="E15" s="151"/>
      <c r="F15" s="27"/>
      <c r="G15" s="149"/>
      <c r="H15" s="152"/>
      <c r="I15" s="27"/>
    </row>
    <row r="16" spans="1:9" ht="13" x14ac:dyDescent="0.25">
      <c r="A16" s="23">
        <f>MAX(A$12:A15)+1</f>
        <v>3</v>
      </c>
      <c r="B16" s="26"/>
      <c r="C16" s="25"/>
      <c r="D16" s="147" t="s">
        <v>1</v>
      </c>
      <c r="E16" s="151"/>
      <c r="F16" s="27"/>
      <c r="G16" s="149"/>
      <c r="H16" s="152"/>
      <c r="I16" s="27"/>
    </row>
    <row r="17" spans="1:9" ht="13" x14ac:dyDescent="0.25">
      <c r="A17" s="23">
        <f>MAX(A$12:A16)+1</f>
        <v>4</v>
      </c>
      <c r="B17" s="24"/>
      <c r="C17" s="25"/>
      <c r="D17" s="147" t="s">
        <v>1</v>
      </c>
      <c r="E17" s="151"/>
      <c r="F17" s="27"/>
      <c r="G17" s="149"/>
      <c r="H17" s="152"/>
      <c r="I17" s="27"/>
    </row>
    <row r="18" spans="1:9" ht="13" x14ac:dyDescent="0.25">
      <c r="A18" s="23">
        <f>MAX(A$12:A17)+1</f>
        <v>5</v>
      </c>
      <c r="B18" s="24"/>
      <c r="C18" s="25"/>
      <c r="D18" s="147" t="s">
        <v>1</v>
      </c>
      <c r="E18" s="151"/>
      <c r="F18" s="27"/>
      <c r="G18" s="149"/>
      <c r="H18" s="152"/>
      <c r="I18" s="27"/>
    </row>
    <row r="19" spans="1:9" ht="13" x14ac:dyDescent="0.25">
      <c r="A19" s="23">
        <f>MAX(A$12:A18)+1</f>
        <v>6</v>
      </c>
      <c r="B19" s="25"/>
      <c r="C19" s="24"/>
      <c r="D19" s="147" t="s">
        <v>1</v>
      </c>
      <c r="E19" s="151"/>
      <c r="F19" s="27"/>
      <c r="G19" s="149"/>
      <c r="H19" s="152"/>
      <c r="I19" s="27"/>
    </row>
    <row r="20" spans="1:9" ht="13" x14ac:dyDescent="0.25">
      <c r="A20" s="23">
        <f>MAX(A$12:A19)+1</f>
        <v>7</v>
      </c>
      <c r="B20" s="25"/>
      <c r="C20" s="24"/>
      <c r="D20" s="147" t="s">
        <v>1</v>
      </c>
      <c r="E20" s="151"/>
      <c r="F20" s="27"/>
      <c r="G20" s="149"/>
      <c r="H20" s="152"/>
      <c r="I20" s="27"/>
    </row>
    <row r="21" spans="1:9" ht="13" x14ac:dyDescent="0.25">
      <c r="A21" s="23">
        <f>MAX(A$12:A20)+1</f>
        <v>8</v>
      </c>
      <c r="B21" s="24"/>
      <c r="C21" s="24"/>
      <c r="D21" s="147" t="s">
        <v>1</v>
      </c>
      <c r="E21" s="151"/>
      <c r="F21" s="27"/>
      <c r="G21" s="149"/>
      <c r="H21" s="152"/>
      <c r="I21" s="27"/>
    </row>
    <row r="22" spans="1:9" ht="13" x14ac:dyDescent="0.25">
      <c r="A22" s="23">
        <f>MAX(A$12:A21)+1</f>
        <v>9</v>
      </c>
      <c r="B22" s="25"/>
      <c r="C22" s="24"/>
      <c r="D22" s="147" t="s">
        <v>1</v>
      </c>
      <c r="E22" s="151"/>
      <c r="F22" s="27"/>
      <c r="G22" s="149"/>
      <c r="H22" s="152"/>
      <c r="I22" s="27"/>
    </row>
    <row r="23" spans="1:9" ht="13" x14ac:dyDescent="0.25">
      <c r="A23" s="23">
        <f>MAX(A$12:A22)+1</f>
        <v>10</v>
      </c>
      <c r="B23" s="25"/>
      <c r="C23" s="24"/>
      <c r="D23" s="147" t="s">
        <v>1</v>
      </c>
      <c r="E23" s="151"/>
      <c r="F23" s="27"/>
      <c r="G23" s="149"/>
      <c r="H23" s="152"/>
      <c r="I23" s="27"/>
    </row>
    <row r="24" spans="1:9" ht="13" x14ac:dyDescent="0.25">
      <c r="A24" s="23">
        <f>MAX(A$12:A23)+1</f>
        <v>11</v>
      </c>
      <c r="B24" s="24"/>
      <c r="C24" s="24"/>
      <c r="D24" s="147" t="s">
        <v>1</v>
      </c>
      <c r="E24" s="151"/>
      <c r="F24" s="27"/>
      <c r="G24" s="149"/>
      <c r="H24" s="152"/>
      <c r="I24" s="27"/>
    </row>
    <row r="25" spans="1:9" ht="13" x14ac:dyDescent="0.25">
      <c r="A25" s="23">
        <f>MAX(A$12:A24)+1</f>
        <v>12</v>
      </c>
      <c r="B25" s="25"/>
      <c r="C25" s="24"/>
      <c r="D25" s="147" t="s">
        <v>1</v>
      </c>
      <c r="E25" s="151"/>
      <c r="F25" s="27"/>
      <c r="G25" s="149"/>
      <c r="H25" s="152"/>
      <c r="I25" s="27"/>
    </row>
    <row r="26" spans="1:9" ht="13" x14ac:dyDescent="0.25">
      <c r="A26" s="23">
        <f>MAX(A$12:A25)+1</f>
        <v>13</v>
      </c>
      <c r="B26" s="25"/>
      <c r="C26" s="24"/>
      <c r="D26" s="147" t="s">
        <v>1</v>
      </c>
      <c r="E26" s="151"/>
      <c r="F26" s="27"/>
      <c r="G26" s="149"/>
      <c r="H26" s="152"/>
      <c r="I26" s="27"/>
    </row>
    <row r="27" spans="1:9" ht="13" x14ac:dyDescent="0.25">
      <c r="A27" s="23">
        <f>MAX(A$12:A26)+1</f>
        <v>14</v>
      </c>
      <c r="B27" s="24"/>
      <c r="C27" s="24"/>
      <c r="D27" s="147" t="s">
        <v>1</v>
      </c>
      <c r="E27" s="151"/>
      <c r="F27" s="27"/>
      <c r="G27" s="149"/>
      <c r="H27" s="152"/>
      <c r="I27" s="27"/>
    </row>
    <row r="28" spans="1:9" ht="13" x14ac:dyDescent="0.25">
      <c r="A28" s="23">
        <f>MAX(A$12:A27)+1</f>
        <v>15</v>
      </c>
      <c r="B28" s="25"/>
      <c r="C28" s="24"/>
      <c r="D28" s="147" t="s">
        <v>1</v>
      </c>
      <c r="E28" s="151"/>
      <c r="F28" s="27"/>
      <c r="G28" s="149"/>
      <c r="H28" s="152"/>
      <c r="I28" s="27"/>
    </row>
    <row r="29" spans="1:9" ht="13" x14ac:dyDescent="0.25">
      <c r="A29" s="23">
        <f>MAX(A$12:A28)+1</f>
        <v>16</v>
      </c>
      <c r="B29" s="25"/>
      <c r="C29" s="24"/>
      <c r="D29" s="147" t="s">
        <v>1</v>
      </c>
      <c r="E29" s="151"/>
      <c r="F29" s="27"/>
      <c r="G29" s="149"/>
      <c r="H29" s="152"/>
      <c r="I29" s="27"/>
    </row>
    <row r="30" spans="1:9" ht="13" x14ac:dyDescent="0.25">
      <c r="A30" s="23">
        <f>MAX(A$12:A29)+1</f>
        <v>17</v>
      </c>
      <c r="B30" s="24"/>
      <c r="C30" s="24"/>
      <c r="D30" s="147" t="s">
        <v>1</v>
      </c>
      <c r="E30" s="151"/>
      <c r="F30" s="27"/>
      <c r="G30" s="149"/>
      <c r="H30" s="152"/>
      <c r="I30" s="27"/>
    </row>
    <row r="31" spans="1:9" ht="13" x14ac:dyDescent="0.25">
      <c r="A31" s="23">
        <f>MAX(A$12:A30)+1</f>
        <v>18</v>
      </c>
      <c r="B31" s="25"/>
      <c r="C31" s="24"/>
      <c r="D31" s="147" t="s">
        <v>1</v>
      </c>
      <c r="E31" s="151"/>
      <c r="F31" s="27"/>
      <c r="G31" s="149"/>
      <c r="H31" s="152"/>
      <c r="I31" s="27"/>
    </row>
    <row r="32" spans="1:9" ht="13" x14ac:dyDescent="0.25">
      <c r="A32" s="23">
        <f>MAX(A$12:A31)+1</f>
        <v>19</v>
      </c>
      <c r="B32" s="25"/>
      <c r="C32" s="24"/>
      <c r="D32" s="147" t="s">
        <v>1</v>
      </c>
      <c r="E32" s="151"/>
      <c r="F32" s="27"/>
      <c r="G32" s="149"/>
      <c r="H32" s="152"/>
      <c r="I32" s="27"/>
    </row>
    <row r="33" spans="1:9" ht="13" x14ac:dyDescent="0.25">
      <c r="A33" s="23">
        <f>MAX(A$12:A32)+1</f>
        <v>20</v>
      </c>
      <c r="B33" s="24"/>
      <c r="C33" s="24"/>
      <c r="D33" s="147" t="s">
        <v>1</v>
      </c>
      <c r="E33" s="151"/>
      <c r="F33" s="27"/>
      <c r="G33" s="149"/>
      <c r="H33" s="152"/>
      <c r="I33" s="27"/>
    </row>
    <row r="34" spans="1:9" ht="13" x14ac:dyDescent="0.25">
      <c r="A34" s="23">
        <f>MAX(A$12:A33)+1</f>
        <v>21</v>
      </c>
      <c r="B34" s="25"/>
      <c r="C34" s="24"/>
      <c r="D34" s="147" t="s">
        <v>1</v>
      </c>
      <c r="E34" s="151"/>
      <c r="F34" s="27"/>
      <c r="G34" s="149"/>
      <c r="H34" s="152"/>
      <c r="I34" s="27"/>
    </row>
    <row r="35" spans="1:9" ht="13" x14ac:dyDescent="0.25">
      <c r="A35" s="23">
        <f>MAX(A$12:A34)+1</f>
        <v>22</v>
      </c>
      <c r="B35" s="25"/>
      <c r="C35" s="24"/>
      <c r="D35" s="147" t="s">
        <v>1</v>
      </c>
      <c r="E35" s="151"/>
      <c r="F35" s="27"/>
      <c r="G35" s="149"/>
      <c r="H35" s="152"/>
      <c r="I35" s="27"/>
    </row>
    <row r="36" spans="1:9" ht="13" x14ac:dyDescent="0.25">
      <c r="A36" s="23">
        <f>MAX(A$12:A35)+1</f>
        <v>23</v>
      </c>
      <c r="B36" s="24"/>
      <c r="C36" s="24"/>
      <c r="D36" s="147" t="s">
        <v>1</v>
      </c>
      <c r="E36" s="151"/>
      <c r="F36" s="27"/>
      <c r="G36" s="149"/>
      <c r="H36" s="152"/>
      <c r="I36" s="27"/>
    </row>
    <row r="37" spans="1:9" ht="13" x14ac:dyDescent="0.25">
      <c r="A37" s="23">
        <f>MAX(A$12:A36)+1</f>
        <v>24</v>
      </c>
      <c r="B37" s="25"/>
      <c r="C37" s="24"/>
      <c r="D37" s="147" t="s">
        <v>1</v>
      </c>
      <c r="E37" s="151"/>
      <c r="F37" s="27"/>
      <c r="G37" s="149"/>
      <c r="H37" s="152"/>
      <c r="I37" s="27"/>
    </row>
    <row r="38" spans="1:9" ht="13" x14ac:dyDescent="0.25">
      <c r="A38" s="23">
        <f>MAX(A$12:A37)+1</f>
        <v>25</v>
      </c>
      <c r="B38" s="25"/>
      <c r="C38" s="24"/>
      <c r="D38" s="147" t="s">
        <v>1</v>
      </c>
      <c r="E38" s="151"/>
      <c r="F38" s="27"/>
      <c r="G38" s="149"/>
      <c r="H38" s="152"/>
      <c r="I38" s="27"/>
    </row>
    <row r="39" spans="1:9" ht="13" x14ac:dyDescent="0.25">
      <c r="A39" s="23">
        <f>MAX(A$12:A38)+1</f>
        <v>26</v>
      </c>
      <c r="B39" s="24"/>
      <c r="C39" s="24"/>
      <c r="D39" s="147" t="s">
        <v>1</v>
      </c>
      <c r="E39" s="151"/>
      <c r="F39" s="27"/>
      <c r="G39" s="149"/>
      <c r="H39" s="152"/>
      <c r="I39" s="27"/>
    </row>
    <row r="40" spans="1:9" ht="13" x14ac:dyDescent="0.25">
      <c r="A40" s="23">
        <f>MAX(A$12:A39)+1</f>
        <v>27</v>
      </c>
      <c r="B40" s="25"/>
      <c r="C40" s="24"/>
      <c r="D40" s="147" t="s">
        <v>1</v>
      </c>
      <c r="E40" s="151"/>
      <c r="F40" s="27"/>
      <c r="G40" s="149"/>
      <c r="H40" s="152"/>
      <c r="I40" s="27"/>
    </row>
    <row r="41" spans="1:9" ht="13" x14ac:dyDescent="0.25">
      <c r="A41" s="23">
        <f>MAX(A$12:A40)+1</f>
        <v>28</v>
      </c>
      <c r="B41" s="25"/>
      <c r="C41" s="24"/>
      <c r="D41" s="147" t="s">
        <v>1</v>
      </c>
      <c r="E41" s="151"/>
      <c r="F41" s="27"/>
      <c r="G41" s="149"/>
      <c r="H41" s="152"/>
      <c r="I41" s="27"/>
    </row>
    <row r="42" spans="1:9" ht="13" x14ac:dyDescent="0.25">
      <c r="A42" s="23">
        <f>MAX(A$12:A41)+1</f>
        <v>29</v>
      </c>
      <c r="B42" s="24"/>
      <c r="C42" s="24"/>
      <c r="D42" s="147" t="s">
        <v>1</v>
      </c>
      <c r="E42" s="151"/>
      <c r="F42" s="27"/>
      <c r="G42" s="149"/>
      <c r="H42" s="152"/>
      <c r="I42" s="27"/>
    </row>
    <row r="43" spans="1:9" ht="13" x14ac:dyDescent="0.25">
      <c r="A43" s="23">
        <f>MAX(A$12:A42)+1</f>
        <v>30</v>
      </c>
      <c r="B43" s="25"/>
      <c r="C43" s="24"/>
      <c r="D43" s="147" t="s">
        <v>1</v>
      </c>
      <c r="E43" s="151"/>
      <c r="F43" s="27"/>
      <c r="G43" s="149"/>
      <c r="H43" s="152"/>
      <c r="I43" s="27"/>
    </row>
    <row r="44" spans="1:9" ht="13" x14ac:dyDescent="0.25">
      <c r="A44" s="23">
        <f>MAX(A$12:A43)+1</f>
        <v>31</v>
      </c>
      <c r="B44" s="25"/>
      <c r="C44" s="24"/>
      <c r="D44" s="147" t="s">
        <v>1</v>
      </c>
      <c r="E44" s="151"/>
      <c r="F44" s="27"/>
      <c r="G44" s="149"/>
      <c r="H44" s="152"/>
      <c r="I44" s="27"/>
    </row>
    <row r="45" spans="1:9" ht="13" x14ac:dyDescent="0.25">
      <c r="A45" s="23">
        <f>MAX(A$12:A44)+1</f>
        <v>32</v>
      </c>
      <c r="B45" s="24"/>
      <c r="C45" s="24"/>
      <c r="D45" s="147" t="s">
        <v>1</v>
      </c>
      <c r="E45" s="151"/>
      <c r="F45" s="27"/>
      <c r="G45" s="149"/>
      <c r="H45" s="152"/>
      <c r="I45" s="27"/>
    </row>
    <row r="46" spans="1:9" ht="13" x14ac:dyDescent="0.25">
      <c r="A46" s="23">
        <f>MAX(A$12:A45)+1</f>
        <v>33</v>
      </c>
      <c r="B46" s="25"/>
      <c r="C46" s="24"/>
      <c r="D46" s="147" t="s">
        <v>1</v>
      </c>
      <c r="E46" s="151"/>
      <c r="F46" s="27"/>
      <c r="G46" s="149"/>
      <c r="H46" s="152"/>
      <c r="I46" s="27"/>
    </row>
    <row r="47" spans="1:9" ht="13" x14ac:dyDescent="0.25">
      <c r="A47" s="23">
        <f>MAX(A$12:A46)+1</f>
        <v>34</v>
      </c>
      <c r="B47" s="25"/>
      <c r="C47" s="24"/>
      <c r="D47" s="147" t="s">
        <v>1</v>
      </c>
      <c r="E47" s="151"/>
      <c r="F47" s="27"/>
      <c r="G47" s="149"/>
      <c r="H47" s="152"/>
      <c r="I47" s="27"/>
    </row>
    <row r="48" spans="1:9" ht="13" x14ac:dyDescent="0.25">
      <c r="A48" s="23">
        <f>MAX(A$12:A47)+1</f>
        <v>35</v>
      </c>
      <c r="B48" s="24"/>
      <c r="C48" s="24"/>
      <c r="D48" s="147" t="s">
        <v>1</v>
      </c>
      <c r="E48" s="151"/>
      <c r="F48" s="27"/>
      <c r="G48" s="149"/>
      <c r="H48" s="152"/>
      <c r="I48" s="27"/>
    </row>
    <row r="49" spans="1:9" ht="13" x14ac:dyDescent="0.25">
      <c r="A49" s="23">
        <f>MAX(A$12:A48)+1</f>
        <v>36</v>
      </c>
      <c r="B49" s="25"/>
      <c r="C49" s="24"/>
      <c r="D49" s="147" t="s">
        <v>1</v>
      </c>
      <c r="E49" s="151"/>
      <c r="F49" s="27"/>
      <c r="G49" s="149"/>
      <c r="H49" s="152"/>
      <c r="I49" s="27"/>
    </row>
    <row r="50" spans="1:9" ht="13" x14ac:dyDescent="0.25">
      <c r="A50" s="23">
        <f>MAX(A$12:A49)+1</f>
        <v>37</v>
      </c>
      <c r="B50" s="25"/>
      <c r="C50" s="24"/>
      <c r="D50" s="147" t="s">
        <v>1</v>
      </c>
      <c r="E50" s="151"/>
      <c r="F50" s="27"/>
      <c r="G50" s="149"/>
      <c r="H50" s="152"/>
      <c r="I50" s="27"/>
    </row>
    <row r="51" spans="1:9" ht="13" x14ac:dyDescent="0.25">
      <c r="A51" s="23">
        <f>MAX(A$12:A50)+1</f>
        <v>38</v>
      </c>
      <c r="B51" s="24"/>
      <c r="C51" s="24"/>
      <c r="D51" s="147" t="s">
        <v>1</v>
      </c>
      <c r="E51" s="151"/>
      <c r="F51" s="27"/>
      <c r="G51" s="149"/>
      <c r="H51" s="152"/>
      <c r="I51" s="27"/>
    </row>
    <row r="52" spans="1:9" ht="13" x14ac:dyDescent="0.25">
      <c r="A52" s="23">
        <f>MAX(A$12:A51)+1</f>
        <v>39</v>
      </c>
      <c r="B52" s="25"/>
      <c r="C52" s="24"/>
      <c r="D52" s="147" t="s">
        <v>1</v>
      </c>
      <c r="E52" s="151"/>
      <c r="F52" s="27"/>
      <c r="G52" s="149"/>
      <c r="H52" s="152"/>
      <c r="I52" s="27"/>
    </row>
    <row r="53" spans="1:9" ht="13" x14ac:dyDescent="0.25">
      <c r="A53" s="23">
        <f>MAX(A$12:A52)+1</f>
        <v>40</v>
      </c>
      <c r="B53" s="25"/>
      <c r="C53" s="24"/>
      <c r="D53" s="147" t="s">
        <v>1</v>
      </c>
      <c r="E53" s="151"/>
      <c r="F53" s="27"/>
      <c r="G53" s="149"/>
      <c r="H53" s="152"/>
      <c r="I53" s="27"/>
    </row>
    <row r="54" spans="1:9" ht="13" x14ac:dyDescent="0.25">
      <c r="A54" s="23">
        <f>MAX(A$12:A53)+1</f>
        <v>41</v>
      </c>
      <c r="B54" s="24"/>
      <c r="C54" s="24"/>
      <c r="D54" s="147" t="s">
        <v>1</v>
      </c>
      <c r="E54" s="151"/>
      <c r="F54" s="27"/>
      <c r="G54" s="149"/>
      <c r="H54" s="152"/>
      <c r="I54" s="27"/>
    </row>
    <row r="55" spans="1:9" ht="13" x14ac:dyDescent="0.25">
      <c r="A55" s="23">
        <f>MAX(A$12:A54)+1</f>
        <v>42</v>
      </c>
      <c r="B55" s="25"/>
      <c r="C55" s="24"/>
      <c r="D55" s="147" t="s">
        <v>1</v>
      </c>
      <c r="E55" s="151"/>
      <c r="F55" s="27"/>
      <c r="G55" s="149"/>
      <c r="H55" s="152"/>
      <c r="I55" s="27"/>
    </row>
    <row r="56" spans="1:9" ht="13" x14ac:dyDescent="0.25">
      <c r="A56" s="23">
        <f>MAX(A$12:A55)+1</f>
        <v>43</v>
      </c>
      <c r="B56" s="25"/>
      <c r="C56" s="24"/>
      <c r="D56" s="147" t="s">
        <v>1</v>
      </c>
      <c r="E56" s="151"/>
      <c r="F56" s="27"/>
      <c r="G56" s="149"/>
      <c r="H56" s="152"/>
      <c r="I56" s="27"/>
    </row>
    <row r="57" spans="1:9" ht="13" x14ac:dyDescent="0.25">
      <c r="A57" s="23">
        <f>MAX(A$12:A56)+1</f>
        <v>44</v>
      </c>
      <c r="B57" s="24"/>
      <c r="C57" s="24"/>
      <c r="D57" s="147" t="s">
        <v>1</v>
      </c>
      <c r="E57" s="151"/>
      <c r="F57" s="27"/>
      <c r="G57" s="149"/>
      <c r="H57" s="152"/>
      <c r="I57" s="27"/>
    </row>
    <row r="58" spans="1:9" ht="13" x14ac:dyDescent="0.25">
      <c r="A58" s="23">
        <f>MAX(A$12:A57)+1</f>
        <v>45</v>
      </c>
      <c r="B58" s="25"/>
      <c r="C58" s="24"/>
      <c r="D58" s="147" t="s">
        <v>1</v>
      </c>
      <c r="E58" s="151"/>
      <c r="F58" s="27"/>
      <c r="G58" s="149"/>
      <c r="H58" s="152"/>
      <c r="I58" s="27"/>
    </row>
    <row r="59" spans="1:9" ht="13" x14ac:dyDescent="0.25">
      <c r="A59" s="23">
        <f>MAX(A$12:A58)+1</f>
        <v>46</v>
      </c>
      <c r="B59" s="25"/>
      <c r="C59" s="24"/>
      <c r="D59" s="147" t="s">
        <v>1</v>
      </c>
      <c r="E59" s="151"/>
      <c r="F59" s="27"/>
      <c r="G59" s="149"/>
      <c r="H59" s="152"/>
      <c r="I59" s="27"/>
    </row>
    <row r="60" spans="1:9" ht="13" x14ac:dyDescent="0.25">
      <c r="A60" s="23">
        <f>MAX(A$12:A59)+1</f>
        <v>47</v>
      </c>
      <c r="B60" s="24"/>
      <c r="C60" s="24"/>
      <c r="D60" s="147" t="s">
        <v>1</v>
      </c>
      <c r="E60" s="151"/>
      <c r="F60" s="27"/>
      <c r="G60" s="149"/>
      <c r="H60" s="152"/>
      <c r="I60" s="27"/>
    </row>
    <row r="61" spans="1:9" ht="13" x14ac:dyDescent="0.25">
      <c r="A61" s="23">
        <f>MAX(A$12:A60)+1</f>
        <v>48</v>
      </c>
      <c r="B61" s="25"/>
      <c r="C61" s="24"/>
      <c r="D61" s="147" t="s">
        <v>1</v>
      </c>
      <c r="E61" s="151"/>
      <c r="F61" s="27"/>
      <c r="G61" s="149"/>
      <c r="H61" s="152"/>
      <c r="I61" s="27"/>
    </row>
    <row r="62" spans="1:9" ht="13" x14ac:dyDescent="0.25">
      <c r="A62" s="23">
        <f>MAX(A$12:A61)+1</f>
        <v>49</v>
      </c>
      <c r="B62" s="25"/>
      <c r="C62" s="24"/>
      <c r="D62" s="147" t="s">
        <v>1</v>
      </c>
      <c r="E62" s="151"/>
      <c r="F62" s="27"/>
      <c r="G62" s="149"/>
      <c r="H62" s="152"/>
      <c r="I62" s="27"/>
    </row>
    <row r="63" spans="1:9" ht="13" x14ac:dyDescent="0.25">
      <c r="A63" s="23">
        <f>MAX(A$12:A62)+1</f>
        <v>50</v>
      </c>
      <c r="B63" s="24"/>
      <c r="C63" s="24"/>
      <c r="D63" s="147" t="s">
        <v>1</v>
      </c>
      <c r="E63" s="151"/>
      <c r="F63" s="27"/>
      <c r="G63" s="149"/>
      <c r="H63" s="152"/>
      <c r="I63" s="27"/>
    </row>
    <row r="64" spans="1:9" ht="13" x14ac:dyDescent="0.3">
      <c r="A64" s="774"/>
      <c r="B64" s="774"/>
      <c r="C64" s="774"/>
      <c r="D64" s="774"/>
      <c r="E64" s="774"/>
      <c r="F64" s="774"/>
      <c r="G64" s="774"/>
      <c r="H64" s="774"/>
      <c r="I64" s="774"/>
    </row>
    <row r="65" spans="1:9" ht="13" x14ac:dyDescent="0.3">
      <c r="A65" s="775" t="s">
        <v>22</v>
      </c>
      <c r="B65" s="775"/>
      <c r="C65" s="775"/>
      <c r="D65" s="775"/>
      <c r="E65" s="775"/>
      <c r="F65" s="775"/>
      <c r="G65" s="775"/>
      <c r="H65" s="775"/>
      <c r="I65" s="775"/>
    </row>
    <row r="66" spans="1:9" ht="13" x14ac:dyDescent="0.3">
      <c r="A66" s="774"/>
      <c r="B66" s="774"/>
      <c r="C66" s="774"/>
      <c r="D66" s="774"/>
      <c r="E66" s="774"/>
      <c r="F66" s="774"/>
      <c r="G66" s="774"/>
      <c r="H66" s="774"/>
      <c r="I66" s="774"/>
    </row>
    <row r="67" spans="1:9" s="12" customFormat="1" ht="18" customHeight="1" x14ac:dyDescent="0.25">
      <c r="A67" s="10"/>
      <c r="B67" s="11"/>
      <c r="I67" s="11"/>
    </row>
    <row r="68" spans="1:9" s="12" customFormat="1" ht="18" customHeight="1" x14ac:dyDescent="0.25">
      <c r="A68" s="10"/>
      <c r="B68" s="11"/>
      <c r="I68" s="11"/>
    </row>
    <row r="69" spans="1:9" s="12" customFormat="1" ht="18" customHeight="1" x14ac:dyDescent="0.25">
      <c r="A69" s="11"/>
      <c r="B69" s="11"/>
      <c r="I69" s="11"/>
    </row>
    <row r="70" spans="1:9" s="12" customFormat="1" ht="18" customHeight="1" x14ac:dyDescent="0.25">
      <c r="A70" s="11"/>
      <c r="B70" s="11"/>
      <c r="I70" s="11"/>
    </row>
    <row r="71" spans="1:9" s="12" customFormat="1" ht="18" customHeight="1" x14ac:dyDescent="0.25">
      <c r="A71" s="11"/>
      <c r="B71" s="11"/>
      <c r="I71" s="11"/>
    </row>
    <row r="72" spans="1:9" s="12" customFormat="1" ht="18" customHeight="1" x14ac:dyDescent="0.25">
      <c r="A72" s="11"/>
      <c r="B72" s="11"/>
      <c r="I72" s="11"/>
    </row>
    <row r="73" spans="1:9" s="12" customFormat="1" ht="18" customHeight="1" x14ac:dyDescent="0.25">
      <c r="A73" s="11"/>
      <c r="B73" s="11"/>
      <c r="I73" s="11"/>
    </row>
    <row r="74" spans="1:9" s="12" customFormat="1" ht="18" customHeight="1" x14ac:dyDescent="0.25">
      <c r="A74" s="11"/>
      <c r="B74" s="11"/>
      <c r="I74" s="11"/>
    </row>
    <row r="75" spans="1:9" s="12" customFormat="1" x14ac:dyDescent="0.25">
      <c r="A75" s="11"/>
      <c r="B75" s="11"/>
      <c r="C75" s="11"/>
      <c r="D75" s="11"/>
      <c r="E75" s="11"/>
      <c r="F75" s="11"/>
      <c r="G75" s="11"/>
      <c r="H75" s="11"/>
      <c r="I75" s="11"/>
    </row>
  </sheetData>
  <mergeCells count="5">
    <mergeCell ref="A1:I1"/>
    <mergeCell ref="A66:I66"/>
    <mergeCell ref="A65:I65"/>
    <mergeCell ref="A64:I64"/>
    <mergeCell ref="A13:I13"/>
  </mergeCells>
  <phoneticPr fontId="0" type="noConversion"/>
  <conditionalFormatting sqref="D14:D63">
    <cfRule type="cellIs" dxfId="89" priority="1" stopIfTrue="1" operator="equal">
      <formula>"F"</formula>
    </cfRule>
    <cfRule type="cellIs" dxfId="88" priority="2" stopIfTrue="1" operator="equal">
      <formula>"B"</formula>
    </cfRule>
    <cfRule type="cellIs" dxfId="87" priority="3" stopIfTrue="1" operator="equal">
      <formula>"u"</formula>
    </cfRule>
  </conditionalFormatting>
  <dataValidations xWindow="81" yWindow="389" count="3">
    <dataValidation type="list" showInputMessage="1" showErrorMessage="1" promptTitle="Valid values include:" prompt="U - Untested_x000a_P - Pass_x000a_F - Fail_x000a_B - Blocked_x000a_S - Skipped_x000a_n/a - Not applicable_x000a_" sqref="D14:D63">
      <formula1>"U,P,F,B,S,n/a"</formula1>
    </dataValidation>
    <dataValidation allowBlank="1" showErrorMessage="1" promptTitle="Valid values include:" sqref="D12"/>
    <dataValidation allowBlank="1" showErrorMessage="1" sqref="A12:B12"/>
  </dataValidations>
  <hyperlinks>
    <hyperlink ref="B14" location="'UC008 Test Cases '!A1:F30" display="对签证信息下的国外亲属关系选项卡页面进行增删查改操作"/>
  </hyperlinks>
  <pageMargins left="0.5" right="0.5" top="0.5" bottom="0.5" header="0.5" footer="0.5"/>
  <pageSetup orientation="landscape" r:id="rId1"/>
  <headerFooter alignWithMargins="0"/>
  <drawing r:id="rId2"/>
  <legacyDrawing r:id="rId3"/>
  <oleObjects>
    <mc:AlternateContent xmlns:mc="http://schemas.openxmlformats.org/markup-compatibility/2006">
      <mc:Choice Requires="x14">
        <oleObject progId="Paint.Picture" shapeId="128010" r:id="rId4">
          <objectPr defaultSize="0" r:id="rId5">
            <anchor moveWithCells="1">
              <from>
                <xdr:col>8</xdr:col>
                <xdr:colOff>19050</xdr:colOff>
                <xdr:row>11</xdr:row>
                <xdr:rowOff>190500</xdr:rowOff>
              </from>
              <to>
                <xdr:col>9</xdr:col>
                <xdr:colOff>0</xdr:colOff>
                <xdr:row>11</xdr:row>
                <xdr:rowOff>342900</xdr:rowOff>
              </to>
            </anchor>
          </objectPr>
        </oleObject>
      </mc:Choice>
      <mc:Fallback>
        <oleObject progId="Paint.Picture" shapeId="128010" r:id="rId4"/>
      </mc:Fallback>
    </mc:AlternateContent>
    <mc:AlternateContent xmlns:mc="http://schemas.openxmlformats.org/markup-compatibility/2006">
      <mc:Choice Requires="x14">
        <oleObject progId="Paint.Picture" shapeId="128017" r:id="rId6">
          <objectPr defaultSize="0" autoPict="0" r:id="rId5">
            <anchor moveWithCells="1">
              <from>
                <xdr:col>8</xdr:col>
                <xdr:colOff>19050</xdr:colOff>
                <xdr:row>11</xdr:row>
                <xdr:rowOff>190500</xdr:rowOff>
              </from>
              <to>
                <xdr:col>9</xdr:col>
                <xdr:colOff>0</xdr:colOff>
                <xdr:row>11</xdr:row>
                <xdr:rowOff>342900</xdr:rowOff>
              </to>
            </anchor>
          </objectPr>
        </oleObject>
      </mc:Choice>
      <mc:Fallback>
        <oleObject progId="Paint.Picture" shapeId="128017" r:id="rId6"/>
      </mc:Fallback>
    </mc:AlternateContent>
    <mc:AlternateContent xmlns:mc="http://schemas.openxmlformats.org/markup-compatibility/2006">
      <mc:Choice Requires="x14">
        <oleObject progId="Paint.Picture" shapeId="128018" r:id="rId7">
          <objectPr defaultSize="0" autoPict="0" r:id="rId5">
            <anchor moveWithCells="1">
              <from>
                <xdr:col>8</xdr:col>
                <xdr:colOff>19050</xdr:colOff>
                <xdr:row>11</xdr:row>
                <xdr:rowOff>190500</xdr:rowOff>
              </from>
              <to>
                <xdr:col>9</xdr:col>
                <xdr:colOff>0</xdr:colOff>
                <xdr:row>11</xdr:row>
                <xdr:rowOff>342900</xdr:rowOff>
              </to>
            </anchor>
          </objectPr>
        </oleObject>
      </mc:Choice>
      <mc:Fallback>
        <oleObject progId="Paint.Picture" shapeId="128018" r:id="rId7"/>
      </mc:Fallback>
    </mc:AlternateContent>
  </oleObjec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2"/>
  <sheetViews>
    <sheetView workbookViewId="0">
      <selection activeCell="D15" sqref="D15"/>
    </sheetView>
  </sheetViews>
  <sheetFormatPr defaultColWidth="9.1796875" defaultRowHeight="12.5" x14ac:dyDescent="0.25"/>
  <cols>
    <col min="1" max="1" width="3.1796875" style="268" bestFit="1" customWidth="1"/>
    <col min="2" max="2" width="32.1796875" style="268" bestFit="1" customWidth="1"/>
    <col min="3" max="3" width="30.453125" style="268" bestFit="1" customWidth="1"/>
    <col min="4" max="4" width="9.1796875" style="268" bestFit="1" customWidth="1"/>
    <col min="5" max="5" width="12.1796875" style="268" customWidth="1"/>
    <col min="6" max="16384" width="9.1796875" style="268"/>
  </cols>
  <sheetData>
    <row r="1" spans="1:6" ht="16.5" customHeight="1" thickBot="1" x14ac:dyDescent="0.3">
      <c r="A1" s="827" t="s">
        <v>344</v>
      </c>
      <c r="B1" s="827"/>
      <c r="C1" s="827"/>
      <c r="D1" s="827"/>
      <c r="E1" s="827"/>
      <c r="F1" s="827"/>
    </row>
    <row r="2" spans="1:6" ht="25.5" thickTop="1" x14ac:dyDescent="0.3">
      <c r="A2" s="594"/>
      <c r="B2" s="595" t="s">
        <v>84</v>
      </c>
      <c r="C2" s="593" t="s">
        <v>342</v>
      </c>
      <c r="D2" s="622" t="s">
        <v>77</v>
      </c>
      <c r="E2" s="312" t="s">
        <v>345</v>
      </c>
      <c r="F2" s="596"/>
    </row>
    <row r="3" spans="1:6" ht="13" x14ac:dyDescent="0.3">
      <c r="A3" s="597"/>
      <c r="B3" s="598" t="s">
        <v>85</v>
      </c>
      <c r="C3" s="866" t="s">
        <v>346</v>
      </c>
      <c r="D3" s="867"/>
      <c r="E3" s="868"/>
      <c r="F3" s="596"/>
    </row>
    <row r="4" spans="1:6" ht="13" x14ac:dyDescent="0.3">
      <c r="A4" s="599"/>
      <c r="B4" s="598" t="s">
        <v>87</v>
      </c>
      <c r="C4" s="866" t="s">
        <v>347</v>
      </c>
      <c r="D4" s="867"/>
      <c r="E4" s="868"/>
      <c r="F4" s="596"/>
    </row>
    <row r="5" spans="1:6" ht="13" x14ac:dyDescent="0.3">
      <c r="A5" s="599"/>
      <c r="B5" s="598" t="s">
        <v>86</v>
      </c>
      <c r="C5" s="866"/>
      <c r="D5" s="867"/>
      <c r="E5" s="868"/>
      <c r="F5" s="596"/>
    </row>
    <row r="6" spans="1:6" ht="13.5" customHeight="1" thickBot="1" x14ac:dyDescent="0.35">
      <c r="A6" s="600"/>
      <c r="B6" s="601" t="s">
        <v>88</v>
      </c>
      <c r="C6" s="820" t="s">
        <v>334</v>
      </c>
      <c r="D6" s="821"/>
      <c r="E6" s="822"/>
      <c r="F6" s="602"/>
    </row>
    <row r="7" spans="1:6" ht="13" x14ac:dyDescent="0.3">
      <c r="A7" s="603"/>
      <c r="B7" s="604" t="s">
        <v>89</v>
      </c>
      <c r="C7" s="605"/>
      <c r="D7" s="606" t="s">
        <v>91</v>
      </c>
      <c r="E7" s="607"/>
      <c r="F7" s="608"/>
    </row>
    <row r="8" spans="1:6" ht="13.5" thickBot="1" x14ac:dyDescent="0.35">
      <c r="A8" s="609"/>
      <c r="B8" s="610" t="s">
        <v>90</v>
      </c>
      <c r="C8" s="611"/>
      <c r="D8" s="612" t="s">
        <v>92</v>
      </c>
      <c r="E8" s="613"/>
      <c r="F8" s="614"/>
    </row>
    <row r="9" spans="1:6" ht="23.5" thickBot="1" x14ac:dyDescent="0.35">
      <c r="A9" s="615" t="s">
        <v>78</v>
      </c>
      <c r="B9" s="616" t="s">
        <v>79</v>
      </c>
      <c r="C9" s="616" t="s">
        <v>80</v>
      </c>
      <c r="D9" s="623" t="s">
        <v>81</v>
      </c>
      <c r="E9" s="823" t="s">
        <v>82</v>
      </c>
      <c r="F9" s="830"/>
    </row>
    <row r="10" spans="1:6" ht="13" x14ac:dyDescent="0.25">
      <c r="A10" s="617">
        <v>1</v>
      </c>
      <c r="B10" s="618" t="s">
        <v>335</v>
      </c>
      <c r="C10" s="593" t="s">
        <v>336</v>
      </c>
      <c r="D10" s="156" t="s">
        <v>1</v>
      </c>
      <c r="E10" s="825"/>
      <c r="F10" s="826"/>
    </row>
    <row r="11" spans="1:6" ht="26" x14ac:dyDescent="0.25">
      <c r="A11" s="617"/>
      <c r="B11" s="625" t="s">
        <v>348</v>
      </c>
      <c r="C11" s="626" t="s">
        <v>349</v>
      </c>
      <c r="D11" s="156" t="s">
        <v>1</v>
      </c>
      <c r="E11" s="627"/>
      <c r="F11" s="628"/>
    </row>
    <row r="12" spans="1:6" ht="13" x14ac:dyDescent="0.25">
      <c r="A12" s="617">
        <v>2</v>
      </c>
      <c r="B12" s="591" t="s">
        <v>315</v>
      </c>
      <c r="C12" s="592" t="s">
        <v>316</v>
      </c>
      <c r="D12" s="156" t="s">
        <v>1</v>
      </c>
      <c r="E12" s="864"/>
      <c r="F12" s="865"/>
    </row>
    <row r="13" spans="1:6" ht="23" x14ac:dyDescent="0.25">
      <c r="A13" s="617"/>
      <c r="B13" s="662" t="s">
        <v>317</v>
      </c>
      <c r="C13" s="592" t="s">
        <v>318</v>
      </c>
      <c r="D13" s="156" t="s">
        <v>1</v>
      </c>
      <c r="E13" s="864"/>
      <c r="F13" s="865"/>
    </row>
    <row r="14" spans="1:6" ht="39" x14ac:dyDescent="0.25">
      <c r="A14" s="617">
        <v>4</v>
      </c>
      <c r="B14" s="618" t="s">
        <v>319</v>
      </c>
      <c r="C14" s="618" t="s">
        <v>339</v>
      </c>
      <c r="D14" s="156" t="s">
        <v>1</v>
      </c>
      <c r="E14" s="864"/>
      <c r="F14" s="865"/>
    </row>
    <row r="15" spans="1:6" ht="39" x14ac:dyDescent="0.25">
      <c r="A15" s="617">
        <v>5</v>
      </c>
      <c r="B15" s="618" t="s">
        <v>321</v>
      </c>
      <c r="C15" s="618" t="s">
        <v>340</v>
      </c>
      <c r="D15" s="156" t="s">
        <v>1</v>
      </c>
      <c r="E15" s="864"/>
      <c r="F15" s="865"/>
    </row>
    <row r="16" spans="1:6" ht="26" x14ac:dyDescent="0.25">
      <c r="A16" s="617">
        <v>6</v>
      </c>
      <c r="B16" s="618" t="s">
        <v>323</v>
      </c>
      <c r="C16" s="618" t="s">
        <v>324</v>
      </c>
      <c r="D16" s="156" t="s">
        <v>1</v>
      </c>
      <c r="E16" s="864"/>
      <c r="F16" s="865"/>
    </row>
    <row r="17" spans="1:6" ht="13" x14ac:dyDescent="0.25">
      <c r="A17" s="617">
        <v>7</v>
      </c>
      <c r="B17" s="618" t="s">
        <v>325</v>
      </c>
      <c r="C17" s="618" t="s">
        <v>326</v>
      </c>
      <c r="D17" s="156" t="s">
        <v>1</v>
      </c>
      <c r="E17" s="864"/>
      <c r="F17" s="865"/>
    </row>
    <row r="18" spans="1:6" ht="13" x14ac:dyDescent="0.25">
      <c r="A18" s="617">
        <v>8</v>
      </c>
      <c r="B18" s="618"/>
      <c r="C18" s="618"/>
      <c r="D18" s="156" t="s">
        <v>1</v>
      </c>
      <c r="E18" s="864"/>
      <c r="F18" s="865"/>
    </row>
    <row r="19" spans="1:6" ht="13" x14ac:dyDescent="0.25">
      <c r="A19" s="617">
        <v>9</v>
      </c>
      <c r="B19" s="618"/>
      <c r="C19" s="618"/>
      <c r="D19" s="156" t="s">
        <v>1</v>
      </c>
      <c r="E19" s="864"/>
      <c r="F19" s="865"/>
    </row>
    <row r="20" spans="1:6" ht="13" x14ac:dyDescent="0.25">
      <c r="A20" s="617">
        <v>10</v>
      </c>
      <c r="B20" s="618"/>
      <c r="C20" s="618"/>
      <c r="D20" s="156" t="s">
        <v>1</v>
      </c>
      <c r="E20" s="864"/>
      <c r="F20" s="865"/>
    </row>
    <row r="21" spans="1:6" ht="13" x14ac:dyDescent="0.25">
      <c r="A21" s="617">
        <v>11</v>
      </c>
      <c r="B21" s="618"/>
      <c r="C21" s="618"/>
      <c r="D21" s="156" t="s">
        <v>1</v>
      </c>
      <c r="E21" s="864"/>
      <c r="F21" s="865"/>
    </row>
    <row r="22" spans="1:6" ht="13" x14ac:dyDescent="0.25">
      <c r="A22" s="617">
        <v>12</v>
      </c>
      <c r="B22" s="618"/>
      <c r="C22" s="618"/>
      <c r="D22" s="156" t="s">
        <v>1</v>
      </c>
      <c r="E22" s="864"/>
      <c r="F22" s="865"/>
    </row>
    <row r="23" spans="1:6" ht="13" x14ac:dyDescent="0.25">
      <c r="A23" s="617">
        <v>13</v>
      </c>
      <c r="B23" s="618"/>
      <c r="C23" s="618"/>
      <c r="D23" s="156" t="s">
        <v>1</v>
      </c>
      <c r="E23" s="864"/>
      <c r="F23" s="865"/>
    </row>
    <row r="24" spans="1:6" ht="13" x14ac:dyDescent="0.25">
      <c r="A24" s="617">
        <v>14</v>
      </c>
      <c r="B24" s="618"/>
      <c r="C24" s="618"/>
      <c r="D24" s="156" t="s">
        <v>1</v>
      </c>
      <c r="E24" s="864"/>
      <c r="F24" s="865"/>
    </row>
    <row r="25" spans="1:6" ht="13" x14ac:dyDescent="0.25">
      <c r="A25" s="617">
        <v>15</v>
      </c>
      <c r="B25" s="618"/>
      <c r="C25" s="618"/>
      <c r="D25" s="156" t="s">
        <v>1</v>
      </c>
      <c r="E25" s="864"/>
      <c r="F25" s="865"/>
    </row>
    <row r="26" spans="1:6" ht="13" x14ac:dyDescent="0.25">
      <c r="A26" s="617">
        <v>16</v>
      </c>
      <c r="B26" s="618"/>
      <c r="C26" s="618"/>
      <c r="D26" s="156" t="s">
        <v>1</v>
      </c>
      <c r="E26" s="864"/>
      <c r="F26" s="865"/>
    </row>
    <row r="27" spans="1:6" ht="13" x14ac:dyDescent="0.25">
      <c r="A27" s="617">
        <v>17</v>
      </c>
      <c r="B27" s="618"/>
      <c r="C27" s="618"/>
      <c r="D27" s="156" t="s">
        <v>1</v>
      </c>
      <c r="E27" s="864"/>
      <c r="F27" s="865"/>
    </row>
    <row r="28" spans="1:6" ht="13" x14ac:dyDescent="0.25">
      <c r="A28" s="617">
        <v>18</v>
      </c>
      <c r="B28" s="618"/>
      <c r="C28" s="618"/>
      <c r="D28" s="156" t="s">
        <v>1</v>
      </c>
      <c r="E28" s="864"/>
      <c r="F28" s="865"/>
    </row>
    <row r="29" spans="1:6" ht="13" x14ac:dyDescent="0.25">
      <c r="A29" s="617">
        <v>19</v>
      </c>
      <c r="B29" s="618"/>
      <c r="C29" s="618"/>
      <c r="D29" s="156" t="s">
        <v>1</v>
      </c>
      <c r="E29" s="864"/>
      <c r="F29" s="865"/>
    </row>
    <row r="30" spans="1:6" ht="13" x14ac:dyDescent="0.25">
      <c r="A30" s="617">
        <v>20</v>
      </c>
      <c r="B30" s="618"/>
      <c r="C30" s="618"/>
      <c r="D30" s="156" t="s">
        <v>1</v>
      </c>
      <c r="E30" s="864"/>
      <c r="F30" s="865"/>
    </row>
    <row r="31" spans="1:6" ht="13.5" thickBot="1" x14ac:dyDescent="0.35">
      <c r="A31" s="619"/>
      <c r="B31" s="620" t="s">
        <v>83</v>
      </c>
      <c r="C31" s="621"/>
      <c r="D31" s="624" t="s">
        <v>1</v>
      </c>
      <c r="E31" s="828"/>
      <c r="F31" s="829"/>
    </row>
    <row r="32" spans="1:6" ht="16.5" customHeight="1" x14ac:dyDescent="0.25"/>
    <row r="34" ht="13" customHeight="1" x14ac:dyDescent="0.25"/>
    <row r="37" ht="13.5" customHeight="1" x14ac:dyDescent="0.25"/>
    <row r="45" ht="18" customHeight="1" x14ac:dyDescent="0.25"/>
    <row r="64" ht="16.5" customHeight="1" x14ac:dyDescent="0.25"/>
    <row r="66" ht="12.75" customHeight="1" x14ac:dyDescent="0.25"/>
    <row r="69" ht="13.5" customHeight="1" x14ac:dyDescent="0.25"/>
    <row r="96" ht="16.5" customHeight="1" x14ac:dyDescent="0.25"/>
    <row r="97" ht="17.25" customHeight="1" x14ac:dyDescent="0.25"/>
    <row r="101" ht="13.5" customHeight="1" x14ac:dyDescent="0.25"/>
    <row r="102" ht="13.5" customHeight="1" x14ac:dyDescent="0.25"/>
  </sheetData>
  <mergeCells count="27">
    <mergeCell ref="E16:F16"/>
    <mergeCell ref="A1:F1"/>
    <mergeCell ref="C3:E3"/>
    <mergeCell ref="C4:E4"/>
    <mergeCell ref="C5:E5"/>
    <mergeCell ref="C6:E6"/>
    <mergeCell ref="E9:F9"/>
    <mergeCell ref="E10:F10"/>
    <mergeCell ref="E12:F12"/>
    <mergeCell ref="E13:F13"/>
    <mergeCell ref="E14:F14"/>
    <mergeCell ref="E15:F15"/>
    <mergeCell ref="E29:F29"/>
    <mergeCell ref="E30:F30"/>
    <mergeCell ref="E31:F31"/>
    <mergeCell ref="E28:F28"/>
    <mergeCell ref="E22:F22"/>
    <mergeCell ref="E23:F23"/>
    <mergeCell ref="E24:F24"/>
    <mergeCell ref="E25:F25"/>
    <mergeCell ref="E26:F26"/>
    <mergeCell ref="E27:F27"/>
    <mergeCell ref="E17:F17"/>
    <mergeCell ref="E18:F18"/>
    <mergeCell ref="E19:F19"/>
    <mergeCell ref="E20:F20"/>
    <mergeCell ref="E21:F21"/>
  </mergeCells>
  <conditionalFormatting sqref="D10:D30">
    <cfRule type="cellIs" dxfId="86" priority="1" stopIfTrue="1" operator="equal">
      <formula>"F"</formula>
    </cfRule>
    <cfRule type="cellIs" dxfId="85" priority="2" stopIfTrue="1" operator="equal">
      <formula>"B"</formula>
    </cfRule>
    <cfRule type="cellIs" dxfId="84" priority="3"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D10:D30">
      <formula1>"U,P,F,B,S,n/a"</formula1>
    </dataValidation>
  </dataValidations>
  <hyperlinks>
    <hyperlink ref="E2" location="'UC008'!A1" display="UC008-01"/>
    <hyperlink ref="B13" location="'Test Data'!A88:E93" display="在信息添加界面填写对应的信息，并点击“保存”按钮"/>
  </hyperlink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dimension ref="A1:I75"/>
  <sheetViews>
    <sheetView workbookViewId="0">
      <pane ySplit="12" topLeftCell="A13" activePane="bottomLeft" state="frozen"/>
      <selection pane="bottomLeft" activeCell="D18" sqref="D18"/>
    </sheetView>
  </sheetViews>
  <sheetFormatPr defaultColWidth="9.1796875" defaultRowHeight="12.5" x14ac:dyDescent="0.25"/>
  <cols>
    <col min="1" max="1" width="5.26953125" style="9" customWidth="1"/>
    <col min="2" max="3" width="29.54296875" style="9" customWidth="1"/>
    <col min="4" max="4" width="6.54296875" style="9" bestFit="1" customWidth="1"/>
    <col min="5" max="5" width="10.453125" style="9" customWidth="1"/>
    <col min="6" max="6" width="7.54296875" style="9" bestFit="1" customWidth="1"/>
    <col min="7" max="7" width="7.54296875" style="9" customWidth="1"/>
    <col min="8" max="8" width="30.54296875" style="9" customWidth="1"/>
    <col min="9" max="9" width="2.7265625" style="13" customWidth="1"/>
    <col min="10" max="16384" width="9.1796875" style="9"/>
  </cols>
  <sheetData>
    <row r="1" spans="1:9" ht="20" x14ac:dyDescent="0.4">
      <c r="A1" s="773" t="str">
        <f ca="1">MID(CELL("filename",A7),FIND("]",CELL("filename"),1)+1,255)</f>
        <v>UC010</v>
      </c>
      <c r="B1" s="773"/>
      <c r="C1" s="773"/>
      <c r="D1" s="773"/>
      <c r="E1" s="773"/>
      <c r="F1" s="773"/>
      <c r="G1" s="773"/>
      <c r="H1" s="773"/>
      <c r="I1" s="773"/>
    </row>
    <row r="2" spans="1:9" ht="3.75" customHeight="1" x14ac:dyDescent="0.4">
      <c r="A2" s="16"/>
      <c r="B2" s="16"/>
      <c r="C2" s="16"/>
      <c r="D2" s="16"/>
      <c r="E2" s="16"/>
      <c r="F2" s="16"/>
      <c r="G2" s="16"/>
      <c r="H2" s="16"/>
      <c r="I2" s="16"/>
    </row>
    <row r="3" spans="1:9" s="18" customFormat="1" ht="13" x14ac:dyDescent="0.25">
      <c r="A3" s="20"/>
      <c r="B3" s="20"/>
      <c r="C3" s="20"/>
      <c r="D3" s="143"/>
      <c r="E3" s="143" t="s">
        <v>0</v>
      </c>
      <c r="F3" s="144"/>
      <c r="G3" s="145"/>
      <c r="H3" s="20"/>
      <c r="I3" s="20"/>
    </row>
    <row r="4" spans="1:9" s="18" customFormat="1" ht="11.5" x14ac:dyDescent="0.25">
      <c r="A4" s="20"/>
      <c r="B4" s="20"/>
      <c r="C4" s="20"/>
      <c r="D4" s="146" t="s">
        <v>12</v>
      </c>
      <c r="E4" s="33">
        <f>COUNTIF($D$12:$D$65,"U")</f>
        <v>0</v>
      </c>
      <c r="F4" s="89" t="str">
        <f>IF($E$9=0, "-", $E4/$E$9)</f>
        <v>-</v>
      </c>
      <c r="G4" s="76">
        <f>SUMIF($D$12:$D$64,"U", $G$12:$G$64) / 60</f>
        <v>0</v>
      </c>
      <c r="H4" s="20"/>
      <c r="I4" s="20"/>
    </row>
    <row r="5" spans="1:9" s="18" customFormat="1" ht="11.5" x14ac:dyDescent="0.25">
      <c r="A5" s="20"/>
      <c r="B5" s="20"/>
      <c r="C5" s="20"/>
      <c r="D5" s="146" t="s">
        <v>10</v>
      </c>
      <c r="E5" s="33">
        <f>COUNTIF($D$12:$D$65,"P")</f>
        <v>0</v>
      </c>
      <c r="F5" s="89" t="str">
        <f>IF($E$9=0, "-", $E5/$E$9)</f>
        <v>-</v>
      </c>
      <c r="G5" s="77">
        <f>SUMIF($D$12:$D$65,"P", $G$12:$G$65) / 60</f>
        <v>0</v>
      </c>
      <c r="H5" s="20"/>
      <c r="I5" s="20"/>
    </row>
    <row r="6" spans="1:9" s="18" customFormat="1" ht="11.5" x14ac:dyDescent="0.25">
      <c r="A6" s="20"/>
      <c r="B6" s="20"/>
      <c r="C6" s="20"/>
      <c r="D6" s="146" t="s">
        <v>11</v>
      </c>
      <c r="E6" s="33">
        <f>COUNTIF($D$12:$D$65,"F")</f>
        <v>0</v>
      </c>
      <c r="F6" s="89" t="str">
        <f>IF($E$9=0, "-", $E6/$E$9)</f>
        <v>-</v>
      </c>
      <c r="G6" s="77">
        <f>SUMIF($D$12:$D$65,"F", $G$12:$G$65) / 60</f>
        <v>0</v>
      </c>
      <c r="H6" s="20"/>
      <c r="I6" s="20"/>
    </row>
    <row r="7" spans="1:9" s="18" customFormat="1" ht="11.5" x14ac:dyDescent="0.25">
      <c r="A7" s="21"/>
      <c r="B7" s="21"/>
      <c r="C7" s="17"/>
      <c r="D7" s="146" t="s">
        <v>9</v>
      </c>
      <c r="E7" s="33">
        <f>COUNTIF($D$12:$D$65,"S")</f>
        <v>0</v>
      </c>
      <c r="F7" s="89" t="str">
        <f>IF($E$9=0, "-", $E7/$E$9)</f>
        <v>-</v>
      </c>
      <c r="G7" s="77">
        <f>SUMIF($D$12:$D$65,"S", $G$12:$G$65) / 60</f>
        <v>0</v>
      </c>
      <c r="H7" s="20"/>
      <c r="I7" s="20"/>
    </row>
    <row r="8" spans="1:9" s="18" customFormat="1" ht="11.5" x14ac:dyDescent="0.25">
      <c r="A8" s="21"/>
      <c r="B8" s="21"/>
      <c r="C8" s="17"/>
      <c r="D8" s="146" t="s">
        <v>13</v>
      </c>
      <c r="E8" s="33">
        <f>COUNTIF($D$12:$D$65,"B")</f>
        <v>0</v>
      </c>
      <c r="F8" s="90" t="str">
        <f>IF($E$9=0, "-", $E8/$E$9)</f>
        <v>-</v>
      </c>
      <c r="G8" s="77">
        <f>SUMIF($D$12:$D$65,"B", $G$12:$G$65) / 60</f>
        <v>0</v>
      </c>
      <c r="H8" s="20"/>
      <c r="I8" s="20"/>
    </row>
    <row r="9" spans="1:9" s="18" customFormat="1" ht="11.5" hidden="1" x14ac:dyDescent="0.2">
      <c r="A9" s="21"/>
      <c r="B9" s="21"/>
      <c r="C9" s="21"/>
      <c r="D9" s="35" t="s">
        <v>7</v>
      </c>
      <c r="E9" s="37">
        <f>SUM(E4:E8)</f>
        <v>0</v>
      </c>
      <c r="F9" s="38" t="str">
        <f>IF($E$9=0,"-",$E$9/$E$9)</f>
        <v>-</v>
      </c>
      <c r="G9" s="40">
        <f>SUM(G4:G8)</f>
        <v>0</v>
      </c>
      <c r="I9" s="22"/>
    </row>
    <row r="10" spans="1:9" s="18" customFormat="1" ht="11.5" hidden="1" x14ac:dyDescent="0.2">
      <c r="A10" s="21"/>
      <c r="B10" s="21"/>
      <c r="C10" s="21"/>
      <c r="D10" s="34" t="s">
        <v>8</v>
      </c>
      <c r="E10" s="36">
        <f>COUNTIF($D$12:$D$65,"N/A")</f>
        <v>50</v>
      </c>
      <c r="F10" s="19"/>
      <c r="G10" s="39">
        <f>SUMIF($D$12:$D$65,"n/a", $G$12:$G$65) / 60</f>
        <v>0</v>
      </c>
      <c r="I10" s="22"/>
    </row>
    <row r="11" spans="1:9" ht="4.5" customHeight="1" x14ac:dyDescent="0.25">
      <c r="A11" s="6"/>
      <c r="B11" s="6"/>
      <c r="C11" s="6"/>
      <c r="D11" s="6"/>
      <c r="E11" s="6"/>
      <c r="F11" s="6"/>
      <c r="G11" s="6"/>
      <c r="H11" s="6"/>
      <c r="I11" s="7"/>
    </row>
    <row r="12" spans="1:9" ht="29.25" customHeight="1" x14ac:dyDescent="0.3">
      <c r="A12" s="32" t="s">
        <v>14</v>
      </c>
      <c r="B12" s="32" t="s">
        <v>803</v>
      </c>
      <c r="C12" s="32" t="s">
        <v>72</v>
      </c>
      <c r="D12" s="32" t="s">
        <v>73</v>
      </c>
      <c r="E12" s="32" t="s">
        <v>75</v>
      </c>
      <c r="F12" s="32" t="s">
        <v>64</v>
      </c>
      <c r="G12" s="32" t="s">
        <v>76</v>
      </c>
      <c r="H12" s="142" t="s">
        <v>74</v>
      </c>
      <c r="I12" s="41"/>
    </row>
    <row r="13" spans="1:9" ht="13.5" thickBot="1" x14ac:dyDescent="0.35">
      <c r="A13" s="776" t="s">
        <v>350</v>
      </c>
      <c r="B13" s="777"/>
      <c r="C13" s="777"/>
      <c r="D13" s="777"/>
      <c r="E13" s="777"/>
      <c r="F13" s="777"/>
      <c r="G13" s="777"/>
      <c r="H13" s="777"/>
      <c r="I13" s="778"/>
    </row>
    <row r="14" spans="1:9" ht="23" x14ac:dyDescent="0.25">
      <c r="A14" s="28">
        <f>MAX(A$12:A12)+1</f>
        <v>1</v>
      </c>
      <c r="B14" s="309" t="s">
        <v>352</v>
      </c>
      <c r="C14" s="30" t="s">
        <v>351</v>
      </c>
      <c r="D14" s="147" t="s">
        <v>1</v>
      </c>
      <c r="E14" s="148"/>
      <c r="F14" s="31"/>
      <c r="G14" s="149"/>
      <c r="H14" s="150"/>
      <c r="I14" s="31"/>
    </row>
    <row r="15" spans="1:9" ht="13" x14ac:dyDescent="0.25">
      <c r="A15" s="23">
        <f>MAX(A$12:A14)+1</f>
        <v>2</v>
      </c>
      <c r="B15" s="24"/>
      <c r="C15" s="25"/>
      <c r="D15" s="147" t="s">
        <v>1</v>
      </c>
      <c r="E15" s="151"/>
      <c r="F15" s="27"/>
      <c r="G15" s="149"/>
      <c r="H15" s="152"/>
      <c r="I15" s="27"/>
    </row>
    <row r="16" spans="1:9" ht="13" x14ac:dyDescent="0.25">
      <c r="A16" s="23">
        <f>MAX(A$12:A15)+1</f>
        <v>3</v>
      </c>
      <c r="B16" s="26"/>
      <c r="C16" s="25"/>
      <c r="D16" s="147" t="s">
        <v>1</v>
      </c>
      <c r="E16" s="151"/>
      <c r="F16" s="27"/>
      <c r="G16" s="149"/>
      <c r="H16" s="152"/>
      <c r="I16" s="27"/>
    </row>
    <row r="17" spans="1:9" ht="13" x14ac:dyDescent="0.25">
      <c r="A17" s="23">
        <f>MAX(A$12:A16)+1</f>
        <v>4</v>
      </c>
      <c r="B17" s="24"/>
      <c r="C17" s="25"/>
      <c r="D17" s="147" t="s">
        <v>1</v>
      </c>
      <c r="E17" s="151"/>
      <c r="F17" s="27"/>
      <c r="G17" s="149"/>
      <c r="H17" s="152"/>
      <c r="I17" s="27"/>
    </row>
    <row r="18" spans="1:9" ht="13" x14ac:dyDescent="0.25">
      <c r="A18" s="23">
        <f>MAX(A$12:A17)+1</f>
        <v>5</v>
      </c>
      <c r="B18" s="24"/>
      <c r="C18" s="25"/>
      <c r="D18" s="147" t="s">
        <v>1</v>
      </c>
      <c r="E18" s="151"/>
      <c r="F18" s="27"/>
      <c r="G18" s="149"/>
      <c r="H18" s="152"/>
      <c r="I18" s="27"/>
    </row>
    <row r="19" spans="1:9" ht="13" x14ac:dyDescent="0.25">
      <c r="A19" s="23">
        <f>MAX(A$12:A18)+1</f>
        <v>6</v>
      </c>
      <c r="B19" s="25"/>
      <c r="C19" s="24"/>
      <c r="D19" s="147" t="s">
        <v>1</v>
      </c>
      <c r="E19" s="151"/>
      <c r="F19" s="27"/>
      <c r="G19" s="149"/>
      <c r="H19" s="152"/>
      <c r="I19" s="27"/>
    </row>
    <row r="20" spans="1:9" ht="13" x14ac:dyDescent="0.25">
      <c r="A20" s="23">
        <f>MAX(A$12:A19)+1</f>
        <v>7</v>
      </c>
      <c r="B20" s="25"/>
      <c r="C20" s="24"/>
      <c r="D20" s="147" t="s">
        <v>1</v>
      </c>
      <c r="E20" s="151"/>
      <c r="F20" s="27"/>
      <c r="G20" s="149"/>
      <c r="H20" s="152"/>
      <c r="I20" s="27"/>
    </row>
    <row r="21" spans="1:9" ht="13" x14ac:dyDescent="0.25">
      <c r="A21" s="23">
        <f>MAX(A$12:A20)+1</f>
        <v>8</v>
      </c>
      <c r="B21" s="24"/>
      <c r="C21" s="24"/>
      <c r="D21" s="147" t="s">
        <v>1</v>
      </c>
      <c r="E21" s="151"/>
      <c r="F21" s="27"/>
      <c r="G21" s="149"/>
      <c r="H21" s="152"/>
      <c r="I21" s="27"/>
    </row>
    <row r="22" spans="1:9" ht="13" x14ac:dyDescent="0.25">
      <c r="A22" s="23">
        <f>MAX(A$12:A21)+1</f>
        <v>9</v>
      </c>
      <c r="B22" s="25"/>
      <c r="C22" s="24"/>
      <c r="D22" s="147" t="s">
        <v>1</v>
      </c>
      <c r="E22" s="151"/>
      <c r="F22" s="27"/>
      <c r="G22" s="149"/>
      <c r="H22" s="152"/>
      <c r="I22" s="27"/>
    </row>
    <row r="23" spans="1:9" ht="13" x14ac:dyDescent="0.25">
      <c r="A23" s="23">
        <f>MAX(A$12:A22)+1</f>
        <v>10</v>
      </c>
      <c r="B23" s="25"/>
      <c r="C23" s="24"/>
      <c r="D23" s="147" t="s">
        <v>1</v>
      </c>
      <c r="E23" s="151"/>
      <c r="F23" s="27"/>
      <c r="G23" s="149"/>
      <c r="H23" s="152"/>
      <c r="I23" s="27"/>
    </row>
    <row r="24" spans="1:9" ht="13" x14ac:dyDescent="0.25">
      <c r="A24" s="23">
        <f>MAX(A$12:A23)+1</f>
        <v>11</v>
      </c>
      <c r="B24" s="24"/>
      <c r="C24" s="24"/>
      <c r="D24" s="147" t="s">
        <v>1</v>
      </c>
      <c r="E24" s="151"/>
      <c r="F24" s="27"/>
      <c r="G24" s="149"/>
      <c r="H24" s="152"/>
      <c r="I24" s="27"/>
    </row>
    <row r="25" spans="1:9" ht="13" x14ac:dyDescent="0.25">
      <c r="A25" s="23">
        <f>MAX(A$12:A24)+1</f>
        <v>12</v>
      </c>
      <c r="B25" s="25"/>
      <c r="C25" s="24"/>
      <c r="D25" s="147" t="s">
        <v>1</v>
      </c>
      <c r="E25" s="151"/>
      <c r="F25" s="27"/>
      <c r="G25" s="149"/>
      <c r="H25" s="152"/>
      <c r="I25" s="27"/>
    </row>
    <row r="26" spans="1:9" ht="13" x14ac:dyDescent="0.25">
      <c r="A26" s="23">
        <f>MAX(A$12:A25)+1</f>
        <v>13</v>
      </c>
      <c r="B26" s="25"/>
      <c r="C26" s="24"/>
      <c r="D26" s="147" t="s">
        <v>1</v>
      </c>
      <c r="E26" s="151"/>
      <c r="F26" s="27"/>
      <c r="G26" s="149"/>
      <c r="H26" s="152"/>
      <c r="I26" s="27"/>
    </row>
    <row r="27" spans="1:9" ht="13" x14ac:dyDescent="0.25">
      <c r="A27" s="23">
        <f>MAX(A$12:A26)+1</f>
        <v>14</v>
      </c>
      <c r="B27" s="24"/>
      <c r="C27" s="24"/>
      <c r="D27" s="147" t="s">
        <v>1</v>
      </c>
      <c r="E27" s="151"/>
      <c r="F27" s="27"/>
      <c r="G27" s="149"/>
      <c r="H27" s="152"/>
      <c r="I27" s="27"/>
    </row>
    <row r="28" spans="1:9" ht="13" x14ac:dyDescent="0.25">
      <c r="A28" s="23">
        <f>MAX(A$12:A27)+1</f>
        <v>15</v>
      </c>
      <c r="B28" s="25"/>
      <c r="C28" s="24"/>
      <c r="D28" s="147" t="s">
        <v>1</v>
      </c>
      <c r="E28" s="151"/>
      <c r="F28" s="27"/>
      <c r="G28" s="149"/>
      <c r="H28" s="152"/>
      <c r="I28" s="27"/>
    </row>
    <row r="29" spans="1:9" ht="13" x14ac:dyDescent="0.25">
      <c r="A29" s="23">
        <f>MAX(A$12:A28)+1</f>
        <v>16</v>
      </c>
      <c r="B29" s="25"/>
      <c r="C29" s="24"/>
      <c r="D29" s="147" t="s">
        <v>1</v>
      </c>
      <c r="E29" s="151"/>
      <c r="F29" s="27"/>
      <c r="G29" s="149"/>
      <c r="H29" s="152"/>
      <c r="I29" s="27"/>
    </row>
    <row r="30" spans="1:9" ht="13" x14ac:dyDescent="0.25">
      <c r="A30" s="23">
        <f>MAX(A$12:A29)+1</f>
        <v>17</v>
      </c>
      <c r="B30" s="24"/>
      <c r="C30" s="24"/>
      <c r="D30" s="147" t="s">
        <v>1</v>
      </c>
      <c r="E30" s="151"/>
      <c r="F30" s="27"/>
      <c r="G30" s="149"/>
      <c r="H30" s="152"/>
      <c r="I30" s="27"/>
    </row>
    <row r="31" spans="1:9" ht="13" x14ac:dyDescent="0.25">
      <c r="A31" s="23">
        <f>MAX(A$12:A30)+1</f>
        <v>18</v>
      </c>
      <c r="B31" s="25"/>
      <c r="C31" s="24"/>
      <c r="D31" s="147" t="s">
        <v>1</v>
      </c>
      <c r="E31" s="151"/>
      <c r="F31" s="27"/>
      <c r="G31" s="149"/>
      <c r="H31" s="152"/>
      <c r="I31" s="27"/>
    </row>
    <row r="32" spans="1:9" ht="13" x14ac:dyDescent="0.25">
      <c r="A32" s="23">
        <f>MAX(A$12:A31)+1</f>
        <v>19</v>
      </c>
      <c r="B32" s="25"/>
      <c r="C32" s="24"/>
      <c r="D32" s="147" t="s">
        <v>1</v>
      </c>
      <c r="E32" s="151"/>
      <c r="F32" s="27"/>
      <c r="G32" s="149"/>
      <c r="H32" s="152"/>
      <c r="I32" s="27"/>
    </row>
    <row r="33" spans="1:9" ht="13" x14ac:dyDescent="0.25">
      <c r="A33" s="23">
        <f>MAX(A$12:A32)+1</f>
        <v>20</v>
      </c>
      <c r="B33" s="24"/>
      <c r="C33" s="24"/>
      <c r="D33" s="147" t="s">
        <v>1</v>
      </c>
      <c r="E33" s="151"/>
      <c r="F33" s="27"/>
      <c r="G33" s="149"/>
      <c r="H33" s="152"/>
      <c r="I33" s="27"/>
    </row>
    <row r="34" spans="1:9" ht="13" x14ac:dyDescent="0.25">
      <c r="A34" s="23">
        <f>MAX(A$12:A33)+1</f>
        <v>21</v>
      </c>
      <c r="B34" s="25"/>
      <c r="C34" s="24"/>
      <c r="D34" s="147" t="s">
        <v>1</v>
      </c>
      <c r="E34" s="151"/>
      <c r="F34" s="27"/>
      <c r="G34" s="149"/>
      <c r="H34" s="152"/>
      <c r="I34" s="27"/>
    </row>
    <row r="35" spans="1:9" ht="13" x14ac:dyDescent="0.25">
      <c r="A35" s="23">
        <f>MAX(A$12:A34)+1</f>
        <v>22</v>
      </c>
      <c r="B35" s="25"/>
      <c r="C35" s="24"/>
      <c r="D35" s="147" t="s">
        <v>1</v>
      </c>
      <c r="E35" s="151"/>
      <c r="F35" s="27"/>
      <c r="G35" s="149"/>
      <c r="H35" s="152"/>
      <c r="I35" s="27"/>
    </row>
    <row r="36" spans="1:9" ht="13" x14ac:dyDescent="0.25">
      <c r="A36" s="23">
        <f>MAX(A$12:A35)+1</f>
        <v>23</v>
      </c>
      <c r="B36" s="24"/>
      <c r="C36" s="24"/>
      <c r="D36" s="147" t="s">
        <v>1</v>
      </c>
      <c r="E36" s="151"/>
      <c r="F36" s="27"/>
      <c r="G36" s="149"/>
      <c r="H36" s="152"/>
      <c r="I36" s="27"/>
    </row>
    <row r="37" spans="1:9" ht="13" x14ac:dyDescent="0.25">
      <c r="A37" s="23">
        <f>MAX(A$12:A36)+1</f>
        <v>24</v>
      </c>
      <c r="B37" s="25"/>
      <c r="C37" s="24"/>
      <c r="D37" s="147" t="s">
        <v>1</v>
      </c>
      <c r="E37" s="151"/>
      <c r="F37" s="27"/>
      <c r="G37" s="149"/>
      <c r="H37" s="152"/>
      <c r="I37" s="27"/>
    </row>
    <row r="38" spans="1:9" ht="13" x14ac:dyDescent="0.25">
      <c r="A38" s="23">
        <f>MAX(A$12:A37)+1</f>
        <v>25</v>
      </c>
      <c r="B38" s="25"/>
      <c r="C38" s="24"/>
      <c r="D38" s="147" t="s">
        <v>1</v>
      </c>
      <c r="E38" s="151"/>
      <c r="F38" s="27"/>
      <c r="G38" s="149"/>
      <c r="H38" s="152"/>
      <c r="I38" s="27"/>
    </row>
    <row r="39" spans="1:9" ht="13" x14ac:dyDescent="0.25">
      <c r="A39" s="23">
        <f>MAX(A$12:A38)+1</f>
        <v>26</v>
      </c>
      <c r="B39" s="24"/>
      <c r="C39" s="24"/>
      <c r="D39" s="147" t="s">
        <v>1</v>
      </c>
      <c r="E39" s="151"/>
      <c r="F39" s="27"/>
      <c r="G39" s="149"/>
      <c r="H39" s="152"/>
      <c r="I39" s="27"/>
    </row>
    <row r="40" spans="1:9" ht="13" x14ac:dyDescent="0.25">
      <c r="A40" s="23">
        <f>MAX(A$12:A39)+1</f>
        <v>27</v>
      </c>
      <c r="B40" s="25"/>
      <c r="C40" s="24"/>
      <c r="D40" s="147" t="s">
        <v>1</v>
      </c>
      <c r="E40" s="151"/>
      <c r="F40" s="27"/>
      <c r="G40" s="149"/>
      <c r="H40" s="152"/>
      <c r="I40" s="27"/>
    </row>
    <row r="41" spans="1:9" ht="13" x14ac:dyDescent="0.25">
      <c r="A41" s="23">
        <f>MAX(A$12:A40)+1</f>
        <v>28</v>
      </c>
      <c r="B41" s="25"/>
      <c r="C41" s="24"/>
      <c r="D41" s="147" t="s">
        <v>1</v>
      </c>
      <c r="E41" s="151"/>
      <c r="F41" s="27"/>
      <c r="G41" s="149"/>
      <c r="H41" s="152"/>
      <c r="I41" s="27"/>
    </row>
    <row r="42" spans="1:9" ht="13" x14ac:dyDescent="0.25">
      <c r="A42" s="23">
        <f>MAX(A$12:A41)+1</f>
        <v>29</v>
      </c>
      <c r="B42" s="24"/>
      <c r="C42" s="24"/>
      <c r="D42" s="147" t="s">
        <v>1</v>
      </c>
      <c r="E42" s="151"/>
      <c r="F42" s="27"/>
      <c r="G42" s="149"/>
      <c r="H42" s="152"/>
      <c r="I42" s="27"/>
    </row>
    <row r="43" spans="1:9" ht="13" x14ac:dyDescent="0.25">
      <c r="A43" s="23">
        <f>MAX(A$12:A42)+1</f>
        <v>30</v>
      </c>
      <c r="B43" s="25"/>
      <c r="C43" s="24"/>
      <c r="D43" s="147" t="s">
        <v>1</v>
      </c>
      <c r="E43" s="151"/>
      <c r="F43" s="27"/>
      <c r="G43" s="149"/>
      <c r="H43" s="152"/>
      <c r="I43" s="27"/>
    </row>
    <row r="44" spans="1:9" ht="13" x14ac:dyDescent="0.25">
      <c r="A44" s="23">
        <f>MAX(A$12:A43)+1</f>
        <v>31</v>
      </c>
      <c r="B44" s="25"/>
      <c r="C44" s="24"/>
      <c r="D44" s="147" t="s">
        <v>1</v>
      </c>
      <c r="E44" s="151"/>
      <c r="F44" s="27"/>
      <c r="G44" s="149"/>
      <c r="H44" s="152"/>
      <c r="I44" s="27"/>
    </row>
    <row r="45" spans="1:9" ht="13" x14ac:dyDescent="0.25">
      <c r="A45" s="23">
        <f>MAX(A$12:A44)+1</f>
        <v>32</v>
      </c>
      <c r="B45" s="24"/>
      <c r="C45" s="24"/>
      <c r="D45" s="147" t="s">
        <v>1</v>
      </c>
      <c r="E45" s="151"/>
      <c r="F45" s="27"/>
      <c r="G45" s="149"/>
      <c r="H45" s="152"/>
      <c r="I45" s="27"/>
    </row>
    <row r="46" spans="1:9" ht="13" x14ac:dyDescent="0.25">
      <c r="A46" s="23">
        <f>MAX(A$12:A45)+1</f>
        <v>33</v>
      </c>
      <c r="B46" s="25"/>
      <c r="C46" s="24"/>
      <c r="D46" s="147" t="s">
        <v>1</v>
      </c>
      <c r="E46" s="151"/>
      <c r="F46" s="27"/>
      <c r="G46" s="149"/>
      <c r="H46" s="152"/>
      <c r="I46" s="27"/>
    </row>
    <row r="47" spans="1:9" ht="13" x14ac:dyDescent="0.25">
      <c r="A47" s="23">
        <f>MAX(A$12:A46)+1</f>
        <v>34</v>
      </c>
      <c r="B47" s="25"/>
      <c r="C47" s="24"/>
      <c r="D47" s="147" t="s">
        <v>1</v>
      </c>
      <c r="E47" s="151"/>
      <c r="F47" s="27"/>
      <c r="G47" s="149"/>
      <c r="H47" s="152"/>
      <c r="I47" s="27"/>
    </row>
    <row r="48" spans="1:9" ht="13" x14ac:dyDescent="0.25">
      <c r="A48" s="23">
        <f>MAX(A$12:A47)+1</f>
        <v>35</v>
      </c>
      <c r="B48" s="24"/>
      <c r="C48" s="24"/>
      <c r="D48" s="147" t="s">
        <v>1</v>
      </c>
      <c r="E48" s="151"/>
      <c r="F48" s="27"/>
      <c r="G48" s="149"/>
      <c r="H48" s="152"/>
      <c r="I48" s="27"/>
    </row>
    <row r="49" spans="1:9" ht="13" x14ac:dyDescent="0.25">
      <c r="A49" s="23">
        <f>MAX(A$12:A48)+1</f>
        <v>36</v>
      </c>
      <c r="B49" s="25"/>
      <c r="C49" s="24"/>
      <c r="D49" s="147" t="s">
        <v>1</v>
      </c>
      <c r="E49" s="151"/>
      <c r="F49" s="27"/>
      <c r="G49" s="149"/>
      <c r="H49" s="152"/>
      <c r="I49" s="27"/>
    </row>
    <row r="50" spans="1:9" ht="13" x14ac:dyDescent="0.25">
      <c r="A50" s="23">
        <f>MAX(A$12:A49)+1</f>
        <v>37</v>
      </c>
      <c r="B50" s="25"/>
      <c r="C50" s="24"/>
      <c r="D50" s="147" t="s">
        <v>1</v>
      </c>
      <c r="E50" s="151"/>
      <c r="F50" s="27"/>
      <c r="G50" s="149"/>
      <c r="H50" s="152"/>
      <c r="I50" s="27"/>
    </row>
    <row r="51" spans="1:9" ht="13" x14ac:dyDescent="0.25">
      <c r="A51" s="23">
        <f>MAX(A$12:A50)+1</f>
        <v>38</v>
      </c>
      <c r="B51" s="24"/>
      <c r="C51" s="24"/>
      <c r="D51" s="147" t="s">
        <v>1</v>
      </c>
      <c r="E51" s="151"/>
      <c r="F51" s="27"/>
      <c r="G51" s="149"/>
      <c r="H51" s="152"/>
      <c r="I51" s="27"/>
    </row>
    <row r="52" spans="1:9" ht="13" x14ac:dyDescent="0.25">
      <c r="A52" s="23">
        <f>MAX(A$12:A51)+1</f>
        <v>39</v>
      </c>
      <c r="B52" s="25"/>
      <c r="C52" s="24"/>
      <c r="D52" s="147" t="s">
        <v>1</v>
      </c>
      <c r="E52" s="151"/>
      <c r="F52" s="27"/>
      <c r="G52" s="149"/>
      <c r="H52" s="152"/>
      <c r="I52" s="27"/>
    </row>
    <row r="53" spans="1:9" ht="13" x14ac:dyDescent="0.25">
      <c r="A53" s="23">
        <f>MAX(A$12:A52)+1</f>
        <v>40</v>
      </c>
      <c r="B53" s="25"/>
      <c r="C53" s="24"/>
      <c r="D53" s="147" t="s">
        <v>1</v>
      </c>
      <c r="E53" s="151"/>
      <c r="F53" s="27"/>
      <c r="G53" s="149"/>
      <c r="H53" s="152"/>
      <c r="I53" s="27"/>
    </row>
    <row r="54" spans="1:9" ht="13" x14ac:dyDescent="0.25">
      <c r="A54" s="23">
        <f>MAX(A$12:A53)+1</f>
        <v>41</v>
      </c>
      <c r="B54" s="24"/>
      <c r="C54" s="24"/>
      <c r="D54" s="147" t="s">
        <v>1</v>
      </c>
      <c r="E54" s="151"/>
      <c r="F54" s="27"/>
      <c r="G54" s="149"/>
      <c r="H54" s="152"/>
      <c r="I54" s="27"/>
    </row>
    <row r="55" spans="1:9" ht="13" x14ac:dyDescent="0.25">
      <c r="A55" s="23">
        <f>MAX(A$12:A54)+1</f>
        <v>42</v>
      </c>
      <c r="B55" s="25"/>
      <c r="C55" s="24"/>
      <c r="D55" s="147" t="s">
        <v>1</v>
      </c>
      <c r="E55" s="151"/>
      <c r="F55" s="27"/>
      <c r="G55" s="149"/>
      <c r="H55" s="152"/>
      <c r="I55" s="27"/>
    </row>
    <row r="56" spans="1:9" ht="13" x14ac:dyDescent="0.25">
      <c r="A56" s="23">
        <f>MAX(A$12:A55)+1</f>
        <v>43</v>
      </c>
      <c r="B56" s="25"/>
      <c r="C56" s="24"/>
      <c r="D56" s="147" t="s">
        <v>1</v>
      </c>
      <c r="E56" s="151"/>
      <c r="F56" s="27"/>
      <c r="G56" s="149"/>
      <c r="H56" s="152"/>
      <c r="I56" s="27"/>
    </row>
    <row r="57" spans="1:9" ht="13" x14ac:dyDescent="0.25">
      <c r="A57" s="23">
        <f>MAX(A$12:A56)+1</f>
        <v>44</v>
      </c>
      <c r="B57" s="24"/>
      <c r="C57" s="24"/>
      <c r="D57" s="147" t="s">
        <v>1</v>
      </c>
      <c r="E57" s="151"/>
      <c r="F57" s="27"/>
      <c r="G57" s="149"/>
      <c r="H57" s="152"/>
      <c r="I57" s="27"/>
    </row>
    <row r="58" spans="1:9" ht="13" x14ac:dyDescent="0.25">
      <c r="A58" s="23">
        <f>MAX(A$12:A57)+1</f>
        <v>45</v>
      </c>
      <c r="B58" s="25"/>
      <c r="C58" s="24"/>
      <c r="D58" s="147" t="s">
        <v>1</v>
      </c>
      <c r="E58" s="151"/>
      <c r="F58" s="27"/>
      <c r="G58" s="149"/>
      <c r="H58" s="152"/>
      <c r="I58" s="27"/>
    </row>
    <row r="59" spans="1:9" ht="13" x14ac:dyDescent="0.25">
      <c r="A59" s="23">
        <f>MAX(A$12:A58)+1</f>
        <v>46</v>
      </c>
      <c r="B59" s="25"/>
      <c r="C59" s="24"/>
      <c r="D59" s="147" t="s">
        <v>1</v>
      </c>
      <c r="E59" s="151"/>
      <c r="F59" s="27"/>
      <c r="G59" s="149"/>
      <c r="H59" s="152"/>
      <c r="I59" s="27"/>
    </row>
    <row r="60" spans="1:9" ht="13" x14ac:dyDescent="0.25">
      <c r="A60" s="23">
        <f>MAX(A$12:A59)+1</f>
        <v>47</v>
      </c>
      <c r="B60" s="24"/>
      <c r="C60" s="24"/>
      <c r="D60" s="147" t="s">
        <v>1</v>
      </c>
      <c r="E60" s="151"/>
      <c r="F60" s="27"/>
      <c r="G60" s="149"/>
      <c r="H60" s="152"/>
      <c r="I60" s="27"/>
    </row>
    <row r="61" spans="1:9" ht="13" x14ac:dyDescent="0.25">
      <c r="A61" s="23">
        <f>MAX(A$12:A60)+1</f>
        <v>48</v>
      </c>
      <c r="B61" s="25"/>
      <c r="C61" s="24"/>
      <c r="D61" s="147" t="s">
        <v>1</v>
      </c>
      <c r="E61" s="151"/>
      <c r="F61" s="27"/>
      <c r="G61" s="149"/>
      <c r="H61" s="152"/>
      <c r="I61" s="27"/>
    </row>
    <row r="62" spans="1:9" ht="13" x14ac:dyDescent="0.25">
      <c r="A62" s="23">
        <f>MAX(A$12:A61)+1</f>
        <v>49</v>
      </c>
      <c r="B62" s="25"/>
      <c r="C62" s="24"/>
      <c r="D62" s="147" t="s">
        <v>1</v>
      </c>
      <c r="E62" s="151"/>
      <c r="F62" s="27"/>
      <c r="G62" s="149"/>
      <c r="H62" s="152"/>
      <c r="I62" s="27"/>
    </row>
    <row r="63" spans="1:9" ht="13" x14ac:dyDescent="0.25">
      <c r="A63" s="23">
        <f>MAX(A$12:A62)+1</f>
        <v>50</v>
      </c>
      <c r="B63" s="24"/>
      <c r="C63" s="24"/>
      <c r="D63" s="147" t="s">
        <v>1</v>
      </c>
      <c r="E63" s="151"/>
      <c r="F63" s="27"/>
      <c r="G63" s="149"/>
      <c r="H63" s="152"/>
      <c r="I63" s="27"/>
    </row>
    <row r="64" spans="1:9" ht="13" x14ac:dyDescent="0.3">
      <c r="A64" s="774"/>
      <c r="B64" s="774"/>
      <c r="C64" s="774"/>
      <c r="D64" s="774"/>
      <c r="E64" s="774"/>
      <c r="F64" s="774"/>
      <c r="G64" s="774"/>
      <c r="H64" s="774"/>
      <c r="I64" s="774"/>
    </row>
    <row r="65" spans="1:9" ht="13" x14ac:dyDescent="0.3">
      <c r="A65" s="775" t="s">
        <v>22</v>
      </c>
      <c r="B65" s="775"/>
      <c r="C65" s="775"/>
      <c r="D65" s="775"/>
      <c r="E65" s="775"/>
      <c r="F65" s="775"/>
      <c r="G65" s="775"/>
      <c r="H65" s="775"/>
      <c r="I65" s="775"/>
    </row>
    <row r="66" spans="1:9" ht="13" x14ac:dyDescent="0.3">
      <c r="A66" s="774"/>
      <c r="B66" s="774"/>
      <c r="C66" s="774"/>
      <c r="D66" s="774"/>
      <c r="E66" s="774"/>
      <c r="F66" s="774"/>
      <c r="G66" s="774"/>
      <c r="H66" s="774"/>
      <c r="I66" s="774"/>
    </row>
    <row r="67" spans="1:9" s="12" customFormat="1" ht="18" customHeight="1" x14ac:dyDescent="0.25">
      <c r="A67" s="10"/>
      <c r="B67" s="11"/>
      <c r="I67" s="11"/>
    </row>
    <row r="68" spans="1:9" s="12" customFormat="1" ht="18" customHeight="1" x14ac:dyDescent="0.25">
      <c r="A68" s="10"/>
      <c r="B68" s="11"/>
      <c r="I68" s="11"/>
    </row>
    <row r="69" spans="1:9" s="12" customFormat="1" ht="18" customHeight="1" x14ac:dyDescent="0.25">
      <c r="A69" s="11"/>
      <c r="B69" s="11"/>
      <c r="I69" s="11"/>
    </row>
    <row r="70" spans="1:9" s="12" customFormat="1" ht="18" customHeight="1" x14ac:dyDescent="0.25">
      <c r="A70" s="11"/>
      <c r="B70" s="11"/>
      <c r="I70" s="11"/>
    </row>
    <row r="71" spans="1:9" s="12" customFormat="1" ht="18" customHeight="1" x14ac:dyDescent="0.25">
      <c r="A71" s="11"/>
      <c r="B71" s="11"/>
      <c r="I71" s="11"/>
    </row>
    <row r="72" spans="1:9" s="12" customFormat="1" ht="18" customHeight="1" x14ac:dyDescent="0.25">
      <c r="A72" s="11"/>
      <c r="B72" s="11"/>
      <c r="I72" s="11"/>
    </row>
    <row r="73" spans="1:9" s="12" customFormat="1" ht="18" customHeight="1" x14ac:dyDescent="0.25">
      <c r="A73" s="11"/>
      <c r="B73" s="11"/>
      <c r="I73" s="11"/>
    </row>
    <row r="74" spans="1:9" s="12" customFormat="1" ht="18" customHeight="1" x14ac:dyDescent="0.25">
      <c r="A74" s="11"/>
      <c r="B74" s="11"/>
      <c r="I74" s="11"/>
    </row>
    <row r="75" spans="1:9" s="12" customFormat="1" x14ac:dyDescent="0.25">
      <c r="A75" s="11"/>
      <c r="B75" s="11"/>
      <c r="C75" s="11"/>
      <c r="D75" s="11"/>
      <c r="E75" s="11"/>
      <c r="F75" s="11"/>
      <c r="G75" s="11"/>
      <c r="H75" s="11"/>
      <c r="I75" s="11"/>
    </row>
  </sheetData>
  <mergeCells count="5">
    <mergeCell ref="A1:I1"/>
    <mergeCell ref="A66:I66"/>
    <mergeCell ref="A13:I13"/>
    <mergeCell ref="A65:I65"/>
    <mergeCell ref="A64:I64"/>
  </mergeCells>
  <phoneticPr fontId="0" type="noConversion"/>
  <conditionalFormatting sqref="D14:D63">
    <cfRule type="cellIs" dxfId="83" priority="1" stopIfTrue="1" operator="equal">
      <formula>"F"</formula>
    </cfRule>
    <cfRule type="cellIs" dxfId="82" priority="2" stopIfTrue="1" operator="equal">
      <formula>"B"</formula>
    </cfRule>
    <cfRule type="cellIs" dxfId="81" priority="3" stopIfTrue="1" operator="equal">
      <formula>"u"</formula>
    </cfRule>
  </conditionalFormatting>
  <dataValidations xWindow="81" yWindow="389" count="3">
    <dataValidation type="list" showInputMessage="1" showErrorMessage="1" promptTitle="Valid values include:" prompt="U - Untested_x000a_P - Pass_x000a_F - Fail_x000a_B - Blocked_x000a_S - Skipped_x000a_n/a - Not applicable_x000a_" sqref="D14:D63">
      <formula1>"U,P,F,B,S,n/a"</formula1>
    </dataValidation>
    <dataValidation allowBlank="1" showErrorMessage="1" promptTitle="Valid values include:" sqref="D12"/>
    <dataValidation allowBlank="1" showErrorMessage="1" sqref="A12:B12"/>
  </dataValidations>
  <hyperlinks>
    <hyperlink ref="B14" location="'UC010 Test Cases'!A1:F30" display="对标准成绩信息进行增删改查操作并保存"/>
  </hyperlinks>
  <pageMargins left="0.5" right="0.5" top="0.5" bottom="0.5" header="0.5" footer="0.5"/>
  <pageSetup orientation="landscape" r:id="rId1"/>
  <headerFooter alignWithMargins="0"/>
  <drawing r:id="rId2"/>
  <legacyDrawing r:id="rId3"/>
  <oleObjects>
    <mc:AlternateContent xmlns:mc="http://schemas.openxmlformats.org/markup-compatibility/2006">
      <mc:Choice Requires="x14">
        <oleObject progId="Paint.Picture" shapeId="130058" r:id="rId4">
          <objectPr defaultSize="0" r:id="rId5">
            <anchor moveWithCells="1">
              <from>
                <xdr:col>8</xdr:col>
                <xdr:colOff>19050</xdr:colOff>
                <xdr:row>11</xdr:row>
                <xdr:rowOff>190500</xdr:rowOff>
              </from>
              <to>
                <xdr:col>9</xdr:col>
                <xdr:colOff>0</xdr:colOff>
                <xdr:row>11</xdr:row>
                <xdr:rowOff>342900</xdr:rowOff>
              </to>
            </anchor>
          </objectPr>
        </oleObject>
      </mc:Choice>
      <mc:Fallback>
        <oleObject progId="Paint.Picture" shapeId="130058" r:id="rId4"/>
      </mc:Fallback>
    </mc:AlternateContent>
    <mc:AlternateContent xmlns:mc="http://schemas.openxmlformats.org/markup-compatibility/2006">
      <mc:Choice Requires="x14">
        <oleObject progId="Paint.Picture" shapeId="130065" r:id="rId6">
          <objectPr defaultSize="0" autoPict="0" r:id="rId5">
            <anchor moveWithCells="1">
              <from>
                <xdr:col>8</xdr:col>
                <xdr:colOff>19050</xdr:colOff>
                <xdr:row>11</xdr:row>
                <xdr:rowOff>190500</xdr:rowOff>
              </from>
              <to>
                <xdr:col>9</xdr:col>
                <xdr:colOff>0</xdr:colOff>
                <xdr:row>11</xdr:row>
                <xdr:rowOff>342900</xdr:rowOff>
              </to>
            </anchor>
          </objectPr>
        </oleObject>
      </mc:Choice>
      <mc:Fallback>
        <oleObject progId="Paint.Picture" shapeId="130065" r:id="rId6"/>
      </mc:Fallback>
    </mc:AlternateContent>
    <mc:AlternateContent xmlns:mc="http://schemas.openxmlformats.org/markup-compatibility/2006">
      <mc:Choice Requires="x14">
        <oleObject progId="Paint.Picture" shapeId="130066" r:id="rId7">
          <objectPr defaultSize="0" autoPict="0" r:id="rId5">
            <anchor moveWithCells="1">
              <from>
                <xdr:col>8</xdr:col>
                <xdr:colOff>19050</xdr:colOff>
                <xdr:row>11</xdr:row>
                <xdr:rowOff>190500</xdr:rowOff>
              </from>
              <to>
                <xdr:col>9</xdr:col>
                <xdr:colOff>0</xdr:colOff>
                <xdr:row>11</xdr:row>
                <xdr:rowOff>342900</xdr:rowOff>
              </to>
            </anchor>
          </objectPr>
        </oleObject>
      </mc:Choice>
      <mc:Fallback>
        <oleObject progId="Paint.Picture" shapeId="130066" r:id="rId7"/>
      </mc:Fallback>
    </mc:AlternateContent>
  </oleObjec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
  <sheetViews>
    <sheetView topLeftCell="A3" workbookViewId="0">
      <selection activeCell="D10" sqref="D10:D29"/>
    </sheetView>
  </sheetViews>
  <sheetFormatPr defaultColWidth="9.1796875" defaultRowHeight="12.5" x14ac:dyDescent="0.25"/>
  <cols>
    <col min="1" max="1" width="3.1796875" style="268" bestFit="1" customWidth="1"/>
    <col min="2" max="2" width="32.1796875" style="268" bestFit="1" customWidth="1"/>
    <col min="3" max="3" width="30.453125" style="268" bestFit="1" customWidth="1"/>
    <col min="4" max="4" width="9.1796875" style="268" bestFit="1" customWidth="1"/>
    <col min="5" max="5" width="12.1796875" style="268" customWidth="1"/>
    <col min="6" max="16384" width="9.1796875" style="268"/>
  </cols>
  <sheetData>
    <row r="1" spans="1:6" ht="16.5" customHeight="1" thickBot="1" x14ac:dyDescent="0.3">
      <c r="A1" s="827" t="s">
        <v>353</v>
      </c>
      <c r="B1" s="827"/>
      <c r="C1" s="827"/>
      <c r="D1" s="827"/>
      <c r="E1" s="827"/>
      <c r="F1" s="827"/>
    </row>
    <row r="2" spans="1:6" ht="25.5" thickTop="1" x14ac:dyDescent="0.3">
      <c r="A2" s="554"/>
      <c r="B2" s="555" t="s">
        <v>84</v>
      </c>
      <c r="C2" s="271" t="s">
        <v>352</v>
      </c>
      <c r="D2" s="582" t="s">
        <v>77</v>
      </c>
      <c r="E2" s="190" t="s">
        <v>354</v>
      </c>
      <c r="F2" s="556"/>
    </row>
    <row r="3" spans="1:6" ht="13" x14ac:dyDescent="0.3">
      <c r="A3" s="557"/>
      <c r="B3" s="472" t="s">
        <v>85</v>
      </c>
      <c r="C3" s="841" t="s">
        <v>355</v>
      </c>
      <c r="D3" s="842"/>
      <c r="E3" s="843"/>
      <c r="F3" s="556"/>
    </row>
    <row r="4" spans="1:6" ht="13" x14ac:dyDescent="0.3">
      <c r="A4" s="447"/>
      <c r="B4" s="472" t="s">
        <v>87</v>
      </c>
      <c r="C4" s="841" t="s">
        <v>356</v>
      </c>
      <c r="D4" s="842"/>
      <c r="E4" s="843"/>
      <c r="F4" s="556"/>
    </row>
    <row r="5" spans="1:6" ht="13" x14ac:dyDescent="0.3">
      <c r="A5" s="447"/>
      <c r="B5" s="472" t="s">
        <v>86</v>
      </c>
      <c r="C5" s="841"/>
      <c r="D5" s="842"/>
      <c r="E5" s="843"/>
      <c r="F5" s="556"/>
    </row>
    <row r="6" spans="1:6" ht="13.5" customHeight="1" thickBot="1" x14ac:dyDescent="0.35">
      <c r="A6" s="560"/>
      <c r="B6" s="561" t="s">
        <v>88</v>
      </c>
      <c r="C6" s="820" t="s">
        <v>357</v>
      </c>
      <c r="D6" s="821"/>
      <c r="E6" s="822"/>
      <c r="F6" s="562"/>
    </row>
    <row r="7" spans="1:6" ht="13" x14ac:dyDescent="0.3">
      <c r="A7" s="563"/>
      <c r="B7" s="564" t="s">
        <v>89</v>
      </c>
      <c r="C7" s="565"/>
      <c r="D7" s="566" t="s">
        <v>91</v>
      </c>
      <c r="E7" s="567"/>
      <c r="F7" s="568"/>
    </row>
    <row r="8" spans="1:6" ht="13.5" thickBot="1" x14ac:dyDescent="0.35">
      <c r="A8" s="569"/>
      <c r="B8" s="570" t="s">
        <v>90</v>
      </c>
      <c r="C8" s="571"/>
      <c r="D8" s="572" t="s">
        <v>92</v>
      </c>
      <c r="E8" s="573"/>
      <c r="F8" s="574"/>
    </row>
    <row r="9" spans="1:6" ht="23.5" thickBot="1" x14ac:dyDescent="0.35">
      <c r="A9" s="575" t="s">
        <v>78</v>
      </c>
      <c r="B9" s="576" t="s">
        <v>79</v>
      </c>
      <c r="C9" s="576" t="s">
        <v>80</v>
      </c>
      <c r="D9" s="583" t="s">
        <v>81</v>
      </c>
      <c r="E9" s="823" t="s">
        <v>82</v>
      </c>
      <c r="F9" s="830"/>
    </row>
    <row r="10" spans="1:6" ht="13" x14ac:dyDescent="0.25">
      <c r="A10" s="577">
        <v>1</v>
      </c>
      <c r="B10" s="578" t="s">
        <v>358</v>
      </c>
      <c r="C10" s="548" t="s">
        <v>359</v>
      </c>
      <c r="D10" s="156" t="s">
        <v>1</v>
      </c>
      <c r="E10" s="825"/>
      <c r="F10" s="826"/>
    </row>
    <row r="11" spans="1:6" ht="13" x14ac:dyDescent="0.25">
      <c r="A11" s="577"/>
      <c r="B11" s="547" t="s">
        <v>360</v>
      </c>
      <c r="C11" s="547" t="s">
        <v>361</v>
      </c>
      <c r="D11" s="156" t="s">
        <v>1</v>
      </c>
      <c r="E11" s="839"/>
      <c r="F11" s="840"/>
    </row>
    <row r="12" spans="1:6" ht="23" x14ac:dyDescent="0.25">
      <c r="A12" s="577">
        <v>4</v>
      </c>
      <c r="B12" s="302" t="s">
        <v>362</v>
      </c>
      <c r="C12" s="578" t="s">
        <v>363</v>
      </c>
      <c r="D12" s="156" t="s">
        <v>1</v>
      </c>
      <c r="E12" s="839"/>
      <c r="F12" s="840"/>
    </row>
    <row r="13" spans="1:6" ht="13" x14ac:dyDescent="0.25">
      <c r="A13" s="577">
        <v>5</v>
      </c>
      <c r="B13" s="578" t="s">
        <v>364</v>
      </c>
      <c r="C13" s="578" t="s">
        <v>365</v>
      </c>
      <c r="D13" s="156" t="s">
        <v>1</v>
      </c>
      <c r="E13" s="839"/>
      <c r="F13" s="840"/>
    </row>
    <row r="14" spans="1:6" ht="13" x14ac:dyDescent="0.25">
      <c r="A14" s="577">
        <v>6</v>
      </c>
      <c r="B14" s="578" t="s">
        <v>246</v>
      </c>
      <c r="C14" s="578" t="s">
        <v>366</v>
      </c>
      <c r="D14" s="156" t="s">
        <v>1</v>
      </c>
      <c r="E14" s="839"/>
      <c r="F14" s="840"/>
    </row>
    <row r="15" spans="1:6" ht="13" x14ac:dyDescent="0.25">
      <c r="A15" s="577">
        <v>7</v>
      </c>
      <c r="B15" s="578" t="s">
        <v>367</v>
      </c>
      <c r="C15" s="578" t="s">
        <v>368</v>
      </c>
      <c r="D15" s="156" t="s">
        <v>1</v>
      </c>
      <c r="E15" s="839"/>
      <c r="F15" s="840"/>
    </row>
    <row r="16" spans="1:6" ht="13" x14ac:dyDescent="0.25">
      <c r="A16" s="577"/>
      <c r="B16" s="578" t="s">
        <v>250</v>
      </c>
      <c r="C16" s="578" t="s">
        <v>366</v>
      </c>
      <c r="D16" s="156" t="s">
        <v>1</v>
      </c>
      <c r="E16" s="839"/>
      <c r="F16" s="840"/>
    </row>
    <row r="17" spans="1:6" ht="13" x14ac:dyDescent="0.25">
      <c r="A17" s="577">
        <v>9</v>
      </c>
      <c r="B17" s="578" t="s">
        <v>251</v>
      </c>
      <c r="C17" s="578" t="s">
        <v>369</v>
      </c>
      <c r="D17" s="156" t="s">
        <v>1</v>
      </c>
      <c r="E17" s="839"/>
      <c r="F17" s="840"/>
    </row>
    <row r="18" spans="1:6" ht="13" x14ac:dyDescent="0.25">
      <c r="A18" s="577">
        <v>10</v>
      </c>
      <c r="B18" s="578"/>
      <c r="C18" s="578"/>
      <c r="D18" s="156" t="s">
        <v>1</v>
      </c>
      <c r="E18" s="839"/>
      <c r="F18" s="840"/>
    </row>
    <row r="19" spans="1:6" ht="13" x14ac:dyDescent="0.25">
      <c r="A19" s="577">
        <v>11</v>
      </c>
      <c r="B19" s="578"/>
      <c r="C19" s="578"/>
      <c r="D19" s="156" t="s">
        <v>1</v>
      </c>
      <c r="E19" s="839"/>
      <c r="F19" s="840"/>
    </row>
    <row r="20" spans="1:6" ht="13" x14ac:dyDescent="0.25">
      <c r="A20" s="577">
        <v>12</v>
      </c>
      <c r="B20" s="578"/>
      <c r="C20" s="578"/>
      <c r="D20" s="156" t="s">
        <v>1</v>
      </c>
      <c r="E20" s="839"/>
      <c r="F20" s="840"/>
    </row>
    <row r="21" spans="1:6" ht="13" x14ac:dyDescent="0.25">
      <c r="A21" s="577">
        <v>13</v>
      </c>
      <c r="B21" s="578"/>
      <c r="C21" s="578"/>
      <c r="D21" s="156" t="s">
        <v>1</v>
      </c>
      <c r="E21" s="839"/>
      <c r="F21" s="840"/>
    </row>
    <row r="22" spans="1:6" ht="13" x14ac:dyDescent="0.25">
      <c r="A22" s="577">
        <v>14</v>
      </c>
      <c r="B22" s="578"/>
      <c r="C22" s="578"/>
      <c r="D22" s="156" t="s">
        <v>1</v>
      </c>
      <c r="E22" s="839"/>
      <c r="F22" s="840"/>
    </row>
    <row r="23" spans="1:6" ht="13" x14ac:dyDescent="0.25">
      <c r="A23" s="577">
        <v>15</v>
      </c>
      <c r="B23" s="578"/>
      <c r="C23" s="578"/>
      <c r="D23" s="156" t="s">
        <v>1</v>
      </c>
      <c r="E23" s="839"/>
      <c r="F23" s="840"/>
    </row>
    <row r="24" spans="1:6" ht="13" x14ac:dyDescent="0.25">
      <c r="A24" s="577">
        <v>16</v>
      </c>
      <c r="B24" s="578"/>
      <c r="C24" s="578"/>
      <c r="D24" s="156" t="s">
        <v>1</v>
      </c>
      <c r="E24" s="839"/>
      <c r="F24" s="840"/>
    </row>
    <row r="25" spans="1:6" ht="13" x14ac:dyDescent="0.25">
      <c r="A25" s="577">
        <v>17</v>
      </c>
      <c r="B25" s="578"/>
      <c r="C25" s="578"/>
      <c r="D25" s="156" t="s">
        <v>1</v>
      </c>
      <c r="E25" s="839"/>
      <c r="F25" s="840"/>
    </row>
    <row r="26" spans="1:6" ht="13" x14ac:dyDescent="0.25">
      <c r="A26" s="577">
        <v>18</v>
      </c>
      <c r="B26" s="578"/>
      <c r="C26" s="578"/>
      <c r="D26" s="156" t="s">
        <v>1</v>
      </c>
      <c r="E26" s="839"/>
      <c r="F26" s="840"/>
    </row>
    <row r="27" spans="1:6" ht="13" x14ac:dyDescent="0.25">
      <c r="A27" s="577">
        <v>19</v>
      </c>
      <c r="B27" s="578"/>
      <c r="C27" s="578"/>
      <c r="D27" s="156" t="s">
        <v>1</v>
      </c>
      <c r="E27" s="839"/>
      <c r="F27" s="840"/>
    </row>
    <row r="28" spans="1:6" ht="13" x14ac:dyDescent="0.25">
      <c r="A28" s="577">
        <v>20</v>
      </c>
      <c r="B28" s="578"/>
      <c r="C28" s="578"/>
      <c r="D28" s="156" t="s">
        <v>1</v>
      </c>
      <c r="E28" s="839"/>
      <c r="F28" s="840"/>
    </row>
    <row r="29" spans="1:6" ht="13.5" thickBot="1" x14ac:dyDescent="0.35">
      <c r="A29" s="579"/>
      <c r="B29" s="580" t="s">
        <v>83</v>
      </c>
      <c r="C29" s="581"/>
      <c r="D29" s="156" t="s">
        <v>1</v>
      </c>
      <c r="E29" s="828"/>
      <c r="F29" s="829"/>
    </row>
    <row r="30" spans="1:6" ht="16.5" customHeight="1" x14ac:dyDescent="0.25"/>
    <row r="32" spans="1:6" ht="13" customHeight="1" x14ac:dyDescent="0.25"/>
    <row r="35" ht="13.5" customHeight="1" x14ac:dyDescent="0.25"/>
    <row r="43" ht="18" customHeight="1" x14ac:dyDescent="0.25"/>
    <row r="62" ht="16.5" customHeight="1" x14ac:dyDescent="0.25"/>
    <row r="64" ht="12.75" customHeight="1" x14ac:dyDescent="0.25"/>
    <row r="67" ht="13.5" customHeight="1" x14ac:dyDescent="0.25"/>
    <row r="94" ht="16.5" customHeight="1" x14ac:dyDescent="0.25"/>
    <row r="95" ht="17.25" customHeight="1" x14ac:dyDescent="0.25"/>
    <row r="99" ht="13.5" customHeight="1" x14ac:dyDescent="0.25"/>
    <row r="100" ht="13.5" customHeight="1" x14ac:dyDescent="0.25"/>
  </sheetData>
  <mergeCells count="26">
    <mergeCell ref="E27:F27"/>
    <mergeCell ref="E28:F28"/>
    <mergeCell ref="E29:F29"/>
    <mergeCell ref="E21:F21"/>
    <mergeCell ref="E22:F22"/>
    <mergeCell ref="E23:F23"/>
    <mergeCell ref="E24:F24"/>
    <mergeCell ref="E25:F25"/>
    <mergeCell ref="E26:F26"/>
    <mergeCell ref="E20:F20"/>
    <mergeCell ref="E10:F10"/>
    <mergeCell ref="E11:F11"/>
    <mergeCell ref="E12:F12"/>
    <mergeCell ref="E13:F13"/>
    <mergeCell ref="E14:F14"/>
    <mergeCell ref="E15:F15"/>
    <mergeCell ref="E16:F16"/>
    <mergeCell ref="E17:F17"/>
    <mergeCell ref="E18:F18"/>
    <mergeCell ref="E19:F19"/>
    <mergeCell ref="E9:F9"/>
    <mergeCell ref="A1:F1"/>
    <mergeCell ref="C3:E3"/>
    <mergeCell ref="C4:E4"/>
    <mergeCell ref="C5:E5"/>
    <mergeCell ref="C6:E6"/>
  </mergeCells>
  <conditionalFormatting sqref="D10:D29">
    <cfRule type="cellIs" dxfId="80" priority="1" stopIfTrue="1" operator="equal">
      <formula>"F"</formula>
    </cfRule>
    <cfRule type="cellIs" dxfId="79" priority="2" stopIfTrue="1" operator="equal">
      <formula>"B"</formula>
    </cfRule>
    <cfRule type="cellIs" dxfId="78" priority="3"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D10:D29">
      <formula1>"U,P,F,B,S,n/a"</formula1>
    </dataValidation>
  </dataValidations>
  <hyperlinks>
    <hyperlink ref="E2" location="'UC010'!A1" display="UC010-01"/>
    <hyperlink ref="B12" location="'Test Data'!A94:E100" display="填写对应的标准成绩信息，并点击“保存”按钮"/>
  </hyperlink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7"/>
  <dimension ref="A1:I75"/>
  <sheetViews>
    <sheetView workbookViewId="0">
      <pane ySplit="12" topLeftCell="A46" activePane="bottomLeft" state="frozen"/>
      <selection pane="bottomLeft" activeCell="D23" sqref="D23"/>
    </sheetView>
  </sheetViews>
  <sheetFormatPr defaultColWidth="9.1796875" defaultRowHeight="12.5" x14ac:dyDescent="0.25"/>
  <cols>
    <col min="1" max="1" width="5.26953125" style="9" customWidth="1"/>
    <col min="2" max="3" width="29.54296875" style="9" customWidth="1"/>
    <col min="4" max="4" width="6.54296875" style="9" bestFit="1" customWidth="1"/>
    <col min="5" max="5" width="10.453125" style="9" customWidth="1"/>
    <col min="6" max="6" width="7.54296875" style="9" bestFit="1" customWidth="1"/>
    <col min="7" max="7" width="7.54296875" style="9" customWidth="1"/>
    <col min="8" max="8" width="30.54296875" style="9" customWidth="1"/>
    <col min="9" max="9" width="2.7265625" style="13" customWidth="1"/>
    <col min="10" max="16384" width="9.1796875" style="9"/>
  </cols>
  <sheetData>
    <row r="1" spans="1:9" ht="20" x14ac:dyDescent="0.4">
      <c r="A1" s="773" t="str">
        <f ca="1">MID(CELL("filename",A7),FIND("]",CELL("filename"),1)+1,255)</f>
        <v>UC011</v>
      </c>
      <c r="B1" s="773"/>
      <c r="C1" s="773"/>
      <c r="D1" s="773"/>
      <c r="E1" s="773"/>
      <c r="F1" s="773"/>
      <c r="G1" s="773"/>
      <c r="H1" s="773"/>
      <c r="I1" s="773"/>
    </row>
    <row r="2" spans="1:9" ht="3.75" customHeight="1" x14ac:dyDescent="0.4">
      <c r="A2" s="16"/>
      <c r="B2" s="16"/>
      <c r="C2" s="16"/>
      <c r="D2" s="16"/>
      <c r="E2" s="16"/>
      <c r="F2" s="16"/>
      <c r="G2" s="16"/>
      <c r="H2" s="16"/>
      <c r="I2" s="16"/>
    </row>
    <row r="3" spans="1:9" s="18" customFormat="1" ht="13" x14ac:dyDescent="0.25">
      <c r="A3" s="20"/>
      <c r="B3" s="20"/>
      <c r="C3" s="20"/>
      <c r="D3" s="143"/>
      <c r="E3" s="143" t="s">
        <v>0</v>
      </c>
      <c r="F3" s="144"/>
      <c r="G3" s="145"/>
      <c r="H3" s="20"/>
      <c r="I3" s="20"/>
    </row>
    <row r="4" spans="1:9" s="18" customFormat="1" ht="11.5" x14ac:dyDescent="0.25">
      <c r="A4" s="20"/>
      <c r="B4" s="20"/>
      <c r="C4" s="20"/>
      <c r="D4" s="146" t="s">
        <v>12</v>
      </c>
      <c r="E4" s="33">
        <f>COUNTIF($D$12:$D$65,"U")</f>
        <v>0</v>
      </c>
      <c r="F4" s="89" t="str">
        <f>IF($E$9=0, "-", $E4/$E$9)</f>
        <v>-</v>
      </c>
      <c r="G4" s="76">
        <f>SUMIF($D$12:$D$64,"U", $G$12:$G$64) / 60</f>
        <v>0</v>
      </c>
      <c r="H4" s="20"/>
      <c r="I4" s="20"/>
    </row>
    <row r="5" spans="1:9" s="18" customFormat="1" ht="11.5" x14ac:dyDescent="0.25">
      <c r="A5" s="20"/>
      <c r="B5" s="20"/>
      <c r="C5" s="20"/>
      <c r="D5" s="146" t="s">
        <v>10</v>
      </c>
      <c r="E5" s="33">
        <f>COUNTIF($D$12:$D$65,"P")</f>
        <v>0</v>
      </c>
      <c r="F5" s="89" t="str">
        <f>IF($E$9=0, "-", $E5/$E$9)</f>
        <v>-</v>
      </c>
      <c r="G5" s="77">
        <f>SUMIF($D$12:$D$65,"P", $G$12:$G$65) / 60</f>
        <v>0</v>
      </c>
      <c r="H5" s="20"/>
      <c r="I5" s="20"/>
    </row>
    <row r="6" spans="1:9" s="18" customFormat="1" ht="11.5" x14ac:dyDescent="0.25">
      <c r="A6" s="20"/>
      <c r="B6" s="20"/>
      <c r="C6" s="20"/>
      <c r="D6" s="146" t="s">
        <v>11</v>
      </c>
      <c r="E6" s="33">
        <f>COUNTIF($D$12:$D$65,"F")</f>
        <v>0</v>
      </c>
      <c r="F6" s="89" t="str">
        <f>IF($E$9=0, "-", $E6/$E$9)</f>
        <v>-</v>
      </c>
      <c r="G6" s="77">
        <f>SUMIF($D$12:$D$65,"F", $G$12:$G$65) / 60</f>
        <v>0</v>
      </c>
      <c r="H6" s="20"/>
      <c r="I6" s="20"/>
    </row>
    <row r="7" spans="1:9" s="18" customFormat="1" ht="11.5" x14ac:dyDescent="0.25">
      <c r="A7" s="21"/>
      <c r="B7" s="21"/>
      <c r="C7" s="17"/>
      <c r="D7" s="146" t="s">
        <v>9</v>
      </c>
      <c r="E7" s="33">
        <f>COUNTIF($D$12:$D$65,"S")</f>
        <v>0</v>
      </c>
      <c r="F7" s="89" t="str">
        <f>IF($E$9=0, "-", $E7/$E$9)</f>
        <v>-</v>
      </c>
      <c r="G7" s="77">
        <f>SUMIF($D$12:$D$65,"S", $G$12:$G$65) / 60</f>
        <v>0</v>
      </c>
      <c r="H7" s="20"/>
      <c r="I7" s="20"/>
    </row>
    <row r="8" spans="1:9" s="18" customFormat="1" ht="11.5" x14ac:dyDescent="0.25">
      <c r="A8" s="21"/>
      <c r="B8" s="21"/>
      <c r="C8" s="17"/>
      <c r="D8" s="146" t="s">
        <v>13</v>
      </c>
      <c r="E8" s="33">
        <f>COUNTIF($D$12:$D$65,"B")</f>
        <v>0</v>
      </c>
      <c r="F8" s="90" t="str">
        <f>IF($E$9=0, "-", $E8/$E$9)</f>
        <v>-</v>
      </c>
      <c r="G8" s="77">
        <f>SUMIF($D$12:$D$65,"B", $G$12:$G$65) / 60</f>
        <v>0</v>
      </c>
      <c r="H8" s="20"/>
      <c r="I8" s="20"/>
    </row>
    <row r="9" spans="1:9" s="18" customFormat="1" ht="11.5" hidden="1" x14ac:dyDescent="0.2">
      <c r="A9" s="21"/>
      <c r="B9" s="21"/>
      <c r="C9" s="21"/>
      <c r="D9" s="35" t="s">
        <v>7</v>
      </c>
      <c r="E9" s="37">
        <f>SUM(E4:E8)</f>
        <v>0</v>
      </c>
      <c r="F9" s="38" t="str">
        <f>IF($E$9=0,"-",$E$9/$E$9)</f>
        <v>-</v>
      </c>
      <c r="G9" s="40">
        <f>SUM(G4:G8)</f>
        <v>0</v>
      </c>
      <c r="I9" s="22"/>
    </row>
    <row r="10" spans="1:9" s="18" customFormat="1" ht="11.5" hidden="1" x14ac:dyDescent="0.2">
      <c r="A10" s="21"/>
      <c r="B10" s="21"/>
      <c r="C10" s="21"/>
      <c r="D10" s="34" t="s">
        <v>8</v>
      </c>
      <c r="E10" s="36">
        <f>COUNTIF($D$12:$D$65,"N/A")</f>
        <v>50</v>
      </c>
      <c r="F10" s="19"/>
      <c r="G10" s="39">
        <f>SUMIF($D$12:$D$65,"n/a", $G$12:$G$65) / 60</f>
        <v>0</v>
      </c>
      <c r="I10" s="22"/>
    </row>
    <row r="11" spans="1:9" ht="4.5" customHeight="1" x14ac:dyDescent="0.25">
      <c r="A11" s="6"/>
      <c r="B11" s="6"/>
      <c r="C11" s="6"/>
      <c r="D11" s="6"/>
      <c r="E11" s="6"/>
      <c r="F11" s="6"/>
      <c r="G11" s="6"/>
      <c r="H11" s="6"/>
      <c r="I11" s="7"/>
    </row>
    <row r="12" spans="1:9" ht="29.25" customHeight="1" x14ac:dyDescent="0.3">
      <c r="A12" s="32" t="s">
        <v>14</v>
      </c>
      <c r="B12" s="32" t="s">
        <v>803</v>
      </c>
      <c r="C12" s="32" t="s">
        <v>72</v>
      </c>
      <c r="D12" s="32" t="s">
        <v>73</v>
      </c>
      <c r="E12" s="32" t="s">
        <v>75</v>
      </c>
      <c r="F12" s="32" t="s">
        <v>64</v>
      </c>
      <c r="G12" s="32" t="s">
        <v>76</v>
      </c>
      <c r="H12" s="142" t="s">
        <v>74</v>
      </c>
      <c r="I12" s="41"/>
    </row>
    <row r="13" spans="1:9" ht="13.5" thickBot="1" x14ac:dyDescent="0.35">
      <c r="A13" s="776" t="s">
        <v>370</v>
      </c>
      <c r="B13" s="777"/>
      <c r="C13" s="777"/>
      <c r="D13" s="777"/>
      <c r="E13" s="777"/>
      <c r="F13" s="777"/>
      <c r="G13" s="777"/>
      <c r="H13" s="777"/>
      <c r="I13" s="778"/>
    </row>
    <row r="14" spans="1:9" ht="13" x14ac:dyDescent="0.25">
      <c r="A14" s="28">
        <f>MAX(A$12:A12)+1</f>
        <v>1</v>
      </c>
      <c r="B14" s="309" t="s">
        <v>371</v>
      </c>
      <c r="C14" s="30" t="s">
        <v>372</v>
      </c>
      <c r="D14" s="147" t="s">
        <v>1</v>
      </c>
      <c r="E14" s="148"/>
      <c r="F14" s="31"/>
      <c r="G14" s="149"/>
      <c r="H14" s="150"/>
      <c r="I14" s="31"/>
    </row>
    <row r="15" spans="1:9" ht="13" x14ac:dyDescent="0.25">
      <c r="A15" s="23">
        <f>MAX(A$12:A14)+1</f>
        <v>2</v>
      </c>
      <c r="B15" s="24"/>
      <c r="C15" s="25"/>
      <c r="D15" s="147" t="s">
        <v>1</v>
      </c>
      <c r="E15" s="151"/>
      <c r="F15" s="27"/>
      <c r="G15" s="149"/>
      <c r="H15" s="152"/>
      <c r="I15" s="27"/>
    </row>
    <row r="16" spans="1:9" ht="13" x14ac:dyDescent="0.25">
      <c r="A16" s="23">
        <f>MAX(A$12:A15)+1</f>
        <v>3</v>
      </c>
      <c r="B16" s="26"/>
      <c r="C16" s="25"/>
      <c r="D16" s="147" t="s">
        <v>1</v>
      </c>
      <c r="E16" s="151"/>
      <c r="F16" s="27"/>
      <c r="G16" s="149"/>
      <c r="H16" s="152"/>
      <c r="I16" s="27"/>
    </row>
    <row r="17" spans="1:9" ht="13" x14ac:dyDescent="0.25">
      <c r="A17" s="23">
        <f>MAX(A$12:A16)+1</f>
        <v>4</v>
      </c>
      <c r="B17" s="24"/>
      <c r="C17" s="25"/>
      <c r="D17" s="147" t="s">
        <v>1</v>
      </c>
      <c r="E17" s="151"/>
      <c r="F17" s="27"/>
      <c r="G17" s="149"/>
      <c r="H17" s="152"/>
      <c r="I17" s="27"/>
    </row>
    <row r="18" spans="1:9" ht="13" x14ac:dyDescent="0.25">
      <c r="A18" s="23">
        <f>MAX(A$12:A17)+1</f>
        <v>5</v>
      </c>
      <c r="B18" s="24"/>
      <c r="C18" s="25"/>
      <c r="D18" s="147" t="s">
        <v>1</v>
      </c>
      <c r="E18" s="151"/>
      <c r="F18" s="27"/>
      <c r="G18" s="149"/>
      <c r="H18" s="152"/>
      <c r="I18" s="27"/>
    </row>
    <row r="19" spans="1:9" ht="13" x14ac:dyDescent="0.25">
      <c r="A19" s="23">
        <f>MAX(A$12:A18)+1</f>
        <v>6</v>
      </c>
      <c r="B19" s="25"/>
      <c r="C19" s="24"/>
      <c r="D19" s="147" t="s">
        <v>1</v>
      </c>
      <c r="E19" s="151"/>
      <c r="F19" s="27"/>
      <c r="G19" s="149"/>
      <c r="H19" s="152"/>
      <c r="I19" s="27"/>
    </row>
    <row r="20" spans="1:9" ht="13" x14ac:dyDescent="0.25">
      <c r="A20" s="23">
        <f>MAX(A$12:A19)+1</f>
        <v>7</v>
      </c>
      <c r="B20" s="25"/>
      <c r="C20" s="24"/>
      <c r="D20" s="147" t="s">
        <v>1</v>
      </c>
      <c r="E20" s="151"/>
      <c r="F20" s="27"/>
      <c r="G20" s="149"/>
      <c r="H20" s="152"/>
      <c r="I20" s="27"/>
    </row>
    <row r="21" spans="1:9" ht="13" x14ac:dyDescent="0.25">
      <c r="A21" s="23">
        <f>MAX(A$12:A20)+1</f>
        <v>8</v>
      </c>
      <c r="B21" s="24"/>
      <c r="C21" s="24"/>
      <c r="D21" s="147" t="s">
        <v>1</v>
      </c>
      <c r="E21" s="151"/>
      <c r="F21" s="27"/>
      <c r="G21" s="149"/>
      <c r="H21" s="152"/>
      <c r="I21" s="27"/>
    </row>
    <row r="22" spans="1:9" ht="13" x14ac:dyDescent="0.25">
      <c r="A22" s="23">
        <f>MAX(A$12:A21)+1</f>
        <v>9</v>
      </c>
      <c r="B22" s="25"/>
      <c r="C22" s="24"/>
      <c r="D22" s="147" t="s">
        <v>1</v>
      </c>
      <c r="E22" s="151"/>
      <c r="F22" s="27"/>
      <c r="G22" s="149"/>
      <c r="H22" s="152"/>
      <c r="I22" s="27"/>
    </row>
    <row r="23" spans="1:9" ht="13" x14ac:dyDescent="0.25">
      <c r="A23" s="23">
        <f>MAX(A$12:A22)+1</f>
        <v>10</v>
      </c>
      <c r="B23" s="25"/>
      <c r="C23" s="24"/>
      <c r="D23" s="147" t="s">
        <v>1</v>
      </c>
      <c r="E23" s="151"/>
      <c r="F23" s="27"/>
      <c r="G23" s="149"/>
      <c r="H23" s="152"/>
      <c r="I23" s="27"/>
    </row>
    <row r="24" spans="1:9" ht="13" x14ac:dyDescent="0.25">
      <c r="A24" s="23">
        <f>MAX(A$12:A23)+1</f>
        <v>11</v>
      </c>
      <c r="B24" s="24"/>
      <c r="C24" s="24"/>
      <c r="D24" s="147" t="s">
        <v>1</v>
      </c>
      <c r="E24" s="151"/>
      <c r="F24" s="27"/>
      <c r="G24" s="149"/>
      <c r="H24" s="152"/>
      <c r="I24" s="27"/>
    </row>
    <row r="25" spans="1:9" ht="13" x14ac:dyDescent="0.25">
      <c r="A25" s="23">
        <f>MAX(A$12:A24)+1</f>
        <v>12</v>
      </c>
      <c r="B25" s="25"/>
      <c r="C25" s="24"/>
      <c r="D25" s="147" t="s">
        <v>1</v>
      </c>
      <c r="E25" s="151"/>
      <c r="F25" s="27"/>
      <c r="G25" s="149"/>
      <c r="H25" s="152"/>
      <c r="I25" s="27"/>
    </row>
    <row r="26" spans="1:9" ht="13" x14ac:dyDescent="0.25">
      <c r="A26" s="23">
        <f>MAX(A$12:A25)+1</f>
        <v>13</v>
      </c>
      <c r="B26" s="25"/>
      <c r="C26" s="24"/>
      <c r="D26" s="147" t="s">
        <v>1</v>
      </c>
      <c r="E26" s="151"/>
      <c r="F26" s="27"/>
      <c r="G26" s="149"/>
      <c r="H26" s="152"/>
      <c r="I26" s="27"/>
    </row>
    <row r="27" spans="1:9" ht="13" x14ac:dyDescent="0.25">
      <c r="A27" s="23">
        <f>MAX(A$12:A26)+1</f>
        <v>14</v>
      </c>
      <c r="B27" s="24"/>
      <c r="C27" s="24"/>
      <c r="D27" s="147" t="s">
        <v>1</v>
      </c>
      <c r="E27" s="151"/>
      <c r="F27" s="27"/>
      <c r="G27" s="149"/>
      <c r="H27" s="152"/>
      <c r="I27" s="27"/>
    </row>
    <row r="28" spans="1:9" ht="13" x14ac:dyDescent="0.25">
      <c r="A28" s="23">
        <f>MAX(A$12:A27)+1</f>
        <v>15</v>
      </c>
      <c r="B28" s="25"/>
      <c r="C28" s="24"/>
      <c r="D28" s="147" t="s">
        <v>1</v>
      </c>
      <c r="E28" s="151"/>
      <c r="F28" s="27"/>
      <c r="G28" s="149"/>
      <c r="H28" s="152"/>
      <c r="I28" s="27"/>
    </row>
    <row r="29" spans="1:9" ht="13" x14ac:dyDescent="0.25">
      <c r="A29" s="23">
        <f>MAX(A$12:A28)+1</f>
        <v>16</v>
      </c>
      <c r="B29" s="25"/>
      <c r="C29" s="24"/>
      <c r="D29" s="147" t="s">
        <v>1</v>
      </c>
      <c r="E29" s="151"/>
      <c r="F29" s="27"/>
      <c r="G29" s="149"/>
      <c r="H29" s="152"/>
      <c r="I29" s="27"/>
    </row>
    <row r="30" spans="1:9" ht="13" x14ac:dyDescent="0.25">
      <c r="A30" s="23">
        <f>MAX(A$12:A29)+1</f>
        <v>17</v>
      </c>
      <c r="B30" s="24"/>
      <c r="C30" s="24"/>
      <c r="D30" s="147" t="s">
        <v>1</v>
      </c>
      <c r="E30" s="151"/>
      <c r="F30" s="27"/>
      <c r="G30" s="149"/>
      <c r="H30" s="152"/>
      <c r="I30" s="27"/>
    </row>
    <row r="31" spans="1:9" ht="13" x14ac:dyDescent="0.25">
      <c r="A31" s="23">
        <f>MAX(A$12:A30)+1</f>
        <v>18</v>
      </c>
      <c r="B31" s="25"/>
      <c r="C31" s="24"/>
      <c r="D31" s="147" t="s">
        <v>1</v>
      </c>
      <c r="E31" s="151"/>
      <c r="F31" s="27"/>
      <c r="G31" s="149"/>
      <c r="H31" s="152"/>
      <c r="I31" s="27"/>
    </row>
    <row r="32" spans="1:9" ht="13" x14ac:dyDescent="0.25">
      <c r="A32" s="23">
        <f>MAX(A$12:A31)+1</f>
        <v>19</v>
      </c>
      <c r="B32" s="25"/>
      <c r="C32" s="24"/>
      <c r="D32" s="147" t="s">
        <v>1</v>
      </c>
      <c r="E32" s="151"/>
      <c r="F32" s="27"/>
      <c r="G32" s="149"/>
      <c r="H32" s="152"/>
      <c r="I32" s="27"/>
    </row>
    <row r="33" spans="1:9" ht="13" x14ac:dyDescent="0.25">
      <c r="A33" s="23">
        <f>MAX(A$12:A32)+1</f>
        <v>20</v>
      </c>
      <c r="B33" s="24"/>
      <c r="C33" s="24"/>
      <c r="D33" s="147" t="s">
        <v>1</v>
      </c>
      <c r="E33" s="151"/>
      <c r="F33" s="27"/>
      <c r="G33" s="149"/>
      <c r="H33" s="152"/>
      <c r="I33" s="27"/>
    </row>
    <row r="34" spans="1:9" ht="13" x14ac:dyDescent="0.25">
      <c r="A34" s="23">
        <f>MAX(A$12:A33)+1</f>
        <v>21</v>
      </c>
      <c r="B34" s="25"/>
      <c r="C34" s="24"/>
      <c r="D34" s="147" t="s">
        <v>1</v>
      </c>
      <c r="E34" s="151"/>
      <c r="F34" s="27"/>
      <c r="G34" s="149"/>
      <c r="H34" s="152"/>
      <c r="I34" s="27"/>
    </row>
    <row r="35" spans="1:9" ht="13" x14ac:dyDescent="0.25">
      <c r="A35" s="23">
        <f>MAX(A$12:A34)+1</f>
        <v>22</v>
      </c>
      <c r="B35" s="25"/>
      <c r="C35" s="24"/>
      <c r="D35" s="147" t="s">
        <v>1</v>
      </c>
      <c r="E35" s="151"/>
      <c r="F35" s="27"/>
      <c r="G35" s="149"/>
      <c r="H35" s="152"/>
      <c r="I35" s="27"/>
    </row>
    <row r="36" spans="1:9" ht="13" x14ac:dyDescent="0.25">
      <c r="A36" s="23">
        <f>MAX(A$12:A35)+1</f>
        <v>23</v>
      </c>
      <c r="B36" s="24"/>
      <c r="C36" s="24"/>
      <c r="D36" s="147" t="s">
        <v>1</v>
      </c>
      <c r="E36" s="151"/>
      <c r="F36" s="27"/>
      <c r="G36" s="149"/>
      <c r="H36" s="152"/>
      <c r="I36" s="27"/>
    </row>
    <row r="37" spans="1:9" ht="13" x14ac:dyDescent="0.25">
      <c r="A37" s="23">
        <f>MAX(A$12:A36)+1</f>
        <v>24</v>
      </c>
      <c r="B37" s="25"/>
      <c r="C37" s="24"/>
      <c r="D37" s="147" t="s">
        <v>1</v>
      </c>
      <c r="E37" s="151"/>
      <c r="F37" s="27"/>
      <c r="G37" s="149"/>
      <c r="H37" s="152"/>
      <c r="I37" s="27"/>
    </row>
    <row r="38" spans="1:9" ht="13" x14ac:dyDescent="0.25">
      <c r="A38" s="23">
        <f>MAX(A$12:A37)+1</f>
        <v>25</v>
      </c>
      <c r="B38" s="25"/>
      <c r="C38" s="24"/>
      <c r="D38" s="147" t="s">
        <v>1</v>
      </c>
      <c r="E38" s="151"/>
      <c r="F38" s="27"/>
      <c r="G38" s="149"/>
      <c r="H38" s="152"/>
      <c r="I38" s="27"/>
    </row>
    <row r="39" spans="1:9" ht="13" x14ac:dyDescent="0.25">
      <c r="A39" s="23">
        <f>MAX(A$12:A38)+1</f>
        <v>26</v>
      </c>
      <c r="B39" s="24"/>
      <c r="C39" s="24"/>
      <c r="D39" s="147" t="s">
        <v>1</v>
      </c>
      <c r="E39" s="151"/>
      <c r="F39" s="27"/>
      <c r="G39" s="149"/>
      <c r="H39" s="152"/>
      <c r="I39" s="27"/>
    </row>
    <row r="40" spans="1:9" ht="13" x14ac:dyDescent="0.25">
      <c r="A40" s="23">
        <f>MAX(A$12:A39)+1</f>
        <v>27</v>
      </c>
      <c r="B40" s="25"/>
      <c r="C40" s="24"/>
      <c r="D40" s="147" t="s">
        <v>1</v>
      </c>
      <c r="E40" s="151"/>
      <c r="F40" s="27"/>
      <c r="G40" s="149"/>
      <c r="H40" s="152"/>
      <c r="I40" s="27"/>
    </row>
    <row r="41" spans="1:9" ht="13" x14ac:dyDescent="0.25">
      <c r="A41" s="23">
        <f>MAX(A$12:A40)+1</f>
        <v>28</v>
      </c>
      <c r="B41" s="25"/>
      <c r="C41" s="24"/>
      <c r="D41" s="147" t="s">
        <v>1</v>
      </c>
      <c r="E41" s="151"/>
      <c r="F41" s="27"/>
      <c r="G41" s="149"/>
      <c r="H41" s="152"/>
      <c r="I41" s="27"/>
    </row>
    <row r="42" spans="1:9" ht="13" x14ac:dyDescent="0.25">
      <c r="A42" s="23">
        <f>MAX(A$12:A41)+1</f>
        <v>29</v>
      </c>
      <c r="B42" s="24"/>
      <c r="C42" s="24"/>
      <c r="D42" s="147" t="s">
        <v>1</v>
      </c>
      <c r="E42" s="151"/>
      <c r="F42" s="27"/>
      <c r="G42" s="149"/>
      <c r="H42" s="152"/>
      <c r="I42" s="27"/>
    </row>
    <row r="43" spans="1:9" ht="13" x14ac:dyDescent="0.25">
      <c r="A43" s="23">
        <f>MAX(A$12:A42)+1</f>
        <v>30</v>
      </c>
      <c r="B43" s="25"/>
      <c r="C43" s="24"/>
      <c r="D43" s="147" t="s">
        <v>1</v>
      </c>
      <c r="E43" s="151"/>
      <c r="F43" s="27"/>
      <c r="G43" s="149"/>
      <c r="H43" s="152"/>
      <c r="I43" s="27"/>
    </row>
    <row r="44" spans="1:9" ht="13" x14ac:dyDescent="0.25">
      <c r="A44" s="23">
        <f>MAX(A$12:A43)+1</f>
        <v>31</v>
      </c>
      <c r="B44" s="25"/>
      <c r="C44" s="24"/>
      <c r="D44" s="147" t="s">
        <v>1</v>
      </c>
      <c r="E44" s="151"/>
      <c r="F44" s="27"/>
      <c r="G44" s="149"/>
      <c r="H44" s="152"/>
      <c r="I44" s="27"/>
    </row>
    <row r="45" spans="1:9" ht="13" x14ac:dyDescent="0.25">
      <c r="A45" s="23">
        <f>MAX(A$12:A44)+1</f>
        <v>32</v>
      </c>
      <c r="B45" s="24"/>
      <c r="C45" s="24"/>
      <c r="D45" s="147" t="s">
        <v>1</v>
      </c>
      <c r="E45" s="151"/>
      <c r="F45" s="27"/>
      <c r="G45" s="149"/>
      <c r="H45" s="152"/>
      <c r="I45" s="27"/>
    </row>
    <row r="46" spans="1:9" ht="13" x14ac:dyDescent="0.25">
      <c r="A46" s="23">
        <f>MAX(A$12:A45)+1</f>
        <v>33</v>
      </c>
      <c r="B46" s="25"/>
      <c r="C46" s="24"/>
      <c r="D46" s="147" t="s">
        <v>1</v>
      </c>
      <c r="E46" s="151"/>
      <c r="F46" s="27"/>
      <c r="G46" s="149"/>
      <c r="H46" s="152"/>
      <c r="I46" s="27"/>
    </row>
    <row r="47" spans="1:9" ht="13" x14ac:dyDescent="0.25">
      <c r="A47" s="23">
        <f>MAX(A$12:A46)+1</f>
        <v>34</v>
      </c>
      <c r="B47" s="25"/>
      <c r="C47" s="24"/>
      <c r="D47" s="147" t="s">
        <v>1</v>
      </c>
      <c r="E47" s="151"/>
      <c r="F47" s="27"/>
      <c r="G47" s="149"/>
      <c r="H47" s="152"/>
      <c r="I47" s="27"/>
    </row>
    <row r="48" spans="1:9" ht="13" x14ac:dyDescent="0.25">
      <c r="A48" s="23">
        <f>MAX(A$12:A47)+1</f>
        <v>35</v>
      </c>
      <c r="B48" s="24"/>
      <c r="C48" s="24"/>
      <c r="D48" s="147" t="s">
        <v>1</v>
      </c>
      <c r="E48" s="151"/>
      <c r="F48" s="27"/>
      <c r="G48" s="149"/>
      <c r="H48" s="152"/>
      <c r="I48" s="27"/>
    </row>
    <row r="49" spans="1:9" ht="13" x14ac:dyDescent="0.25">
      <c r="A49" s="23">
        <f>MAX(A$12:A48)+1</f>
        <v>36</v>
      </c>
      <c r="B49" s="25"/>
      <c r="C49" s="24"/>
      <c r="D49" s="147" t="s">
        <v>1</v>
      </c>
      <c r="E49" s="151"/>
      <c r="F49" s="27"/>
      <c r="G49" s="149"/>
      <c r="H49" s="152"/>
      <c r="I49" s="27"/>
    </row>
    <row r="50" spans="1:9" ht="13" x14ac:dyDescent="0.25">
      <c r="A50" s="23">
        <f>MAX(A$12:A49)+1</f>
        <v>37</v>
      </c>
      <c r="B50" s="25"/>
      <c r="C50" s="24"/>
      <c r="D50" s="147" t="s">
        <v>1</v>
      </c>
      <c r="E50" s="151"/>
      <c r="F50" s="27"/>
      <c r="G50" s="149"/>
      <c r="H50" s="152"/>
      <c r="I50" s="27"/>
    </row>
    <row r="51" spans="1:9" ht="13" x14ac:dyDescent="0.25">
      <c r="A51" s="23">
        <f>MAX(A$12:A50)+1</f>
        <v>38</v>
      </c>
      <c r="B51" s="24"/>
      <c r="C51" s="24"/>
      <c r="D51" s="147" t="s">
        <v>1</v>
      </c>
      <c r="E51" s="151"/>
      <c r="F51" s="27"/>
      <c r="G51" s="149"/>
      <c r="H51" s="152"/>
      <c r="I51" s="27"/>
    </row>
    <row r="52" spans="1:9" ht="13" x14ac:dyDescent="0.25">
      <c r="A52" s="23">
        <f>MAX(A$12:A51)+1</f>
        <v>39</v>
      </c>
      <c r="B52" s="25"/>
      <c r="C52" s="24"/>
      <c r="D52" s="147" t="s">
        <v>1</v>
      </c>
      <c r="E52" s="151"/>
      <c r="F52" s="27"/>
      <c r="G52" s="149"/>
      <c r="H52" s="152"/>
      <c r="I52" s="27"/>
    </row>
    <row r="53" spans="1:9" ht="13" x14ac:dyDescent="0.25">
      <c r="A53" s="23">
        <f>MAX(A$12:A52)+1</f>
        <v>40</v>
      </c>
      <c r="B53" s="25"/>
      <c r="C53" s="24"/>
      <c r="D53" s="147" t="s">
        <v>1</v>
      </c>
      <c r="E53" s="151"/>
      <c r="F53" s="27"/>
      <c r="G53" s="149"/>
      <c r="H53" s="152"/>
      <c r="I53" s="27"/>
    </row>
    <row r="54" spans="1:9" ht="13" x14ac:dyDescent="0.25">
      <c r="A54" s="23">
        <f>MAX(A$12:A53)+1</f>
        <v>41</v>
      </c>
      <c r="B54" s="24"/>
      <c r="C54" s="24"/>
      <c r="D54" s="147" t="s">
        <v>1</v>
      </c>
      <c r="E54" s="151"/>
      <c r="F54" s="27"/>
      <c r="G54" s="149"/>
      <c r="H54" s="152"/>
      <c r="I54" s="27"/>
    </row>
    <row r="55" spans="1:9" ht="13" x14ac:dyDescent="0.25">
      <c r="A55" s="23">
        <f>MAX(A$12:A54)+1</f>
        <v>42</v>
      </c>
      <c r="B55" s="25"/>
      <c r="C55" s="24"/>
      <c r="D55" s="147" t="s">
        <v>1</v>
      </c>
      <c r="E55" s="151"/>
      <c r="F55" s="27"/>
      <c r="G55" s="149"/>
      <c r="H55" s="152"/>
      <c r="I55" s="27"/>
    </row>
    <row r="56" spans="1:9" ht="13" x14ac:dyDescent="0.25">
      <c r="A56" s="23">
        <f>MAX(A$12:A55)+1</f>
        <v>43</v>
      </c>
      <c r="B56" s="25"/>
      <c r="C56" s="24"/>
      <c r="D56" s="147" t="s">
        <v>1</v>
      </c>
      <c r="E56" s="151"/>
      <c r="F56" s="27"/>
      <c r="G56" s="149"/>
      <c r="H56" s="152"/>
      <c r="I56" s="27"/>
    </row>
    <row r="57" spans="1:9" ht="13" x14ac:dyDescent="0.25">
      <c r="A57" s="23">
        <f>MAX(A$12:A56)+1</f>
        <v>44</v>
      </c>
      <c r="B57" s="24"/>
      <c r="C57" s="24"/>
      <c r="D57" s="147" t="s">
        <v>1</v>
      </c>
      <c r="E57" s="151"/>
      <c r="F57" s="27"/>
      <c r="G57" s="149"/>
      <c r="H57" s="152"/>
      <c r="I57" s="27"/>
    </row>
    <row r="58" spans="1:9" ht="13" x14ac:dyDescent="0.25">
      <c r="A58" s="23">
        <f>MAX(A$12:A57)+1</f>
        <v>45</v>
      </c>
      <c r="B58" s="25"/>
      <c r="C58" s="24"/>
      <c r="D58" s="147" t="s">
        <v>1</v>
      </c>
      <c r="E58" s="151"/>
      <c r="F58" s="27"/>
      <c r="G58" s="149"/>
      <c r="H58" s="152"/>
      <c r="I58" s="27"/>
    </row>
    <row r="59" spans="1:9" ht="13" x14ac:dyDescent="0.25">
      <c r="A59" s="23">
        <f>MAX(A$12:A58)+1</f>
        <v>46</v>
      </c>
      <c r="B59" s="25"/>
      <c r="C59" s="24"/>
      <c r="D59" s="147" t="s">
        <v>1</v>
      </c>
      <c r="E59" s="151"/>
      <c r="F59" s="27"/>
      <c r="G59" s="149"/>
      <c r="H59" s="152"/>
      <c r="I59" s="27"/>
    </row>
    <row r="60" spans="1:9" ht="13" x14ac:dyDescent="0.25">
      <c r="A60" s="23">
        <f>MAX(A$12:A59)+1</f>
        <v>47</v>
      </c>
      <c r="B60" s="24"/>
      <c r="C60" s="24"/>
      <c r="D60" s="147" t="s">
        <v>1</v>
      </c>
      <c r="E60" s="151"/>
      <c r="F60" s="27"/>
      <c r="G60" s="149"/>
      <c r="H60" s="152"/>
      <c r="I60" s="27"/>
    </row>
    <row r="61" spans="1:9" ht="13" x14ac:dyDescent="0.25">
      <c r="A61" s="23">
        <f>MAX(A$12:A60)+1</f>
        <v>48</v>
      </c>
      <c r="B61" s="25"/>
      <c r="C61" s="24"/>
      <c r="D61" s="147" t="s">
        <v>1</v>
      </c>
      <c r="E61" s="151"/>
      <c r="F61" s="27"/>
      <c r="G61" s="149"/>
      <c r="H61" s="152"/>
      <c r="I61" s="27"/>
    </row>
    <row r="62" spans="1:9" ht="13" x14ac:dyDescent="0.25">
      <c r="A62" s="23">
        <f>MAX(A$12:A61)+1</f>
        <v>49</v>
      </c>
      <c r="B62" s="25"/>
      <c r="C62" s="24"/>
      <c r="D62" s="147" t="s">
        <v>1</v>
      </c>
      <c r="E62" s="151"/>
      <c r="F62" s="27"/>
      <c r="G62" s="149"/>
      <c r="H62" s="152"/>
      <c r="I62" s="27"/>
    </row>
    <row r="63" spans="1:9" ht="13" x14ac:dyDescent="0.25">
      <c r="A63" s="23">
        <f>MAX(A$12:A62)+1</f>
        <v>50</v>
      </c>
      <c r="B63" s="24"/>
      <c r="C63" s="24"/>
      <c r="D63" s="147" t="s">
        <v>1</v>
      </c>
      <c r="E63" s="151"/>
      <c r="F63" s="27"/>
      <c r="G63" s="149"/>
      <c r="H63" s="152"/>
      <c r="I63" s="27"/>
    </row>
    <row r="64" spans="1:9" ht="13" x14ac:dyDescent="0.3">
      <c r="A64" s="774"/>
      <c r="B64" s="774"/>
      <c r="C64" s="774"/>
      <c r="D64" s="774"/>
      <c r="E64" s="774"/>
      <c r="F64" s="774"/>
      <c r="G64" s="774"/>
      <c r="H64" s="774"/>
      <c r="I64" s="774"/>
    </row>
    <row r="65" spans="1:9" ht="13" x14ac:dyDescent="0.3">
      <c r="A65" s="775" t="s">
        <v>22</v>
      </c>
      <c r="B65" s="775"/>
      <c r="C65" s="775"/>
      <c r="D65" s="775"/>
      <c r="E65" s="775"/>
      <c r="F65" s="775"/>
      <c r="G65" s="775"/>
      <c r="H65" s="775"/>
      <c r="I65" s="775"/>
    </row>
    <row r="66" spans="1:9" ht="13" x14ac:dyDescent="0.3">
      <c r="A66" s="774"/>
      <c r="B66" s="774"/>
      <c r="C66" s="774"/>
      <c r="D66" s="774"/>
      <c r="E66" s="774"/>
      <c r="F66" s="774"/>
      <c r="G66" s="774"/>
      <c r="H66" s="774"/>
      <c r="I66" s="774"/>
    </row>
    <row r="67" spans="1:9" s="12" customFormat="1" ht="18" customHeight="1" x14ac:dyDescent="0.25">
      <c r="A67" s="10"/>
      <c r="B67" s="11"/>
      <c r="I67" s="11"/>
    </row>
    <row r="68" spans="1:9" s="12" customFormat="1" ht="18" customHeight="1" x14ac:dyDescent="0.25">
      <c r="A68" s="10"/>
      <c r="B68" s="11"/>
      <c r="I68" s="11"/>
    </row>
    <row r="69" spans="1:9" s="12" customFormat="1" ht="18" customHeight="1" x14ac:dyDescent="0.25">
      <c r="A69" s="11"/>
      <c r="B69" s="11"/>
      <c r="I69" s="11"/>
    </row>
    <row r="70" spans="1:9" s="12" customFormat="1" ht="18" customHeight="1" x14ac:dyDescent="0.25">
      <c r="A70" s="11"/>
      <c r="B70" s="11"/>
      <c r="I70" s="11"/>
    </row>
    <row r="71" spans="1:9" s="12" customFormat="1" ht="18" customHeight="1" x14ac:dyDescent="0.25">
      <c r="A71" s="11"/>
      <c r="B71" s="11"/>
      <c r="I71" s="11"/>
    </row>
    <row r="72" spans="1:9" s="12" customFormat="1" ht="18" customHeight="1" x14ac:dyDescent="0.25">
      <c r="A72" s="11"/>
      <c r="B72" s="11"/>
      <c r="I72" s="11"/>
    </row>
    <row r="73" spans="1:9" s="12" customFormat="1" ht="18" customHeight="1" x14ac:dyDescent="0.25">
      <c r="A73" s="11"/>
      <c r="B73" s="11"/>
      <c r="I73" s="11"/>
    </row>
    <row r="74" spans="1:9" s="12" customFormat="1" ht="18" customHeight="1" x14ac:dyDescent="0.25">
      <c r="A74" s="11"/>
      <c r="B74" s="11"/>
      <c r="I74" s="11"/>
    </row>
    <row r="75" spans="1:9" s="12" customFormat="1" x14ac:dyDescent="0.25">
      <c r="A75" s="11"/>
      <c r="B75" s="11"/>
      <c r="C75" s="11"/>
      <c r="D75" s="11"/>
      <c r="E75" s="11"/>
      <c r="F75" s="11"/>
      <c r="G75" s="11"/>
      <c r="H75" s="11"/>
      <c r="I75" s="11"/>
    </row>
  </sheetData>
  <mergeCells count="5">
    <mergeCell ref="A1:I1"/>
    <mergeCell ref="A66:I66"/>
    <mergeCell ref="A13:I13"/>
    <mergeCell ref="A65:I65"/>
    <mergeCell ref="A64:I64"/>
  </mergeCells>
  <phoneticPr fontId="0" type="noConversion"/>
  <conditionalFormatting sqref="D14:D63">
    <cfRule type="cellIs" dxfId="77" priority="1" stopIfTrue="1" operator="equal">
      <formula>"F"</formula>
    </cfRule>
    <cfRule type="cellIs" dxfId="76" priority="2" stopIfTrue="1" operator="equal">
      <formula>"B"</formula>
    </cfRule>
    <cfRule type="cellIs" dxfId="75" priority="3" stopIfTrue="1" operator="equal">
      <formula>"u"</formula>
    </cfRule>
  </conditionalFormatting>
  <dataValidations xWindow="81" yWindow="389" count="3">
    <dataValidation type="list" showInputMessage="1" showErrorMessage="1" promptTitle="Valid values include:" prompt="U - Untested_x000a_P - Pass_x000a_F - Fail_x000a_B - Blocked_x000a_S - Skipped_x000a_n/a - Not applicable_x000a_" sqref="D14:D63">
      <formula1>"U,P,F,B,S,n/a"</formula1>
    </dataValidation>
    <dataValidation allowBlank="1" showErrorMessage="1" promptTitle="Valid values include:" sqref="D12"/>
    <dataValidation allowBlank="1" showErrorMessage="1" sqref="A12:B12"/>
  </dataValidations>
  <hyperlinks>
    <hyperlink ref="B14" location="'UC011 Test Cases'!A1:F30" display="对推荐信信息进行增删改查操作并保存"/>
  </hyperlinks>
  <pageMargins left="0.5" right="0.5" top="0.5" bottom="0.5" header="0.5" footer="0.5"/>
  <pageSetup orientation="landscape" r:id="rId1"/>
  <headerFooter alignWithMargins="0"/>
  <drawing r:id="rId2"/>
  <legacyDrawing r:id="rId3"/>
  <oleObjects>
    <mc:AlternateContent xmlns:mc="http://schemas.openxmlformats.org/markup-compatibility/2006">
      <mc:Choice Requires="x14">
        <oleObject progId="Paint.Picture" shapeId="132106" r:id="rId4">
          <objectPr defaultSize="0" r:id="rId5">
            <anchor moveWithCells="1">
              <from>
                <xdr:col>8</xdr:col>
                <xdr:colOff>19050</xdr:colOff>
                <xdr:row>11</xdr:row>
                <xdr:rowOff>190500</xdr:rowOff>
              </from>
              <to>
                <xdr:col>9</xdr:col>
                <xdr:colOff>0</xdr:colOff>
                <xdr:row>11</xdr:row>
                <xdr:rowOff>342900</xdr:rowOff>
              </to>
            </anchor>
          </objectPr>
        </oleObject>
      </mc:Choice>
      <mc:Fallback>
        <oleObject progId="Paint.Picture" shapeId="132106" r:id="rId4"/>
      </mc:Fallback>
    </mc:AlternateContent>
    <mc:AlternateContent xmlns:mc="http://schemas.openxmlformats.org/markup-compatibility/2006">
      <mc:Choice Requires="x14">
        <oleObject progId="Paint.Picture" shapeId="132113" r:id="rId6">
          <objectPr defaultSize="0" autoPict="0" r:id="rId5">
            <anchor moveWithCells="1">
              <from>
                <xdr:col>8</xdr:col>
                <xdr:colOff>19050</xdr:colOff>
                <xdr:row>11</xdr:row>
                <xdr:rowOff>190500</xdr:rowOff>
              </from>
              <to>
                <xdr:col>9</xdr:col>
                <xdr:colOff>0</xdr:colOff>
                <xdr:row>11</xdr:row>
                <xdr:rowOff>342900</xdr:rowOff>
              </to>
            </anchor>
          </objectPr>
        </oleObject>
      </mc:Choice>
      <mc:Fallback>
        <oleObject progId="Paint.Picture" shapeId="132113" r:id="rId6"/>
      </mc:Fallback>
    </mc:AlternateContent>
    <mc:AlternateContent xmlns:mc="http://schemas.openxmlformats.org/markup-compatibility/2006">
      <mc:Choice Requires="x14">
        <oleObject progId="Paint.Picture" shapeId="132114" r:id="rId7">
          <objectPr defaultSize="0" autoPict="0" r:id="rId5">
            <anchor moveWithCells="1">
              <from>
                <xdr:col>8</xdr:col>
                <xdr:colOff>19050</xdr:colOff>
                <xdr:row>11</xdr:row>
                <xdr:rowOff>190500</xdr:rowOff>
              </from>
              <to>
                <xdr:col>9</xdr:col>
                <xdr:colOff>0</xdr:colOff>
                <xdr:row>11</xdr:row>
                <xdr:rowOff>342900</xdr:rowOff>
              </to>
            </anchor>
          </objectPr>
        </oleObject>
      </mc:Choice>
      <mc:Fallback>
        <oleObject progId="Paint.Picture" shapeId="132114" r:id="rId7"/>
      </mc:Fallback>
    </mc:AlternateContent>
  </oleObjec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workbookViewId="0">
      <selection activeCell="D22" sqref="D22"/>
    </sheetView>
  </sheetViews>
  <sheetFormatPr defaultColWidth="9.1796875" defaultRowHeight="12.5" x14ac:dyDescent="0.25"/>
  <cols>
    <col min="1" max="1" width="3.1796875" style="268" bestFit="1" customWidth="1"/>
    <col min="2" max="2" width="32.1796875" style="268" bestFit="1" customWidth="1"/>
    <col min="3" max="3" width="30.453125" style="268" bestFit="1" customWidth="1"/>
    <col min="4" max="4" width="9.1796875" style="268" bestFit="1" customWidth="1"/>
    <col min="5" max="5" width="12.1796875" style="268" customWidth="1"/>
    <col min="6" max="16384" width="9.1796875" style="268"/>
  </cols>
  <sheetData>
    <row r="1" spans="1:6" ht="16.5" customHeight="1" thickBot="1" x14ac:dyDescent="0.3">
      <c r="A1" s="827" t="s">
        <v>373</v>
      </c>
      <c r="B1" s="827"/>
      <c r="C1" s="827"/>
      <c r="D1" s="827"/>
      <c r="E1" s="827"/>
      <c r="F1" s="827"/>
    </row>
    <row r="2" spans="1:6" ht="25.5" thickTop="1" x14ac:dyDescent="0.3">
      <c r="A2" s="594"/>
      <c r="B2" s="595" t="s">
        <v>84</v>
      </c>
      <c r="C2" s="271" t="s">
        <v>371</v>
      </c>
      <c r="D2" s="622" t="s">
        <v>77</v>
      </c>
      <c r="E2" s="190" t="s">
        <v>374</v>
      </c>
      <c r="F2" s="596"/>
    </row>
    <row r="3" spans="1:6" ht="13" x14ac:dyDescent="0.3">
      <c r="A3" s="597"/>
      <c r="B3" s="472" t="s">
        <v>85</v>
      </c>
      <c r="C3" s="841" t="s">
        <v>375</v>
      </c>
      <c r="D3" s="842"/>
      <c r="E3" s="843"/>
      <c r="F3" s="596"/>
    </row>
    <row r="4" spans="1:6" ht="13" x14ac:dyDescent="0.3">
      <c r="A4" s="447"/>
      <c r="B4" s="472" t="s">
        <v>87</v>
      </c>
      <c r="C4" s="841" t="s">
        <v>376</v>
      </c>
      <c r="D4" s="842"/>
      <c r="E4" s="843"/>
      <c r="F4" s="596"/>
    </row>
    <row r="5" spans="1:6" ht="13" x14ac:dyDescent="0.3">
      <c r="A5" s="447"/>
      <c r="B5" s="472" t="s">
        <v>86</v>
      </c>
      <c r="C5" s="841"/>
      <c r="D5" s="842"/>
      <c r="E5" s="843"/>
      <c r="F5" s="596"/>
    </row>
    <row r="6" spans="1:6" ht="13.5" customHeight="1" thickBot="1" x14ac:dyDescent="0.35">
      <c r="A6" s="600"/>
      <c r="B6" s="601" t="s">
        <v>88</v>
      </c>
      <c r="C6" s="820" t="s">
        <v>377</v>
      </c>
      <c r="D6" s="821"/>
      <c r="E6" s="822"/>
      <c r="F6" s="602"/>
    </row>
    <row r="7" spans="1:6" ht="13" x14ac:dyDescent="0.3">
      <c r="A7" s="603"/>
      <c r="B7" s="604" t="s">
        <v>89</v>
      </c>
      <c r="C7" s="605"/>
      <c r="D7" s="606" t="s">
        <v>91</v>
      </c>
      <c r="E7" s="607"/>
      <c r="F7" s="608"/>
    </row>
    <row r="8" spans="1:6" ht="13.5" thickBot="1" x14ac:dyDescent="0.35">
      <c r="A8" s="609"/>
      <c r="B8" s="610" t="s">
        <v>90</v>
      </c>
      <c r="C8" s="611"/>
      <c r="D8" s="612" t="s">
        <v>92</v>
      </c>
      <c r="E8" s="613"/>
      <c r="F8" s="614"/>
    </row>
    <row r="9" spans="1:6" ht="23.5" thickBot="1" x14ac:dyDescent="0.35">
      <c r="A9" s="615" t="s">
        <v>78</v>
      </c>
      <c r="B9" s="616" t="s">
        <v>79</v>
      </c>
      <c r="C9" s="616" t="s">
        <v>80</v>
      </c>
      <c r="D9" s="623" t="s">
        <v>81</v>
      </c>
      <c r="E9" s="823" t="s">
        <v>82</v>
      </c>
      <c r="F9" s="830"/>
    </row>
    <row r="10" spans="1:6" ht="13" x14ac:dyDescent="0.25">
      <c r="A10" s="617">
        <v>1</v>
      </c>
      <c r="B10" s="618" t="s">
        <v>378</v>
      </c>
      <c r="C10" s="548" t="s">
        <v>379</v>
      </c>
      <c r="D10" s="156" t="s">
        <v>1</v>
      </c>
      <c r="E10" s="825"/>
      <c r="F10" s="826"/>
    </row>
    <row r="11" spans="1:6" ht="13" x14ac:dyDescent="0.25">
      <c r="A11" s="617"/>
      <c r="B11" s="547" t="s">
        <v>315</v>
      </c>
      <c r="C11" s="547" t="s">
        <v>380</v>
      </c>
      <c r="D11" s="156" t="s">
        <v>1</v>
      </c>
      <c r="E11" s="839"/>
      <c r="F11" s="840"/>
    </row>
    <row r="12" spans="1:6" ht="13" x14ac:dyDescent="0.25">
      <c r="A12" s="617">
        <v>4</v>
      </c>
      <c r="B12" s="302" t="s">
        <v>381</v>
      </c>
      <c r="C12" s="618" t="s">
        <v>382</v>
      </c>
      <c r="D12" s="156" t="s">
        <v>1</v>
      </c>
      <c r="E12" s="839"/>
      <c r="F12" s="840"/>
    </row>
    <row r="13" spans="1:6" ht="13" x14ac:dyDescent="0.25">
      <c r="A13" s="617">
        <v>5</v>
      </c>
      <c r="B13" s="618" t="s">
        <v>364</v>
      </c>
      <c r="C13" s="618" t="s">
        <v>383</v>
      </c>
      <c r="D13" s="156" t="s">
        <v>1</v>
      </c>
      <c r="E13" s="839"/>
      <c r="F13" s="840"/>
    </row>
    <row r="14" spans="1:6" ht="13" x14ac:dyDescent="0.25">
      <c r="A14" s="617">
        <v>6</v>
      </c>
      <c r="B14" s="618" t="s">
        <v>384</v>
      </c>
      <c r="C14" s="618" t="s">
        <v>385</v>
      </c>
      <c r="D14" s="156" t="s">
        <v>1</v>
      </c>
      <c r="E14" s="839"/>
      <c r="F14" s="840"/>
    </row>
    <row r="15" spans="1:6" ht="13" x14ac:dyDescent="0.25">
      <c r="A15" s="617">
        <v>7</v>
      </c>
      <c r="B15" s="618" t="s">
        <v>367</v>
      </c>
      <c r="C15" s="618" t="s">
        <v>386</v>
      </c>
      <c r="D15" s="156" t="s">
        <v>1</v>
      </c>
      <c r="E15" s="839"/>
      <c r="F15" s="840"/>
    </row>
    <row r="16" spans="1:6" ht="13" x14ac:dyDescent="0.25">
      <c r="A16" s="617"/>
      <c r="B16" s="618" t="s">
        <v>250</v>
      </c>
      <c r="C16" s="618" t="s">
        <v>385</v>
      </c>
      <c r="D16" s="156" t="s">
        <v>1</v>
      </c>
      <c r="E16" s="839"/>
      <c r="F16" s="840"/>
    </row>
    <row r="17" spans="1:6" ht="13" x14ac:dyDescent="0.25">
      <c r="A17" s="617">
        <v>9</v>
      </c>
      <c r="B17" s="618" t="s">
        <v>251</v>
      </c>
      <c r="C17" s="618" t="s">
        <v>387</v>
      </c>
      <c r="D17" s="156" t="s">
        <v>1</v>
      </c>
      <c r="E17" s="839"/>
      <c r="F17" s="840"/>
    </row>
    <row r="18" spans="1:6" ht="13" x14ac:dyDescent="0.25">
      <c r="A18" s="617">
        <v>10</v>
      </c>
      <c r="B18" s="618"/>
      <c r="C18" s="618"/>
      <c r="D18" s="156" t="s">
        <v>1</v>
      </c>
      <c r="E18" s="839"/>
      <c r="F18" s="840"/>
    </row>
    <row r="19" spans="1:6" ht="13" x14ac:dyDescent="0.25">
      <c r="A19" s="617">
        <v>11</v>
      </c>
      <c r="B19" s="618"/>
      <c r="C19" s="618"/>
      <c r="D19" s="156" t="s">
        <v>1</v>
      </c>
      <c r="E19" s="839"/>
      <c r="F19" s="840"/>
    </row>
    <row r="20" spans="1:6" ht="13" x14ac:dyDescent="0.25">
      <c r="A20" s="617">
        <v>12</v>
      </c>
      <c r="B20" s="618"/>
      <c r="C20" s="618"/>
      <c r="D20" s="156" t="s">
        <v>1</v>
      </c>
      <c r="E20" s="839"/>
      <c r="F20" s="840"/>
    </row>
    <row r="21" spans="1:6" ht="13" x14ac:dyDescent="0.25">
      <c r="A21" s="617">
        <v>13</v>
      </c>
      <c r="B21" s="618"/>
      <c r="C21" s="618"/>
      <c r="D21" s="156" t="s">
        <v>1</v>
      </c>
      <c r="E21" s="839"/>
      <c r="F21" s="840"/>
    </row>
    <row r="22" spans="1:6" ht="13" x14ac:dyDescent="0.25">
      <c r="A22" s="617">
        <v>14</v>
      </c>
      <c r="B22" s="618"/>
      <c r="C22" s="618"/>
      <c r="D22" s="156" t="s">
        <v>1</v>
      </c>
      <c r="E22" s="839"/>
      <c r="F22" s="840"/>
    </row>
    <row r="23" spans="1:6" ht="13" x14ac:dyDescent="0.25">
      <c r="A23" s="617">
        <v>15</v>
      </c>
      <c r="B23" s="618"/>
      <c r="C23" s="618"/>
      <c r="D23" s="156" t="s">
        <v>1</v>
      </c>
      <c r="E23" s="839"/>
      <c r="F23" s="840"/>
    </row>
    <row r="24" spans="1:6" ht="13" x14ac:dyDescent="0.25">
      <c r="A24" s="617">
        <v>16</v>
      </c>
      <c r="B24" s="618"/>
      <c r="C24" s="618"/>
      <c r="D24" s="156" t="s">
        <v>1</v>
      </c>
      <c r="E24" s="839"/>
      <c r="F24" s="840"/>
    </row>
    <row r="25" spans="1:6" ht="13" x14ac:dyDescent="0.25">
      <c r="A25" s="617">
        <v>17</v>
      </c>
      <c r="B25" s="618"/>
      <c r="C25" s="618"/>
      <c r="D25" s="156" t="s">
        <v>1</v>
      </c>
      <c r="E25" s="839"/>
      <c r="F25" s="840"/>
    </row>
    <row r="26" spans="1:6" ht="13" x14ac:dyDescent="0.25">
      <c r="A26" s="617">
        <v>18</v>
      </c>
      <c r="B26" s="618"/>
      <c r="C26" s="618"/>
      <c r="D26" s="156" t="s">
        <v>1</v>
      </c>
      <c r="E26" s="839"/>
      <c r="F26" s="840"/>
    </row>
    <row r="27" spans="1:6" ht="13" x14ac:dyDescent="0.25">
      <c r="A27" s="617">
        <v>19</v>
      </c>
      <c r="B27" s="618"/>
      <c r="C27" s="618"/>
      <c r="D27" s="156" t="s">
        <v>1</v>
      </c>
      <c r="E27" s="839"/>
      <c r="F27" s="840"/>
    </row>
    <row r="28" spans="1:6" ht="13" x14ac:dyDescent="0.25">
      <c r="A28" s="617">
        <v>20</v>
      </c>
      <c r="B28" s="618"/>
      <c r="C28" s="618"/>
      <c r="D28" s="156" t="s">
        <v>1</v>
      </c>
      <c r="E28" s="839"/>
      <c r="F28" s="840"/>
    </row>
    <row r="29" spans="1:6" ht="13.5" thickBot="1" x14ac:dyDescent="0.35">
      <c r="A29" s="619"/>
      <c r="B29" s="620" t="s">
        <v>83</v>
      </c>
      <c r="C29" s="621"/>
      <c r="D29" s="156" t="s">
        <v>1</v>
      </c>
      <c r="E29" s="828"/>
      <c r="F29" s="829"/>
    </row>
    <row r="31" spans="1:6" ht="16.5" customHeight="1" x14ac:dyDescent="0.25"/>
    <row r="33" ht="13" customHeight="1" x14ac:dyDescent="0.25"/>
    <row r="36" ht="13.5" customHeight="1" x14ac:dyDescent="0.25"/>
    <row r="44" ht="18" customHeight="1" x14ac:dyDescent="0.25"/>
    <row r="63" ht="16.5" customHeight="1" x14ac:dyDescent="0.25"/>
    <row r="65" ht="12.75" customHeight="1" x14ac:dyDescent="0.25"/>
    <row r="68" ht="13.5" customHeight="1" x14ac:dyDescent="0.25"/>
    <row r="95" ht="16.5" customHeight="1" x14ac:dyDescent="0.25"/>
    <row r="96" ht="17.25" customHeight="1" x14ac:dyDescent="0.25"/>
    <row r="100" ht="13.5" customHeight="1" x14ac:dyDescent="0.25"/>
    <row r="101" ht="13.5" customHeight="1" x14ac:dyDescent="0.25"/>
  </sheetData>
  <mergeCells count="26">
    <mergeCell ref="E27:F27"/>
    <mergeCell ref="E28:F28"/>
    <mergeCell ref="E29:F29"/>
    <mergeCell ref="E21:F21"/>
    <mergeCell ref="E22:F22"/>
    <mergeCell ref="E23:F23"/>
    <mergeCell ref="E24:F24"/>
    <mergeCell ref="E25:F25"/>
    <mergeCell ref="E26:F26"/>
    <mergeCell ref="E20:F20"/>
    <mergeCell ref="E10:F10"/>
    <mergeCell ref="E11:F11"/>
    <mergeCell ref="E12:F12"/>
    <mergeCell ref="E13:F13"/>
    <mergeCell ref="E14:F14"/>
    <mergeCell ref="E15:F15"/>
    <mergeCell ref="E16:F16"/>
    <mergeCell ref="E17:F17"/>
    <mergeCell ref="E18:F18"/>
    <mergeCell ref="E19:F19"/>
    <mergeCell ref="E9:F9"/>
    <mergeCell ref="A1:F1"/>
    <mergeCell ref="C3:E3"/>
    <mergeCell ref="C4:E4"/>
    <mergeCell ref="C5:E5"/>
    <mergeCell ref="C6:E6"/>
  </mergeCells>
  <conditionalFormatting sqref="D10:D29">
    <cfRule type="cellIs" dxfId="74" priority="1" stopIfTrue="1" operator="equal">
      <formula>"F"</formula>
    </cfRule>
    <cfRule type="cellIs" dxfId="73" priority="2" stopIfTrue="1" operator="equal">
      <formula>"B"</formula>
    </cfRule>
    <cfRule type="cellIs" dxfId="72" priority="3"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D10:D29">
      <formula1>"U,P,F,B,S,n/a"</formula1>
    </dataValidation>
  </dataValidations>
  <hyperlinks>
    <hyperlink ref="E2" location="'UC011'!A1" display="UC011-01"/>
    <hyperlink ref="B12" location="'Test Data'!A101:E105" display="填写正确的推荐信信息，并点击“保存”按钮"/>
  </hyperlink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dimension ref="A1:I75"/>
  <sheetViews>
    <sheetView workbookViewId="0">
      <pane ySplit="12" topLeftCell="A13" activePane="bottomLeft" state="frozen"/>
      <selection pane="bottomLeft" activeCell="C19" sqref="C19"/>
    </sheetView>
  </sheetViews>
  <sheetFormatPr defaultColWidth="9.1796875" defaultRowHeight="12.5" x14ac:dyDescent="0.25"/>
  <cols>
    <col min="1" max="1" width="5.26953125" style="9" customWidth="1"/>
    <col min="2" max="3" width="29.54296875" style="9" customWidth="1"/>
    <col min="4" max="4" width="6.54296875" style="9" bestFit="1" customWidth="1"/>
    <col min="5" max="5" width="10.453125" style="9" customWidth="1"/>
    <col min="6" max="6" width="7.54296875" style="9" bestFit="1" customWidth="1"/>
    <col min="7" max="7" width="7.54296875" style="9" customWidth="1"/>
    <col min="8" max="8" width="30.54296875" style="9" customWidth="1"/>
    <col min="9" max="9" width="2.7265625" style="13" customWidth="1"/>
    <col min="10" max="16384" width="9.1796875" style="9"/>
  </cols>
  <sheetData>
    <row r="1" spans="1:9" ht="20" x14ac:dyDescent="0.4">
      <c r="A1" s="773" t="str">
        <f ca="1">MID(CELL("filename",A7),FIND("]",CELL("filename"),1)+1,255)</f>
        <v>UC054</v>
      </c>
      <c r="B1" s="773"/>
      <c r="C1" s="773"/>
      <c r="D1" s="773"/>
      <c r="E1" s="773"/>
      <c r="F1" s="773"/>
      <c r="G1" s="773"/>
      <c r="H1" s="773"/>
      <c r="I1" s="773"/>
    </row>
    <row r="2" spans="1:9" ht="3.75" customHeight="1" x14ac:dyDescent="0.4">
      <c r="A2" s="16"/>
      <c r="B2" s="16"/>
      <c r="C2" s="16"/>
      <c r="D2" s="16"/>
      <c r="E2" s="16"/>
      <c r="F2" s="16"/>
      <c r="G2" s="16"/>
      <c r="H2" s="16"/>
      <c r="I2" s="16"/>
    </row>
    <row r="3" spans="1:9" s="18" customFormat="1" ht="13" x14ac:dyDescent="0.25">
      <c r="A3" s="20"/>
      <c r="B3" s="20"/>
      <c r="C3" s="20"/>
      <c r="D3" s="143"/>
      <c r="E3" s="143" t="s">
        <v>0</v>
      </c>
      <c r="F3" s="144"/>
      <c r="G3" s="145"/>
      <c r="H3" s="20"/>
      <c r="I3" s="20"/>
    </row>
    <row r="4" spans="1:9" s="18" customFormat="1" ht="11.5" x14ac:dyDescent="0.25">
      <c r="A4" s="20"/>
      <c r="B4" s="20"/>
      <c r="C4" s="20"/>
      <c r="D4" s="146" t="s">
        <v>12</v>
      </c>
      <c r="E4" s="33">
        <f>COUNTIF($D$12:$D$65,"U")</f>
        <v>0</v>
      </c>
      <c r="F4" s="89" t="str">
        <f>IF($E$9=0, "-", $E4/$E$9)</f>
        <v>-</v>
      </c>
      <c r="G4" s="76">
        <f>SUMIF($D$12:$D$64,"U", $G$12:$G$64) / 60</f>
        <v>0</v>
      </c>
      <c r="H4" s="20"/>
      <c r="I4" s="20"/>
    </row>
    <row r="5" spans="1:9" s="18" customFormat="1" ht="11.5" x14ac:dyDescent="0.25">
      <c r="A5" s="20"/>
      <c r="B5" s="20"/>
      <c r="C5" s="20"/>
      <c r="D5" s="146" t="s">
        <v>10</v>
      </c>
      <c r="E5" s="33">
        <f>COUNTIF($D$12:$D$65,"P")</f>
        <v>0</v>
      </c>
      <c r="F5" s="89" t="str">
        <f>IF($E$9=0, "-", $E5/$E$9)</f>
        <v>-</v>
      </c>
      <c r="G5" s="77">
        <f>SUMIF($D$12:$D$65,"P", $G$12:$G$65) / 60</f>
        <v>0</v>
      </c>
      <c r="H5" s="20"/>
      <c r="I5" s="20"/>
    </row>
    <row r="6" spans="1:9" s="18" customFormat="1" ht="11.5" x14ac:dyDescent="0.25">
      <c r="A6" s="20"/>
      <c r="B6" s="20"/>
      <c r="C6" s="20"/>
      <c r="D6" s="146" t="s">
        <v>11</v>
      </c>
      <c r="E6" s="33">
        <f>COUNTIF($D$12:$D$65,"F")</f>
        <v>0</v>
      </c>
      <c r="F6" s="89" t="str">
        <f>IF($E$9=0, "-", $E6/$E$9)</f>
        <v>-</v>
      </c>
      <c r="G6" s="77">
        <f>SUMIF($D$12:$D$65,"F", $G$12:$G$65) / 60</f>
        <v>0</v>
      </c>
      <c r="H6" s="20"/>
      <c r="I6" s="20"/>
    </row>
    <row r="7" spans="1:9" s="18" customFormat="1" ht="11.5" x14ac:dyDescent="0.25">
      <c r="A7" s="21"/>
      <c r="B7" s="21"/>
      <c r="C7" s="17"/>
      <c r="D7" s="146" t="s">
        <v>9</v>
      </c>
      <c r="E7" s="33">
        <f>COUNTIF($D$12:$D$65,"S")</f>
        <v>0</v>
      </c>
      <c r="F7" s="89" t="str">
        <f>IF($E$9=0, "-", $E7/$E$9)</f>
        <v>-</v>
      </c>
      <c r="G7" s="77">
        <f>SUMIF($D$12:$D$65,"S", $G$12:$G$65) / 60</f>
        <v>0</v>
      </c>
      <c r="H7" s="20"/>
      <c r="I7" s="20"/>
    </row>
    <row r="8" spans="1:9" s="18" customFormat="1" ht="11.5" x14ac:dyDescent="0.25">
      <c r="A8" s="21"/>
      <c r="B8" s="21"/>
      <c r="C8" s="17"/>
      <c r="D8" s="146" t="s">
        <v>13</v>
      </c>
      <c r="E8" s="33">
        <f>COUNTIF($D$12:$D$65,"B")</f>
        <v>0</v>
      </c>
      <c r="F8" s="90" t="str">
        <f>IF($E$9=0, "-", $E8/$E$9)</f>
        <v>-</v>
      </c>
      <c r="G8" s="77">
        <f>SUMIF($D$12:$D$65,"B", $G$12:$G$65) / 60</f>
        <v>0</v>
      </c>
      <c r="H8" s="20"/>
      <c r="I8" s="20"/>
    </row>
    <row r="9" spans="1:9" s="18" customFormat="1" ht="11.5" hidden="1" x14ac:dyDescent="0.2">
      <c r="A9" s="21"/>
      <c r="B9" s="21"/>
      <c r="C9" s="21"/>
      <c r="D9" s="35" t="s">
        <v>7</v>
      </c>
      <c r="E9" s="37">
        <f>SUM(E4:E8)</f>
        <v>0</v>
      </c>
      <c r="F9" s="38" t="str">
        <f>IF($E$9=0,"-",$E$9/$E$9)</f>
        <v>-</v>
      </c>
      <c r="G9" s="40">
        <f>SUM(G4:G8)</f>
        <v>0</v>
      </c>
      <c r="I9" s="22"/>
    </row>
    <row r="10" spans="1:9" s="18" customFormat="1" ht="11.5" hidden="1" x14ac:dyDescent="0.2">
      <c r="A10" s="21"/>
      <c r="B10" s="21"/>
      <c r="C10" s="21"/>
      <c r="D10" s="34" t="s">
        <v>8</v>
      </c>
      <c r="E10" s="36">
        <f>COUNTIF($D$12:$D$65,"N/A")</f>
        <v>50</v>
      </c>
      <c r="F10" s="19"/>
      <c r="G10" s="39">
        <f>SUMIF($D$12:$D$65,"n/a", $G$12:$G$65) / 60</f>
        <v>0</v>
      </c>
      <c r="I10" s="22"/>
    </row>
    <row r="11" spans="1:9" ht="4.5" customHeight="1" x14ac:dyDescent="0.25">
      <c r="A11" s="6"/>
      <c r="B11" s="6"/>
      <c r="C11" s="6"/>
      <c r="D11" s="6"/>
      <c r="E11" s="6"/>
      <c r="F11" s="6"/>
      <c r="G11" s="6"/>
      <c r="H11" s="6"/>
      <c r="I11" s="7"/>
    </row>
    <row r="12" spans="1:9" ht="29.25" customHeight="1" x14ac:dyDescent="0.3">
      <c r="A12" s="32" t="s">
        <v>14</v>
      </c>
      <c r="B12" s="32" t="s">
        <v>803</v>
      </c>
      <c r="C12" s="32" t="s">
        <v>72</v>
      </c>
      <c r="D12" s="32" t="s">
        <v>73</v>
      </c>
      <c r="E12" s="32" t="s">
        <v>75</v>
      </c>
      <c r="F12" s="32" t="s">
        <v>64</v>
      </c>
      <c r="G12" s="32" t="s">
        <v>76</v>
      </c>
      <c r="H12" s="142" t="s">
        <v>74</v>
      </c>
      <c r="I12" s="41"/>
    </row>
    <row r="13" spans="1:9" ht="13.5" thickBot="1" x14ac:dyDescent="0.35">
      <c r="A13" s="776" t="s">
        <v>508</v>
      </c>
      <c r="B13" s="777"/>
      <c r="C13" s="777"/>
      <c r="D13" s="777"/>
      <c r="E13" s="777"/>
      <c r="F13" s="777"/>
      <c r="G13" s="777"/>
      <c r="H13" s="777"/>
      <c r="I13" s="778"/>
    </row>
    <row r="14" spans="1:9" ht="13" x14ac:dyDescent="0.25">
      <c r="A14" s="28">
        <f>MAX(A$12:A12)+1</f>
        <v>1</v>
      </c>
      <c r="B14" s="309" t="s">
        <v>509</v>
      </c>
      <c r="C14" s="30" t="s">
        <v>510</v>
      </c>
      <c r="D14" s="147" t="s">
        <v>1</v>
      </c>
      <c r="E14" s="148"/>
      <c r="F14" s="31"/>
      <c r="G14" s="149"/>
      <c r="H14" s="150"/>
      <c r="I14" s="31"/>
    </row>
    <row r="15" spans="1:9" ht="13" x14ac:dyDescent="0.25">
      <c r="A15" s="23">
        <f>MAX(A$12:A14)+1</f>
        <v>2</v>
      </c>
      <c r="B15" s="24"/>
      <c r="C15" s="25"/>
      <c r="D15" s="147" t="s">
        <v>1</v>
      </c>
      <c r="E15" s="151"/>
      <c r="F15" s="27"/>
      <c r="G15" s="149"/>
      <c r="H15" s="152"/>
      <c r="I15" s="27"/>
    </row>
    <row r="16" spans="1:9" ht="13" x14ac:dyDescent="0.25">
      <c r="A16" s="23">
        <f>MAX(A$12:A15)+1</f>
        <v>3</v>
      </c>
      <c r="B16" s="26"/>
      <c r="C16" s="25"/>
      <c r="D16" s="147" t="s">
        <v>1</v>
      </c>
      <c r="E16" s="151"/>
      <c r="F16" s="27"/>
      <c r="G16" s="149"/>
      <c r="H16" s="152"/>
      <c r="I16" s="27"/>
    </row>
    <row r="17" spans="1:9" ht="13" x14ac:dyDescent="0.25">
      <c r="A17" s="23">
        <f>MAX(A$12:A16)+1</f>
        <v>4</v>
      </c>
      <c r="B17" s="24"/>
      <c r="C17" s="25"/>
      <c r="D17" s="147" t="s">
        <v>1</v>
      </c>
      <c r="E17" s="151"/>
      <c r="F17" s="27"/>
      <c r="G17" s="149"/>
      <c r="H17" s="152"/>
      <c r="I17" s="27"/>
    </row>
    <row r="18" spans="1:9" ht="13" x14ac:dyDescent="0.25">
      <c r="A18" s="23">
        <f>MAX(A$12:A17)+1</f>
        <v>5</v>
      </c>
      <c r="B18" s="24"/>
      <c r="C18" s="25"/>
      <c r="D18" s="147" t="s">
        <v>1</v>
      </c>
      <c r="E18" s="151"/>
      <c r="F18" s="27"/>
      <c r="G18" s="149"/>
      <c r="H18" s="152"/>
      <c r="I18" s="27"/>
    </row>
    <row r="19" spans="1:9" ht="13" x14ac:dyDescent="0.25">
      <c r="A19" s="23">
        <f>MAX(A$12:A18)+1</f>
        <v>6</v>
      </c>
      <c r="B19" s="25"/>
      <c r="C19" s="24"/>
      <c r="D19" s="147" t="s">
        <v>1</v>
      </c>
      <c r="E19" s="151"/>
      <c r="F19" s="27"/>
      <c r="G19" s="149"/>
      <c r="H19" s="152"/>
      <c r="I19" s="27"/>
    </row>
    <row r="20" spans="1:9" ht="13" x14ac:dyDescent="0.25">
      <c r="A20" s="23">
        <f>MAX(A$12:A19)+1</f>
        <v>7</v>
      </c>
      <c r="B20" s="25"/>
      <c r="C20" s="24"/>
      <c r="D20" s="147" t="s">
        <v>1</v>
      </c>
      <c r="E20" s="151"/>
      <c r="F20" s="27"/>
      <c r="G20" s="149"/>
      <c r="H20" s="152"/>
      <c r="I20" s="27"/>
    </row>
    <row r="21" spans="1:9" ht="13" x14ac:dyDescent="0.25">
      <c r="A21" s="23">
        <f>MAX(A$12:A20)+1</f>
        <v>8</v>
      </c>
      <c r="B21" s="24"/>
      <c r="C21" s="24"/>
      <c r="D21" s="147" t="s">
        <v>1</v>
      </c>
      <c r="E21" s="151"/>
      <c r="F21" s="27"/>
      <c r="G21" s="149"/>
      <c r="H21" s="152"/>
      <c r="I21" s="27"/>
    </row>
    <row r="22" spans="1:9" ht="13" x14ac:dyDescent="0.25">
      <c r="A22" s="23">
        <f>MAX(A$12:A21)+1</f>
        <v>9</v>
      </c>
      <c r="B22" s="25"/>
      <c r="C22" s="24"/>
      <c r="D22" s="147" t="s">
        <v>1</v>
      </c>
      <c r="E22" s="151"/>
      <c r="F22" s="27"/>
      <c r="G22" s="149"/>
      <c r="H22" s="152"/>
      <c r="I22" s="27"/>
    </row>
    <row r="23" spans="1:9" ht="13" x14ac:dyDescent="0.25">
      <c r="A23" s="23">
        <f>MAX(A$12:A22)+1</f>
        <v>10</v>
      </c>
      <c r="B23" s="25"/>
      <c r="C23" s="24"/>
      <c r="D23" s="147" t="s">
        <v>1</v>
      </c>
      <c r="E23" s="151"/>
      <c r="F23" s="27"/>
      <c r="G23" s="149"/>
      <c r="H23" s="152"/>
      <c r="I23" s="27"/>
    </row>
    <row r="24" spans="1:9" ht="13" x14ac:dyDescent="0.25">
      <c r="A24" s="23">
        <f>MAX(A$12:A23)+1</f>
        <v>11</v>
      </c>
      <c r="B24" s="24"/>
      <c r="C24" s="24"/>
      <c r="D24" s="147" t="s">
        <v>1</v>
      </c>
      <c r="E24" s="151"/>
      <c r="F24" s="27"/>
      <c r="G24" s="149"/>
      <c r="H24" s="152"/>
      <c r="I24" s="27"/>
    </row>
    <row r="25" spans="1:9" ht="13" x14ac:dyDescent="0.25">
      <c r="A25" s="23">
        <f>MAX(A$12:A24)+1</f>
        <v>12</v>
      </c>
      <c r="B25" s="25"/>
      <c r="C25" s="24"/>
      <c r="D25" s="147" t="s">
        <v>1</v>
      </c>
      <c r="E25" s="151"/>
      <c r="F25" s="27"/>
      <c r="G25" s="149"/>
      <c r="H25" s="152"/>
      <c r="I25" s="27"/>
    </row>
    <row r="26" spans="1:9" ht="13" x14ac:dyDescent="0.25">
      <c r="A26" s="23">
        <f>MAX(A$12:A25)+1</f>
        <v>13</v>
      </c>
      <c r="B26" s="25"/>
      <c r="C26" s="24"/>
      <c r="D26" s="147" t="s">
        <v>1</v>
      </c>
      <c r="E26" s="151"/>
      <c r="F26" s="27"/>
      <c r="G26" s="149"/>
      <c r="H26" s="152"/>
      <c r="I26" s="27"/>
    </row>
    <row r="27" spans="1:9" ht="13" x14ac:dyDescent="0.25">
      <c r="A27" s="23">
        <f>MAX(A$12:A26)+1</f>
        <v>14</v>
      </c>
      <c r="B27" s="24"/>
      <c r="C27" s="24"/>
      <c r="D27" s="147" t="s">
        <v>1</v>
      </c>
      <c r="E27" s="151"/>
      <c r="F27" s="27"/>
      <c r="G27" s="149"/>
      <c r="H27" s="152"/>
      <c r="I27" s="27"/>
    </row>
    <row r="28" spans="1:9" ht="13" x14ac:dyDescent="0.25">
      <c r="A28" s="23">
        <f>MAX(A$12:A27)+1</f>
        <v>15</v>
      </c>
      <c r="B28" s="25"/>
      <c r="C28" s="24"/>
      <c r="D28" s="147" t="s">
        <v>1</v>
      </c>
      <c r="E28" s="151"/>
      <c r="F28" s="27"/>
      <c r="G28" s="149"/>
      <c r="H28" s="152"/>
      <c r="I28" s="27"/>
    </row>
    <row r="29" spans="1:9" ht="13" x14ac:dyDescent="0.25">
      <c r="A29" s="23">
        <f>MAX(A$12:A28)+1</f>
        <v>16</v>
      </c>
      <c r="B29" s="25"/>
      <c r="C29" s="24"/>
      <c r="D29" s="147" t="s">
        <v>1</v>
      </c>
      <c r="E29" s="151"/>
      <c r="F29" s="27"/>
      <c r="G29" s="149"/>
      <c r="H29" s="152"/>
      <c r="I29" s="27"/>
    </row>
    <row r="30" spans="1:9" ht="13" x14ac:dyDescent="0.25">
      <c r="A30" s="23">
        <f>MAX(A$12:A29)+1</f>
        <v>17</v>
      </c>
      <c r="B30" s="24"/>
      <c r="C30" s="24"/>
      <c r="D30" s="147" t="s">
        <v>1</v>
      </c>
      <c r="E30" s="151"/>
      <c r="F30" s="27"/>
      <c r="G30" s="149"/>
      <c r="H30" s="152"/>
      <c r="I30" s="27"/>
    </row>
    <row r="31" spans="1:9" ht="13" x14ac:dyDescent="0.25">
      <c r="A31" s="23">
        <f>MAX(A$12:A30)+1</f>
        <v>18</v>
      </c>
      <c r="B31" s="25"/>
      <c r="C31" s="24"/>
      <c r="D31" s="147" t="s">
        <v>1</v>
      </c>
      <c r="E31" s="151"/>
      <c r="F31" s="27"/>
      <c r="G31" s="149"/>
      <c r="H31" s="152"/>
      <c r="I31" s="27"/>
    </row>
    <row r="32" spans="1:9" ht="13" x14ac:dyDescent="0.25">
      <c r="A32" s="23">
        <f>MAX(A$12:A31)+1</f>
        <v>19</v>
      </c>
      <c r="B32" s="25"/>
      <c r="C32" s="24"/>
      <c r="D32" s="147" t="s">
        <v>1</v>
      </c>
      <c r="E32" s="151"/>
      <c r="F32" s="27"/>
      <c r="G32" s="149"/>
      <c r="H32" s="152"/>
      <c r="I32" s="27"/>
    </row>
    <row r="33" spans="1:9" ht="13" x14ac:dyDescent="0.25">
      <c r="A33" s="23">
        <f>MAX(A$12:A32)+1</f>
        <v>20</v>
      </c>
      <c r="B33" s="24"/>
      <c r="C33" s="24"/>
      <c r="D33" s="147" t="s">
        <v>1</v>
      </c>
      <c r="E33" s="151"/>
      <c r="F33" s="27"/>
      <c r="G33" s="149"/>
      <c r="H33" s="152"/>
      <c r="I33" s="27"/>
    </row>
    <row r="34" spans="1:9" ht="13" x14ac:dyDescent="0.25">
      <c r="A34" s="23">
        <f>MAX(A$12:A33)+1</f>
        <v>21</v>
      </c>
      <c r="B34" s="25"/>
      <c r="C34" s="24"/>
      <c r="D34" s="147" t="s">
        <v>1</v>
      </c>
      <c r="E34" s="151"/>
      <c r="F34" s="27"/>
      <c r="G34" s="149"/>
      <c r="H34" s="152"/>
      <c r="I34" s="27"/>
    </row>
    <row r="35" spans="1:9" ht="13" x14ac:dyDescent="0.25">
      <c r="A35" s="23">
        <f>MAX(A$12:A34)+1</f>
        <v>22</v>
      </c>
      <c r="B35" s="25"/>
      <c r="C35" s="24"/>
      <c r="D35" s="147" t="s">
        <v>1</v>
      </c>
      <c r="E35" s="151"/>
      <c r="F35" s="27"/>
      <c r="G35" s="149"/>
      <c r="H35" s="152"/>
      <c r="I35" s="27"/>
    </row>
    <row r="36" spans="1:9" ht="13" x14ac:dyDescent="0.25">
      <c r="A36" s="23">
        <f>MAX(A$12:A35)+1</f>
        <v>23</v>
      </c>
      <c r="B36" s="24"/>
      <c r="C36" s="24"/>
      <c r="D36" s="147" t="s">
        <v>1</v>
      </c>
      <c r="E36" s="151"/>
      <c r="F36" s="27"/>
      <c r="G36" s="149"/>
      <c r="H36" s="152"/>
      <c r="I36" s="27"/>
    </row>
    <row r="37" spans="1:9" ht="13" x14ac:dyDescent="0.25">
      <c r="A37" s="23">
        <f>MAX(A$12:A36)+1</f>
        <v>24</v>
      </c>
      <c r="B37" s="25"/>
      <c r="C37" s="24"/>
      <c r="D37" s="147" t="s">
        <v>1</v>
      </c>
      <c r="E37" s="151"/>
      <c r="F37" s="27"/>
      <c r="G37" s="149"/>
      <c r="H37" s="152"/>
      <c r="I37" s="27"/>
    </row>
    <row r="38" spans="1:9" ht="13" x14ac:dyDescent="0.25">
      <c r="A38" s="23">
        <f>MAX(A$12:A37)+1</f>
        <v>25</v>
      </c>
      <c r="B38" s="25"/>
      <c r="C38" s="24"/>
      <c r="D38" s="147" t="s">
        <v>1</v>
      </c>
      <c r="E38" s="151"/>
      <c r="F38" s="27"/>
      <c r="G38" s="149"/>
      <c r="H38" s="152"/>
      <c r="I38" s="27"/>
    </row>
    <row r="39" spans="1:9" ht="13" x14ac:dyDescent="0.25">
      <c r="A39" s="23">
        <f>MAX(A$12:A38)+1</f>
        <v>26</v>
      </c>
      <c r="B39" s="24"/>
      <c r="C39" s="24"/>
      <c r="D39" s="147" t="s">
        <v>1</v>
      </c>
      <c r="E39" s="151"/>
      <c r="F39" s="27"/>
      <c r="G39" s="149"/>
      <c r="H39" s="152"/>
      <c r="I39" s="27"/>
    </row>
    <row r="40" spans="1:9" ht="13" x14ac:dyDescent="0.25">
      <c r="A40" s="23">
        <f>MAX(A$12:A39)+1</f>
        <v>27</v>
      </c>
      <c r="B40" s="25"/>
      <c r="C40" s="24"/>
      <c r="D40" s="147" t="s">
        <v>1</v>
      </c>
      <c r="E40" s="151"/>
      <c r="F40" s="27"/>
      <c r="G40" s="149"/>
      <c r="H40" s="152"/>
      <c r="I40" s="27"/>
    </row>
    <row r="41" spans="1:9" ht="13" x14ac:dyDescent="0.25">
      <c r="A41" s="23">
        <f>MAX(A$12:A40)+1</f>
        <v>28</v>
      </c>
      <c r="B41" s="25"/>
      <c r="C41" s="24"/>
      <c r="D41" s="147" t="s">
        <v>1</v>
      </c>
      <c r="E41" s="151"/>
      <c r="F41" s="27"/>
      <c r="G41" s="149"/>
      <c r="H41" s="152"/>
      <c r="I41" s="27"/>
    </row>
    <row r="42" spans="1:9" ht="13" x14ac:dyDescent="0.25">
      <c r="A42" s="23">
        <f>MAX(A$12:A41)+1</f>
        <v>29</v>
      </c>
      <c r="B42" s="24"/>
      <c r="C42" s="24"/>
      <c r="D42" s="147" t="s">
        <v>1</v>
      </c>
      <c r="E42" s="151"/>
      <c r="F42" s="27"/>
      <c r="G42" s="149"/>
      <c r="H42" s="152"/>
      <c r="I42" s="27"/>
    </row>
    <row r="43" spans="1:9" ht="13" x14ac:dyDescent="0.25">
      <c r="A43" s="23">
        <f>MAX(A$12:A42)+1</f>
        <v>30</v>
      </c>
      <c r="B43" s="25"/>
      <c r="C43" s="24"/>
      <c r="D43" s="147" t="s">
        <v>1</v>
      </c>
      <c r="E43" s="151"/>
      <c r="F43" s="27"/>
      <c r="G43" s="149"/>
      <c r="H43" s="152"/>
      <c r="I43" s="27"/>
    </row>
    <row r="44" spans="1:9" ht="13" x14ac:dyDescent="0.25">
      <c r="A44" s="23">
        <f>MAX(A$12:A43)+1</f>
        <v>31</v>
      </c>
      <c r="B44" s="25"/>
      <c r="C44" s="24"/>
      <c r="D44" s="147" t="s">
        <v>1</v>
      </c>
      <c r="E44" s="151"/>
      <c r="F44" s="27"/>
      <c r="G44" s="149"/>
      <c r="H44" s="152"/>
      <c r="I44" s="27"/>
    </row>
    <row r="45" spans="1:9" ht="13" x14ac:dyDescent="0.25">
      <c r="A45" s="23">
        <f>MAX(A$12:A44)+1</f>
        <v>32</v>
      </c>
      <c r="B45" s="24"/>
      <c r="C45" s="24"/>
      <c r="D45" s="147" t="s">
        <v>1</v>
      </c>
      <c r="E45" s="151"/>
      <c r="F45" s="27"/>
      <c r="G45" s="149"/>
      <c r="H45" s="152"/>
      <c r="I45" s="27"/>
    </row>
    <row r="46" spans="1:9" ht="13" x14ac:dyDescent="0.25">
      <c r="A46" s="23">
        <f>MAX(A$12:A45)+1</f>
        <v>33</v>
      </c>
      <c r="B46" s="25"/>
      <c r="C46" s="24"/>
      <c r="D46" s="147" t="s">
        <v>1</v>
      </c>
      <c r="E46" s="151"/>
      <c r="F46" s="27"/>
      <c r="G46" s="149"/>
      <c r="H46" s="152"/>
      <c r="I46" s="27"/>
    </row>
    <row r="47" spans="1:9" ht="13" x14ac:dyDescent="0.25">
      <c r="A47" s="23">
        <f>MAX(A$12:A46)+1</f>
        <v>34</v>
      </c>
      <c r="B47" s="25"/>
      <c r="C47" s="24"/>
      <c r="D47" s="147" t="s">
        <v>1</v>
      </c>
      <c r="E47" s="151"/>
      <c r="F47" s="27"/>
      <c r="G47" s="149"/>
      <c r="H47" s="152"/>
      <c r="I47" s="27"/>
    </row>
    <row r="48" spans="1:9" ht="13" x14ac:dyDescent="0.25">
      <c r="A48" s="23">
        <f>MAX(A$12:A47)+1</f>
        <v>35</v>
      </c>
      <c r="B48" s="24"/>
      <c r="C48" s="24"/>
      <c r="D48" s="147" t="s">
        <v>1</v>
      </c>
      <c r="E48" s="151"/>
      <c r="F48" s="27"/>
      <c r="G48" s="149"/>
      <c r="H48" s="152"/>
      <c r="I48" s="27"/>
    </row>
    <row r="49" spans="1:9" ht="13" x14ac:dyDescent="0.25">
      <c r="A49" s="23">
        <f>MAX(A$12:A48)+1</f>
        <v>36</v>
      </c>
      <c r="B49" s="25"/>
      <c r="C49" s="24"/>
      <c r="D49" s="147" t="s">
        <v>1</v>
      </c>
      <c r="E49" s="151"/>
      <c r="F49" s="27"/>
      <c r="G49" s="149"/>
      <c r="H49" s="152"/>
      <c r="I49" s="27"/>
    </row>
    <row r="50" spans="1:9" ht="13" x14ac:dyDescent="0.25">
      <c r="A50" s="23">
        <f>MAX(A$12:A49)+1</f>
        <v>37</v>
      </c>
      <c r="B50" s="25"/>
      <c r="C50" s="24"/>
      <c r="D50" s="147" t="s">
        <v>1</v>
      </c>
      <c r="E50" s="151"/>
      <c r="F50" s="27"/>
      <c r="G50" s="149"/>
      <c r="H50" s="152"/>
      <c r="I50" s="27"/>
    </row>
    <row r="51" spans="1:9" ht="13" x14ac:dyDescent="0.25">
      <c r="A51" s="23">
        <f>MAX(A$12:A50)+1</f>
        <v>38</v>
      </c>
      <c r="B51" s="24"/>
      <c r="C51" s="24"/>
      <c r="D51" s="147" t="s">
        <v>1</v>
      </c>
      <c r="E51" s="151"/>
      <c r="F51" s="27"/>
      <c r="G51" s="149"/>
      <c r="H51" s="152"/>
      <c r="I51" s="27"/>
    </row>
    <row r="52" spans="1:9" ht="13" x14ac:dyDescent="0.25">
      <c r="A52" s="23">
        <f>MAX(A$12:A51)+1</f>
        <v>39</v>
      </c>
      <c r="B52" s="25"/>
      <c r="C52" s="24"/>
      <c r="D52" s="147" t="s">
        <v>1</v>
      </c>
      <c r="E52" s="151"/>
      <c r="F52" s="27"/>
      <c r="G52" s="149"/>
      <c r="H52" s="152"/>
      <c r="I52" s="27"/>
    </row>
    <row r="53" spans="1:9" ht="13" x14ac:dyDescent="0.25">
      <c r="A53" s="23">
        <f>MAX(A$12:A52)+1</f>
        <v>40</v>
      </c>
      <c r="B53" s="25"/>
      <c r="C53" s="24"/>
      <c r="D53" s="147" t="s">
        <v>1</v>
      </c>
      <c r="E53" s="151"/>
      <c r="F53" s="27"/>
      <c r="G53" s="149"/>
      <c r="H53" s="152"/>
      <c r="I53" s="27"/>
    </row>
    <row r="54" spans="1:9" ht="13" x14ac:dyDescent="0.25">
      <c r="A54" s="23">
        <f>MAX(A$12:A53)+1</f>
        <v>41</v>
      </c>
      <c r="B54" s="24"/>
      <c r="C54" s="24"/>
      <c r="D54" s="147" t="s">
        <v>1</v>
      </c>
      <c r="E54" s="151"/>
      <c r="F54" s="27"/>
      <c r="G54" s="149"/>
      <c r="H54" s="152"/>
      <c r="I54" s="27"/>
    </row>
    <row r="55" spans="1:9" ht="13" x14ac:dyDescent="0.25">
      <c r="A55" s="23">
        <f>MAX(A$12:A54)+1</f>
        <v>42</v>
      </c>
      <c r="B55" s="25"/>
      <c r="C55" s="24"/>
      <c r="D55" s="147" t="s">
        <v>1</v>
      </c>
      <c r="E55" s="151"/>
      <c r="F55" s="27"/>
      <c r="G55" s="149"/>
      <c r="H55" s="152"/>
      <c r="I55" s="27"/>
    </row>
    <row r="56" spans="1:9" ht="13" x14ac:dyDescent="0.25">
      <c r="A56" s="23">
        <f>MAX(A$12:A55)+1</f>
        <v>43</v>
      </c>
      <c r="B56" s="25"/>
      <c r="C56" s="24"/>
      <c r="D56" s="147" t="s">
        <v>1</v>
      </c>
      <c r="E56" s="151"/>
      <c r="F56" s="27"/>
      <c r="G56" s="149"/>
      <c r="H56" s="152"/>
      <c r="I56" s="27"/>
    </row>
    <row r="57" spans="1:9" ht="13" x14ac:dyDescent="0.25">
      <c r="A57" s="23">
        <f>MAX(A$12:A56)+1</f>
        <v>44</v>
      </c>
      <c r="B57" s="24"/>
      <c r="C57" s="24"/>
      <c r="D57" s="147" t="s">
        <v>1</v>
      </c>
      <c r="E57" s="151"/>
      <c r="F57" s="27"/>
      <c r="G57" s="149"/>
      <c r="H57" s="152"/>
      <c r="I57" s="27"/>
    </row>
    <row r="58" spans="1:9" ht="13" x14ac:dyDescent="0.25">
      <c r="A58" s="23">
        <f>MAX(A$12:A57)+1</f>
        <v>45</v>
      </c>
      <c r="B58" s="25"/>
      <c r="C58" s="24"/>
      <c r="D58" s="147" t="s">
        <v>1</v>
      </c>
      <c r="E58" s="151"/>
      <c r="F58" s="27"/>
      <c r="G58" s="149"/>
      <c r="H58" s="152"/>
      <c r="I58" s="27"/>
    </row>
    <row r="59" spans="1:9" ht="13" x14ac:dyDescent="0.25">
      <c r="A59" s="23">
        <f>MAX(A$12:A58)+1</f>
        <v>46</v>
      </c>
      <c r="B59" s="25"/>
      <c r="C59" s="24"/>
      <c r="D59" s="147" t="s">
        <v>1</v>
      </c>
      <c r="E59" s="151"/>
      <c r="F59" s="27"/>
      <c r="G59" s="149"/>
      <c r="H59" s="152"/>
      <c r="I59" s="27"/>
    </row>
    <row r="60" spans="1:9" ht="13" x14ac:dyDescent="0.25">
      <c r="A60" s="23">
        <f>MAX(A$12:A59)+1</f>
        <v>47</v>
      </c>
      <c r="B60" s="24"/>
      <c r="C60" s="24"/>
      <c r="D60" s="147" t="s">
        <v>1</v>
      </c>
      <c r="E60" s="151"/>
      <c r="F60" s="27"/>
      <c r="G60" s="149"/>
      <c r="H60" s="152"/>
      <c r="I60" s="27"/>
    </row>
    <row r="61" spans="1:9" ht="13" x14ac:dyDescent="0.25">
      <c r="A61" s="23">
        <f>MAX(A$12:A60)+1</f>
        <v>48</v>
      </c>
      <c r="B61" s="25"/>
      <c r="C61" s="24"/>
      <c r="D61" s="147" t="s">
        <v>1</v>
      </c>
      <c r="E61" s="151"/>
      <c r="F61" s="27"/>
      <c r="G61" s="149"/>
      <c r="H61" s="152"/>
      <c r="I61" s="27"/>
    </row>
    <row r="62" spans="1:9" ht="13" x14ac:dyDescent="0.25">
      <c r="A62" s="23">
        <f>MAX(A$12:A61)+1</f>
        <v>49</v>
      </c>
      <c r="B62" s="25"/>
      <c r="C62" s="24"/>
      <c r="D62" s="147" t="s">
        <v>1</v>
      </c>
      <c r="E62" s="151"/>
      <c r="F62" s="27"/>
      <c r="G62" s="149"/>
      <c r="H62" s="152"/>
      <c r="I62" s="27"/>
    </row>
    <row r="63" spans="1:9" ht="13" x14ac:dyDescent="0.25">
      <c r="A63" s="23">
        <f>MAX(A$12:A62)+1</f>
        <v>50</v>
      </c>
      <c r="B63" s="24"/>
      <c r="C63" s="24"/>
      <c r="D63" s="147" t="s">
        <v>1</v>
      </c>
      <c r="E63" s="151"/>
      <c r="F63" s="27"/>
      <c r="G63" s="149"/>
      <c r="H63" s="152"/>
      <c r="I63" s="27"/>
    </row>
    <row r="64" spans="1:9" ht="13" x14ac:dyDescent="0.3">
      <c r="A64" s="774"/>
      <c r="B64" s="774"/>
      <c r="C64" s="774"/>
      <c r="D64" s="774"/>
      <c r="E64" s="774"/>
      <c r="F64" s="774"/>
      <c r="G64" s="774"/>
      <c r="H64" s="774"/>
      <c r="I64" s="774"/>
    </row>
    <row r="65" spans="1:9" ht="13" x14ac:dyDescent="0.3">
      <c r="A65" s="775" t="s">
        <v>22</v>
      </c>
      <c r="B65" s="775"/>
      <c r="C65" s="775"/>
      <c r="D65" s="775"/>
      <c r="E65" s="775"/>
      <c r="F65" s="775"/>
      <c r="G65" s="775"/>
      <c r="H65" s="775"/>
      <c r="I65" s="775"/>
    </row>
    <row r="66" spans="1:9" ht="13" x14ac:dyDescent="0.3">
      <c r="A66" s="774"/>
      <c r="B66" s="774"/>
      <c r="C66" s="774"/>
      <c r="D66" s="774"/>
      <c r="E66" s="774"/>
      <c r="F66" s="774"/>
      <c r="G66" s="774"/>
      <c r="H66" s="774"/>
      <c r="I66" s="774"/>
    </row>
    <row r="67" spans="1:9" s="12" customFormat="1" ht="18" customHeight="1" x14ac:dyDescent="0.25">
      <c r="A67" s="10"/>
      <c r="B67" s="11"/>
      <c r="I67" s="11"/>
    </row>
    <row r="68" spans="1:9" s="12" customFormat="1" ht="18" customHeight="1" x14ac:dyDescent="0.25">
      <c r="A68" s="10"/>
      <c r="B68" s="11"/>
      <c r="I68" s="11"/>
    </row>
    <row r="69" spans="1:9" s="12" customFormat="1" ht="18" customHeight="1" x14ac:dyDescent="0.25">
      <c r="A69" s="11"/>
      <c r="B69" s="11"/>
      <c r="I69" s="11"/>
    </row>
    <row r="70" spans="1:9" s="12" customFormat="1" ht="18" customHeight="1" x14ac:dyDescent="0.25">
      <c r="A70" s="11"/>
      <c r="B70" s="11"/>
      <c r="I70" s="11"/>
    </row>
    <row r="71" spans="1:9" s="12" customFormat="1" ht="18" customHeight="1" x14ac:dyDescent="0.25">
      <c r="A71" s="11"/>
      <c r="B71" s="11"/>
      <c r="I71" s="11"/>
    </row>
    <row r="72" spans="1:9" s="12" customFormat="1" ht="18" customHeight="1" x14ac:dyDescent="0.25">
      <c r="A72" s="11"/>
      <c r="B72" s="11"/>
      <c r="I72" s="11"/>
    </row>
    <row r="73" spans="1:9" s="12" customFormat="1" ht="18" customHeight="1" x14ac:dyDescent="0.25">
      <c r="A73" s="11"/>
      <c r="B73" s="11"/>
      <c r="I73" s="11"/>
    </row>
    <row r="74" spans="1:9" s="12" customFormat="1" ht="18" customHeight="1" x14ac:dyDescent="0.25">
      <c r="A74" s="11"/>
      <c r="B74" s="11"/>
      <c r="I74" s="11"/>
    </row>
    <row r="75" spans="1:9" s="12" customFormat="1" x14ac:dyDescent="0.25">
      <c r="A75" s="11"/>
      <c r="B75" s="11"/>
      <c r="C75" s="11"/>
      <c r="D75" s="11"/>
      <c r="E75" s="11"/>
      <c r="F75" s="11"/>
      <c r="G75" s="11"/>
      <c r="H75" s="11"/>
      <c r="I75" s="11"/>
    </row>
  </sheetData>
  <mergeCells count="5">
    <mergeCell ref="A1:I1"/>
    <mergeCell ref="A66:I66"/>
    <mergeCell ref="A13:I13"/>
    <mergeCell ref="A65:I65"/>
    <mergeCell ref="A64:I64"/>
  </mergeCells>
  <phoneticPr fontId="0" type="noConversion"/>
  <conditionalFormatting sqref="D14:D63">
    <cfRule type="cellIs" dxfId="71" priority="1" stopIfTrue="1" operator="equal">
      <formula>"F"</formula>
    </cfRule>
    <cfRule type="cellIs" dxfId="70" priority="2" stopIfTrue="1" operator="equal">
      <formula>"B"</formula>
    </cfRule>
    <cfRule type="cellIs" dxfId="69" priority="3" stopIfTrue="1" operator="equal">
      <formula>"u"</formula>
    </cfRule>
  </conditionalFormatting>
  <dataValidations xWindow="81" yWindow="389" count="3">
    <dataValidation type="list" showInputMessage="1" showErrorMessage="1" promptTitle="Valid values include:" prompt="U - Untested_x000a_P - Pass_x000a_F - Fail_x000a_B - Blocked_x000a_S - Skipped_x000a_n/a - Not applicable_x000a_" sqref="D14:D63">
      <formula1>"U,P,F,B,S,n/a"</formula1>
    </dataValidation>
    <dataValidation allowBlank="1" showErrorMessage="1" promptTitle="Valid values include:" sqref="D12"/>
    <dataValidation allowBlank="1" showErrorMessage="1" sqref="A12:B12"/>
  </dataValidations>
  <hyperlinks>
    <hyperlink ref="B14" location="'UC054 Test Cases'!A1:E30" display="输入正确的其他信息并保存"/>
  </hyperlinks>
  <pageMargins left="0.5" right="0.5" top="0.5" bottom="0.5" header="0.5" footer="0.5"/>
  <pageSetup orientation="landscape" r:id="rId1"/>
  <headerFooter alignWithMargins="0"/>
  <drawing r:id="rId2"/>
  <legacyDrawing r:id="rId3"/>
  <oleObjects>
    <mc:AlternateContent xmlns:mc="http://schemas.openxmlformats.org/markup-compatibility/2006">
      <mc:Choice Requires="x14">
        <oleObject progId="Paint.Picture" shapeId="134154" r:id="rId4">
          <objectPr defaultSize="0" autoPict="0" r:id="rId5">
            <anchor moveWithCells="1">
              <from>
                <xdr:col>8</xdr:col>
                <xdr:colOff>19050</xdr:colOff>
                <xdr:row>11</xdr:row>
                <xdr:rowOff>190500</xdr:rowOff>
              </from>
              <to>
                <xdr:col>8</xdr:col>
                <xdr:colOff>184150</xdr:colOff>
                <xdr:row>11</xdr:row>
                <xdr:rowOff>342900</xdr:rowOff>
              </to>
            </anchor>
          </objectPr>
        </oleObject>
      </mc:Choice>
      <mc:Fallback>
        <oleObject progId="Paint.Picture" shapeId="134154" r:id="rId4"/>
      </mc:Fallback>
    </mc:AlternateContent>
    <mc:AlternateContent xmlns:mc="http://schemas.openxmlformats.org/markup-compatibility/2006">
      <mc:Choice Requires="x14">
        <oleObject progId="Paint.Picture" shapeId="134161" r:id="rId6">
          <objectPr defaultSize="0" autoPict="0" r:id="rId5">
            <anchor moveWithCells="1">
              <from>
                <xdr:col>8</xdr:col>
                <xdr:colOff>19050</xdr:colOff>
                <xdr:row>11</xdr:row>
                <xdr:rowOff>190500</xdr:rowOff>
              </from>
              <to>
                <xdr:col>9</xdr:col>
                <xdr:colOff>0</xdr:colOff>
                <xdr:row>11</xdr:row>
                <xdr:rowOff>342900</xdr:rowOff>
              </to>
            </anchor>
          </objectPr>
        </oleObject>
      </mc:Choice>
      <mc:Fallback>
        <oleObject progId="Paint.Picture" shapeId="134161" r:id="rId6"/>
      </mc:Fallback>
    </mc:AlternateContent>
    <mc:AlternateContent xmlns:mc="http://schemas.openxmlformats.org/markup-compatibility/2006">
      <mc:Choice Requires="x14">
        <oleObject progId="Paint.Picture" shapeId="134162" r:id="rId7">
          <objectPr defaultSize="0" autoPict="0" r:id="rId5">
            <anchor moveWithCells="1">
              <from>
                <xdr:col>8</xdr:col>
                <xdr:colOff>19050</xdr:colOff>
                <xdr:row>11</xdr:row>
                <xdr:rowOff>190500</xdr:rowOff>
              </from>
              <to>
                <xdr:col>9</xdr:col>
                <xdr:colOff>0</xdr:colOff>
                <xdr:row>11</xdr:row>
                <xdr:rowOff>342900</xdr:rowOff>
              </to>
            </anchor>
          </objectPr>
        </oleObject>
      </mc:Choice>
      <mc:Fallback>
        <oleObject progId="Paint.Picture" shapeId="134162" r:id="rId7"/>
      </mc:Fallback>
    </mc:AlternateContent>
  </oleObjec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2"/>
  <sheetViews>
    <sheetView topLeftCell="A3" workbookViewId="0">
      <selection activeCell="D10" sqref="D10:D30"/>
    </sheetView>
  </sheetViews>
  <sheetFormatPr defaultColWidth="9.1796875" defaultRowHeight="12.5" x14ac:dyDescent="0.25"/>
  <cols>
    <col min="1" max="1" width="3.1796875" style="268" bestFit="1" customWidth="1"/>
    <col min="2" max="2" width="32.1796875" style="268" bestFit="1" customWidth="1"/>
    <col min="3" max="3" width="30.453125" style="268" bestFit="1" customWidth="1"/>
    <col min="4" max="4" width="9.1796875" style="268" bestFit="1" customWidth="1"/>
    <col min="5" max="5" width="12.1796875" style="268" customWidth="1"/>
    <col min="6" max="16384" width="9.1796875" style="268"/>
  </cols>
  <sheetData>
    <row r="1" spans="1:6" ht="16.5" customHeight="1" thickBot="1" x14ac:dyDescent="0.3">
      <c r="A1" s="827" t="s">
        <v>511</v>
      </c>
      <c r="B1" s="827"/>
      <c r="C1" s="827"/>
      <c r="D1" s="827"/>
      <c r="E1" s="827"/>
      <c r="F1" s="827"/>
    </row>
    <row r="2" spans="1:6" ht="13.5" thickTop="1" x14ac:dyDescent="0.3">
      <c r="A2" s="594"/>
      <c r="B2" s="595" t="s">
        <v>84</v>
      </c>
      <c r="C2" s="271" t="s">
        <v>509</v>
      </c>
      <c r="D2" s="622" t="s">
        <v>77</v>
      </c>
      <c r="E2" s="190" t="s">
        <v>512</v>
      </c>
      <c r="F2" s="596"/>
    </row>
    <row r="3" spans="1:6" ht="13" x14ac:dyDescent="0.3">
      <c r="A3" s="597"/>
      <c r="B3" s="472" t="s">
        <v>85</v>
      </c>
      <c r="C3" s="841" t="s">
        <v>509</v>
      </c>
      <c r="D3" s="842"/>
      <c r="E3" s="843"/>
      <c r="F3" s="596"/>
    </row>
    <row r="4" spans="1:6" ht="13" x14ac:dyDescent="0.3">
      <c r="A4" s="447"/>
      <c r="B4" s="472" t="s">
        <v>87</v>
      </c>
      <c r="C4" s="841" t="s">
        <v>513</v>
      </c>
      <c r="D4" s="842"/>
      <c r="E4" s="843"/>
      <c r="F4" s="596"/>
    </row>
    <row r="5" spans="1:6" ht="13" x14ac:dyDescent="0.3">
      <c r="A5" s="447"/>
      <c r="B5" s="472" t="s">
        <v>86</v>
      </c>
      <c r="C5" s="841"/>
      <c r="D5" s="842"/>
      <c r="E5" s="843"/>
      <c r="F5" s="596"/>
    </row>
    <row r="6" spans="1:6" ht="13.5" customHeight="1" thickBot="1" x14ac:dyDescent="0.35">
      <c r="A6" s="600"/>
      <c r="B6" s="601" t="s">
        <v>88</v>
      </c>
      <c r="C6" s="820" t="s">
        <v>514</v>
      </c>
      <c r="D6" s="821"/>
      <c r="E6" s="822"/>
      <c r="F6" s="602"/>
    </row>
    <row r="7" spans="1:6" ht="13" x14ac:dyDescent="0.3">
      <c r="A7" s="603"/>
      <c r="B7" s="604" t="s">
        <v>89</v>
      </c>
      <c r="C7" s="605"/>
      <c r="D7" s="606" t="s">
        <v>91</v>
      </c>
      <c r="E7" s="607"/>
      <c r="F7" s="608"/>
    </row>
    <row r="8" spans="1:6" ht="13.5" thickBot="1" x14ac:dyDescent="0.35">
      <c r="A8" s="609"/>
      <c r="B8" s="610" t="s">
        <v>90</v>
      </c>
      <c r="C8" s="611"/>
      <c r="D8" s="612" t="s">
        <v>92</v>
      </c>
      <c r="E8" s="613"/>
      <c r="F8" s="614"/>
    </row>
    <row r="9" spans="1:6" ht="23.5" thickBot="1" x14ac:dyDescent="0.35">
      <c r="A9" s="615" t="s">
        <v>78</v>
      </c>
      <c r="B9" s="616" t="s">
        <v>79</v>
      </c>
      <c r="C9" s="616" t="s">
        <v>80</v>
      </c>
      <c r="D9" s="623" t="s">
        <v>81</v>
      </c>
      <c r="E9" s="823" t="s">
        <v>82</v>
      </c>
      <c r="F9" s="830"/>
    </row>
    <row r="10" spans="1:6" ht="13" x14ac:dyDescent="0.25">
      <c r="A10" s="617">
        <v>1</v>
      </c>
      <c r="B10" s="618" t="s">
        <v>515</v>
      </c>
      <c r="C10" s="548" t="s">
        <v>516</v>
      </c>
      <c r="D10" s="156" t="s">
        <v>1</v>
      </c>
      <c r="E10" s="825"/>
      <c r="F10" s="826"/>
    </row>
    <row r="11" spans="1:6" ht="13" x14ac:dyDescent="0.25">
      <c r="A11" s="617">
        <v>2</v>
      </c>
      <c r="B11" s="591" t="s">
        <v>517</v>
      </c>
      <c r="C11" s="547" t="s">
        <v>518</v>
      </c>
      <c r="D11" s="156" t="s">
        <v>1</v>
      </c>
      <c r="E11" s="839"/>
      <c r="F11" s="840"/>
    </row>
    <row r="12" spans="1:6" ht="25" x14ac:dyDescent="0.25">
      <c r="A12" s="617"/>
      <c r="B12" s="230" t="s">
        <v>519</v>
      </c>
      <c r="C12" s="547" t="s">
        <v>520</v>
      </c>
      <c r="D12" s="156" t="s">
        <v>1</v>
      </c>
      <c r="E12" s="839"/>
      <c r="F12" s="840"/>
    </row>
    <row r="13" spans="1:6" ht="26" x14ac:dyDescent="0.25">
      <c r="A13" s="617">
        <v>4</v>
      </c>
      <c r="B13" s="618" t="s">
        <v>522</v>
      </c>
      <c r="C13" s="618" t="s">
        <v>521</v>
      </c>
      <c r="D13" s="156" t="s">
        <v>1</v>
      </c>
      <c r="E13" s="839"/>
      <c r="F13" s="840"/>
    </row>
    <row r="14" spans="1:6" ht="13" x14ac:dyDescent="0.25">
      <c r="A14" s="617">
        <v>5</v>
      </c>
      <c r="B14" s="618"/>
      <c r="C14" s="618"/>
      <c r="D14" s="156" t="s">
        <v>1</v>
      </c>
      <c r="E14" s="839"/>
      <c r="F14" s="840"/>
    </row>
    <row r="15" spans="1:6" ht="13" x14ac:dyDescent="0.25">
      <c r="A15" s="617">
        <v>6</v>
      </c>
      <c r="B15" s="618"/>
      <c r="C15" s="618"/>
      <c r="D15" s="156" t="s">
        <v>1</v>
      </c>
      <c r="E15" s="839"/>
      <c r="F15" s="840"/>
    </row>
    <row r="16" spans="1:6" ht="13" x14ac:dyDescent="0.25">
      <c r="A16" s="617">
        <v>7</v>
      </c>
      <c r="B16" s="618"/>
      <c r="C16" s="618"/>
      <c r="D16" s="156" t="s">
        <v>1</v>
      </c>
      <c r="E16" s="839"/>
      <c r="F16" s="840"/>
    </row>
    <row r="17" spans="1:6" ht="13" x14ac:dyDescent="0.25">
      <c r="A17" s="617"/>
      <c r="B17" s="618"/>
      <c r="C17" s="618"/>
      <c r="D17" s="156" t="s">
        <v>1</v>
      </c>
      <c r="E17" s="839"/>
      <c r="F17" s="840"/>
    </row>
    <row r="18" spans="1:6" ht="13" x14ac:dyDescent="0.25">
      <c r="A18" s="617">
        <v>9</v>
      </c>
      <c r="B18" s="618"/>
      <c r="C18" s="618"/>
      <c r="D18" s="156" t="s">
        <v>1</v>
      </c>
      <c r="E18" s="839"/>
      <c r="F18" s="840"/>
    </row>
    <row r="19" spans="1:6" ht="13" x14ac:dyDescent="0.25">
      <c r="A19" s="617">
        <v>10</v>
      </c>
      <c r="B19" s="618"/>
      <c r="C19" s="618"/>
      <c r="D19" s="156" t="s">
        <v>1</v>
      </c>
      <c r="E19" s="839"/>
      <c r="F19" s="840"/>
    </row>
    <row r="20" spans="1:6" ht="13" x14ac:dyDescent="0.25">
      <c r="A20" s="617">
        <v>11</v>
      </c>
      <c r="B20" s="618"/>
      <c r="C20" s="618"/>
      <c r="D20" s="156" t="s">
        <v>1</v>
      </c>
      <c r="E20" s="839"/>
      <c r="F20" s="840"/>
    </row>
    <row r="21" spans="1:6" ht="13" x14ac:dyDescent="0.25">
      <c r="A21" s="617">
        <v>12</v>
      </c>
      <c r="B21" s="618"/>
      <c r="C21" s="618"/>
      <c r="D21" s="156" t="s">
        <v>1</v>
      </c>
      <c r="E21" s="839"/>
      <c r="F21" s="840"/>
    </row>
    <row r="22" spans="1:6" ht="13" x14ac:dyDescent="0.25">
      <c r="A22" s="617">
        <v>13</v>
      </c>
      <c r="B22" s="618"/>
      <c r="C22" s="618"/>
      <c r="D22" s="156" t="s">
        <v>1</v>
      </c>
      <c r="E22" s="839"/>
      <c r="F22" s="840"/>
    </row>
    <row r="23" spans="1:6" ht="13" x14ac:dyDescent="0.25">
      <c r="A23" s="617">
        <v>14</v>
      </c>
      <c r="B23" s="618"/>
      <c r="C23" s="618"/>
      <c r="D23" s="156" t="s">
        <v>1</v>
      </c>
      <c r="E23" s="839"/>
      <c r="F23" s="840"/>
    </row>
    <row r="24" spans="1:6" ht="13" x14ac:dyDescent="0.25">
      <c r="A24" s="617">
        <v>15</v>
      </c>
      <c r="B24" s="618"/>
      <c r="C24" s="618"/>
      <c r="D24" s="156" t="s">
        <v>1</v>
      </c>
      <c r="E24" s="839"/>
      <c r="F24" s="840"/>
    </row>
    <row r="25" spans="1:6" ht="13" x14ac:dyDescent="0.25">
      <c r="A25" s="617">
        <v>16</v>
      </c>
      <c r="B25" s="618"/>
      <c r="C25" s="618"/>
      <c r="D25" s="156" t="s">
        <v>1</v>
      </c>
      <c r="E25" s="839"/>
      <c r="F25" s="840"/>
    </row>
    <row r="26" spans="1:6" ht="13" x14ac:dyDescent="0.25">
      <c r="A26" s="617">
        <v>17</v>
      </c>
      <c r="B26" s="618"/>
      <c r="C26" s="618"/>
      <c r="D26" s="156" t="s">
        <v>1</v>
      </c>
      <c r="E26" s="839"/>
      <c r="F26" s="840"/>
    </row>
    <row r="27" spans="1:6" ht="13" x14ac:dyDescent="0.25">
      <c r="A27" s="617">
        <v>18</v>
      </c>
      <c r="B27" s="618"/>
      <c r="C27" s="618"/>
      <c r="D27" s="156" t="s">
        <v>1</v>
      </c>
      <c r="E27" s="839"/>
      <c r="F27" s="840"/>
    </row>
    <row r="28" spans="1:6" ht="13" x14ac:dyDescent="0.25">
      <c r="A28" s="617">
        <v>19</v>
      </c>
      <c r="B28" s="618"/>
      <c r="C28" s="618"/>
      <c r="D28" s="156" t="s">
        <v>1</v>
      </c>
      <c r="E28" s="839"/>
      <c r="F28" s="840"/>
    </row>
    <row r="29" spans="1:6" ht="13" x14ac:dyDescent="0.25">
      <c r="A29" s="617">
        <v>20</v>
      </c>
      <c r="B29" s="618"/>
      <c r="C29" s="618"/>
      <c r="D29" s="156" t="s">
        <v>1</v>
      </c>
      <c r="E29" s="839"/>
      <c r="F29" s="840"/>
    </row>
    <row r="30" spans="1:6" ht="13.5" thickBot="1" x14ac:dyDescent="0.35">
      <c r="A30" s="619"/>
      <c r="B30" s="620" t="s">
        <v>83</v>
      </c>
      <c r="C30" s="621"/>
      <c r="D30" s="624" t="s">
        <v>1</v>
      </c>
      <c r="E30" s="828"/>
      <c r="F30" s="829"/>
    </row>
    <row r="32" spans="1:6" ht="16.5" customHeight="1" x14ac:dyDescent="0.25"/>
    <row r="34" ht="13" customHeight="1" x14ac:dyDescent="0.25"/>
    <row r="37" ht="13.5" customHeight="1" x14ac:dyDescent="0.25"/>
    <row r="45" ht="18" customHeight="1" x14ac:dyDescent="0.25"/>
    <row r="64" ht="16.5" customHeight="1" x14ac:dyDescent="0.25"/>
    <row r="66" ht="12.75" customHeight="1" x14ac:dyDescent="0.25"/>
    <row r="69" ht="13.5" customHeight="1" x14ac:dyDescent="0.25"/>
    <row r="96" ht="16.5" customHeight="1" x14ac:dyDescent="0.25"/>
    <row r="97" ht="17.25" customHeight="1" x14ac:dyDescent="0.25"/>
    <row r="101" ht="13.5" customHeight="1" x14ac:dyDescent="0.25"/>
    <row r="102" ht="13.5" customHeight="1" x14ac:dyDescent="0.25"/>
  </sheetData>
  <mergeCells count="27">
    <mergeCell ref="E28:F28"/>
    <mergeCell ref="E29:F29"/>
    <mergeCell ref="E30:F30"/>
    <mergeCell ref="E27:F27"/>
    <mergeCell ref="E16:F16"/>
    <mergeCell ref="E17:F17"/>
    <mergeCell ref="E18:F18"/>
    <mergeCell ref="E19:F19"/>
    <mergeCell ref="E20:F20"/>
    <mergeCell ref="E21:F21"/>
    <mergeCell ref="E22:F22"/>
    <mergeCell ref="E23:F23"/>
    <mergeCell ref="E24:F24"/>
    <mergeCell ref="E25:F25"/>
    <mergeCell ref="E26:F26"/>
    <mergeCell ref="E15:F15"/>
    <mergeCell ref="A1:F1"/>
    <mergeCell ref="C3:E3"/>
    <mergeCell ref="C4:E4"/>
    <mergeCell ref="C5:E5"/>
    <mergeCell ref="C6:E6"/>
    <mergeCell ref="E9:F9"/>
    <mergeCell ref="E10:F10"/>
    <mergeCell ref="E11:F11"/>
    <mergeCell ref="E12:F12"/>
    <mergeCell ref="E13:F13"/>
    <mergeCell ref="E14:F14"/>
  </mergeCells>
  <conditionalFormatting sqref="D10:D29">
    <cfRule type="cellIs" dxfId="68" priority="1" stopIfTrue="1" operator="equal">
      <formula>"F"</formula>
    </cfRule>
    <cfRule type="cellIs" dxfId="67" priority="2" stopIfTrue="1" operator="equal">
      <formula>"B"</formula>
    </cfRule>
    <cfRule type="cellIs" dxfId="66" priority="3"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D10:D29">
      <formula1>"U,P,F,B,S,n/a"</formula1>
    </dataValidation>
  </dataValidations>
  <hyperlinks>
    <hyperlink ref="E2" location="'UC054'!A1" display="UC054-01"/>
    <hyperlink ref="B12" location="'Test Data'!A106:E116" display="输入正确的信息，并点击“保存”按钮"/>
  </hyperlink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dimension ref="A1:I75"/>
  <sheetViews>
    <sheetView workbookViewId="0">
      <pane ySplit="12" topLeftCell="A13" activePane="bottomLeft" state="frozen"/>
      <selection pane="bottomLeft" activeCell="A12" sqref="A12:I12"/>
    </sheetView>
  </sheetViews>
  <sheetFormatPr defaultColWidth="9.1796875" defaultRowHeight="12.5" x14ac:dyDescent="0.25"/>
  <cols>
    <col min="1" max="1" width="5.26953125" style="9" customWidth="1"/>
    <col min="2" max="3" width="29.54296875" style="9" customWidth="1"/>
    <col min="4" max="4" width="6.54296875" style="9" bestFit="1" customWidth="1"/>
    <col min="5" max="5" width="10.453125" style="9" customWidth="1"/>
    <col min="6" max="6" width="7.54296875" style="9" bestFit="1" customWidth="1"/>
    <col min="7" max="7" width="7.54296875" style="9" customWidth="1"/>
    <col min="8" max="8" width="30.54296875" style="9" customWidth="1"/>
    <col min="9" max="9" width="2.7265625" style="13" customWidth="1"/>
    <col min="10" max="16384" width="9.1796875" style="9"/>
  </cols>
  <sheetData>
    <row r="1" spans="1:9" ht="20" x14ac:dyDescent="0.4">
      <c r="A1" s="773" t="str">
        <f ca="1">MID(CELL("filename",A7),FIND("]",CELL("filename"),1)+1,255)</f>
        <v>UC055</v>
      </c>
      <c r="B1" s="773"/>
      <c r="C1" s="773"/>
      <c r="D1" s="773"/>
      <c r="E1" s="773"/>
      <c r="F1" s="773"/>
      <c r="G1" s="773"/>
      <c r="H1" s="773"/>
      <c r="I1" s="773"/>
    </row>
    <row r="2" spans="1:9" ht="3.75" customHeight="1" x14ac:dyDescent="0.4">
      <c r="A2" s="16"/>
      <c r="B2" s="16"/>
      <c r="C2" s="16"/>
      <c r="D2" s="16"/>
      <c r="E2" s="16"/>
      <c r="F2" s="16"/>
      <c r="G2" s="16"/>
      <c r="H2" s="16"/>
      <c r="I2" s="16"/>
    </row>
    <row r="3" spans="1:9" s="18" customFormat="1" ht="13" x14ac:dyDescent="0.25">
      <c r="A3" s="20"/>
      <c r="B3" s="20"/>
      <c r="C3" s="20"/>
      <c r="D3" s="143"/>
      <c r="E3" s="143" t="s">
        <v>0</v>
      </c>
      <c r="F3" s="144"/>
      <c r="G3" s="145"/>
      <c r="H3" s="20"/>
      <c r="I3" s="20"/>
    </row>
    <row r="4" spans="1:9" s="18" customFormat="1" ht="11.5" x14ac:dyDescent="0.25">
      <c r="A4" s="20"/>
      <c r="B4" s="20"/>
      <c r="C4" s="20"/>
      <c r="D4" s="146" t="s">
        <v>12</v>
      </c>
      <c r="E4" s="33">
        <f>COUNTIF($D$12:$D$65,"U")</f>
        <v>0</v>
      </c>
      <c r="F4" s="89" t="str">
        <f>IF($E$9=0, "-", $E4/$E$9)</f>
        <v>-</v>
      </c>
      <c r="G4" s="76">
        <f>SUMIF($D$12:$D$64,"U", $G$12:$G$64) / 60</f>
        <v>0</v>
      </c>
      <c r="H4" s="20"/>
      <c r="I4" s="20"/>
    </row>
    <row r="5" spans="1:9" s="18" customFormat="1" ht="11.5" x14ac:dyDescent="0.25">
      <c r="A5" s="20"/>
      <c r="B5" s="20"/>
      <c r="C5" s="20"/>
      <c r="D5" s="146" t="s">
        <v>10</v>
      </c>
      <c r="E5" s="33">
        <f>COUNTIF($D$12:$D$65,"P")</f>
        <v>0</v>
      </c>
      <c r="F5" s="89" t="str">
        <f>IF($E$9=0, "-", $E5/$E$9)</f>
        <v>-</v>
      </c>
      <c r="G5" s="77">
        <f>SUMIF($D$12:$D$65,"P", $G$12:$G$65) / 60</f>
        <v>0</v>
      </c>
      <c r="H5" s="20"/>
      <c r="I5" s="20"/>
    </row>
    <row r="6" spans="1:9" s="18" customFormat="1" ht="11.5" x14ac:dyDescent="0.25">
      <c r="A6" s="20"/>
      <c r="B6" s="20"/>
      <c r="C6" s="20"/>
      <c r="D6" s="146" t="s">
        <v>11</v>
      </c>
      <c r="E6" s="33">
        <f>COUNTIF($D$12:$D$65,"F")</f>
        <v>0</v>
      </c>
      <c r="F6" s="89" t="str">
        <f>IF($E$9=0, "-", $E6/$E$9)</f>
        <v>-</v>
      </c>
      <c r="G6" s="77">
        <f>SUMIF($D$12:$D$65,"F", $G$12:$G$65) / 60</f>
        <v>0</v>
      </c>
      <c r="H6" s="20"/>
      <c r="I6" s="20"/>
    </row>
    <row r="7" spans="1:9" s="18" customFormat="1" ht="11.5" x14ac:dyDescent="0.25">
      <c r="A7" s="21"/>
      <c r="B7" s="21"/>
      <c r="C7" s="17"/>
      <c r="D7" s="146" t="s">
        <v>9</v>
      </c>
      <c r="E7" s="33">
        <f>COUNTIF($D$12:$D$65,"S")</f>
        <v>0</v>
      </c>
      <c r="F7" s="89" t="str">
        <f>IF($E$9=0, "-", $E7/$E$9)</f>
        <v>-</v>
      </c>
      <c r="G7" s="77">
        <f>SUMIF($D$12:$D$65,"S", $G$12:$G$65) / 60</f>
        <v>0</v>
      </c>
      <c r="H7" s="20"/>
      <c r="I7" s="20"/>
    </row>
    <row r="8" spans="1:9" s="18" customFormat="1" ht="11.5" x14ac:dyDescent="0.25">
      <c r="A8" s="21"/>
      <c r="B8" s="21"/>
      <c r="C8" s="17"/>
      <c r="D8" s="146" t="s">
        <v>13</v>
      </c>
      <c r="E8" s="33">
        <f>COUNTIF($D$12:$D$65,"B")</f>
        <v>0</v>
      </c>
      <c r="F8" s="90" t="str">
        <f>IF($E$9=0, "-", $E8/$E$9)</f>
        <v>-</v>
      </c>
      <c r="G8" s="77">
        <f>SUMIF($D$12:$D$65,"B", $G$12:$G$65) / 60</f>
        <v>0</v>
      </c>
      <c r="H8" s="20"/>
      <c r="I8" s="20"/>
    </row>
    <row r="9" spans="1:9" s="18" customFormat="1" ht="11.5" hidden="1" x14ac:dyDescent="0.2">
      <c r="A9" s="21"/>
      <c r="B9" s="21"/>
      <c r="C9" s="21"/>
      <c r="D9" s="35" t="s">
        <v>7</v>
      </c>
      <c r="E9" s="37">
        <f>SUM(E4:E8)</f>
        <v>0</v>
      </c>
      <c r="F9" s="38" t="str">
        <f>IF($E$9=0,"-",$E$9/$E$9)</f>
        <v>-</v>
      </c>
      <c r="G9" s="40">
        <f>SUM(G4:G8)</f>
        <v>0</v>
      </c>
      <c r="I9" s="22"/>
    </row>
    <row r="10" spans="1:9" s="18" customFormat="1" ht="11.5" hidden="1" x14ac:dyDescent="0.2">
      <c r="A10" s="21"/>
      <c r="B10" s="21"/>
      <c r="C10" s="21"/>
      <c r="D10" s="34" t="s">
        <v>8</v>
      </c>
      <c r="E10" s="36">
        <f>COUNTIF($D$12:$D$65,"N/A")</f>
        <v>50</v>
      </c>
      <c r="F10" s="19"/>
      <c r="G10" s="39">
        <f>SUMIF($D$12:$D$65,"n/a", $G$12:$G$65) / 60</f>
        <v>0</v>
      </c>
      <c r="I10" s="22"/>
    </row>
    <row r="11" spans="1:9" ht="4.5" customHeight="1" x14ac:dyDescent="0.25">
      <c r="A11" s="6"/>
      <c r="B11" s="6"/>
      <c r="C11" s="6"/>
      <c r="D11" s="6"/>
      <c r="E11" s="6"/>
      <c r="F11" s="6"/>
      <c r="G11" s="6"/>
      <c r="H11" s="6"/>
      <c r="I11" s="7"/>
    </row>
    <row r="12" spans="1:9" ht="29.25" customHeight="1" x14ac:dyDescent="0.3">
      <c r="A12" s="32" t="s">
        <v>14</v>
      </c>
      <c r="B12" s="32" t="s">
        <v>803</v>
      </c>
      <c r="C12" s="32" t="s">
        <v>72</v>
      </c>
      <c r="D12" s="32" t="s">
        <v>73</v>
      </c>
      <c r="E12" s="32" t="s">
        <v>75</v>
      </c>
      <c r="F12" s="32" t="s">
        <v>64</v>
      </c>
      <c r="G12" s="32" t="s">
        <v>76</v>
      </c>
      <c r="H12" s="142" t="s">
        <v>74</v>
      </c>
      <c r="I12" s="41"/>
    </row>
    <row r="13" spans="1:9" ht="13.5" thickBot="1" x14ac:dyDescent="0.35">
      <c r="A13" s="776" t="s">
        <v>538</v>
      </c>
      <c r="B13" s="777"/>
      <c r="C13" s="777"/>
      <c r="D13" s="777"/>
      <c r="E13" s="777"/>
      <c r="F13" s="777"/>
      <c r="G13" s="777"/>
      <c r="H13" s="777"/>
      <c r="I13" s="778"/>
    </row>
    <row r="14" spans="1:9" ht="13" x14ac:dyDescent="0.25">
      <c r="A14" s="28">
        <f>MAX(A$12:A12)+1</f>
        <v>1</v>
      </c>
      <c r="B14" s="190" t="s">
        <v>736</v>
      </c>
      <c r="C14" s="679" t="s">
        <v>735</v>
      </c>
      <c r="D14" s="147" t="s">
        <v>1</v>
      </c>
      <c r="E14" s="148"/>
      <c r="F14" s="31"/>
      <c r="G14" s="149"/>
      <c r="H14" s="150"/>
      <c r="I14" s="31"/>
    </row>
    <row r="15" spans="1:9" ht="23" x14ac:dyDescent="0.25">
      <c r="A15" s="23">
        <f>MAX(A$12:A14)+1</f>
        <v>2</v>
      </c>
      <c r="B15" s="230" t="s">
        <v>740</v>
      </c>
      <c r="C15" s="674" t="s">
        <v>741</v>
      </c>
      <c r="D15" s="147" t="s">
        <v>1</v>
      </c>
      <c r="E15" s="151"/>
      <c r="F15" s="27"/>
      <c r="G15" s="149"/>
      <c r="H15" s="152"/>
      <c r="I15" s="27"/>
    </row>
    <row r="16" spans="1:9" ht="23" x14ac:dyDescent="0.25">
      <c r="A16" s="23">
        <f>MAX(A$12:A15)+1</f>
        <v>3</v>
      </c>
      <c r="B16" s="230" t="s">
        <v>747</v>
      </c>
      <c r="C16" s="674" t="s">
        <v>748</v>
      </c>
      <c r="D16" s="147" t="s">
        <v>1</v>
      </c>
      <c r="E16" s="151"/>
      <c r="F16" s="27"/>
      <c r="G16" s="149"/>
      <c r="H16" s="152"/>
      <c r="I16" s="27"/>
    </row>
    <row r="17" spans="1:9" ht="13" x14ac:dyDescent="0.25">
      <c r="A17" s="23">
        <f>MAX(A$12:A16)+1</f>
        <v>4</v>
      </c>
      <c r="B17" s="230" t="s">
        <v>762</v>
      </c>
      <c r="C17" s="674" t="s">
        <v>763</v>
      </c>
      <c r="D17" s="147" t="s">
        <v>1</v>
      </c>
      <c r="E17" s="151"/>
      <c r="F17" s="27"/>
      <c r="G17" s="149"/>
      <c r="H17" s="152"/>
      <c r="I17" s="27"/>
    </row>
    <row r="18" spans="1:9" ht="13" x14ac:dyDescent="0.25">
      <c r="A18" s="23">
        <f>MAX(A$12:A17)+1</f>
        <v>5</v>
      </c>
      <c r="B18" s="24"/>
      <c r="C18" s="25"/>
      <c r="D18" s="147" t="s">
        <v>1</v>
      </c>
      <c r="E18" s="151"/>
      <c r="F18" s="27"/>
      <c r="G18" s="149"/>
      <c r="H18" s="152"/>
      <c r="I18" s="27"/>
    </row>
    <row r="19" spans="1:9" ht="13" x14ac:dyDescent="0.25">
      <c r="A19" s="23">
        <f>MAX(A$12:A18)+1</f>
        <v>6</v>
      </c>
      <c r="B19" s="25"/>
      <c r="C19" s="24"/>
      <c r="D19" s="147" t="s">
        <v>1</v>
      </c>
      <c r="E19" s="151"/>
      <c r="F19" s="27"/>
      <c r="G19" s="149"/>
      <c r="H19" s="152"/>
      <c r="I19" s="27"/>
    </row>
    <row r="20" spans="1:9" ht="13" x14ac:dyDescent="0.25">
      <c r="A20" s="23">
        <f>MAX(A$12:A19)+1</f>
        <v>7</v>
      </c>
      <c r="B20" s="25"/>
      <c r="C20" s="24"/>
      <c r="D20" s="147" t="s">
        <v>1</v>
      </c>
      <c r="E20" s="151"/>
      <c r="F20" s="27"/>
      <c r="G20" s="149"/>
      <c r="H20" s="152"/>
      <c r="I20" s="27"/>
    </row>
    <row r="21" spans="1:9" ht="13" x14ac:dyDescent="0.25">
      <c r="A21" s="23">
        <f>MAX(A$12:A20)+1</f>
        <v>8</v>
      </c>
      <c r="B21" s="24"/>
      <c r="C21" s="24"/>
      <c r="D21" s="147" t="s">
        <v>1</v>
      </c>
      <c r="E21" s="151"/>
      <c r="F21" s="27"/>
      <c r="G21" s="149"/>
      <c r="H21" s="152"/>
      <c r="I21" s="27"/>
    </row>
    <row r="22" spans="1:9" ht="13" x14ac:dyDescent="0.25">
      <c r="A22" s="23">
        <f>MAX(A$12:A21)+1</f>
        <v>9</v>
      </c>
      <c r="B22" s="25"/>
      <c r="C22" s="24"/>
      <c r="D22" s="147" t="s">
        <v>1</v>
      </c>
      <c r="E22" s="151"/>
      <c r="F22" s="27"/>
      <c r="G22" s="149"/>
      <c r="H22" s="152"/>
      <c r="I22" s="27"/>
    </row>
    <row r="23" spans="1:9" ht="13" x14ac:dyDescent="0.25">
      <c r="A23" s="23">
        <f>MAX(A$12:A22)+1</f>
        <v>10</v>
      </c>
      <c r="B23" s="25"/>
      <c r="C23" s="24"/>
      <c r="D23" s="147" t="s">
        <v>1</v>
      </c>
      <c r="E23" s="151"/>
      <c r="F23" s="27"/>
      <c r="G23" s="149"/>
      <c r="H23" s="152"/>
      <c r="I23" s="27"/>
    </row>
    <row r="24" spans="1:9" ht="13" x14ac:dyDescent="0.25">
      <c r="A24" s="23">
        <f>MAX(A$12:A23)+1</f>
        <v>11</v>
      </c>
      <c r="B24" s="24"/>
      <c r="C24" s="24"/>
      <c r="D24" s="147" t="s">
        <v>1</v>
      </c>
      <c r="E24" s="151"/>
      <c r="F24" s="27"/>
      <c r="G24" s="149"/>
      <c r="H24" s="152"/>
      <c r="I24" s="27"/>
    </row>
    <row r="25" spans="1:9" ht="13" x14ac:dyDescent="0.25">
      <c r="A25" s="23">
        <f>MAX(A$12:A24)+1</f>
        <v>12</v>
      </c>
      <c r="B25" s="25"/>
      <c r="C25" s="24"/>
      <c r="D25" s="147" t="s">
        <v>1</v>
      </c>
      <c r="E25" s="151"/>
      <c r="F25" s="27"/>
      <c r="G25" s="149"/>
      <c r="H25" s="152"/>
      <c r="I25" s="27"/>
    </row>
    <row r="26" spans="1:9" ht="13" x14ac:dyDescent="0.25">
      <c r="A26" s="23">
        <f>MAX(A$12:A25)+1</f>
        <v>13</v>
      </c>
      <c r="B26" s="25"/>
      <c r="C26" s="24"/>
      <c r="D26" s="147" t="s">
        <v>1</v>
      </c>
      <c r="E26" s="151"/>
      <c r="F26" s="27"/>
      <c r="G26" s="149"/>
      <c r="H26" s="152"/>
      <c r="I26" s="27"/>
    </row>
    <row r="27" spans="1:9" ht="13" x14ac:dyDescent="0.25">
      <c r="A27" s="23">
        <f>MAX(A$12:A26)+1</f>
        <v>14</v>
      </c>
      <c r="B27" s="24"/>
      <c r="C27" s="24"/>
      <c r="D27" s="147" t="s">
        <v>1</v>
      </c>
      <c r="E27" s="151"/>
      <c r="F27" s="27"/>
      <c r="G27" s="149"/>
      <c r="H27" s="152"/>
      <c r="I27" s="27"/>
    </row>
    <row r="28" spans="1:9" ht="13" x14ac:dyDescent="0.25">
      <c r="A28" s="23">
        <f>MAX(A$12:A27)+1</f>
        <v>15</v>
      </c>
      <c r="B28" s="25"/>
      <c r="C28" s="24"/>
      <c r="D28" s="147" t="s">
        <v>1</v>
      </c>
      <c r="E28" s="151"/>
      <c r="F28" s="27"/>
      <c r="G28" s="149"/>
      <c r="H28" s="152"/>
      <c r="I28" s="27"/>
    </row>
    <row r="29" spans="1:9" ht="13" x14ac:dyDescent="0.25">
      <c r="A29" s="23">
        <f>MAX(A$12:A28)+1</f>
        <v>16</v>
      </c>
      <c r="B29" s="25"/>
      <c r="C29" s="24"/>
      <c r="D29" s="147" t="s">
        <v>1</v>
      </c>
      <c r="E29" s="151"/>
      <c r="F29" s="27"/>
      <c r="G29" s="149"/>
      <c r="H29" s="152"/>
      <c r="I29" s="27"/>
    </row>
    <row r="30" spans="1:9" ht="13" x14ac:dyDescent="0.25">
      <c r="A30" s="23">
        <f>MAX(A$12:A29)+1</f>
        <v>17</v>
      </c>
      <c r="B30" s="24"/>
      <c r="C30" s="24"/>
      <c r="D30" s="147" t="s">
        <v>1</v>
      </c>
      <c r="E30" s="151"/>
      <c r="F30" s="27"/>
      <c r="G30" s="149"/>
      <c r="H30" s="152"/>
      <c r="I30" s="27"/>
    </row>
    <row r="31" spans="1:9" ht="13" x14ac:dyDescent="0.25">
      <c r="A31" s="23">
        <f>MAX(A$12:A30)+1</f>
        <v>18</v>
      </c>
      <c r="B31" s="25"/>
      <c r="C31" s="24"/>
      <c r="D31" s="147" t="s">
        <v>1</v>
      </c>
      <c r="E31" s="151"/>
      <c r="F31" s="27"/>
      <c r="G31" s="149"/>
      <c r="H31" s="152"/>
      <c r="I31" s="27"/>
    </row>
    <row r="32" spans="1:9" ht="13" x14ac:dyDescent="0.25">
      <c r="A32" s="23">
        <f>MAX(A$12:A31)+1</f>
        <v>19</v>
      </c>
      <c r="B32" s="25"/>
      <c r="C32" s="24"/>
      <c r="D32" s="147" t="s">
        <v>1</v>
      </c>
      <c r="E32" s="151"/>
      <c r="F32" s="27"/>
      <c r="G32" s="149"/>
      <c r="H32" s="152"/>
      <c r="I32" s="27"/>
    </row>
    <row r="33" spans="1:9" ht="13" x14ac:dyDescent="0.25">
      <c r="A33" s="23">
        <f>MAX(A$12:A32)+1</f>
        <v>20</v>
      </c>
      <c r="B33" s="24"/>
      <c r="C33" s="24"/>
      <c r="D33" s="147" t="s">
        <v>1</v>
      </c>
      <c r="E33" s="151"/>
      <c r="F33" s="27"/>
      <c r="G33" s="149"/>
      <c r="H33" s="152"/>
      <c r="I33" s="27"/>
    </row>
    <row r="34" spans="1:9" ht="13" x14ac:dyDescent="0.25">
      <c r="A34" s="23">
        <f>MAX(A$12:A33)+1</f>
        <v>21</v>
      </c>
      <c r="B34" s="25"/>
      <c r="C34" s="24"/>
      <c r="D34" s="147" t="s">
        <v>1</v>
      </c>
      <c r="E34" s="151"/>
      <c r="F34" s="27"/>
      <c r="G34" s="149"/>
      <c r="H34" s="152"/>
      <c r="I34" s="27"/>
    </row>
    <row r="35" spans="1:9" ht="13" x14ac:dyDescent="0.25">
      <c r="A35" s="23">
        <f>MAX(A$12:A34)+1</f>
        <v>22</v>
      </c>
      <c r="B35" s="25"/>
      <c r="C35" s="24"/>
      <c r="D35" s="147" t="s">
        <v>1</v>
      </c>
      <c r="E35" s="151"/>
      <c r="F35" s="27"/>
      <c r="G35" s="149"/>
      <c r="H35" s="152"/>
      <c r="I35" s="27"/>
    </row>
    <row r="36" spans="1:9" ht="13" x14ac:dyDescent="0.25">
      <c r="A36" s="23">
        <f>MAX(A$12:A35)+1</f>
        <v>23</v>
      </c>
      <c r="B36" s="24"/>
      <c r="C36" s="24"/>
      <c r="D36" s="147" t="s">
        <v>1</v>
      </c>
      <c r="E36" s="151"/>
      <c r="F36" s="27"/>
      <c r="G36" s="149"/>
      <c r="H36" s="152"/>
      <c r="I36" s="27"/>
    </row>
    <row r="37" spans="1:9" ht="13" x14ac:dyDescent="0.25">
      <c r="A37" s="23">
        <f>MAX(A$12:A36)+1</f>
        <v>24</v>
      </c>
      <c r="B37" s="25"/>
      <c r="C37" s="24"/>
      <c r="D37" s="147" t="s">
        <v>1</v>
      </c>
      <c r="E37" s="151"/>
      <c r="F37" s="27"/>
      <c r="G37" s="149"/>
      <c r="H37" s="152"/>
      <c r="I37" s="27"/>
    </row>
    <row r="38" spans="1:9" ht="13" x14ac:dyDescent="0.25">
      <c r="A38" s="23">
        <f>MAX(A$12:A37)+1</f>
        <v>25</v>
      </c>
      <c r="B38" s="25"/>
      <c r="C38" s="24"/>
      <c r="D38" s="147" t="s">
        <v>1</v>
      </c>
      <c r="E38" s="151"/>
      <c r="F38" s="27"/>
      <c r="G38" s="149"/>
      <c r="H38" s="152"/>
      <c r="I38" s="27"/>
    </row>
    <row r="39" spans="1:9" ht="13" x14ac:dyDescent="0.25">
      <c r="A39" s="23">
        <f>MAX(A$12:A38)+1</f>
        <v>26</v>
      </c>
      <c r="B39" s="24"/>
      <c r="C39" s="24"/>
      <c r="D39" s="147" t="s">
        <v>1</v>
      </c>
      <c r="E39" s="151"/>
      <c r="F39" s="27"/>
      <c r="G39" s="149"/>
      <c r="H39" s="152"/>
      <c r="I39" s="27"/>
    </row>
    <row r="40" spans="1:9" ht="13" x14ac:dyDescent="0.25">
      <c r="A40" s="23">
        <f>MAX(A$12:A39)+1</f>
        <v>27</v>
      </c>
      <c r="B40" s="25"/>
      <c r="C40" s="24"/>
      <c r="D40" s="147" t="s">
        <v>1</v>
      </c>
      <c r="E40" s="151"/>
      <c r="F40" s="27"/>
      <c r="G40" s="149"/>
      <c r="H40" s="152"/>
      <c r="I40" s="27"/>
    </row>
    <row r="41" spans="1:9" ht="13" x14ac:dyDescent="0.25">
      <c r="A41" s="23">
        <f>MAX(A$12:A40)+1</f>
        <v>28</v>
      </c>
      <c r="B41" s="25"/>
      <c r="C41" s="24"/>
      <c r="D41" s="147" t="s">
        <v>1</v>
      </c>
      <c r="E41" s="151"/>
      <c r="F41" s="27"/>
      <c r="G41" s="149"/>
      <c r="H41" s="152"/>
      <c r="I41" s="27"/>
    </row>
    <row r="42" spans="1:9" ht="13" x14ac:dyDescent="0.25">
      <c r="A42" s="23">
        <f>MAX(A$12:A41)+1</f>
        <v>29</v>
      </c>
      <c r="B42" s="24"/>
      <c r="C42" s="24"/>
      <c r="D42" s="147" t="s">
        <v>1</v>
      </c>
      <c r="E42" s="151"/>
      <c r="F42" s="27"/>
      <c r="G42" s="149"/>
      <c r="H42" s="152"/>
      <c r="I42" s="27"/>
    </row>
    <row r="43" spans="1:9" ht="13" x14ac:dyDescent="0.25">
      <c r="A43" s="23">
        <f>MAX(A$12:A42)+1</f>
        <v>30</v>
      </c>
      <c r="B43" s="25"/>
      <c r="C43" s="24"/>
      <c r="D43" s="147" t="s">
        <v>1</v>
      </c>
      <c r="E43" s="151"/>
      <c r="F43" s="27"/>
      <c r="G43" s="149"/>
      <c r="H43" s="152"/>
      <c r="I43" s="27"/>
    </row>
    <row r="44" spans="1:9" ht="13" x14ac:dyDescent="0.25">
      <c r="A44" s="23">
        <f>MAX(A$12:A43)+1</f>
        <v>31</v>
      </c>
      <c r="B44" s="25"/>
      <c r="C44" s="24"/>
      <c r="D44" s="147" t="s">
        <v>1</v>
      </c>
      <c r="E44" s="151"/>
      <c r="F44" s="27"/>
      <c r="G44" s="149"/>
      <c r="H44" s="152"/>
      <c r="I44" s="27"/>
    </row>
    <row r="45" spans="1:9" ht="13" x14ac:dyDescent="0.25">
      <c r="A45" s="23">
        <f>MAX(A$12:A44)+1</f>
        <v>32</v>
      </c>
      <c r="B45" s="24"/>
      <c r="C45" s="24"/>
      <c r="D45" s="147" t="s">
        <v>1</v>
      </c>
      <c r="E45" s="151"/>
      <c r="F45" s="27"/>
      <c r="G45" s="149"/>
      <c r="H45" s="152"/>
      <c r="I45" s="27"/>
    </row>
    <row r="46" spans="1:9" ht="13" x14ac:dyDescent="0.25">
      <c r="A46" s="23">
        <f>MAX(A$12:A45)+1</f>
        <v>33</v>
      </c>
      <c r="B46" s="25"/>
      <c r="C46" s="24"/>
      <c r="D46" s="147" t="s">
        <v>1</v>
      </c>
      <c r="E46" s="151"/>
      <c r="F46" s="27"/>
      <c r="G46" s="149"/>
      <c r="H46" s="152"/>
      <c r="I46" s="27"/>
    </row>
    <row r="47" spans="1:9" ht="13" x14ac:dyDescent="0.25">
      <c r="A47" s="23">
        <f>MAX(A$12:A46)+1</f>
        <v>34</v>
      </c>
      <c r="B47" s="25"/>
      <c r="C47" s="24"/>
      <c r="D47" s="147" t="s">
        <v>1</v>
      </c>
      <c r="E47" s="151"/>
      <c r="F47" s="27"/>
      <c r="G47" s="149"/>
      <c r="H47" s="152"/>
      <c r="I47" s="27"/>
    </row>
    <row r="48" spans="1:9" ht="13" x14ac:dyDescent="0.25">
      <c r="A48" s="23">
        <f>MAX(A$12:A47)+1</f>
        <v>35</v>
      </c>
      <c r="B48" s="24"/>
      <c r="C48" s="24"/>
      <c r="D48" s="147" t="s">
        <v>1</v>
      </c>
      <c r="E48" s="151"/>
      <c r="F48" s="27"/>
      <c r="G48" s="149"/>
      <c r="H48" s="152"/>
      <c r="I48" s="27"/>
    </row>
    <row r="49" spans="1:9" ht="13" x14ac:dyDescent="0.25">
      <c r="A49" s="23">
        <f>MAX(A$12:A48)+1</f>
        <v>36</v>
      </c>
      <c r="B49" s="25"/>
      <c r="C49" s="24"/>
      <c r="D49" s="147" t="s">
        <v>1</v>
      </c>
      <c r="E49" s="151"/>
      <c r="F49" s="27"/>
      <c r="G49" s="149"/>
      <c r="H49" s="152"/>
      <c r="I49" s="27"/>
    </row>
    <row r="50" spans="1:9" ht="13" x14ac:dyDescent="0.25">
      <c r="A50" s="23">
        <f>MAX(A$12:A49)+1</f>
        <v>37</v>
      </c>
      <c r="B50" s="25"/>
      <c r="C50" s="24"/>
      <c r="D50" s="147" t="s">
        <v>1</v>
      </c>
      <c r="E50" s="151"/>
      <c r="F50" s="27"/>
      <c r="G50" s="149"/>
      <c r="H50" s="152"/>
      <c r="I50" s="27"/>
    </row>
    <row r="51" spans="1:9" ht="13" x14ac:dyDescent="0.25">
      <c r="A51" s="23">
        <f>MAX(A$12:A50)+1</f>
        <v>38</v>
      </c>
      <c r="B51" s="24"/>
      <c r="C51" s="24"/>
      <c r="D51" s="147" t="s">
        <v>1</v>
      </c>
      <c r="E51" s="151"/>
      <c r="F51" s="27"/>
      <c r="G51" s="149"/>
      <c r="H51" s="152"/>
      <c r="I51" s="27"/>
    </row>
    <row r="52" spans="1:9" ht="13" x14ac:dyDescent="0.25">
      <c r="A52" s="23">
        <f>MAX(A$12:A51)+1</f>
        <v>39</v>
      </c>
      <c r="B52" s="25"/>
      <c r="C52" s="24"/>
      <c r="D52" s="147" t="s">
        <v>1</v>
      </c>
      <c r="E52" s="151"/>
      <c r="F52" s="27"/>
      <c r="G52" s="149"/>
      <c r="H52" s="152"/>
      <c r="I52" s="27"/>
    </row>
    <row r="53" spans="1:9" ht="13" x14ac:dyDescent="0.25">
      <c r="A53" s="23">
        <f>MAX(A$12:A52)+1</f>
        <v>40</v>
      </c>
      <c r="B53" s="25"/>
      <c r="C53" s="24"/>
      <c r="D53" s="147" t="s">
        <v>1</v>
      </c>
      <c r="E53" s="151"/>
      <c r="F53" s="27"/>
      <c r="G53" s="149"/>
      <c r="H53" s="152"/>
      <c r="I53" s="27"/>
    </row>
    <row r="54" spans="1:9" ht="13" x14ac:dyDescent="0.25">
      <c r="A54" s="23">
        <f>MAX(A$12:A53)+1</f>
        <v>41</v>
      </c>
      <c r="B54" s="24"/>
      <c r="C54" s="24"/>
      <c r="D54" s="147" t="s">
        <v>1</v>
      </c>
      <c r="E54" s="151"/>
      <c r="F54" s="27"/>
      <c r="G54" s="149"/>
      <c r="H54" s="152"/>
      <c r="I54" s="27"/>
    </row>
    <row r="55" spans="1:9" ht="13" x14ac:dyDescent="0.25">
      <c r="A55" s="23">
        <f>MAX(A$12:A54)+1</f>
        <v>42</v>
      </c>
      <c r="B55" s="25"/>
      <c r="C55" s="24"/>
      <c r="D55" s="147" t="s">
        <v>1</v>
      </c>
      <c r="E55" s="151"/>
      <c r="F55" s="27"/>
      <c r="G55" s="149"/>
      <c r="H55" s="152"/>
      <c r="I55" s="27"/>
    </row>
    <row r="56" spans="1:9" ht="13" x14ac:dyDescent="0.25">
      <c r="A56" s="23">
        <f>MAX(A$12:A55)+1</f>
        <v>43</v>
      </c>
      <c r="B56" s="25"/>
      <c r="C56" s="24"/>
      <c r="D56" s="147" t="s">
        <v>1</v>
      </c>
      <c r="E56" s="151"/>
      <c r="F56" s="27"/>
      <c r="G56" s="149"/>
      <c r="H56" s="152"/>
      <c r="I56" s="27"/>
    </row>
    <row r="57" spans="1:9" ht="13" x14ac:dyDescent="0.25">
      <c r="A57" s="23">
        <f>MAX(A$12:A56)+1</f>
        <v>44</v>
      </c>
      <c r="B57" s="24"/>
      <c r="C57" s="24"/>
      <c r="D57" s="147" t="s">
        <v>1</v>
      </c>
      <c r="E57" s="151"/>
      <c r="F57" s="27"/>
      <c r="G57" s="149"/>
      <c r="H57" s="152"/>
      <c r="I57" s="27"/>
    </row>
    <row r="58" spans="1:9" ht="13" x14ac:dyDescent="0.25">
      <c r="A58" s="23">
        <f>MAX(A$12:A57)+1</f>
        <v>45</v>
      </c>
      <c r="B58" s="25"/>
      <c r="C58" s="24"/>
      <c r="D58" s="147" t="s">
        <v>1</v>
      </c>
      <c r="E58" s="151"/>
      <c r="F58" s="27"/>
      <c r="G58" s="149"/>
      <c r="H58" s="152"/>
      <c r="I58" s="27"/>
    </row>
    <row r="59" spans="1:9" ht="13" x14ac:dyDescent="0.25">
      <c r="A59" s="23">
        <f>MAX(A$12:A58)+1</f>
        <v>46</v>
      </c>
      <c r="B59" s="25"/>
      <c r="C59" s="24"/>
      <c r="D59" s="147" t="s">
        <v>1</v>
      </c>
      <c r="E59" s="151"/>
      <c r="F59" s="27"/>
      <c r="G59" s="149"/>
      <c r="H59" s="152"/>
      <c r="I59" s="27"/>
    </row>
    <row r="60" spans="1:9" ht="13" x14ac:dyDescent="0.25">
      <c r="A60" s="23">
        <f>MAX(A$12:A59)+1</f>
        <v>47</v>
      </c>
      <c r="B60" s="24"/>
      <c r="C60" s="24"/>
      <c r="D60" s="147" t="s">
        <v>1</v>
      </c>
      <c r="E60" s="151"/>
      <c r="F60" s="27"/>
      <c r="G60" s="149"/>
      <c r="H60" s="152"/>
      <c r="I60" s="27"/>
    </row>
    <row r="61" spans="1:9" ht="13" x14ac:dyDescent="0.25">
      <c r="A61" s="23">
        <f>MAX(A$12:A60)+1</f>
        <v>48</v>
      </c>
      <c r="B61" s="25"/>
      <c r="C61" s="24"/>
      <c r="D61" s="147" t="s">
        <v>1</v>
      </c>
      <c r="E61" s="151"/>
      <c r="F61" s="27"/>
      <c r="G61" s="149"/>
      <c r="H61" s="152"/>
      <c r="I61" s="27"/>
    </row>
    <row r="62" spans="1:9" ht="13" x14ac:dyDescent="0.25">
      <c r="A62" s="23">
        <f>MAX(A$12:A61)+1</f>
        <v>49</v>
      </c>
      <c r="B62" s="25"/>
      <c r="C62" s="24"/>
      <c r="D62" s="147" t="s">
        <v>1</v>
      </c>
      <c r="E62" s="151"/>
      <c r="F62" s="27"/>
      <c r="G62" s="149"/>
      <c r="H62" s="152"/>
      <c r="I62" s="27"/>
    </row>
    <row r="63" spans="1:9" ht="13" x14ac:dyDescent="0.25">
      <c r="A63" s="23">
        <f>MAX(A$12:A62)+1</f>
        <v>50</v>
      </c>
      <c r="B63" s="24"/>
      <c r="C63" s="24"/>
      <c r="D63" s="147" t="s">
        <v>1</v>
      </c>
      <c r="E63" s="151"/>
      <c r="F63" s="27"/>
      <c r="G63" s="149"/>
      <c r="H63" s="152"/>
      <c r="I63" s="27"/>
    </row>
    <row r="64" spans="1:9" ht="13" x14ac:dyDescent="0.3">
      <c r="A64" s="774"/>
      <c r="B64" s="774"/>
      <c r="C64" s="774"/>
      <c r="D64" s="774"/>
      <c r="E64" s="774"/>
      <c r="F64" s="774"/>
      <c r="G64" s="774"/>
      <c r="H64" s="774"/>
      <c r="I64" s="774"/>
    </row>
    <row r="65" spans="1:9" ht="13" x14ac:dyDescent="0.3">
      <c r="A65" s="775" t="s">
        <v>22</v>
      </c>
      <c r="B65" s="775"/>
      <c r="C65" s="775"/>
      <c r="D65" s="775"/>
      <c r="E65" s="775"/>
      <c r="F65" s="775"/>
      <c r="G65" s="775"/>
      <c r="H65" s="775"/>
      <c r="I65" s="775"/>
    </row>
    <row r="66" spans="1:9" ht="13" x14ac:dyDescent="0.3">
      <c r="A66" s="774"/>
      <c r="B66" s="774"/>
      <c r="C66" s="774"/>
      <c r="D66" s="774"/>
      <c r="E66" s="774"/>
      <c r="F66" s="774"/>
      <c r="G66" s="774"/>
      <c r="H66" s="774"/>
      <c r="I66" s="774"/>
    </row>
    <row r="67" spans="1:9" s="12" customFormat="1" ht="18" customHeight="1" x14ac:dyDescent="0.25">
      <c r="A67" s="10"/>
      <c r="B67" s="11"/>
      <c r="I67" s="11"/>
    </row>
    <row r="68" spans="1:9" s="12" customFormat="1" ht="18" customHeight="1" x14ac:dyDescent="0.25">
      <c r="A68" s="10"/>
      <c r="B68" s="11"/>
      <c r="I68" s="11"/>
    </row>
    <row r="69" spans="1:9" s="12" customFormat="1" ht="18" customHeight="1" x14ac:dyDescent="0.25">
      <c r="A69" s="11"/>
      <c r="B69" s="11"/>
      <c r="I69" s="11"/>
    </row>
    <row r="70" spans="1:9" s="12" customFormat="1" ht="18" customHeight="1" x14ac:dyDescent="0.25">
      <c r="A70" s="11"/>
      <c r="B70" s="11"/>
      <c r="I70" s="11"/>
    </row>
    <row r="71" spans="1:9" s="12" customFormat="1" ht="18" customHeight="1" x14ac:dyDescent="0.25">
      <c r="A71" s="11"/>
      <c r="B71" s="11"/>
      <c r="I71" s="11"/>
    </row>
    <row r="72" spans="1:9" s="12" customFormat="1" ht="18" customHeight="1" x14ac:dyDescent="0.25">
      <c r="A72" s="11"/>
      <c r="B72" s="11"/>
      <c r="I72" s="11"/>
    </row>
    <row r="73" spans="1:9" s="12" customFormat="1" ht="18" customHeight="1" x14ac:dyDescent="0.25">
      <c r="A73" s="11"/>
      <c r="B73" s="11"/>
      <c r="I73" s="11"/>
    </row>
    <row r="74" spans="1:9" s="12" customFormat="1" ht="18" customHeight="1" x14ac:dyDescent="0.25">
      <c r="A74" s="11"/>
      <c r="B74" s="11"/>
      <c r="I74" s="11"/>
    </row>
    <row r="75" spans="1:9" s="12" customFormat="1" x14ac:dyDescent="0.25">
      <c r="A75" s="11"/>
      <c r="B75" s="11"/>
      <c r="C75" s="11"/>
      <c r="D75" s="11"/>
      <c r="E75" s="11"/>
      <c r="F75" s="11"/>
      <c r="G75" s="11"/>
      <c r="H75" s="11"/>
      <c r="I75" s="11"/>
    </row>
  </sheetData>
  <mergeCells count="5">
    <mergeCell ref="A1:I1"/>
    <mergeCell ref="A66:I66"/>
    <mergeCell ref="A13:I13"/>
    <mergeCell ref="A65:I65"/>
    <mergeCell ref="A64:I64"/>
  </mergeCells>
  <phoneticPr fontId="0" type="noConversion"/>
  <conditionalFormatting sqref="D14:D63">
    <cfRule type="cellIs" dxfId="65" priority="1" stopIfTrue="1" operator="equal">
      <formula>"F"</formula>
    </cfRule>
    <cfRule type="cellIs" dxfId="64" priority="2" stopIfTrue="1" operator="equal">
      <formula>"B"</formula>
    </cfRule>
    <cfRule type="cellIs" dxfId="63" priority="3" stopIfTrue="1" operator="equal">
      <formula>"u"</formula>
    </cfRule>
  </conditionalFormatting>
  <dataValidations xWindow="81" yWindow="389" count="3">
    <dataValidation type="list" showInputMessage="1" showErrorMessage="1" promptTitle="Valid values include:" prompt="U - Untested_x000a_P - Pass_x000a_F - Fail_x000a_B - Blocked_x000a_S - Skipped_x000a_n/a - Not applicable_x000a_" sqref="D14:D63">
      <formula1>"U,P,F,B,S,n/a"</formula1>
    </dataValidation>
    <dataValidation allowBlank="1" showErrorMessage="1" promptTitle="Valid values include:" sqref="D12"/>
    <dataValidation allowBlank="1" showErrorMessage="1" sqref="A12:B12"/>
  </dataValidations>
  <hyperlinks>
    <hyperlink ref="B14" location="'UC055 Test Cases'!A1:E30" display="对申请文书信息进行添加并保存"/>
    <hyperlink ref="B15" location="'UC055 Test Cases'!A32:E61" display="对所添加的文书信息进行修改，并保存修改后的文书"/>
    <hyperlink ref="B16" location="'UC055 Test Cases'!A63:E92" display="对申请文书进行上传附件和下载附件操作"/>
    <hyperlink ref="B17" location="'UC055 Test Cases'!A94:E123" display="对申请文书信息进行下载操作"/>
  </hyperlinks>
  <pageMargins left="0.5" right="0.5" top="0.5" bottom="0.5" header="0.5" footer="0.5"/>
  <pageSetup orientation="landscape" r:id="rId1"/>
  <headerFooter alignWithMargins="0"/>
  <drawing r:id="rId2"/>
  <legacyDrawing r:id="rId3"/>
  <oleObjects>
    <mc:AlternateContent xmlns:mc="http://schemas.openxmlformats.org/markup-compatibility/2006">
      <mc:Choice Requires="x14">
        <oleObject progId="Paint.Picture" shapeId="136202" r:id="rId4">
          <objectPr defaultSize="0" r:id="rId5">
            <anchor moveWithCells="1">
              <from>
                <xdr:col>8</xdr:col>
                <xdr:colOff>19050</xdr:colOff>
                <xdr:row>11</xdr:row>
                <xdr:rowOff>190500</xdr:rowOff>
              </from>
              <to>
                <xdr:col>9</xdr:col>
                <xdr:colOff>0</xdr:colOff>
                <xdr:row>11</xdr:row>
                <xdr:rowOff>342900</xdr:rowOff>
              </to>
            </anchor>
          </objectPr>
        </oleObject>
      </mc:Choice>
      <mc:Fallback>
        <oleObject progId="Paint.Picture" shapeId="136202" r:id="rId4"/>
      </mc:Fallback>
    </mc:AlternateContent>
    <mc:AlternateContent xmlns:mc="http://schemas.openxmlformats.org/markup-compatibility/2006">
      <mc:Choice Requires="x14">
        <oleObject progId="Paint.Picture" shapeId="136209" r:id="rId6">
          <objectPr defaultSize="0" autoPict="0" r:id="rId5">
            <anchor moveWithCells="1">
              <from>
                <xdr:col>8</xdr:col>
                <xdr:colOff>19050</xdr:colOff>
                <xdr:row>11</xdr:row>
                <xdr:rowOff>190500</xdr:rowOff>
              </from>
              <to>
                <xdr:col>9</xdr:col>
                <xdr:colOff>0</xdr:colOff>
                <xdr:row>11</xdr:row>
                <xdr:rowOff>342900</xdr:rowOff>
              </to>
            </anchor>
          </objectPr>
        </oleObject>
      </mc:Choice>
      <mc:Fallback>
        <oleObject progId="Paint.Picture" shapeId="136209" r:id="rId6"/>
      </mc:Fallback>
    </mc:AlternateContent>
    <mc:AlternateContent xmlns:mc="http://schemas.openxmlformats.org/markup-compatibility/2006">
      <mc:Choice Requires="x14">
        <oleObject progId="Paint.Picture" shapeId="136210" r:id="rId7">
          <objectPr defaultSize="0" autoPict="0" r:id="rId5">
            <anchor moveWithCells="1">
              <from>
                <xdr:col>8</xdr:col>
                <xdr:colOff>19050</xdr:colOff>
                <xdr:row>11</xdr:row>
                <xdr:rowOff>190500</xdr:rowOff>
              </from>
              <to>
                <xdr:col>9</xdr:col>
                <xdr:colOff>0</xdr:colOff>
                <xdr:row>11</xdr:row>
                <xdr:rowOff>342900</xdr:rowOff>
              </to>
            </anchor>
          </objectPr>
        </oleObject>
      </mc:Choice>
      <mc:Fallback>
        <oleObject progId="Paint.Picture" shapeId="136210" r:id="rId7"/>
      </mc:Fallback>
    </mc:AlternateContent>
  </oleObjec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3"/>
  <sheetViews>
    <sheetView topLeftCell="A106" workbookViewId="0">
      <selection activeCell="D103" sqref="D103:D123"/>
    </sheetView>
  </sheetViews>
  <sheetFormatPr defaultColWidth="9.1796875" defaultRowHeight="12.5" x14ac:dyDescent="0.25"/>
  <cols>
    <col min="1" max="1" width="3.1796875" style="268" bestFit="1" customWidth="1"/>
    <col min="2" max="2" width="32.1796875" style="268" bestFit="1" customWidth="1"/>
    <col min="3" max="3" width="30.453125" style="268" bestFit="1" customWidth="1"/>
    <col min="4" max="4" width="9.1796875" style="268" bestFit="1" customWidth="1"/>
    <col min="5" max="5" width="12.1796875" style="268" customWidth="1"/>
    <col min="6" max="16384" width="9.1796875" style="268"/>
  </cols>
  <sheetData>
    <row r="1" spans="1:6" ht="16.5" customHeight="1" thickBot="1" x14ac:dyDescent="0.3">
      <c r="A1" s="827" t="s">
        <v>539</v>
      </c>
      <c r="B1" s="827"/>
      <c r="C1" s="827"/>
      <c r="D1" s="827"/>
      <c r="E1" s="827"/>
      <c r="F1" s="827"/>
    </row>
    <row r="2" spans="1:6" ht="13.5" thickTop="1" x14ac:dyDescent="0.3">
      <c r="A2" s="594"/>
      <c r="B2" s="595" t="s">
        <v>84</v>
      </c>
      <c r="C2" s="680" t="s">
        <v>736</v>
      </c>
      <c r="D2" s="622" t="s">
        <v>77</v>
      </c>
      <c r="E2" s="190" t="s">
        <v>540</v>
      </c>
      <c r="F2" s="596"/>
    </row>
    <row r="3" spans="1:6" ht="13" x14ac:dyDescent="0.3">
      <c r="A3" s="597"/>
      <c r="B3" s="472" t="s">
        <v>85</v>
      </c>
      <c r="C3" s="841" t="s">
        <v>737</v>
      </c>
      <c r="D3" s="842"/>
      <c r="E3" s="843"/>
      <c r="F3" s="596"/>
    </row>
    <row r="4" spans="1:6" ht="13" x14ac:dyDescent="0.3">
      <c r="A4" s="447"/>
      <c r="B4" s="472" t="s">
        <v>87</v>
      </c>
      <c r="C4" s="841" t="s">
        <v>738</v>
      </c>
      <c r="D4" s="842"/>
      <c r="E4" s="843"/>
      <c r="F4" s="596"/>
    </row>
    <row r="5" spans="1:6" ht="13" x14ac:dyDescent="0.3">
      <c r="A5" s="447"/>
      <c r="B5" s="472" t="s">
        <v>86</v>
      </c>
      <c r="C5" s="841"/>
      <c r="D5" s="842"/>
      <c r="E5" s="843"/>
      <c r="F5" s="596"/>
    </row>
    <row r="6" spans="1:6" ht="13.5" customHeight="1" thickBot="1" x14ac:dyDescent="0.35">
      <c r="A6" s="600"/>
      <c r="B6" s="601" t="s">
        <v>88</v>
      </c>
      <c r="C6" s="820" t="s">
        <v>541</v>
      </c>
      <c r="D6" s="821"/>
      <c r="E6" s="822"/>
      <c r="F6" s="602"/>
    </row>
    <row r="7" spans="1:6" ht="13" x14ac:dyDescent="0.3">
      <c r="A7" s="603"/>
      <c r="B7" s="604" t="s">
        <v>89</v>
      </c>
      <c r="C7" s="605"/>
      <c r="D7" s="606" t="s">
        <v>91</v>
      </c>
      <c r="E7" s="607"/>
      <c r="F7" s="608"/>
    </row>
    <row r="8" spans="1:6" ht="13.5" thickBot="1" x14ac:dyDescent="0.35">
      <c r="A8" s="609"/>
      <c r="B8" s="610" t="s">
        <v>90</v>
      </c>
      <c r="C8" s="611"/>
      <c r="D8" s="612" t="s">
        <v>92</v>
      </c>
      <c r="E8" s="613"/>
      <c r="F8" s="614"/>
    </row>
    <row r="9" spans="1:6" ht="23.5" thickBot="1" x14ac:dyDescent="0.35">
      <c r="A9" s="615" t="s">
        <v>78</v>
      </c>
      <c r="B9" s="616" t="s">
        <v>79</v>
      </c>
      <c r="C9" s="616" t="s">
        <v>80</v>
      </c>
      <c r="D9" s="623" t="s">
        <v>81</v>
      </c>
      <c r="E9" s="823" t="s">
        <v>82</v>
      </c>
      <c r="F9" s="830"/>
    </row>
    <row r="10" spans="1:6" ht="13" x14ac:dyDescent="0.25">
      <c r="A10" s="617">
        <v>1</v>
      </c>
      <c r="B10" s="618" t="s">
        <v>542</v>
      </c>
      <c r="C10" s="548" t="s">
        <v>543</v>
      </c>
      <c r="D10" s="156" t="s">
        <v>1</v>
      </c>
      <c r="E10" s="825"/>
      <c r="F10" s="826"/>
    </row>
    <row r="11" spans="1:6" ht="13" x14ac:dyDescent="0.25">
      <c r="A11" s="617">
        <v>2</v>
      </c>
      <c r="B11" s="591" t="s">
        <v>315</v>
      </c>
      <c r="C11" s="547" t="s">
        <v>544</v>
      </c>
      <c r="D11" s="156" t="s">
        <v>1</v>
      </c>
      <c r="E11" s="839"/>
      <c r="F11" s="840"/>
    </row>
    <row r="12" spans="1:6" ht="23" x14ac:dyDescent="0.25">
      <c r="A12" s="617"/>
      <c r="B12" s="230" t="s">
        <v>739</v>
      </c>
      <c r="C12" s="547" t="s">
        <v>545</v>
      </c>
      <c r="D12" s="156" t="s">
        <v>1</v>
      </c>
      <c r="E12" s="839"/>
      <c r="F12" s="840"/>
    </row>
    <row r="13" spans="1:6" ht="13" x14ac:dyDescent="0.25">
      <c r="A13" s="617">
        <v>4</v>
      </c>
      <c r="B13" s="618"/>
      <c r="C13" s="618"/>
      <c r="D13" s="156" t="s">
        <v>1</v>
      </c>
      <c r="E13" s="839"/>
      <c r="F13" s="840"/>
    </row>
    <row r="14" spans="1:6" ht="13" x14ac:dyDescent="0.25">
      <c r="A14" s="617">
        <v>5</v>
      </c>
      <c r="B14" s="618"/>
      <c r="C14" s="618"/>
      <c r="D14" s="156" t="s">
        <v>1</v>
      </c>
      <c r="E14" s="839"/>
      <c r="F14" s="840"/>
    </row>
    <row r="15" spans="1:6" ht="13" x14ac:dyDescent="0.25">
      <c r="A15" s="617">
        <v>6</v>
      </c>
      <c r="B15" s="618"/>
      <c r="C15" s="618"/>
      <c r="D15" s="156" t="s">
        <v>1</v>
      </c>
      <c r="E15" s="839"/>
      <c r="F15" s="840"/>
    </row>
    <row r="16" spans="1:6" ht="13" x14ac:dyDescent="0.25">
      <c r="A16" s="617">
        <v>7</v>
      </c>
      <c r="B16" s="618"/>
      <c r="C16" s="618"/>
      <c r="D16" s="156" t="s">
        <v>1</v>
      </c>
      <c r="E16" s="839"/>
      <c r="F16" s="840"/>
    </row>
    <row r="17" spans="1:6" ht="13" x14ac:dyDescent="0.25">
      <c r="A17" s="617"/>
      <c r="B17" s="618"/>
      <c r="C17" s="618"/>
      <c r="D17" s="156" t="s">
        <v>1</v>
      </c>
      <c r="E17" s="839"/>
      <c r="F17" s="840"/>
    </row>
    <row r="18" spans="1:6" ht="13" x14ac:dyDescent="0.25">
      <c r="A18" s="617">
        <v>9</v>
      </c>
      <c r="B18" s="618"/>
      <c r="C18" s="618"/>
      <c r="D18" s="156" t="s">
        <v>1</v>
      </c>
      <c r="E18" s="839"/>
      <c r="F18" s="840"/>
    </row>
    <row r="19" spans="1:6" ht="13" x14ac:dyDescent="0.25">
      <c r="A19" s="617">
        <v>10</v>
      </c>
      <c r="B19" s="618"/>
      <c r="C19" s="618"/>
      <c r="D19" s="156" t="s">
        <v>1</v>
      </c>
      <c r="E19" s="839"/>
      <c r="F19" s="840"/>
    </row>
    <row r="20" spans="1:6" ht="13" x14ac:dyDescent="0.25">
      <c r="A20" s="617">
        <v>11</v>
      </c>
      <c r="B20" s="618"/>
      <c r="C20" s="618"/>
      <c r="D20" s="156" t="s">
        <v>1</v>
      </c>
      <c r="E20" s="839"/>
      <c r="F20" s="840"/>
    </row>
    <row r="21" spans="1:6" ht="13" x14ac:dyDescent="0.25">
      <c r="A21" s="617">
        <v>12</v>
      </c>
      <c r="B21" s="618"/>
      <c r="C21" s="618"/>
      <c r="D21" s="156" t="s">
        <v>1</v>
      </c>
      <c r="E21" s="839"/>
      <c r="F21" s="840"/>
    </row>
    <row r="22" spans="1:6" ht="13" x14ac:dyDescent="0.25">
      <c r="A22" s="617">
        <v>13</v>
      </c>
      <c r="B22" s="618"/>
      <c r="C22" s="618"/>
      <c r="D22" s="156" t="s">
        <v>1</v>
      </c>
      <c r="E22" s="839"/>
      <c r="F22" s="840"/>
    </row>
    <row r="23" spans="1:6" ht="13" x14ac:dyDescent="0.25">
      <c r="A23" s="617">
        <v>14</v>
      </c>
      <c r="B23" s="618"/>
      <c r="C23" s="618"/>
      <c r="D23" s="156" t="s">
        <v>1</v>
      </c>
      <c r="E23" s="839"/>
      <c r="F23" s="840"/>
    </row>
    <row r="24" spans="1:6" ht="13" x14ac:dyDescent="0.25">
      <c r="A24" s="617">
        <v>15</v>
      </c>
      <c r="B24" s="618"/>
      <c r="C24" s="618"/>
      <c r="D24" s="156" t="s">
        <v>1</v>
      </c>
      <c r="E24" s="839"/>
      <c r="F24" s="840"/>
    </row>
    <row r="25" spans="1:6" ht="13" x14ac:dyDescent="0.25">
      <c r="A25" s="617">
        <v>16</v>
      </c>
      <c r="B25" s="618"/>
      <c r="C25" s="618"/>
      <c r="D25" s="156" t="s">
        <v>1</v>
      </c>
      <c r="E25" s="839"/>
      <c r="F25" s="840"/>
    </row>
    <row r="26" spans="1:6" ht="13" x14ac:dyDescent="0.25">
      <c r="A26" s="617">
        <v>17</v>
      </c>
      <c r="B26" s="618"/>
      <c r="C26" s="618"/>
      <c r="D26" s="156" t="s">
        <v>1</v>
      </c>
      <c r="E26" s="839"/>
      <c r="F26" s="840"/>
    </row>
    <row r="27" spans="1:6" ht="13" x14ac:dyDescent="0.25">
      <c r="A27" s="617">
        <v>18</v>
      </c>
      <c r="B27" s="618"/>
      <c r="C27" s="618"/>
      <c r="D27" s="156" t="s">
        <v>1</v>
      </c>
      <c r="E27" s="839"/>
      <c r="F27" s="840"/>
    </row>
    <row r="28" spans="1:6" ht="13" x14ac:dyDescent="0.25">
      <c r="A28" s="617">
        <v>19</v>
      </c>
      <c r="B28" s="618"/>
      <c r="C28" s="618"/>
      <c r="D28" s="156" t="s">
        <v>1</v>
      </c>
      <c r="E28" s="839"/>
      <c r="F28" s="840"/>
    </row>
    <row r="29" spans="1:6" ht="13" x14ac:dyDescent="0.25">
      <c r="A29" s="617">
        <v>20</v>
      </c>
      <c r="B29" s="618"/>
      <c r="C29" s="618"/>
      <c r="D29" s="156" t="s">
        <v>1</v>
      </c>
      <c r="E29" s="839"/>
      <c r="F29" s="840"/>
    </row>
    <row r="30" spans="1:6" ht="13.5" thickBot="1" x14ac:dyDescent="0.35">
      <c r="A30" s="619"/>
      <c r="B30" s="620" t="s">
        <v>83</v>
      </c>
      <c r="C30" s="621"/>
      <c r="D30" s="624" t="s">
        <v>1</v>
      </c>
      <c r="E30" s="828"/>
      <c r="F30" s="829"/>
    </row>
    <row r="32" spans="1:6" ht="16.5" customHeight="1" thickBot="1" x14ac:dyDescent="0.3">
      <c r="A32" s="827" t="s">
        <v>742</v>
      </c>
      <c r="B32" s="827"/>
      <c r="C32" s="827"/>
      <c r="D32" s="827"/>
      <c r="E32" s="827"/>
      <c r="F32" s="827"/>
    </row>
    <row r="33" spans="1:6" ht="25.5" thickTop="1" x14ac:dyDescent="0.3">
      <c r="A33" s="594"/>
      <c r="B33" s="595" t="s">
        <v>84</v>
      </c>
      <c r="C33" s="673" t="s">
        <v>740</v>
      </c>
      <c r="D33" s="622" t="s">
        <v>77</v>
      </c>
      <c r="E33" s="190" t="s">
        <v>743</v>
      </c>
      <c r="F33" s="596"/>
    </row>
    <row r="34" spans="1:6" ht="13" customHeight="1" x14ac:dyDescent="0.3">
      <c r="A34" s="597"/>
      <c r="B34" s="472" t="s">
        <v>85</v>
      </c>
      <c r="C34" s="841" t="s">
        <v>744</v>
      </c>
      <c r="D34" s="842"/>
      <c r="E34" s="843"/>
      <c r="F34" s="596"/>
    </row>
    <row r="35" spans="1:6" ht="13" x14ac:dyDescent="0.3">
      <c r="A35" s="447"/>
      <c r="B35" s="472" t="s">
        <v>87</v>
      </c>
      <c r="C35" s="841" t="s">
        <v>738</v>
      </c>
      <c r="D35" s="842"/>
      <c r="E35" s="843"/>
      <c r="F35" s="596"/>
    </row>
    <row r="36" spans="1:6" ht="13" x14ac:dyDescent="0.3">
      <c r="A36" s="447"/>
      <c r="B36" s="472" t="s">
        <v>86</v>
      </c>
      <c r="C36" s="841"/>
      <c r="D36" s="842"/>
      <c r="E36" s="843"/>
      <c r="F36" s="596"/>
    </row>
    <row r="37" spans="1:6" ht="13.5" customHeight="1" thickBot="1" x14ac:dyDescent="0.35">
      <c r="A37" s="600"/>
      <c r="B37" s="601" t="s">
        <v>88</v>
      </c>
      <c r="C37" s="820" t="s">
        <v>541</v>
      </c>
      <c r="D37" s="821"/>
      <c r="E37" s="822"/>
      <c r="F37" s="602"/>
    </row>
    <row r="38" spans="1:6" ht="13" x14ac:dyDescent="0.3">
      <c r="A38" s="603"/>
      <c r="B38" s="604" t="s">
        <v>89</v>
      </c>
      <c r="C38" s="605"/>
      <c r="D38" s="606" t="s">
        <v>91</v>
      </c>
      <c r="E38" s="607"/>
      <c r="F38" s="608"/>
    </row>
    <row r="39" spans="1:6" ht="13.5" thickBot="1" x14ac:dyDescent="0.35">
      <c r="A39" s="609"/>
      <c r="B39" s="610" t="s">
        <v>90</v>
      </c>
      <c r="C39" s="611"/>
      <c r="D39" s="612" t="s">
        <v>92</v>
      </c>
      <c r="E39" s="613"/>
      <c r="F39" s="614"/>
    </row>
    <row r="40" spans="1:6" ht="23.5" thickBot="1" x14ac:dyDescent="0.35">
      <c r="A40" s="615" t="s">
        <v>78</v>
      </c>
      <c r="B40" s="616" t="s">
        <v>79</v>
      </c>
      <c r="C40" s="616" t="s">
        <v>80</v>
      </c>
      <c r="D40" s="623" t="s">
        <v>81</v>
      </c>
      <c r="E40" s="823" t="s">
        <v>82</v>
      </c>
      <c r="F40" s="830"/>
    </row>
    <row r="41" spans="1:6" ht="13" x14ac:dyDescent="0.25">
      <c r="A41" s="617">
        <v>1</v>
      </c>
      <c r="B41" s="618" t="s">
        <v>542</v>
      </c>
      <c r="C41" s="548" t="s">
        <v>543</v>
      </c>
      <c r="D41" s="156" t="s">
        <v>1</v>
      </c>
      <c r="E41" s="825"/>
      <c r="F41" s="826"/>
    </row>
    <row r="42" spans="1:6" ht="13" x14ac:dyDescent="0.25">
      <c r="A42" s="617">
        <v>2</v>
      </c>
      <c r="B42" s="681" t="s">
        <v>555</v>
      </c>
      <c r="C42" s="682" t="s">
        <v>745</v>
      </c>
      <c r="D42" s="156" t="s">
        <v>1</v>
      </c>
      <c r="E42" s="839"/>
      <c r="F42" s="840"/>
    </row>
    <row r="43" spans="1:6" ht="13" x14ac:dyDescent="0.25">
      <c r="A43" s="617"/>
      <c r="B43" s="670" t="s">
        <v>746</v>
      </c>
      <c r="C43" s="682" t="s">
        <v>556</v>
      </c>
      <c r="D43" s="156" t="s">
        <v>1</v>
      </c>
      <c r="E43" s="839"/>
      <c r="F43" s="840"/>
    </row>
    <row r="44" spans="1:6" ht="13" x14ac:dyDescent="0.25">
      <c r="A44" s="617">
        <v>4</v>
      </c>
      <c r="B44" s="618"/>
      <c r="C44" s="618"/>
      <c r="D44" s="156" t="s">
        <v>1</v>
      </c>
      <c r="E44" s="839"/>
      <c r="F44" s="840"/>
    </row>
    <row r="45" spans="1:6" ht="18" customHeight="1" x14ac:dyDescent="0.25">
      <c r="A45" s="617">
        <v>5</v>
      </c>
      <c r="B45" s="618"/>
      <c r="C45" s="618"/>
      <c r="D45" s="156" t="s">
        <v>1</v>
      </c>
      <c r="E45" s="839"/>
      <c r="F45" s="840"/>
    </row>
    <row r="46" spans="1:6" ht="13" x14ac:dyDescent="0.25">
      <c r="A46" s="617">
        <v>6</v>
      </c>
      <c r="B46" s="618"/>
      <c r="C46" s="618"/>
      <c r="D46" s="156" t="s">
        <v>1</v>
      </c>
      <c r="E46" s="839"/>
      <c r="F46" s="840"/>
    </row>
    <row r="47" spans="1:6" ht="13" x14ac:dyDescent="0.25">
      <c r="A47" s="617">
        <v>7</v>
      </c>
      <c r="B47" s="618"/>
      <c r="C47" s="618"/>
      <c r="D47" s="156" t="s">
        <v>1</v>
      </c>
      <c r="E47" s="839"/>
      <c r="F47" s="840"/>
    </row>
    <row r="48" spans="1:6" ht="13" x14ac:dyDescent="0.25">
      <c r="A48" s="617"/>
      <c r="B48" s="618"/>
      <c r="C48" s="618"/>
      <c r="D48" s="156" t="s">
        <v>1</v>
      </c>
      <c r="E48" s="839"/>
      <c r="F48" s="840"/>
    </row>
    <row r="49" spans="1:6" ht="13" x14ac:dyDescent="0.25">
      <c r="A49" s="617">
        <v>9</v>
      </c>
      <c r="B49" s="618"/>
      <c r="C49" s="618"/>
      <c r="D49" s="156" t="s">
        <v>1</v>
      </c>
      <c r="E49" s="839"/>
      <c r="F49" s="840"/>
    </row>
    <row r="50" spans="1:6" ht="13" x14ac:dyDescent="0.25">
      <c r="A50" s="617">
        <v>10</v>
      </c>
      <c r="B50" s="618"/>
      <c r="C50" s="618"/>
      <c r="D50" s="156" t="s">
        <v>1</v>
      </c>
      <c r="E50" s="839"/>
      <c r="F50" s="840"/>
    </row>
    <row r="51" spans="1:6" ht="13" x14ac:dyDescent="0.25">
      <c r="A51" s="617">
        <v>11</v>
      </c>
      <c r="B51" s="618"/>
      <c r="C51" s="618"/>
      <c r="D51" s="156" t="s">
        <v>1</v>
      </c>
      <c r="E51" s="839"/>
      <c r="F51" s="840"/>
    </row>
    <row r="52" spans="1:6" ht="13" x14ac:dyDescent="0.25">
      <c r="A52" s="617">
        <v>12</v>
      </c>
      <c r="B52" s="618"/>
      <c r="C52" s="618"/>
      <c r="D52" s="156" t="s">
        <v>1</v>
      </c>
      <c r="E52" s="839"/>
      <c r="F52" s="840"/>
    </row>
    <row r="53" spans="1:6" ht="13" x14ac:dyDescent="0.25">
      <c r="A53" s="617">
        <v>13</v>
      </c>
      <c r="B53" s="618"/>
      <c r="C53" s="618"/>
      <c r="D53" s="156" t="s">
        <v>1</v>
      </c>
      <c r="E53" s="839"/>
      <c r="F53" s="840"/>
    </row>
    <row r="54" spans="1:6" ht="13" x14ac:dyDescent="0.25">
      <c r="A54" s="617">
        <v>14</v>
      </c>
      <c r="B54" s="618"/>
      <c r="C54" s="618"/>
      <c r="D54" s="156" t="s">
        <v>1</v>
      </c>
      <c r="E54" s="839"/>
      <c r="F54" s="840"/>
    </row>
    <row r="55" spans="1:6" ht="13" x14ac:dyDescent="0.25">
      <c r="A55" s="617">
        <v>15</v>
      </c>
      <c r="B55" s="618"/>
      <c r="C55" s="618"/>
      <c r="D55" s="156" t="s">
        <v>1</v>
      </c>
      <c r="E55" s="839"/>
      <c r="F55" s="840"/>
    </row>
    <row r="56" spans="1:6" ht="13" x14ac:dyDescent="0.25">
      <c r="A56" s="617">
        <v>16</v>
      </c>
      <c r="B56" s="618"/>
      <c r="C56" s="618"/>
      <c r="D56" s="156" t="s">
        <v>1</v>
      </c>
      <c r="E56" s="839"/>
      <c r="F56" s="840"/>
    </row>
    <row r="57" spans="1:6" ht="13" x14ac:dyDescent="0.25">
      <c r="A57" s="617">
        <v>17</v>
      </c>
      <c r="B57" s="618"/>
      <c r="C57" s="618"/>
      <c r="D57" s="156" t="s">
        <v>1</v>
      </c>
      <c r="E57" s="839"/>
      <c r="F57" s="840"/>
    </row>
    <row r="58" spans="1:6" ht="13" x14ac:dyDescent="0.25">
      <c r="A58" s="617">
        <v>18</v>
      </c>
      <c r="B58" s="618"/>
      <c r="C58" s="618"/>
      <c r="D58" s="156" t="s">
        <v>1</v>
      </c>
      <c r="E58" s="839"/>
      <c r="F58" s="840"/>
    </row>
    <row r="59" spans="1:6" ht="13" x14ac:dyDescent="0.25">
      <c r="A59" s="617">
        <v>19</v>
      </c>
      <c r="B59" s="618"/>
      <c r="C59" s="618"/>
      <c r="D59" s="156" t="s">
        <v>1</v>
      </c>
      <c r="E59" s="839"/>
      <c r="F59" s="840"/>
    </row>
    <row r="60" spans="1:6" ht="13" x14ac:dyDescent="0.25">
      <c r="A60" s="617">
        <v>20</v>
      </c>
      <c r="B60" s="618"/>
      <c r="C60" s="618"/>
      <c r="D60" s="156" t="s">
        <v>1</v>
      </c>
      <c r="E60" s="839"/>
      <c r="F60" s="840"/>
    </row>
    <row r="61" spans="1:6" ht="13.5" thickBot="1" x14ac:dyDescent="0.35">
      <c r="A61" s="619"/>
      <c r="B61" s="620" t="s">
        <v>83</v>
      </c>
      <c r="C61" s="621"/>
      <c r="D61" s="624" t="s">
        <v>1</v>
      </c>
      <c r="E61" s="828"/>
      <c r="F61" s="829"/>
    </row>
    <row r="63" spans="1:6" ht="16" thickBot="1" x14ac:dyDescent="0.3">
      <c r="A63" s="827" t="s">
        <v>750</v>
      </c>
      <c r="B63" s="827"/>
      <c r="C63" s="827"/>
      <c r="D63" s="827"/>
      <c r="E63" s="827"/>
      <c r="F63" s="827"/>
    </row>
    <row r="64" spans="1:6" ht="16.5" customHeight="1" thickTop="1" x14ac:dyDescent="0.3">
      <c r="A64" s="594"/>
      <c r="B64" s="595" t="s">
        <v>84</v>
      </c>
      <c r="C64" s="673" t="s">
        <v>747</v>
      </c>
      <c r="D64" s="622" t="s">
        <v>77</v>
      </c>
      <c r="E64" s="190" t="s">
        <v>749</v>
      </c>
      <c r="F64" s="596"/>
    </row>
    <row r="65" spans="1:6" ht="13" x14ac:dyDescent="0.3">
      <c r="A65" s="597"/>
      <c r="B65" s="472" t="s">
        <v>85</v>
      </c>
      <c r="C65" s="841" t="s">
        <v>751</v>
      </c>
      <c r="D65" s="842"/>
      <c r="E65" s="843"/>
      <c r="F65" s="596"/>
    </row>
    <row r="66" spans="1:6" ht="12.75" customHeight="1" x14ac:dyDescent="0.3">
      <c r="A66" s="447"/>
      <c r="B66" s="472" t="s">
        <v>87</v>
      </c>
      <c r="C66" s="841" t="s">
        <v>738</v>
      </c>
      <c r="D66" s="842"/>
      <c r="E66" s="843"/>
      <c r="F66" s="596"/>
    </row>
    <row r="67" spans="1:6" ht="13" x14ac:dyDescent="0.3">
      <c r="A67" s="447"/>
      <c r="B67" s="472" t="s">
        <v>86</v>
      </c>
      <c r="C67" s="841"/>
      <c r="D67" s="842"/>
      <c r="E67" s="843"/>
      <c r="F67" s="596"/>
    </row>
    <row r="68" spans="1:6" ht="13.5" thickBot="1" x14ac:dyDescent="0.35">
      <c r="A68" s="600"/>
      <c r="B68" s="601" t="s">
        <v>88</v>
      </c>
      <c r="C68" s="820" t="s">
        <v>541</v>
      </c>
      <c r="D68" s="821"/>
      <c r="E68" s="822"/>
      <c r="F68" s="602"/>
    </row>
    <row r="69" spans="1:6" ht="13.5" customHeight="1" x14ac:dyDescent="0.3">
      <c r="A69" s="603"/>
      <c r="B69" s="604" t="s">
        <v>89</v>
      </c>
      <c r="C69" s="605"/>
      <c r="D69" s="606" t="s">
        <v>91</v>
      </c>
      <c r="E69" s="607"/>
      <c r="F69" s="608"/>
    </row>
    <row r="70" spans="1:6" ht="13.5" thickBot="1" x14ac:dyDescent="0.35">
      <c r="A70" s="609"/>
      <c r="B70" s="610" t="s">
        <v>90</v>
      </c>
      <c r="C70" s="611"/>
      <c r="D70" s="612" t="s">
        <v>92</v>
      </c>
      <c r="E70" s="613"/>
      <c r="F70" s="614"/>
    </row>
    <row r="71" spans="1:6" ht="23.5" thickBot="1" x14ac:dyDescent="0.35">
      <c r="A71" s="615" t="s">
        <v>78</v>
      </c>
      <c r="B71" s="616" t="s">
        <v>79</v>
      </c>
      <c r="C71" s="616" t="s">
        <v>80</v>
      </c>
      <c r="D71" s="623" t="s">
        <v>81</v>
      </c>
      <c r="E71" s="823" t="s">
        <v>82</v>
      </c>
      <c r="F71" s="830"/>
    </row>
    <row r="72" spans="1:6" ht="13" x14ac:dyDescent="0.25">
      <c r="A72" s="617">
        <v>1</v>
      </c>
      <c r="B72" s="618" t="s">
        <v>542</v>
      </c>
      <c r="C72" s="548" t="s">
        <v>543</v>
      </c>
      <c r="D72" s="156" t="s">
        <v>1</v>
      </c>
      <c r="E72" s="825"/>
      <c r="F72" s="826"/>
    </row>
    <row r="73" spans="1:6" ht="13" x14ac:dyDescent="0.25">
      <c r="A73" s="617">
        <v>2</v>
      </c>
      <c r="B73" s="681" t="s">
        <v>752</v>
      </c>
      <c r="C73" s="682" t="s">
        <v>753</v>
      </c>
      <c r="D73" s="156" t="s">
        <v>1</v>
      </c>
      <c r="E73" s="839"/>
      <c r="F73" s="840"/>
    </row>
    <row r="74" spans="1:6" ht="13" x14ac:dyDescent="0.25">
      <c r="A74" s="617"/>
      <c r="B74" s="684" t="s">
        <v>754</v>
      </c>
      <c r="C74" s="682" t="s">
        <v>755</v>
      </c>
      <c r="D74" s="156" t="s">
        <v>1</v>
      </c>
      <c r="E74" s="839"/>
      <c r="F74" s="840"/>
    </row>
    <row r="75" spans="1:6" ht="26" x14ac:dyDescent="0.25">
      <c r="A75" s="617">
        <v>4</v>
      </c>
      <c r="B75" s="618" t="s">
        <v>760</v>
      </c>
      <c r="C75" s="618" t="s">
        <v>761</v>
      </c>
      <c r="D75" s="156" t="s">
        <v>1</v>
      </c>
      <c r="E75" s="839"/>
      <c r="F75" s="840"/>
    </row>
    <row r="76" spans="1:6" ht="13" x14ac:dyDescent="0.25">
      <c r="A76" s="617">
        <v>5</v>
      </c>
      <c r="B76" s="618"/>
      <c r="C76" s="618"/>
      <c r="D76" s="156" t="s">
        <v>1</v>
      </c>
      <c r="E76" s="839"/>
      <c r="F76" s="840"/>
    </row>
    <row r="77" spans="1:6" ht="13" x14ac:dyDescent="0.25">
      <c r="A77" s="617">
        <v>6</v>
      </c>
      <c r="B77" s="618"/>
      <c r="C77" s="618"/>
      <c r="D77" s="156" t="s">
        <v>1</v>
      </c>
      <c r="E77" s="839"/>
      <c r="F77" s="840"/>
    </row>
    <row r="78" spans="1:6" ht="13" x14ac:dyDescent="0.25">
      <c r="A78" s="617">
        <v>7</v>
      </c>
      <c r="B78" s="618"/>
      <c r="C78" s="618"/>
      <c r="D78" s="156" t="s">
        <v>1</v>
      </c>
      <c r="E78" s="839"/>
      <c r="F78" s="840"/>
    </row>
    <row r="79" spans="1:6" ht="13" x14ac:dyDescent="0.25">
      <c r="A79" s="617"/>
      <c r="B79" s="618"/>
      <c r="C79" s="618"/>
      <c r="D79" s="156" t="s">
        <v>1</v>
      </c>
      <c r="E79" s="839"/>
      <c r="F79" s="840"/>
    </row>
    <row r="80" spans="1:6" ht="13" x14ac:dyDescent="0.25">
      <c r="A80" s="617">
        <v>9</v>
      </c>
      <c r="B80" s="618"/>
      <c r="C80" s="618"/>
      <c r="D80" s="156" t="s">
        <v>1</v>
      </c>
      <c r="E80" s="839"/>
      <c r="F80" s="840"/>
    </row>
    <row r="81" spans="1:6" ht="13" x14ac:dyDescent="0.25">
      <c r="A81" s="617">
        <v>10</v>
      </c>
      <c r="B81" s="618"/>
      <c r="C81" s="618"/>
      <c r="D81" s="156" t="s">
        <v>1</v>
      </c>
      <c r="E81" s="839"/>
      <c r="F81" s="840"/>
    </row>
    <row r="82" spans="1:6" ht="13" x14ac:dyDescent="0.25">
      <c r="A82" s="617">
        <v>11</v>
      </c>
      <c r="B82" s="618"/>
      <c r="C82" s="618"/>
      <c r="D82" s="156" t="s">
        <v>1</v>
      </c>
      <c r="E82" s="839"/>
      <c r="F82" s="840"/>
    </row>
    <row r="83" spans="1:6" ht="13" x14ac:dyDescent="0.25">
      <c r="A83" s="617">
        <v>12</v>
      </c>
      <c r="B83" s="618"/>
      <c r="C83" s="618"/>
      <c r="D83" s="156" t="s">
        <v>1</v>
      </c>
      <c r="E83" s="839"/>
      <c r="F83" s="840"/>
    </row>
    <row r="84" spans="1:6" ht="13" x14ac:dyDescent="0.25">
      <c r="A84" s="617">
        <v>13</v>
      </c>
      <c r="B84" s="618"/>
      <c r="C84" s="618"/>
      <c r="D84" s="156" t="s">
        <v>1</v>
      </c>
      <c r="E84" s="839"/>
      <c r="F84" s="840"/>
    </row>
    <row r="85" spans="1:6" ht="13" x14ac:dyDescent="0.25">
      <c r="A85" s="617">
        <v>14</v>
      </c>
      <c r="B85" s="618"/>
      <c r="C85" s="618"/>
      <c r="D85" s="156" t="s">
        <v>1</v>
      </c>
      <c r="E85" s="839"/>
      <c r="F85" s="840"/>
    </row>
    <row r="86" spans="1:6" ht="13" x14ac:dyDescent="0.25">
      <c r="A86" s="617">
        <v>15</v>
      </c>
      <c r="B86" s="618"/>
      <c r="C86" s="618"/>
      <c r="D86" s="156" t="s">
        <v>1</v>
      </c>
      <c r="E86" s="839"/>
      <c r="F86" s="840"/>
    </row>
    <row r="87" spans="1:6" ht="13" x14ac:dyDescent="0.25">
      <c r="A87" s="617">
        <v>16</v>
      </c>
      <c r="B87" s="618"/>
      <c r="C87" s="618"/>
      <c r="D87" s="156" t="s">
        <v>1</v>
      </c>
      <c r="E87" s="839"/>
      <c r="F87" s="840"/>
    </row>
    <row r="88" spans="1:6" ht="13" x14ac:dyDescent="0.25">
      <c r="A88" s="617">
        <v>17</v>
      </c>
      <c r="B88" s="618"/>
      <c r="C88" s="618"/>
      <c r="D88" s="156" t="s">
        <v>1</v>
      </c>
      <c r="E88" s="839"/>
      <c r="F88" s="840"/>
    </row>
    <row r="89" spans="1:6" ht="13" x14ac:dyDescent="0.25">
      <c r="A89" s="617">
        <v>18</v>
      </c>
      <c r="B89" s="618"/>
      <c r="C89" s="618"/>
      <c r="D89" s="156" t="s">
        <v>1</v>
      </c>
      <c r="E89" s="839"/>
      <c r="F89" s="840"/>
    </row>
    <row r="90" spans="1:6" ht="13" x14ac:dyDescent="0.25">
      <c r="A90" s="617">
        <v>19</v>
      </c>
      <c r="B90" s="618"/>
      <c r="C90" s="618"/>
      <c r="D90" s="156" t="s">
        <v>1</v>
      </c>
      <c r="E90" s="839"/>
      <c r="F90" s="840"/>
    </row>
    <row r="91" spans="1:6" ht="13" x14ac:dyDescent="0.25">
      <c r="A91" s="617">
        <v>20</v>
      </c>
      <c r="B91" s="618"/>
      <c r="C91" s="618"/>
      <c r="D91" s="156" t="s">
        <v>1</v>
      </c>
      <c r="E91" s="839"/>
      <c r="F91" s="840"/>
    </row>
    <row r="92" spans="1:6" ht="13.5" thickBot="1" x14ac:dyDescent="0.35">
      <c r="A92" s="619"/>
      <c r="B92" s="620" t="s">
        <v>83</v>
      </c>
      <c r="C92" s="621"/>
      <c r="D92" s="624" t="s">
        <v>1</v>
      </c>
      <c r="E92" s="828"/>
      <c r="F92" s="829"/>
    </row>
    <row r="94" spans="1:6" ht="16" thickBot="1" x14ac:dyDescent="0.3">
      <c r="A94" s="827" t="s">
        <v>764</v>
      </c>
      <c r="B94" s="827"/>
      <c r="C94" s="827"/>
      <c r="D94" s="827"/>
      <c r="E94" s="827"/>
      <c r="F94" s="827"/>
    </row>
    <row r="95" spans="1:6" ht="13.5" thickTop="1" x14ac:dyDescent="0.3">
      <c r="A95" s="594"/>
      <c r="B95" s="595" t="s">
        <v>84</v>
      </c>
      <c r="C95" s="673" t="s">
        <v>762</v>
      </c>
      <c r="D95" s="622" t="s">
        <v>77</v>
      </c>
      <c r="E95" s="676" t="s">
        <v>765</v>
      </c>
      <c r="F95" s="596"/>
    </row>
    <row r="96" spans="1:6" ht="16.5" customHeight="1" x14ac:dyDescent="0.3">
      <c r="A96" s="597"/>
      <c r="B96" s="472" t="s">
        <v>85</v>
      </c>
      <c r="C96" s="841" t="s">
        <v>766</v>
      </c>
      <c r="D96" s="842"/>
      <c r="E96" s="843"/>
      <c r="F96" s="596"/>
    </row>
    <row r="97" spans="1:6" ht="17.25" customHeight="1" x14ac:dyDescent="0.3">
      <c r="A97" s="447"/>
      <c r="B97" s="472" t="s">
        <v>87</v>
      </c>
      <c r="C97" s="841" t="s">
        <v>738</v>
      </c>
      <c r="D97" s="842"/>
      <c r="E97" s="843"/>
      <c r="F97" s="596"/>
    </row>
    <row r="98" spans="1:6" ht="13" x14ac:dyDescent="0.3">
      <c r="A98" s="447"/>
      <c r="B98" s="472" t="s">
        <v>86</v>
      </c>
      <c r="C98" s="841"/>
      <c r="D98" s="842"/>
      <c r="E98" s="843"/>
      <c r="F98" s="596"/>
    </row>
    <row r="99" spans="1:6" ht="13.5" thickBot="1" x14ac:dyDescent="0.35">
      <c r="A99" s="600"/>
      <c r="B99" s="601" t="s">
        <v>88</v>
      </c>
      <c r="C99" s="820" t="s">
        <v>541</v>
      </c>
      <c r="D99" s="821"/>
      <c r="E99" s="822"/>
      <c r="F99" s="602"/>
    </row>
    <row r="100" spans="1:6" ht="13" x14ac:dyDescent="0.3">
      <c r="A100" s="603"/>
      <c r="B100" s="604" t="s">
        <v>89</v>
      </c>
      <c r="C100" s="605"/>
      <c r="D100" s="606" t="s">
        <v>91</v>
      </c>
      <c r="E100" s="607"/>
      <c r="F100" s="608"/>
    </row>
    <row r="101" spans="1:6" ht="13.5" customHeight="1" thickBot="1" x14ac:dyDescent="0.35">
      <c r="A101" s="609"/>
      <c r="B101" s="610" t="s">
        <v>90</v>
      </c>
      <c r="C101" s="611"/>
      <c r="D101" s="612" t="s">
        <v>92</v>
      </c>
      <c r="E101" s="613"/>
      <c r="F101" s="614"/>
    </row>
    <row r="102" spans="1:6" ht="30.75" customHeight="1" thickBot="1" x14ac:dyDescent="0.35">
      <c r="A102" s="615" t="s">
        <v>78</v>
      </c>
      <c r="B102" s="616" t="s">
        <v>79</v>
      </c>
      <c r="C102" s="616" t="s">
        <v>80</v>
      </c>
      <c r="D102" s="623" t="s">
        <v>81</v>
      </c>
      <c r="E102" s="823" t="s">
        <v>82</v>
      </c>
      <c r="F102" s="830"/>
    </row>
    <row r="103" spans="1:6" ht="13" x14ac:dyDescent="0.25">
      <c r="A103" s="617">
        <v>1</v>
      </c>
      <c r="B103" s="618" t="s">
        <v>542</v>
      </c>
      <c r="C103" s="548" t="s">
        <v>543</v>
      </c>
      <c r="D103" s="156" t="s">
        <v>1</v>
      </c>
      <c r="E103" s="825"/>
      <c r="F103" s="826"/>
    </row>
    <row r="104" spans="1:6" ht="13" x14ac:dyDescent="0.25">
      <c r="A104" s="617">
        <v>2</v>
      </c>
      <c r="B104" s="685" t="s">
        <v>767</v>
      </c>
      <c r="C104" s="682" t="s">
        <v>768</v>
      </c>
      <c r="D104" s="156" t="s">
        <v>1</v>
      </c>
      <c r="E104" s="839"/>
      <c r="F104" s="840"/>
    </row>
    <row r="105" spans="1:6" ht="25" x14ac:dyDescent="0.25">
      <c r="A105" s="617"/>
      <c r="B105" s="670" t="s">
        <v>769</v>
      </c>
      <c r="C105" s="682" t="s">
        <v>770</v>
      </c>
      <c r="D105" s="156" t="s">
        <v>1</v>
      </c>
      <c r="E105" s="839"/>
      <c r="F105" s="840"/>
    </row>
    <row r="106" spans="1:6" ht="13" x14ac:dyDescent="0.25">
      <c r="A106" s="617">
        <v>4</v>
      </c>
      <c r="B106" s="618"/>
      <c r="C106" s="618"/>
      <c r="D106" s="156" t="s">
        <v>1</v>
      </c>
      <c r="E106" s="839"/>
      <c r="F106" s="840"/>
    </row>
    <row r="107" spans="1:6" ht="13" x14ac:dyDescent="0.25">
      <c r="A107" s="617">
        <v>5</v>
      </c>
      <c r="B107" s="618"/>
      <c r="C107" s="618"/>
      <c r="D107" s="156" t="s">
        <v>1</v>
      </c>
      <c r="E107" s="839"/>
      <c r="F107" s="840"/>
    </row>
    <row r="108" spans="1:6" ht="13" x14ac:dyDescent="0.25">
      <c r="A108" s="617">
        <v>6</v>
      </c>
      <c r="B108" s="618"/>
      <c r="C108" s="618"/>
      <c r="D108" s="156" t="s">
        <v>1</v>
      </c>
      <c r="E108" s="839"/>
      <c r="F108" s="840"/>
    </row>
    <row r="109" spans="1:6" ht="13" x14ac:dyDescent="0.25">
      <c r="A109" s="617">
        <v>7</v>
      </c>
      <c r="B109" s="618"/>
      <c r="C109" s="618"/>
      <c r="D109" s="156" t="s">
        <v>1</v>
      </c>
      <c r="E109" s="839"/>
      <c r="F109" s="840"/>
    </row>
    <row r="110" spans="1:6" ht="13" x14ac:dyDescent="0.25">
      <c r="A110" s="617"/>
      <c r="B110" s="618"/>
      <c r="C110" s="618"/>
      <c r="D110" s="156" t="s">
        <v>1</v>
      </c>
      <c r="E110" s="839"/>
      <c r="F110" s="840"/>
    </row>
    <row r="111" spans="1:6" ht="13" x14ac:dyDescent="0.25">
      <c r="A111" s="617">
        <v>9</v>
      </c>
      <c r="B111" s="618"/>
      <c r="C111" s="618"/>
      <c r="D111" s="156" t="s">
        <v>1</v>
      </c>
      <c r="E111" s="839"/>
      <c r="F111" s="840"/>
    </row>
    <row r="112" spans="1:6" ht="13" x14ac:dyDescent="0.25">
      <c r="A112" s="617">
        <v>10</v>
      </c>
      <c r="B112" s="618"/>
      <c r="C112" s="618"/>
      <c r="D112" s="156" t="s">
        <v>1</v>
      </c>
      <c r="E112" s="839"/>
      <c r="F112" s="840"/>
    </row>
    <row r="113" spans="1:6" ht="13" x14ac:dyDescent="0.25">
      <c r="A113" s="617">
        <v>11</v>
      </c>
      <c r="B113" s="618"/>
      <c r="C113" s="618"/>
      <c r="D113" s="156" t="s">
        <v>1</v>
      </c>
      <c r="E113" s="839"/>
      <c r="F113" s="840"/>
    </row>
    <row r="114" spans="1:6" ht="13" x14ac:dyDescent="0.25">
      <c r="A114" s="617">
        <v>12</v>
      </c>
      <c r="B114" s="618"/>
      <c r="C114" s="618"/>
      <c r="D114" s="156" t="s">
        <v>1</v>
      </c>
      <c r="E114" s="839"/>
      <c r="F114" s="840"/>
    </row>
    <row r="115" spans="1:6" ht="13" x14ac:dyDescent="0.25">
      <c r="A115" s="617">
        <v>13</v>
      </c>
      <c r="B115" s="618"/>
      <c r="C115" s="618"/>
      <c r="D115" s="156" t="s">
        <v>1</v>
      </c>
      <c r="E115" s="839"/>
      <c r="F115" s="840"/>
    </row>
    <row r="116" spans="1:6" ht="13" x14ac:dyDescent="0.25">
      <c r="A116" s="617">
        <v>14</v>
      </c>
      <c r="B116" s="618"/>
      <c r="C116" s="618"/>
      <c r="D116" s="156" t="s">
        <v>1</v>
      </c>
      <c r="E116" s="839"/>
      <c r="F116" s="840"/>
    </row>
    <row r="117" spans="1:6" ht="13" x14ac:dyDescent="0.25">
      <c r="A117" s="617">
        <v>15</v>
      </c>
      <c r="B117" s="618"/>
      <c r="C117" s="618"/>
      <c r="D117" s="156" t="s">
        <v>1</v>
      </c>
      <c r="E117" s="839"/>
      <c r="F117" s="840"/>
    </row>
    <row r="118" spans="1:6" ht="13" x14ac:dyDescent="0.25">
      <c r="A118" s="617">
        <v>16</v>
      </c>
      <c r="B118" s="618"/>
      <c r="C118" s="618"/>
      <c r="D118" s="156" t="s">
        <v>1</v>
      </c>
      <c r="E118" s="839"/>
      <c r="F118" s="840"/>
    </row>
    <row r="119" spans="1:6" ht="13" x14ac:dyDescent="0.25">
      <c r="A119" s="617">
        <v>17</v>
      </c>
      <c r="B119" s="618"/>
      <c r="C119" s="618"/>
      <c r="D119" s="156" t="s">
        <v>1</v>
      </c>
      <c r="E119" s="839"/>
      <c r="F119" s="840"/>
    </row>
    <row r="120" spans="1:6" ht="13" x14ac:dyDescent="0.25">
      <c r="A120" s="617">
        <v>18</v>
      </c>
      <c r="B120" s="618"/>
      <c r="C120" s="618"/>
      <c r="D120" s="156" t="s">
        <v>1</v>
      </c>
      <c r="E120" s="839"/>
      <c r="F120" s="840"/>
    </row>
    <row r="121" spans="1:6" ht="13" x14ac:dyDescent="0.25">
      <c r="A121" s="617">
        <v>19</v>
      </c>
      <c r="B121" s="618"/>
      <c r="C121" s="618"/>
      <c r="D121" s="156" t="s">
        <v>1</v>
      </c>
      <c r="E121" s="839"/>
      <c r="F121" s="840"/>
    </row>
    <row r="122" spans="1:6" ht="13" x14ac:dyDescent="0.25">
      <c r="A122" s="617">
        <v>20</v>
      </c>
      <c r="B122" s="618"/>
      <c r="C122" s="618"/>
      <c r="D122" s="156" t="s">
        <v>1</v>
      </c>
      <c r="E122" s="839"/>
      <c r="F122" s="840"/>
    </row>
    <row r="123" spans="1:6" ht="13.5" thickBot="1" x14ac:dyDescent="0.35">
      <c r="A123" s="619"/>
      <c r="B123" s="620" t="s">
        <v>83</v>
      </c>
      <c r="C123" s="621"/>
      <c r="D123" s="624" t="s">
        <v>1</v>
      </c>
      <c r="E123" s="828"/>
      <c r="F123" s="829"/>
    </row>
  </sheetData>
  <mergeCells count="108">
    <mergeCell ref="E9:F9"/>
    <mergeCell ref="A1:F1"/>
    <mergeCell ref="C3:E3"/>
    <mergeCell ref="C4:E4"/>
    <mergeCell ref="C5:E5"/>
    <mergeCell ref="C6:E6"/>
    <mergeCell ref="E21:F21"/>
    <mergeCell ref="E10:F10"/>
    <mergeCell ref="E11:F11"/>
    <mergeCell ref="E12:F12"/>
    <mergeCell ref="E13:F13"/>
    <mergeCell ref="E14:F14"/>
    <mergeCell ref="E15:F15"/>
    <mergeCell ref="E16:F16"/>
    <mergeCell ref="E17:F17"/>
    <mergeCell ref="E18:F18"/>
    <mergeCell ref="E19:F19"/>
    <mergeCell ref="E20:F20"/>
    <mergeCell ref="E28:F28"/>
    <mergeCell ref="E29:F29"/>
    <mergeCell ref="E30:F30"/>
    <mergeCell ref="E22:F22"/>
    <mergeCell ref="E23:F23"/>
    <mergeCell ref="E24:F24"/>
    <mergeCell ref="E25:F25"/>
    <mergeCell ref="E26:F26"/>
    <mergeCell ref="E27:F27"/>
    <mergeCell ref="E40:F40"/>
    <mergeCell ref="E41:F41"/>
    <mergeCell ref="E42:F42"/>
    <mergeCell ref="E43:F43"/>
    <mergeCell ref="E44:F44"/>
    <mergeCell ref="A32:F32"/>
    <mergeCell ref="C34:E34"/>
    <mergeCell ref="C35:E35"/>
    <mergeCell ref="C36:E36"/>
    <mergeCell ref="C37:E37"/>
    <mergeCell ref="E50:F50"/>
    <mergeCell ref="E51:F51"/>
    <mergeCell ref="E52:F52"/>
    <mergeCell ref="E53:F53"/>
    <mergeCell ref="E54:F54"/>
    <mergeCell ref="E45:F45"/>
    <mergeCell ref="E46:F46"/>
    <mergeCell ref="E47:F47"/>
    <mergeCell ref="E48:F48"/>
    <mergeCell ref="E49:F49"/>
    <mergeCell ref="E60:F60"/>
    <mergeCell ref="E61:F61"/>
    <mergeCell ref="A63:F63"/>
    <mergeCell ref="C65:E65"/>
    <mergeCell ref="C66:E66"/>
    <mergeCell ref="E55:F55"/>
    <mergeCell ref="E56:F56"/>
    <mergeCell ref="E57:F57"/>
    <mergeCell ref="E58:F58"/>
    <mergeCell ref="E59:F59"/>
    <mergeCell ref="E74:F74"/>
    <mergeCell ref="E75:F75"/>
    <mergeCell ref="E76:F76"/>
    <mergeCell ref="E77:F77"/>
    <mergeCell ref="E78:F78"/>
    <mergeCell ref="C67:E67"/>
    <mergeCell ref="C68:E68"/>
    <mergeCell ref="E71:F71"/>
    <mergeCell ref="E72:F72"/>
    <mergeCell ref="E73:F73"/>
    <mergeCell ref="E84:F84"/>
    <mergeCell ref="E85:F85"/>
    <mergeCell ref="E86:F86"/>
    <mergeCell ref="E87:F87"/>
    <mergeCell ref="E88:F88"/>
    <mergeCell ref="E79:F79"/>
    <mergeCell ref="E80:F80"/>
    <mergeCell ref="E81:F81"/>
    <mergeCell ref="E82:F82"/>
    <mergeCell ref="E83:F83"/>
    <mergeCell ref="C96:E96"/>
    <mergeCell ref="C97:E97"/>
    <mergeCell ref="C98:E98"/>
    <mergeCell ref="C99:E99"/>
    <mergeCell ref="E102:F102"/>
    <mergeCell ref="E89:F89"/>
    <mergeCell ref="E90:F90"/>
    <mergeCell ref="E91:F91"/>
    <mergeCell ref="E92:F92"/>
    <mergeCell ref="A94:F94"/>
    <mergeCell ref="E108:F108"/>
    <mergeCell ref="E109:F109"/>
    <mergeCell ref="E110:F110"/>
    <mergeCell ref="E111:F111"/>
    <mergeCell ref="E112:F112"/>
    <mergeCell ref="E103:F103"/>
    <mergeCell ref="E104:F104"/>
    <mergeCell ref="E105:F105"/>
    <mergeCell ref="E106:F106"/>
    <mergeCell ref="E107:F107"/>
    <mergeCell ref="E123:F123"/>
    <mergeCell ref="E118:F118"/>
    <mergeCell ref="E119:F119"/>
    <mergeCell ref="E120:F120"/>
    <mergeCell ref="E121:F121"/>
    <mergeCell ref="E122:F122"/>
    <mergeCell ref="E113:F113"/>
    <mergeCell ref="E114:F114"/>
    <mergeCell ref="E115:F115"/>
    <mergeCell ref="E116:F116"/>
    <mergeCell ref="E117:F117"/>
  </mergeCells>
  <conditionalFormatting sqref="D10:D29">
    <cfRule type="cellIs" dxfId="62" priority="10" stopIfTrue="1" operator="equal">
      <formula>"F"</formula>
    </cfRule>
    <cfRule type="cellIs" dxfId="61" priority="11" stopIfTrue="1" operator="equal">
      <formula>"B"</formula>
    </cfRule>
    <cfRule type="cellIs" dxfId="60" priority="12" stopIfTrue="1" operator="equal">
      <formula>"u"</formula>
    </cfRule>
  </conditionalFormatting>
  <conditionalFormatting sqref="D41:D60">
    <cfRule type="cellIs" dxfId="59" priority="7" stopIfTrue="1" operator="equal">
      <formula>"F"</formula>
    </cfRule>
    <cfRule type="cellIs" dxfId="58" priority="8" stopIfTrue="1" operator="equal">
      <formula>"B"</formula>
    </cfRule>
    <cfRule type="cellIs" dxfId="57" priority="9" stopIfTrue="1" operator="equal">
      <formula>"u"</formula>
    </cfRule>
  </conditionalFormatting>
  <conditionalFormatting sqref="D72:D91">
    <cfRule type="cellIs" dxfId="56" priority="4" stopIfTrue="1" operator="equal">
      <formula>"F"</formula>
    </cfRule>
    <cfRule type="cellIs" dxfId="55" priority="5" stopIfTrue="1" operator="equal">
      <formula>"B"</formula>
    </cfRule>
    <cfRule type="cellIs" dxfId="54" priority="6" stopIfTrue="1" operator="equal">
      <formula>"u"</formula>
    </cfRule>
  </conditionalFormatting>
  <conditionalFormatting sqref="D103:D122">
    <cfRule type="cellIs" dxfId="53" priority="1" stopIfTrue="1" operator="equal">
      <formula>"F"</formula>
    </cfRule>
    <cfRule type="cellIs" dxfId="52" priority="2" stopIfTrue="1" operator="equal">
      <formula>"B"</formula>
    </cfRule>
    <cfRule type="cellIs" dxfId="51" priority="3"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D10:D29 D41:D60 D72:D91 D103:D122">
      <formula1>"U,P,F,B,S,n/a"</formula1>
    </dataValidation>
  </dataValidations>
  <hyperlinks>
    <hyperlink ref="B12" location="'Test Data'!A117:E121" display="填写正确的申请文书信息并点击保存按钮"/>
    <hyperlink ref="E2" location="'UC055'!A1" display="UC055-01"/>
    <hyperlink ref="E33" location="'UC055'!A1" display="UC055-01"/>
    <hyperlink ref="E64" location="'UC055'!A1" display="UC055-01"/>
    <hyperlink ref="B74" location="'Test Data'!A122:E124" display="填写正确的附件信息（文件类型选择word类型），并点击“保存”按钮"/>
    <hyperlink ref="E95" location="'UC055'!A1" display="UC055-01"/>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0"/>
  <sheetViews>
    <sheetView workbookViewId="0">
      <selection activeCell="A9" sqref="A9"/>
    </sheetView>
  </sheetViews>
  <sheetFormatPr defaultRowHeight="12.5" x14ac:dyDescent="0.25"/>
  <cols>
    <col min="1" max="1" width="12.54296875" customWidth="1"/>
    <col min="2" max="2" width="25.36328125" customWidth="1"/>
    <col min="4" max="4" width="8.7265625" hidden="1" customWidth="1"/>
  </cols>
  <sheetData>
    <row r="2" spans="1:4" ht="27" customHeight="1" x14ac:dyDescent="0.25">
      <c r="A2" s="56" t="s">
        <v>804</v>
      </c>
      <c r="B2" s="57"/>
      <c r="C2" s="57"/>
      <c r="D2" s="57"/>
    </row>
    <row r="3" spans="1:4" ht="13" x14ac:dyDescent="0.25">
      <c r="A3" s="59" t="s">
        <v>805</v>
      </c>
      <c r="B3" s="687" t="s">
        <v>806</v>
      </c>
      <c r="C3" s="687" t="s">
        <v>74</v>
      </c>
      <c r="D3" s="687"/>
    </row>
    <row r="4" spans="1:4" ht="13" x14ac:dyDescent="0.25">
      <c r="A4" s="909" t="s">
        <v>807</v>
      </c>
      <c r="B4" s="688" t="s">
        <v>824</v>
      </c>
      <c r="C4" s="688"/>
      <c r="D4" s="688"/>
    </row>
    <row r="5" spans="1:4" ht="13" x14ac:dyDescent="0.25">
      <c r="A5" s="909" t="s">
        <v>808</v>
      </c>
      <c r="B5" s="688" t="s">
        <v>172</v>
      </c>
      <c r="C5" s="688"/>
      <c r="D5" s="688"/>
    </row>
    <row r="6" spans="1:4" s="268" customFormat="1" ht="13" x14ac:dyDescent="0.25">
      <c r="A6" s="909" t="s">
        <v>822</v>
      </c>
      <c r="B6" s="688" t="s">
        <v>677</v>
      </c>
      <c r="C6" s="688"/>
      <c r="D6" s="690"/>
    </row>
    <row r="7" spans="1:4" ht="13" x14ac:dyDescent="0.25">
      <c r="A7" s="909" t="s">
        <v>817</v>
      </c>
      <c r="B7" s="688" t="s">
        <v>211</v>
      </c>
      <c r="C7" s="688"/>
    </row>
    <row r="8" spans="1:4" ht="13" x14ac:dyDescent="0.25">
      <c r="A8" s="689" t="s">
        <v>809</v>
      </c>
      <c r="B8" s="688" t="s">
        <v>234</v>
      </c>
      <c r="C8" s="688"/>
    </row>
    <row r="9" spans="1:4" ht="13" x14ac:dyDescent="0.25">
      <c r="A9" s="909" t="s">
        <v>810</v>
      </c>
      <c r="B9" s="688" t="s">
        <v>269</v>
      </c>
      <c r="C9" s="688"/>
    </row>
    <row r="10" spans="1:4" ht="13" x14ac:dyDescent="0.25">
      <c r="A10" s="689" t="s">
        <v>811</v>
      </c>
      <c r="B10" s="688" t="s">
        <v>826</v>
      </c>
      <c r="C10" s="688"/>
    </row>
    <row r="11" spans="1:4" s="268" customFormat="1" ht="13" x14ac:dyDescent="0.25">
      <c r="A11" s="689" t="s">
        <v>814</v>
      </c>
      <c r="B11" s="688" t="s">
        <v>825</v>
      </c>
      <c r="C11" s="688"/>
    </row>
    <row r="12" spans="1:4" ht="13" x14ac:dyDescent="0.25">
      <c r="A12" s="689" t="s">
        <v>815</v>
      </c>
      <c r="B12" s="688" t="s">
        <v>356</v>
      </c>
      <c r="C12" s="688"/>
    </row>
    <row r="13" spans="1:4" s="268" customFormat="1" ht="13" x14ac:dyDescent="0.25">
      <c r="A13" s="689" t="s">
        <v>816</v>
      </c>
      <c r="B13" s="688" t="s">
        <v>828</v>
      </c>
      <c r="C13" s="688"/>
    </row>
    <row r="14" spans="1:4" s="268" customFormat="1" ht="13" x14ac:dyDescent="0.25">
      <c r="A14" s="689" t="s">
        <v>819</v>
      </c>
      <c r="B14" s="688" t="s">
        <v>830</v>
      </c>
      <c r="C14" s="688"/>
    </row>
    <row r="15" spans="1:4" s="268" customFormat="1" ht="13" x14ac:dyDescent="0.25">
      <c r="A15" s="689" t="s">
        <v>820</v>
      </c>
      <c r="B15" s="688" t="s">
        <v>832</v>
      </c>
      <c r="C15" s="688"/>
    </row>
    <row r="16" spans="1:4" s="268" customFormat="1" ht="13" x14ac:dyDescent="0.25">
      <c r="A16" s="689" t="s">
        <v>821</v>
      </c>
      <c r="B16" s="688" t="s">
        <v>662</v>
      </c>
      <c r="C16" s="688"/>
    </row>
    <row r="17" spans="1:3" s="268" customFormat="1" ht="13" x14ac:dyDescent="0.25">
      <c r="A17" s="689" t="s">
        <v>823</v>
      </c>
      <c r="B17" s="688" t="s">
        <v>831</v>
      </c>
      <c r="C17" s="688"/>
    </row>
    <row r="18" spans="1:3" s="268" customFormat="1" ht="13" x14ac:dyDescent="0.25">
      <c r="A18" s="689" t="s">
        <v>818</v>
      </c>
      <c r="B18" s="688" t="s">
        <v>829</v>
      </c>
      <c r="C18" s="688"/>
    </row>
    <row r="19" spans="1:3" ht="13" x14ac:dyDescent="0.25">
      <c r="A19" s="689" t="s">
        <v>812</v>
      </c>
      <c r="B19" s="688" t="s">
        <v>333</v>
      </c>
      <c r="C19" s="688"/>
    </row>
    <row r="20" spans="1:3" ht="13" x14ac:dyDescent="0.25">
      <c r="A20" s="689" t="s">
        <v>813</v>
      </c>
      <c r="B20" s="688" t="s">
        <v>827</v>
      </c>
      <c r="C20" s="688"/>
    </row>
  </sheetData>
  <hyperlinks>
    <hyperlink ref="A5" location="'UC003'!A1" display="UC003"/>
    <hyperlink ref="A4" location="'UC002'!A1" display="UC002"/>
    <hyperlink ref="A6" location="'UC059'!A1" display="UC059"/>
    <hyperlink ref="A7" location="'UC060'!A1" display="UC060"/>
    <hyperlink ref="A9" location="'UC005'!A1" display="UC005"/>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dimension ref="A1:I75"/>
  <sheetViews>
    <sheetView workbookViewId="0">
      <pane ySplit="12" topLeftCell="A13" activePane="bottomLeft" state="frozen"/>
      <selection pane="bottomLeft" activeCell="C15" sqref="C15"/>
    </sheetView>
  </sheetViews>
  <sheetFormatPr defaultColWidth="9.1796875" defaultRowHeight="12.5" x14ac:dyDescent="0.25"/>
  <cols>
    <col min="1" max="1" width="5.26953125" style="9" customWidth="1"/>
    <col min="2" max="3" width="29.54296875" style="9" customWidth="1"/>
    <col min="4" max="4" width="6.54296875" style="9" bestFit="1" customWidth="1"/>
    <col min="5" max="5" width="10.453125" style="9" customWidth="1"/>
    <col min="6" max="6" width="7.54296875" style="9" bestFit="1" customWidth="1"/>
    <col min="7" max="7" width="7.54296875" style="9" customWidth="1"/>
    <col min="8" max="8" width="30.54296875" style="9" customWidth="1"/>
    <col min="9" max="9" width="2.7265625" style="13" customWidth="1"/>
    <col min="10" max="16384" width="9.1796875" style="9"/>
  </cols>
  <sheetData>
    <row r="1" spans="1:9" ht="20" x14ac:dyDescent="0.4">
      <c r="A1" s="773" t="str">
        <f ca="1">MID(CELL("filename",A7),FIND("]",CELL("filename"),1)+1,255)</f>
        <v>UC056</v>
      </c>
      <c r="B1" s="773"/>
      <c r="C1" s="773"/>
      <c r="D1" s="773"/>
      <c r="E1" s="773"/>
      <c r="F1" s="773"/>
      <c r="G1" s="773"/>
      <c r="H1" s="773"/>
      <c r="I1" s="773"/>
    </row>
    <row r="2" spans="1:9" ht="3.75" customHeight="1" x14ac:dyDescent="0.4">
      <c r="A2" s="16"/>
      <c r="B2" s="16"/>
      <c r="C2" s="16"/>
      <c r="D2" s="16"/>
      <c r="E2" s="16"/>
      <c r="F2" s="16"/>
      <c r="G2" s="16"/>
      <c r="H2" s="16"/>
      <c r="I2" s="16"/>
    </row>
    <row r="3" spans="1:9" s="18" customFormat="1" ht="13" x14ac:dyDescent="0.25">
      <c r="A3" s="20"/>
      <c r="B3" s="20"/>
      <c r="C3" s="20"/>
      <c r="D3" s="143"/>
      <c r="E3" s="143" t="s">
        <v>0</v>
      </c>
      <c r="F3" s="144"/>
      <c r="G3" s="145"/>
      <c r="H3" s="20"/>
      <c r="I3" s="20"/>
    </row>
    <row r="4" spans="1:9" s="18" customFormat="1" ht="11.5" x14ac:dyDescent="0.25">
      <c r="A4" s="20"/>
      <c r="B4" s="20"/>
      <c r="C4" s="20"/>
      <c r="D4" s="146" t="s">
        <v>12</v>
      </c>
      <c r="E4" s="33">
        <f>COUNTIF($D$12:$D$65,"U")</f>
        <v>0</v>
      </c>
      <c r="F4" s="89" t="str">
        <f>IF($E$9=0, "-", $E4/$E$9)</f>
        <v>-</v>
      </c>
      <c r="G4" s="76">
        <f>SUMIF($D$12:$D$64,"U", $G$12:$G$64) / 60</f>
        <v>0</v>
      </c>
      <c r="H4" s="20"/>
      <c r="I4" s="20"/>
    </row>
    <row r="5" spans="1:9" s="18" customFormat="1" ht="11.5" x14ac:dyDescent="0.25">
      <c r="A5" s="20"/>
      <c r="B5" s="20"/>
      <c r="C5" s="20"/>
      <c r="D5" s="146" t="s">
        <v>10</v>
      </c>
      <c r="E5" s="33">
        <f>COUNTIF($D$12:$D$65,"P")</f>
        <v>0</v>
      </c>
      <c r="F5" s="89" t="str">
        <f>IF($E$9=0, "-", $E5/$E$9)</f>
        <v>-</v>
      </c>
      <c r="G5" s="77">
        <f>SUMIF($D$12:$D$65,"P", $G$12:$G$65) / 60</f>
        <v>0</v>
      </c>
      <c r="H5" s="20"/>
      <c r="I5" s="20"/>
    </row>
    <row r="6" spans="1:9" s="18" customFormat="1" ht="11.5" x14ac:dyDescent="0.25">
      <c r="A6" s="20"/>
      <c r="B6" s="20"/>
      <c r="C6" s="20"/>
      <c r="D6" s="146" t="s">
        <v>11</v>
      </c>
      <c r="E6" s="33">
        <f>COUNTIF($D$12:$D$65,"F")</f>
        <v>0</v>
      </c>
      <c r="F6" s="89" t="str">
        <f>IF($E$9=0, "-", $E6/$E$9)</f>
        <v>-</v>
      </c>
      <c r="G6" s="77">
        <f>SUMIF($D$12:$D$65,"F", $G$12:$G$65) / 60</f>
        <v>0</v>
      </c>
      <c r="H6" s="20"/>
      <c r="I6" s="20"/>
    </row>
    <row r="7" spans="1:9" s="18" customFormat="1" ht="11.5" x14ac:dyDescent="0.25">
      <c r="A7" s="21"/>
      <c r="B7" s="21"/>
      <c r="C7" s="17"/>
      <c r="D7" s="146" t="s">
        <v>9</v>
      </c>
      <c r="E7" s="33">
        <f>COUNTIF($D$12:$D$65,"S")</f>
        <v>0</v>
      </c>
      <c r="F7" s="89" t="str">
        <f>IF($E$9=0, "-", $E7/$E$9)</f>
        <v>-</v>
      </c>
      <c r="G7" s="77">
        <f>SUMIF($D$12:$D$65,"S", $G$12:$G$65) / 60</f>
        <v>0</v>
      </c>
      <c r="H7" s="20"/>
      <c r="I7" s="20"/>
    </row>
    <row r="8" spans="1:9" s="18" customFormat="1" ht="11.5" x14ac:dyDescent="0.25">
      <c r="A8" s="21"/>
      <c r="B8" s="21"/>
      <c r="C8" s="17"/>
      <c r="D8" s="146" t="s">
        <v>13</v>
      </c>
      <c r="E8" s="33">
        <f>COUNTIF($D$12:$D$65,"B")</f>
        <v>0</v>
      </c>
      <c r="F8" s="90" t="str">
        <f>IF($E$9=0, "-", $E8/$E$9)</f>
        <v>-</v>
      </c>
      <c r="G8" s="77">
        <f>SUMIF($D$12:$D$65,"B", $G$12:$G$65) / 60</f>
        <v>0</v>
      </c>
      <c r="H8" s="20"/>
      <c r="I8" s="20"/>
    </row>
    <row r="9" spans="1:9" s="18" customFormat="1" ht="11.5" hidden="1" x14ac:dyDescent="0.2">
      <c r="A9" s="21"/>
      <c r="B9" s="21"/>
      <c r="C9" s="21"/>
      <c r="D9" s="35" t="s">
        <v>7</v>
      </c>
      <c r="E9" s="37">
        <f>SUM(E4:E8)</f>
        <v>0</v>
      </c>
      <c r="F9" s="38" t="str">
        <f>IF($E$9=0,"-",$E$9/$E$9)</f>
        <v>-</v>
      </c>
      <c r="G9" s="40">
        <f>SUM(G4:G8)</f>
        <v>0</v>
      </c>
      <c r="I9" s="22"/>
    </row>
    <row r="10" spans="1:9" s="18" customFormat="1" ht="11.5" hidden="1" x14ac:dyDescent="0.2">
      <c r="A10" s="21"/>
      <c r="B10" s="21"/>
      <c r="C10" s="21"/>
      <c r="D10" s="34" t="s">
        <v>8</v>
      </c>
      <c r="E10" s="36">
        <f>COUNTIF($D$12:$D$65,"N/A")</f>
        <v>50</v>
      </c>
      <c r="F10" s="19"/>
      <c r="G10" s="39">
        <f>SUMIF($D$12:$D$65,"n/a", $G$12:$G$65) / 60</f>
        <v>0</v>
      </c>
      <c r="I10" s="22"/>
    </row>
    <row r="11" spans="1:9" ht="4.5" customHeight="1" x14ac:dyDescent="0.25">
      <c r="A11" s="6"/>
      <c r="B11" s="6"/>
      <c r="C11" s="6"/>
      <c r="D11" s="6"/>
      <c r="E11" s="6"/>
      <c r="F11" s="6"/>
      <c r="G11" s="6"/>
      <c r="H11" s="6"/>
      <c r="I11" s="7"/>
    </row>
    <row r="12" spans="1:9" ht="29.25" customHeight="1" x14ac:dyDescent="0.3">
      <c r="A12" s="32" t="s">
        <v>14</v>
      </c>
      <c r="B12" s="32" t="s">
        <v>803</v>
      </c>
      <c r="C12" s="32" t="s">
        <v>72</v>
      </c>
      <c r="D12" s="32" t="s">
        <v>73</v>
      </c>
      <c r="E12" s="32" t="s">
        <v>75</v>
      </c>
      <c r="F12" s="32" t="s">
        <v>64</v>
      </c>
      <c r="G12" s="32" t="s">
        <v>76</v>
      </c>
      <c r="H12" s="142" t="s">
        <v>74</v>
      </c>
      <c r="I12" s="41"/>
    </row>
    <row r="13" spans="1:9" ht="13.5" thickBot="1" x14ac:dyDescent="0.35">
      <c r="A13" s="776" t="s">
        <v>557</v>
      </c>
      <c r="B13" s="777"/>
      <c r="C13" s="777"/>
      <c r="D13" s="777"/>
      <c r="E13" s="777"/>
      <c r="F13" s="777"/>
      <c r="G13" s="777"/>
      <c r="H13" s="777"/>
      <c r="I13" s="778"/>
    </row>
    <row r="14" spans="1:9" ht="23" x14ac:dyDescent="0.25">
      <c r="A14" s="28">
        <f>MAX(A$12:A12)+1</f>
        <v>1</v>
      </c>
      <c r="B14" s="309" t="s">
        <v>771</v>
      </c>
      <c r="C14" s="30" t="s">
        <v>559</v>
      </c>
      <c r="D14" s="147" t="s">
        <v>1</v>
      </c>
      <c r="E14" s="148"/>
      <c r="F14" s="31"/>
      <c r="G14" s="149"/>
      <c r="H14" s="150"/>
      <c r="I14" s="31"/>
    </row>
    <row r="15" spans="1:9" ht="34.5" x14ac:dyDescent="0.25">
      <c r="A15" s="23">
        <f>MAX(A$12:A14)+1</f>
        <v>2</v>
      </c>
      <c r="B15" s="230" t="s">
        <v>777</v>
      </c>
      <c r="C15" s="674" t="s">
        <v>776</v>
      </c>
      <c r="D15" s="147" t="s">
        <v>1</v>
      </c>
      <c r="E15" s="151"/>
      <c r="F15" s="27"/>
      <c r="G15" s="149"/>
      <c r="H15" s="152"/>
      <c r="I15" s="27"/>
    </row>
    <row r="16" spans="1:9" ht="57.5" x14ac:dyDescent="0.25">
      <c r="A16" s="23">
        <f>MAX(A$12:A15)+1</f>
        <v>3</v>
      </c>
      <c r="B16" s="230" t="s">
        <v>781</v>
      </c>
      <c r="C16" s="674" t="s">
        <v>788</v>
      </c>
      <c r="D16" s="147" t="s">
        <v>1</v>
      </c>
      <c r="E16" s="151"/>
      <c r="F16" s="27"/>
      <c r="G16" s="149"/>
      <c r="H16" s="152"/>
      <c r="I16" s="27"/>
    </row>
    <row r="17" spans="1:9" ht="57.5" x14ac:dyDescent="0.25">
      <c r="A17" s="23">
        <f>MAX(A$12:A16)+1</f>
        <v>4</v>
      </c>
      <c r="B17" s="230" t="s">
        <v>787</v>
      </c>
      <c r="C17" s="674" t="s">
        <v>789</v>
      </c>
      <c r="D17" s="147" t="s">
        <v>1</v>
      </c>
      <c r="E17" s="151"/>
      <c r="F17" s="27"/>
      <c r="G17" s="149"/>
      <c r="H17" s="152"/>
      <c r="I17" s="27"/>
    </row>
    <row r="18" spans="1:9" ht="23" x14ac:dyDescent="0.25">
      <c r="A18" s="23">
        <f>MAX(A$12:A17)+1</f>
        <v>5</v>
      </c>
      <c r="B18" s="230" t="s">
        <v>794</v>
      </c>
      <c r="C18" s="674" t="s">
        <v>795</v>
      </c>
      <c r="D18" s="147" t="s">
        <v>1</v>
      </c>
      <c r="E18" s="151"/>
      <c r="F18" s="27"/>
      <c r="G18" s="149"/>
      <c r="H18" s="152"/>
      <c r="I18" s="27"/>
    </row>
    <row r="19" spans="1:9" ht="23" x14ac:dyDescent="0.25">
      <c r="A19" s="23">
        <f>MAX(A$12:A18)+1</f>
        <v>6</v>
      </c>
      <c r="B19" s="232" t="s">
        <v>644</v>
      </c>
      <c r="C19" s="24" t="s">
        <v>645</v>
      </c>
      <c r="D19" s="147" t="s">
        <v>1</v>
      </c>
      <c r="E19" s="151"/>
      <c r="F19" s="27"/>
      <c r="G19" s="149"/>
      <c r="H19" s="152"/>
      <c r="I19" s="27"/>
    </row>
    <row r="20" spans="1:9" ht="13" x14ac:dyDescent="0.25">
      <c r="A20" s="23">
        <f>MAX(A$12:A19)+1</f>
        <v>7</v>
      </c>
      <c r="B20" s="25"/>
      <c r="C20" s="24"/>
      <c r="D20" s="147" t="s">
        <v>1</v>
      </c>
      <c r="E20" s="151"/>
      <c r="F20" s="27"/>
      <c r="G20" s="149"/>
      <c r="H20" s="152"/>
      <c r="I20" s="27"/>
    </row>
    <row r="21" spans="1:9" ht="13" x14ac:dyDescent="0.25">
      <c r="A21" s="23">
        <f>MAX(A$12:A20)+1</f>
        <v>8</v>
      </c>
      <c r="B21" s="24"/>
      <c r="C21" s="24"/>
      <c r="D21" s="147" t="s">
        <v>1</v>
      </c>
      <c r="E21" s="151"/>
      <c r="F21" s="27"/>
      <c r="G21" s="149"/>
      <c r="H21" s="152"/>
      <c r="I21" s="27"/>
    </row>
    <row r="22" spans="1:9" ht="13" x14ac:dyDescent="0.25">
      <c r="A22" s="23">
        <f>MAX(A$12:A21)+1</f>
        <v>9</v>
      </c>
      <c r="B22" s="25"/>
      <c r="C22" s="24"/>
      <c r="D22" s="147" t="s">
        <v>1</v>
      </c>
      <c r="E22" s="151"/>
      <c r="F22" s="27"/>
      <c r="G22" s="149"/>
      <c r="H22" s="152"/>
      <c r="I22" s="27"/>
    </row>
    <row r="23" spans="1:9" ht="13" x14ac:dyDescent="0.25">
      <c r="A23" s="23">
        <f>MAX(A$12:A22)+1</f>
        <v>10</v>
      </c>
      <c r="B23" s="25"/>
      <c r="C23" s="24"/>
      <c r="D23" s="147" t="s">
        <v>1</v>
      </c>
      <c r="E23" s="151"/>
      <c r="F23" s="27"/>
      <c r="G23" s="149"/>
      <c r="H23" s="152"/>
      <c r="I23" s="27"/>
    </row>
    <row r="24" spans="1:9" ht="13" x14ac:dyDescent="0.25">
      <c r="A24" s="23">
        <f>MAX(A$12:A23)+1</f>
        <v>11</v>
      </c>
      <c r="B24" s="24"/>
      <c r="C24" s="24"/>
      <c r="D24" s="147" t="s">
        <v>1</v>
      </c>
      <c r="E24" s="151"/>
      <c r="F24" s="27"/>
      <c r="G24" s="149"/>
      <c r="H24" s="152"/>
      <c r="I24" s="27"/>
    </row>
    <row r="25" spans="1:9" ht="13" x14ac:dyDescent="0.25">
      <c r="A25" s="23">
        <f>MAX(A$12:A24)+1</f>
        <v>12</v>
      </c>
      <c r="B25" s="25"/>
      <c r="C25" s="24"/>
      <c r="D25" s="147" t="s">
        <v>1</v>
      </c>
      <c r="E25" s="151"/>
      <c r="F25" s="27"/>
      <c r="G25" s="149"/>
      <c r="H25" s="152"/>
      <c r="I25" s="27"/>
    </row>
    <row r="26" spans="1:9" ht="13" x14ac:dyDescent="0.25">
      <c r="A26" s="23">
        <f>MAX(A$12:A25)+1</f>
        <v>13</v>
      </c>
      <c r="B26" s="25"/>
      <c r="C26" s="24"/>
      <c r="D26" s="147" t="s">
        <v>1</v>
      </c>
      <c r="E26" s="151"/>
      <c r="F26" s="27"/>
      <c r="G26" s="149"/>
      <c r="H26" s="152"/>
      <c r="I26" s="27"/>
    </row>
    <row r="27" spans="1:9" ht="13" x14ac:dyDescent="0.25">
      <c r="A27" s="23">
        <f>MAX(A$12:A26)+1</f>
        <v>14</v>
      </c>
      <c r="B27" s="24"/>
      <c r="C27" s="24"/>
      <c r="D27" s="147" t="s">
        <v>1</v>
      </c>
      <c r="E27" s="151"/>
      <c r="F27" s="27"/>
      <c r="G27" s="149"/>
      <c r="H27" s="152"/>
      <c r="I27" s="27"/>
    </row>
    <row r="28" spans="1:9" ht="13" x14ac:dyDescent="0.25">
      <c r="A28" s="23">
        <f>MAX(A$12:A27)+1</f>
        <v>15</v>
      </c>
      <c r="B28" s="25"/>
      <c r="C28" s="24"/>
      <c r="D28" s="147" t="s">
        <v>1</v>
      </c>
      <c r="E28" s="151"/>
      <c r="F28" s="27"/>
      <c r="G28" s="149"/>
      <c r="H28" s="152"/>
      <c r="I28" s="27"/>
    </row>
    <row r="29" spans="1:9" ht="13" x14ac:dyDescent="0.25">
      <c r="A29" s="23">
        <f>MAX(A$12:A28)+1</f>
        <v>16</v>
      </c>
      <c r="B29" s="25"/>
      <c r="C29" s="24"/>
      <c r="D29" s="147" t="s">
        <v>1</v>
      </c>
      <c r="E29" s="151"/>
      <c r="F29" s="27"/>
      <c r="G29" s="149"/>
      <c r="H29" s="152"/>
      <c r="I29" s="27"/>
    </row>
    <row r="30" spans="1:9" ht="13" x14ac:dyDescent="0.25">
      <c r="A30" s="23">
        <f>MAX(A$12:A29)+1</f>
        <v>17</v>
      </c>
      <c r="B30" s="24"/>
      <c r="C30" s="24"/>
      <c r="D30" s="147" t="s">
        <v>1</v>
      </c>
      <c r="E30" s="151"/>
      <c r="F30" s="27"/>
      <c r="G30" s="149"/>
      <c r="H30" s="152"/>
      <c r="I30" s="27"/>
    </row>
    <row r="31" spans="1:9" ht="13" x14ac:dyDescent="0.25">
      <c r="A31" s="23">
        <f>MAX(A$12:A30)+1</f>
        <v>18</v>
      </c>
      <c r="B31" s="25"/>
      <c r="C31" s="24"/>
      <c r="D31" s="147" t="s">
        <v>1</v>
      </c>
      <c r="E31" s="151"/>
      <c r="F31" s="27"/>
      <c r="G31" s="149"/>
      <c r="H31" s="152"/>
      <c r="I31" s="27"/>
    </row>
    <row r="32" spans="1:9" ht="13" x14ac:dyDescent="0.25">
      <c r="A32" s="23">
        <f>MAX(A$12:A31)+1</f>
        <v>19</v>
      </c>
      <c r="B32" s="25"/>
      <c r="C32" s="24"/>
      <c r="D32" s="147" t="s">
        <v>1</v>
      </c>
      <c r="E32" s="151"/>
      <c r="F32" s="27"/>
      <c r="G32" s="149"/>
      <c r="H32" s="152"/>
      <c r="I32" s="27"/>
    </row>
    <row r="33" spans="1:9" ht="13" x14ac:dyDescent="0.25">
      <c r="A33" s="23">
        <f>MAX(A$12:A32)+1</f>
        <v>20</v>
      </c>
      <c r="B33" s="24"/>
      <c r="C33" s="24"/>
      <c r="D33" s="147" t="s">
        <v>1</v>
      </c>
      <c r="E33" s="151"/>
      <c r="F33" s="27"/>
      <c r="G33" s="149"/>
      <c r="H33" s="152"/>
      <c r="I33" s="27"/>
    </row>
    <row r="34" spans="1:9" ht="13" x14ac:dyDescent="0.25">
      <c r="A34" s="23">
        <f>MAX(A$12:A33)+1</f>
        <v>21</v>
      </c>
      <c r="B34" s="25"/>
      <c r="C34" s="24"/>
      <c r="D34" s="147" t="s">
        <v>1</v>
      </c>
      <c r="E34" s="151"/>
      <c r="F34" s="27"/>
      <c r="G34" s="149"/>
      <c r="H34" s="152"/>
      <c r="I34" s="27"/>
    </row>
    <row r="35" spans="1:9" ht="13" x14ac:dyDescent="0.25">
      <c r="A35" s="23">
        <f>MAX(A$12:A34)+1</f>
        <v>22</v>
      </c>
      <c r="B35" s="25"/>
      <c r="C35" s="24"/>
      <c r="D35" s="147" t="s">
        <v>1</v>
      </c>
      <c r="E35" s="151"/>
      <c r="F35" s="27"/>
      <c r="G35" s="149"/>
      <c r="H35" s="152"/>
      <c r="I35" s="27"/>
    </row>
    <row r="36" spans="1:9" ht="13" x14ac:dyDescent="0.25">
      <c r="A36" s="23">
        <f>MAX(A$12:A35)+1</f>
        <v>23</v>
      </c>
      <c r="B36" s="24"/>
      <c r="C36" s="24"/>
      <c r="D36" s="147" t="s">
        <v>1</v>
      </c>
      <c r="E36" s="151"/>
      <c r="F36" s="27"/>
      <c r="G36" s="149"/>
      <c r="H36" s="152"/>
      <c r="I36" s="27"/>
    </row>
    <row r="37" spans="1:9" ht="13" x14ac:dyDescent="0.25">
      <c r="A37" s="23">
        <f>MAX(A$12:A36)+1</f>
        <v>24</v>
      </c>
      <c r="B37" s="25"/>
      <c r="C37" s="24"/>
      <c r="D37" s="147" t="s">
        <v>1</v>
      </c>
      <c r="E37" s="151"/>
      <c r="F37" s="27"/>
      <c r="G37" s="149"/>
      <c r="H37" s="152"/>
      <c r="I37" s="27"/>
    </row>
    <row r="38" spans="1:9" ht="13" x14ac:dyDescent="0.25">
      <c r="A38" s="23">
        <f>MAX(A$12:A37)+1</f>
        <v>25</v>
      </c>
      <c r="B38" s="25"/>
      <c r="C38" s="24"/>
      <c r="D38" s="147" t="s">
        <v>1</v>
      </c>
      <c r="E38" s="151"/>
      <c r="F38" s="27"/>
      <c r="G38" s="149"/>
      <c r="H38" s="152"/>
      <c r="I38" s="27"/>
    </row>
    <row r="39" spans="1:9" ht="13" x14ac:dyDescent="0.25">
      <c r="A39" s="23">
        <f>MAX(A$12:A38)+1</f>
        <v>26</v>
      </c>
      <c r="B39" s="24"/>
      <c r="C39" s="24"/>
      <c r="D39" s="147" t="s">
        <v>1</v>
      </c>
      <c r="E39" s="151"/>
      <c r="F39" s="27"/>
      <c r="G39" s="149"/>
      <c r="H39" s="152"/>
      <c r="I39" s="27"/>
    </row>
    <row r="40" spans="1:9" ht="13" x14ac:dyDescent="0.25">
      <c r="A40" s="23">
        <f>MAX(A$12:A39)+1</f>
        <v>27</v>
      </c>
      <c r="B40" s="25"/>
      <c r="C40" s="24"/>
      <c r="D40" s="147" t="s">
        <v>1</v>
      </c>
      <c r="E40" s="151"/>
      <c r="F40" s="27"/>
      <c r="G40" s="149"/>
      <c r="H40" s="152"/>
      <c r="I40" s="27"/>
    </row>
    <row r="41" spans="1:9" ht="13" x14ac:dyDescent="0.25">
      <c r="A41" s="23">
        <f>MAX(A$12:A40)+1</f>
        <v>28</v>
      </c>
      <c r="B41" s="25"/>
      <c r="C41" s="24"/>
      <c r="D41" s="147" t="s">
        <v>1</v>
      </c>
      <c r="E41" s="151"/>
      <c r="F41" s="27"/>
      <c r="G41" s="149"/>
      <c r="H41" s="152"/>
      <c r="I41" s="27"/>
    </row>
    <row r="42" spans="1:9" ht="13" x14ac:dyDescent="0.25">
      <c r="A42" s="23">
        <f>MAX(A$12:A41)+1</f>
        <v>29</v>
      </c>
      <c r="B42" s="24"/>
      <c r="C42" s="24"/>
      <c r="D42" s="147" t="s">
        <v>1</v>
      </c>
      <c r="E42" s="151"/>
      <c r="F42" s="27"/>
      <c r="G42" s="149"/>
      <c r="H42" s="152"/>
      <c r="I42" s="27"/>
    </row>
    <row r="43" spans="1:9" ht="13" x14ac:dyDescent="0.25">
      <c r="A43" s="23">
        <f>MAX(A$12:A42)+1</f>
        <v>30</v>
      </c>
      <c r="B43" s="25"/>
      <c r="C43" s="24"/>
      <c r="D43" s="147" t="s">
        <v>1</v>
      </c>
      <c r="E43" s="151"/>
      <c r="F43" s="27"/>
      <c r="G43" s="149"/>
      <c r="H43" s="152"/>
      <c r="I43" s="27"/>
    </row>
    <row r="44" spans="1:9" ht="13" x14ac:dyDescent="0.25">
      <c r="A44" s="23">
        <f>MAX(A$12:A43)+1</f>
        <v>31</v>
      </c>
      <c r="B44" s="25"/>
      <c r="C44" s="24"/>
      <c r="D44" s="147" t="s">
        <v>1</v>
      </c>
      <c r="E44" s="151"/>
      <c r="F44" s="27"/>
      <c r="G44" s="149"/>
      <c r="H44" s="152"/>
      <c r="I44" s="27"/>
    </row>
    <row r="45" spans="1:9" ht="13" x14ac:dyDescent="0.25">
      <c r="A45" s="23">
        <f>MAX(A$12:A44)+1</f>
        <v>32</v>
      </c>
      <c r="B45" s="24"/>
      <c r="C45" s="24"/>
      <c r="D45" s="147" t="s">
        <v>1</v>
      </c>
      <c r="E45" s="151"/>
      <c r="F45" s="27"/>
      <c r="G45" s="149"/>
      <c r="H45" s="152"/>
      <c r="I45" s="27"/>
    </row>
    <row r="46" spans="1:9" ht="13" x14ac:dyDescent="0.25">
      <c r="A46" s="23">
        <f>MAX(A$12:A45)+1</f>
        <v>33</v>
      </c>
      <c r="B46" s="25"/>
      <c r="C46" s="24"/>
      <c r="D46" s="147" t="s">
        <v>1</v>
      </c>
      <c r="E46" s="151"/>
      <c r="F46" s="27"/>
      <c r="G46" s="149"/>
      <c r="H46" s="152"/>
      <c r="I46" s="27"/>
    </row>
    <row r="47" spans="1:9" ht="13" x14ac:dyDescent="0.25">
      <c r="A47" s="23">
        <f>MAX(A$12:A46)+1</f>
        <v>34</v>
      </c>
      <c r="B47" s="25"/>
      <c r="C47" s="24"/>
      <c r="D47" s="147" t="s">
        <v>1</v>
      </c>
      <c r="E47" s="151"/>
      <c r="F47" s="27"/>
      <c r="G47" s="149"/>
      <c r="H47" s="152"/>
      <c r="I47" s="27"/>
    </row>
    <row r="48" spans="1:9" ht="13" x14ac:dyDescent="0.25">
      <c r="A48" s="23">
        <f>MAX(A$12:A47)+1</f>
        <v>35</v>
      </c>
      <c r="B48" s="24"/>
      <c r="C48" s="24"/>
      <c r="D48" s="147" t="s">
        <v>1</v>
      </c>
      <c r="E48" s="151"/>
      <c r="F48" s="27"/>
      <c r="G48" s="149"/>
      <c r="H48" s="152"/>
      <c r="I48" s="27"/>
    </row>
    <row r="49" spans="1:9" ht="13" x14ac:dyDescent="0.25">
      <c r="A49" s="23">
        <f>MAX(A$12:A48)+1</f>
        <v>36</v>
      </c>
      <c r="B49" s="25"/>
      <c r="C49" s="24"/>
      <c r="D49" s="147" t="s">
        <v>1</v>
      </c>
      <c r="E49" s="151"/>
      <c r="F49" s="27"/>
      <c r="G49" s="149"/>
      <c r="H49" s="152"/>
      <c r="I49" s="27"/>
    </row>
    <row r="50" spans="1:9" ht="13" x14ac:dyDescent="0.25">
      <c r="A50" s="23">
        <f>MAX(A$12:A49)+1</f>
        <v>37</v>
      </c>
      <c r="B50" s="25"/>
      <c r="C50" s="24"/>
      <c r="D50" s="147" t="s">
        <v>1</v>
      </c>
      <c r="E50" s="151"/>
      <c r="F50" s="27"/>
      <c r="G50" s="149"/>
      <c r="H50" s="152"/>
      <c r="I50" s="27"/>
    </row>
    <row r="51" spans="1:9" ht="13" x14ac:dyDescent="0.25">
      <c r="A51" s="23">
        <f>MAX(A$12:A50)+1</f>
        <v>38</v>
      </c>
      <c r="B51" s="24"/>
      <c r="C51" s="24"/>
      <c r="D51" s="147" t="s">
        <v>1</v>
      </c>
      <c r="E51" s="151"/>
      <c r="F51" s="27"/>
      <c r="G51" s="149"/>
      <c r="H51" s="152"/>
      <c r="I51" s="27"/>
    </row>
    <row r="52" spans="1:9" ht="13" x14ac:dyDescent="0.25">
      <c r="A52" s="23">
        <f>MAX(A$12:A51)+1</f>
        <v>39</v>
      </c>
      <c r="B52" s="25"/>
      <c r="C52" s="24"/>
      <c r="D52" s="147" t="s">
        <v>1</v>
      </c>
      <c r="E52" s="151"/>
      <c r="F52" s="27"/>
      <c r="G52" s="149"/>
      <c r="H52" s="152"/>
      <c r="I52" s="27"/>
    </row>
    <row r="53" spans="1:9" ht="13" x14ac:dyDescent="0.25">
      <c r="A53" s="23">
        <f>MAX(A$12:A52)+1</f>
        <v>40</v>
      </c>
      <c r="B53" s="25"/>
      <c r="C53" s="24"/>
      <c r="D53" s="147" t="s">
        <v>1</v>
      </c>
      <c r="E53" s="151"/>
      <c r="F53" s="27"/>
      <c r="G53" s="149"/>
      <c r="H53" s="152"/>
      <c r="I53" s="27"/>
    </row>
    <row r="54" spans="1:9" ht="13" x14ac:dyDescent="0.25">
      <c r="A54" s="23">
        <f>MAX(A$12:A53)+1</f>
        <v>41</v>
      </c>
      <c r="B54" s="24"/>
      <c r="C54" s="24"/>
      <c r="D54" s="147" t="s">
        <v>1</v>
      </c>
      <c r="E54" s="151"/>
      <c r="F54" s="27"/>
      <c r="G54" s="149"/>
      <c r="H54" s="152"/>
      <c r="I54" s="27"/>
    </row>
    <row r="55" spans="1:9" ht="13" x14ac:dyDescent="0.25">
      <c r="A55" s="23">
        <f>MAX(A$12:A54)+1</f>
        <v>42</v>
      </c>
      <c r="B55" s="25"/>
      <c r="C55" s="24"/>
      <c r="D55" s="147" t="s">
        <v>1</v>
      </c>
      <c r="E55" s="151"/>
      <c r="F55" s="27"/>
      <c r="G55" s="149"/>
      <c r="H55" s="152"/>
      <c r="I55" s="27"/>
    </row>
    <row r="56" spans="1:9" ht="13" x14ac:dyDescent="0.25">
      <c r="A56" s="23">
        <f>MAX(A$12:A55)+1</f>
        <v>43</v>
      </c>
      <c r="B56" s="25"/>
      <c r="C56" s="24"/>
      <c r="D56" s="147" t="s">
        <v>1</v>
      </c>
      <c r="E56" s="151"/>
      <c r="F56" s="27"/>
      <c r="G56" s="149"/>
      <c r="H56" s="152"/>
      <c r="I56" s="27"/>
    </row>
    <row r="57" spans="1:9" ht="13" x14ac:dyDescent="0.25">
      <c r="A57" s="23">
        <f>MAX(A$12:A56)+1</f>
        <v>44</v>
      </c>
      <c r="B57" s="24"/>
      <c r="C57" s="24"/>
      <c r="D57" s="147" t="s">
        <v>1</v>
      </c>
      <c r="E57" s="151"/>
      <c r="F57" s="27"/>
      <c r="G57" s="149"/>
      <c r="H57" s="152"/>
      <c r="I57" s="27"/>
    </row>
    <row r="58" spans="1:9" ht="13" x14ac:dyDescent="0.25">
      <c r="A58" s="23">
        <f>MAX(A$12:A57)+1</f>
        <v>45</v>
      </c>
      <c r="B58" s="25"/>
      <c r="C58" s="24"/>
      <c r="D58" s="147" t="s">
        <v>1</v>
      </c>
      <c r="E58" s="151"/>
      <c r="F58" s="27"/>
      <c r="G58" s="149"/>
      <c r="H58" s="152"/>
      <c r="I58" s="27"/>
    </row>
    <row r="59" spans="1:9" ht="13" x14ac:dyDescent="0.25">
      <c r="A59" s="23">
        <f>MAX(A$12:A58)+1</f>
        <v>46</v>
      </c>
      <c r="B59" s="25"/>
      <c r="C59" s="24"/>
      <c r="D59" s="147" t="s">
        <v>1</v>
      </c>
      <c r="E59" s="151"/>
      <c r="F59" s="27"/>
      <c r="G59" s="149"/>
      <c r="H59" s="152"/>
      <c r="I59" s="27"/>
    </row>
    <row r="60" spans="1:9" ht="13" x14ac:dyDescent="0.25">
      <c r="A60" s="23">
        <f>MAX(A$12:A59)+1</f>
        <v>47</v>
      </c>
      <c r="B60" s="24"/>
      <c r="C60" s="24"/>
      <c r="D60" s="147" t="s">
        <v>1</v>
      </c>
      <c r="E60" s="151"/>
      <c r="F60" s="27"/>
      <c r="G60" s="149"/>
      <c r="H60" s="152"/>
      <c r="I60" s="27"/>
    </row>
    <row r="61" spans="1:9" ht="13" x14ac:dyDescent="0.25">
      <c r="A61" s="23">
        <f>MAX(A$12:A60)+1</f>
        <v>48</v>
      </c>
      <c r="B61" s="25"/>
      <c r="C61" s="24"/>
      <c r="D61" s="147" t="s">
        <v>1</v>
      </c>
      <c r="E61" s="151"/>
      <c r="F61" s="27"/>
      <c r="G61" s="149"/>
      <c r="H61" s="152"/>
      <c r="I61" s="27"/>
    </row>
    <row r="62" spans="1:9" ht="13" x14ac:dyDescent="0.25">
      <c r="A62" s="23">
        <f>MAX(A$12:A61)+1</f>
        <v>49</v>
      </c>
      <c r="B62" s="25"/>
      <c r="C62" s="24"/>
      <c r="D62" s="147" t="s">
        <v>1</v>
      </c>
      <c r="E62" s="151"/>
      <c r="F62" s="27"/>
      <c r="G62" s="149"/>
      <c r="H62" s="152"/>
      <c r="I62" s="27"/>
    </row>
    <row r="63" spans="1:9" ht="13" x14ac:dyDescent="0.25">
      <c r="A63" s="23">
        <f>MAX(A$12:A62)+1</f>
        <v>50</v>
      </c>
      <c r="B63" s="24"/>
      <c r="C63" s="24"/>
      <c r="D63" s="147" t="s">
        <v>1</v>
      </c>
      <c r="E63" s="151"/>
      <c r="F63" s="27"/>
      <c r="G63" s="149"/>
      <c r="H63" s="152"/>
      <c r="I63" s="27"/>
    </row>
    <row r="64" spans="1:9" ht="13" x14ac:dyDescent="0.3">
      <c r="A64" s="774"/>
      <c r="B64" s="774"/>
      <c r="C64" s="774"/>
      <c r="D64" s="774"/>
      <c r="E64" s="774"/>
      <c r="F64" s="774"/>
      <c r="G64" s="774"/>
      <c r="H64" s="774"/>
      <c r="I64" s="774"/>
    </row>
    <row r="65" spans="1:9" ht="13" x14ac:dyDescent="0.3">
      <c r="A65" s="775" t="s">
        <v>22</v>
      </c>
      <c r="B65" s="775"/>
      <c r="C65" s="775"/>
      <c r="D65" s="775"/>
      <c r="E65" s="775"/>
      <c r="F65" s="775"/>
      <c r="G65" s="775"/>
      <c r="H65" s="775"/>
      <c r="I65" s="775"/>
    </row>
    <row r="66" spans="1:9" ht="13" x14ac:dyDescent="0.3">
      <c r="A66" s="774"/>
      <c r="B66" s="774"/>
      <c r="C66" s="774"/>
      <c r="D66" s="774"/>
      <c r="E66" s="774"/>
      <c r="F66" s="774"/>
      <c r="G66" s="774"/>
      <c r="H66" s="774"/>
      <c r="I66" s="774"/>
    </row>
    <row r="67" spans="1:9" s="12" customFormat="1" ht="18" customHeight="1" x14ac:dyDescent="0.25">
      <c r="A67" s="10"/>
      <c r="B67" s="11"/>
      <c r="I67" s="11"/>
    </row>
    <row r="68" spans="1:9" s="12" customFormat="1" ht="18" customHeight="1" x14ac:dyDescent="0.25">
      <c r="A68" s="10"/>
      <c r="B68" s="11"/>
      <c r="I68" s="11"/>
    </row>
    <row r="69" spans="1:9" s="12" customFormat="1" ht="18" customHeight="1" x14ac:dyDescent="0.25">
      <c r="A69" s="11"/>
      <c r="B69" s="11"/>
      <c r="I69" s="11"/>
    </row>
    <row r="70" spans="1:9" s="12" customFormat="1" ht="18" customHeight="1" x14ac:dyDescent="0.25">
      <c r="A70" s="11"/>
      <c r="B70" s="11"/>
      <c r="I70" s="11"/>
    </row>
    <row r="71" spans="1:9" s="12" customFormat="1" ht="18" customHeight="1" x14ac:dyDescent="0.25">
      <c r="A71" s="11"/>
      <c r="B71" s="11"/>
      <c r="I71" s="11"/>
    </row>
    <row r="72" spans="1:9" s="12" customFormat="1" ht="18" customHeight="1" x14ac:dyDescent="0.25">
      <c r="A72" s="11"/>
      <c r="B72" s="11"/>
      <c r="I72" s="11"/>
    </row>
    <row r="73" spans="1:9" s="12" customFormat="1" ht="18" customHeight="1" x14ac:dyDescent="0.25">
      <c r="A73" s="11"/>
      <c r="B73" s="11"/>
      <c r="I73" s="11"/>
    </row>
    <row r="74" spans="1:9" s="12" customFormat="1" ht="18" customHeight="1" x14ac:dyDescent="0.25">
      <c r="A74" s="11"/>
      <c r="B74" s="11"/>
      <c r="I74" s="11"/>
    </row>
    <row r="75" spans="1:9" s="12" customFormat="1" x14ac:dyDescent="0.25">
      <c r="A75" s="11"/>
      <c r="B75" s="11"/>
      <c r="C75" s="11"/>
      <c r="D75" s="11"/>
      <c r="E75" s="11"/>
      <c r="F75" s="11"/>
      <c r="G75" s="11"/>
      <c r="H75" s="11"/>
      <c r="I75" s="11"/>
    </row>
  </sheetData>
  <mergeCells count="5">
    <mergeCell ref="A1:I1"/>
    <mergeCell ref="A66:I66"/>
    <mergeCell ref="A13:I13"/>
    <mergeCell ref="A65:I65"/>
    <mergeCell ref="A64:I64"/>
  </mergeCells>
  <phoneticPr fontId="0" type="noConversion"/>
  <conditionalFormatting sqref="D14:D63">
    <cfRule type="cellIs" dxfId="50" priority="1" stopIfTrue="1" operator="equal">
      <formula>"F"</formula>
    </cfRule>
    <cfRule type="cellIs" dxfId="49" priority="2" stopIfTrue="1" operator="equal">
      <formula>"B"</formula>
    </cfRule>
    <cfRule type="cellIs" dxfId="48" priority="3" stopIfTrue="1" operator="equal">
      <formula>"u"</formula>
    </cfRule>
  </conditionalFormatting>
  <dataValidations xWindow="81" yWindow="389" count="3">
    <dataValidation type="list" showInputMessage="1" showErrorMessage="1" promptTitle="Valid values include:" prompt="U - Untested_x000a_P - Pass_x000a_F - Fail_x000a_B - Blocked_x000a_S - Skipped_x000a_n/a - Not applicable_x000a_" sqref="D14:D63">
      <formula1>"U,P,F,B,S,n/a"</formula1>
    </dataValidation>
    <dataValidation allowBlank="1" showErrorMessage="1" promptTitle="Valid values include:" sqref="D12"/>
    <dataValidation allowBlank="1" showErrorMessage="1" sqref="A12:B12"/>
  </dataValidations>
  <hyperlinks>
    <hyperlink ref="B14" location="'UC056 Test Cases'!A1:E30" display="填写正确的基本要求信息并保存"/>
    <hyperlink ref="B15" location="'UC056 Test Cases'!A32:E61" display="对学术兴趣选项卡下页面进行增删查改操作并保存"/>
    <hyperlink ref="B16" location="'UC056 Test Cases'!A63:E92" display="对目标学校选项卡下页面进行增删查改操作并保存"/>
    <hyperlink ref="B18" location="'UC056 Test Cases'!A125:E154" display="对确认学校选项卡下页面进行删除和查看操作并保存"/>
    <hyperlink ref="B19" location="'UC056 Test Cases'!A156:E185" display="对录取情况选项卡下页面进行查看和修改操作"/>
    <hyperlink ref="B17" location="'UC056 Test Cases'!A94:E123" display="对建议学校选项卡下页面进行增加、修改、查看、删除、上传、下载以及确认按钮操作（点击确认按钮后，打开确认学校选项卡，查看所填信息是否添加至确认学校）"/>
  </hyperlinks>
  <pageMargins left="0.5" right="0.5" top="0.5" bottom="0.5" header="0.5" footer="0.5"/>
  <pageSetup orientation="landscape" r:id="rId1"/>
  <headerFooter alignWithMargins="0"/>
  <drawing r:id="rId2"/>
  <legacyDrawing r:id="rId3"/>
  <oleObjects>
    <mc:AlternateContent xmlns:mc="http://schemas.openxmlformats.org/markup-compatibility/2006">
      <mc:Choice Requires="x14">
        <oleObject progId="Paint.Picture" shapeId="138250" r:id="rId4">
          <objectPr defaultSize="0" r:id="rId5">
            <anchor moveWithCells="1">
              <from>
                <xdr:col>8</xdr:col>
                <xdr:colOff>19050</xdr:colOff>
                <xdr:row>11</xdr:row>
                <xdr:rowOff>190500</xdr:rowOff>
              </from>
              <to>
                <xdr:col>9</xdr:col>
                <xdr:colOff>0</xdr:colOff>
                <xdr:row>11</xdr:row>
                <xdr:rowOff>342900</xdr:rowOff>
              </to>
            </anchor>
          </objectPr>
        </oleObject>
      </mc:Choice>
      <mc:Fallback>
        <oleObject progId="Paint.Picture" shapeId="138250" r:id="rId4"/>
      </mc:Fallback>
    </mc:AlternateContent>
    <mc:AlternateContent xmlns:mc="http://schemas.openxmlformats.org/markup-compatibility/2006">
      <mc:Choice Requires="x14">
        <oleObject progId="Paint.Picture" shapeId="138257" r:id="rId6">
          <objectPr defaultSize="0" autoPict="0" r:id="rId5">
            <anchor moveWithCells="1">
              <from>
                <xdr:col>8</xdr:col>
                <xdr:colOff>19050</xdr:colOff>
                <xdr:row>11</xdr:row>
                <xdr:rowOff>190500</xdr:rowOff>
              </from>
              <to>
                <xdr:col>9</xdr:col>
                <xdr:colOff>0</xdr:colOff>
                <xdr:row>11</xdr:row>
                <xdr:rowOff>342900</xdr:rowOff>
              </to>
            </anchor>
          </objectPr>
        </oleObject>
      </mc:Choice>
      <mc:Fallback>
        <oleObject progId="Paint.Picture" shapeId="138257" r:id="rId6"/>
      </mc:Fallback>
    </mc:AlternateContent>
    <mc:AlternateContent xmlns:mc="http://schemas.openxmlformats.org/markup-compatibility/2006">
      <mc:Choice Requires="x14">
        <oleObject progId="Paint.Picture" shapeId="138258" r:id="rId7">
          <objectPr defaultSize="0" autoPict="0" r:id="rId5">
            <anchor moveWithCells="1">
              <from>
                <xdr:col>8</xdr:col>
                <xdr:colOff>19050</xdr:colOff>
                <xdr:row>11</xdr:row>
                <xdr:rowOff>190500</xdr:rowOff>
              </from>
              <to>
                <xdr:col>9</xdr:col>
                <xdr:colOff>0</xdr:colOff>
                <xdr:row>11</xdr:row>
                <xdr:rowOff>342900</xdr:rowOff>
              </to>
            </anchor>
          </objectPr>
        </oleObject>
      </mc:Choice>
      <mc:Fallback>
        <oleObject progId="Paint.Picture" shapeId="138258" r:id="rId7"/>
      </mc:Fallback>
    </mc:AlternateContent>
  </oleObjec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5"/>
  <sheetViews>
    <sheetView workbookViewId="0">
      <selection activeCell="D10" sqref="D10:D30"/>
    </sheetView>
  </sheetViews>
  <sheetFormatPr defaultColWidth="9.1796875" defaultRowHeight="12.5" x14ac:dyDescent="0.25"/>
  <cols>
    <col min="1" max="1" width="3.1796875" style="268" bestFit="1" customWidth="1"/>
    <col min="2" max="2" width="32.1796875" style="268" bestFit="1" customWidth="1"/>
    <col min="3" max="3" width="30.453125" style="268" bestFit="1" customWidth="1"/>
    <col min="4" max="4" width="9.1796875" style="268" bestFit="1" customWidth="1"/>
    <col min="5" max="5" width="12.1796875" style="268" customWidth="1"/>
    <col min="6" max="16384" width="9.1796875" style="268"/>
  </cols>
  <sheetData>
    <row r="1" spans="1:6" ht="16.5" customHeight="1" thickBot="1" x14ac:dyDescent="0.3">
      <c r="A1" s="827" t="s">
        <v>560</v>
      </c>
      <c r="B1" s="827"/>
      <c r="C1" s="827"/>
      <c r="D1" s="827"/>
      <c r="E1" s="827"/>
      <c r="F1" s="827"/>
    </row>
    <row r="2" spans="1:6" ht="13.5" thickTop="1" x14ac:dyDescent="0.3">
      <c r="A2" s="594"/>
      <c r="B2" s="595" t="s">
        <v>84</v>
      </c>
      <c r="C2" s="271" t="s">
        <v>558</v>
      </c>
      <c r="D2" s="622" t="s">
        <v>77</v>
      </c>
      <c r="E2" s="190" t="s">
        <v>561</v>
      </c>
      <c r="F2" s="596"/>
    </row>
    <row r="3" spans="1:6" ht="13" x14ac:dyDescent="0.3">
      <c r="A3" s="597"/>
      <c r="B3" s="472" t="s">
        <v>85</v>
      </c>
      <c r="C3" s="841" t="s">
        <v>562</v>
      </c>
      <c r="D3" s="842"/>
      <c r="E3" s="843"/>
      <c r="F3" s="596"/>
    </row>
    <row r="4" spans="1:6" ht="13" x14ac:dyDescent="0.3">
      <c r="A4" s="447"/>
      <c r="B4" s="472" t="s">
        <v>87</v>
      </c>
      <c r="C4" s="841" t="s">
        <v>563</v>
      </c>
      <c r="D4" s="842"/>
      <c r="E4" s="843"/>
      <c r="F4" s="596"/>
    </row>
    <row r="5" spans="1:6" ht="13" x14ac:dyDescent="0.3">
      <c r="A5" s="447"/>
      <c r="B5" s="472" t="s">
        <v>86</v>
      </c>
      <c r="C5" s="841"/>
      <c r="D5" s="842"/>
      <c r="E5" s="843"/>
      <c r="F5" s="596"/>
    </row>
    <row r="6" spans="1:6" ht="13.5" customHeight="1" thickBot="1" x14ac:dyDescent="0.35">
      <c r="A6" s="600"/>
      <c r="B6" s="601" t="s">
        <v>88</v>
      </c>
      <c r="C6" s="820" t="s">
        <v>564</v>
      </c>
      <c r="D6" s="821"/>
      <c r="E6" s="822"/>
      <c r="F6" s="602"/>
    </row>
    <row r="7" spans="1:6" ht="13" x14ac:dyDescent="0.3">
      <c r="A7" s="603"/>
      <c r="B7" s="604" t="s">
        <v>89</v>
      </c>
      <c r="C7" s="605"/>
      <c r="D7" s="606" t="s">
        <v>91</v>
      </c>
      <c r="E7" s="607"/>
      <c r="F7" s="608"/>
    </row>
    <row r="8" spans="1:6" ht="13.5" thickBot="1" x14ac:dyDescent="0.35">
      <c r="A8" s="609"/>
      <c r="B8" s="610" t="s">
        <v>90</v>
      </c>
      <c r="C8" s="611"/>
      <c r="D8" s="612" t="s">
        <v>92</v>
      </c>
      <c r="E8" s="613"/>
      <c r="F8" s="614"/>
    </row>
    <row r="9" spans="1:6" ht="23.5" thickBot="1" x14ac:dyDescent="0.35">
      <c r="A9" s="615" t="s">
        <v>78</v>
      </c>
      <c r="B9" s="616" t="s">
        <v>79</v>
      </c>
      <c r="C9" s="616" t="s">
        <v>80</v>
      </c>
      <c r="D9" s="623" t="s">
        <v>81</v>
      </c>
      <c r="E9" s="823" t="s">
        <v>82</v>
      </c>
      <c r="F9" s="830"/>
    </row>
    <row r="10" spans="1:6" ht="13" x14ac:dyDescent="0.25">
      <c r="A10" s="617">
        <v>1</v>
      </c>
      <c r="B10" s="618" t="s">
        <v>565</v>
      </c>
      <c r="C10" s="548" t="s">
        <v>566</v>
      </c>
      <c r="D10" s="156" t="s">
        <v>1</v>
      </c>
      <c r="E10" s="825"/>
      <c r="F10" s="826"/>
    </row>
    <row r="11" spans="1:6" ht="13" x14ac:dyDescent="0.25">
      <c r="A11" s="617">
        <v>2</v>
      </c>
      <c r="B11" s="591" t="s">
        <v>567</v>
      </c>
      <c r="C11" s="547" t="s">
        <v>568</v>
      </c>
      <c r="D11" s="156" t="s">
        <v>1</v>
      </c>
      <c r="E11" s="839"/>
      <c r="F11" s="840"/>
    </row>
    <row r="12" spans="1:6" ht="13" x14ac:dyDescent="0.25">
      <c r="A12" s="617"/>
      <c r="B12" s="547" t="s">
        <v>569</v>
      </c>
      <c r="C12" s="547" t="s">
        <v>570</v>
      </c>
      <c r="D12" s="156" t="s">
        <v>1</v>
      </c>
      <c r="E12" s="839"/>
      <c r="F12" s="840"/>
    </row>
    <row r="13" spans="1:6" ht="34.5" x14ac:dyDescent="0.25">
      <c r="A13" s="617">
        <v>4</v>
      </c>
      <c r="B13" s="302" t="s">
        <v>772</v>
      </c>
      <c r="C13" s="618" t="s">
        <v>774</v>
      </c>
      <c r="D13" s="156" t="s">
        <v>1</v>
      </c>
      <c r="E13" s="839"/>
      <c r="F13" s="840"/>
    </row>
    <row r="14" spans="1:6" ht="39" x14ac:dyDescent="0.25">
      <c r="A14" s="617">
        <v>5</v>
      </c>
      <c r="B14" s="618" t="s">
        <v>773</v>
      </c>
      <c r="C14" s="618" t="s">
        <v>775</v>
      </c>
      <c r="D14" s="156" t="s">
        <v>1</v>
      </c>
      <c r="E14" s="839"/>
      <c r="F14" s="840"/>
    </row>
    <row r="15" spans="1:6" ht="13" x14ac:dyDescent="0.25">
      <c r="A15" s="617">
        <v>6</v>
      </c>
      <c r="B15" s="618"/>
      <c r="C15" s="618"/>
      <c r="D15" s="156" t="s">
        <v>1</v>
      </c>
      <c r="E15" s="839"/>
      <c r="F15" s="840"/>
    </row>
    <row r="16" spans="1:6" ht="13" x14ac:dyDescent="0.25">
      <c r="A16" s="617">
        <v>7</v>
      </c>
      <c r="B16" s="618"/>
      <c r="C16" s="618"/>
      <c r="D16" s="156" t="s">
        <v>1</v>
      </c>
      <c r="E16" s="839"/>
      <c r="F16" s="840"/>
    </row>
    <row r="17" spans="1:6" ht="13" x14ac:dyDescent="0.25">
      <c r="A17" s="617"/>
      <c r="B17" s="618"/>
      <c r="C17" s="618"/>
      <c r="D17" s="156" t="s">
        <v>1</v>
      </c>
      <c r="E17" s="839"/>
      <c r="F17" s="840"/>
    </row>
    <row r="18" spans="1:6" ht="13" x14ac:dyDescent="0.25">
      <c r="A18" s="617">
        <v>9</v>
      </c>
      <c r="B18" s="618"/>
      <c r="C18" s="618"/>
      <c r="D18" s="156" t="s">
        <v>1</v>
      </c>
      <c r="E18" s="839"/>
      <c r="F18" s="840"/>
    </row>
    <row r="19" spans="1:6" ht="13" x14ac:dyDescent="0.25">
      <c r="A19" s="617">
        <v>10</v>
      </c>
      <c r="B19" s="618"/>
      <c r="C19" s="618"/>
      <c r="D19" s="156" t="s">
        <v>1</v>
      </c>
      <c r="E19" s="839"/>
      <c r="F19" s="840"/>
    </row>
    <row r="20" spans="1:6" ht="13" x14ac:dyDescent="0.25">
      <c r="A20" s="617">
        <v>11</v>
      </c>
      <c r="B20" s="618"/>
      <c r="C20" s="618"/>
      <c r="D20" s="156" t="s">
        <v>1</v>
      </c>
      <c r="E20" s="839"/>
      <c r="F20" s="840"/>
    </row>
    <row r="21" spans="1:6" ht="13" x14ac:dyDescent="0.25">
      <c r="A21" s="617">
        <v>12</v>
      </c>
      <c r="B21" s="618"/>
      <c r="C21" s="618"/>
      <c r="D21" s="156" t="s">
        <v>1</v>
      </c>
      <c r="E21" s="839"/>
      <c r="F21" s="840"/>
    </row>
    <row r="22" spans="1:6" ht="13" x14ac:dyDescent="0.25">
      <c r="A22" s="617">
        <v>13</v>
      </c>
      <c r="B22" s="618"/>
      <c r="C22" s="618"/>
      <c r="D22" s="156" t="s">
        <v>1</v>
      </c>
      <c r="E22" s="839"/>
      <c r="F22" s="840"/>
    </row>
    <row r="23" spans="1:6" ht="13" x14ac:dyDescent="0.25">
      <c r="A23" s="617">
        <v>14</v>
      </c>
      <c r="B23" s="618"/>
      <c r="C23" s="618"/>
      <c r="D23" s="156" t="s">
        <v>1</v>
      </c>
      <c r="E23" s="839"/>
      <c r="F23" s="840"/>
    </row>
    <row r="24" spans="1:6" ht="13" x14ac:dyDescent="0.25">
      <c r="A24" s="617">
        <v>15</v>
      </c>
      <c r="B24" s="618"/>
      <c r="C24" s="618"/>
      <c r="D24" s="156" t="s">
        <v>1</v>
      </c>
      <c r="E24" s="839"/>
      <c r="F24" s="840"/>
    </row>
    <row r="25" spans="1:6" ht="13" x14ac:dyDescent="0.25">
      <c r="A25" s="617">
        <v>16</v>
      </c>
      <c r="B25" s="618"/>
      <c r="C25" s="618"/>
      <c r="D25" s="156" t="s">
        <v>1</v>
      </c>
      <c r="E25" s="839"/>
      <c r="F25" s="840"/>
    </row>
    <row r="26" spans="1:6" ht="13" x14ac:dyDescent="0.25">
      <c r="A26" s="617">
        <v>17</v>
      </c>
      <c r="B26" s="618"/>
      <c r="C26" s="618"/>
      <c r="D26" s="156" t="s">
        <v>1</v>
      </c>
      <c r="E26" s="839"/>
      <c r="F26" s="840"/>
    </row>
    <row r="27" spans="1:6" ht="13" x14ac:dyDescent="0.25">
      <c r="A27" s="617">
        <v>18</v>
      </c>
      <c r="B27" s="618"/>
      <c r="C27" s="618"/>
      <c r="D27" s="156" t="s">
        <v>1</v>
      </c>
      <c r="E27" s="839"/>
      <c r="F27" s="840"/>
    </row>
    <row r="28" spans="1:6" ht="13" x14ac:dyDescent="0.25">
      <c r="A28" s="617">
        <v>19</v>
      </c>
      <c r="B28" s="618"/>
      <c r="C28" s="618"/>
      <c r="D28" s="156" t="s">
        <v>1</v>
      </c>
      <c r="E28" s="839"/>
      <c r="F28" s="840"/>
    </row>
    <row r="29" spans="1:6" ht="13" x14ac:dyDescent="0.25">
      <c r="A29" s="617">
        <v>20</v>
      </c>
      <c r="B29" s="618"/>
      <c r="C29" s="618"/>
      <c r="D29" s="156" t="s">
        <v>1</v>
      </c>
      <c r="E29" s="839"/>
      <c r="F29" s="840"/>
    </row>
    <row r="30" spans="1:6" ht="13.5" thickBot="1" x14ac:dyDescent="0.35">
      <c r="A30" s="619"/>
      <c r="B30" s="620" t="s">
        <v>83</v>
      </c>
      <c r="C30" s="621"/>
      <c r="D30" s="624" t="s">
        <v>1</v>
      </c>
      <c r="E30" s="828"/>
      <c r="F30" s="829"/>
    </row>
    <row r="32" spans="1:6" ht="16.5" customHeight="1" thickBot="1" x14ac:dyDescent="0.3">
      <c r="A32" s="827" t="s">
        <v>584</v>
      </c>
      <c r="B32" s="827"/>
      <c r="C32" s="827"/>
      <c r="D32" s="827"/>
      <c r="E32" s="827"/>
      <c r="F32" s="827"/>
    </row>
    <row r="33" spans="1:6" ht="13.5" thickTop="1" x14ac:dyDescent="0.3">
      <c r="A33" s="594"/>
      <c r="B33" s="595" t="s">
        <v>84</v>
      </c>
      <c r="C33" s="268" t="s">
        <v>777</v>
      </c>
      <c r="D33" s="622" t="s">
        <v>77</v>
      </c>
      <c r="E33" s="268" t="s">
        <v>585</v>
      </c>
      <c r="F33" s="596"/>
    </row>
    <row r="34" spans="1:6" ht="13" customHeight="1" x14ac:dyDescent="0.3">
      <c r="A34" s="597"/>
      <c r="B34" s="472" t="s">
        <v>85</v>
      </c>
      <c r="C34" s="841" t="s">
        <v>778</v>
      </c>
      <c r="D34" s="842"/>
      <c r="E34" s="843"/>
      <c r="F34" s="596"/>
    </row>
    <row r="35" spans="1:6" ht="13" x14ac:dyDescent="0.3">
      <c r="A35" s="447"/>
      <c r="B35" s="472" t="s">
        <v>87</v>
      </c>
      <c r="C35" s="841" t="s">
        <v>563</v>
      </c>
      <c r="D35" s="842"/>
      <c r="E35" s="843"/>
      <c r="F35" s="596"/>
    </row>
    <row r="36" spans="1:6" ht="13" x14ac:dyDescent="0.3">
      <c r="A36" s="447"/>
      <c r="B36" s="472" t="s">
        <v>86</v>
      </c>
      <c r="C36" s="841"/>
      <c r="D36" s="842"/>
      <c r="E36" s="843"/>
      <c r="F36" s="596"/>
    </row>
    <row r="37" spans="1:6" ht="13.5" customHeight="1" thickBot="1" x14ac:dyDescent="0.35">
      <c r="A37" s="600"/>
      <c r="B37" s="601" t="s">
        <v>88</v>
      </c>
      <c r="C37" s="820" t="s">
        <v>586</v>
      </c>
      <c r="D37" s="821"/>
      <c r="E37" s="822"/>
      <c r="F37" s="602"/>
    </row>
    <row r="38" spans="1:6" ht="13" x14ac:dyDescent="0.3">
      <c r="A38" s="603"/>
      <c r="B38" s="604" t="s">
        <v>89</v>
      </c>
      <c r="C38" s="605"/>
      <c r="D38" s="606" t="s">
        <v>91</v>
      </c>
      <c r="E38" s="607"/>
      <c r="F38" s="608"/>
    </row>
    <row r="39" spans="1:6" ht="13.5" thickBot="1" x14ac:dyDescent="0.35">
      <c r="A39" s="609"/>
      <c r="B39" s="610" t="s">
        <v>90</v>
      </c>
      <c r="C39" s="611"/>
      <c r="D39" s="612" t="s">
        <v>92</v>
      </c>
      <c r="E39" s="613"/>
      <c r="F39" s="614"/>
    </row>
    <row r="40" spans="1:6" ht="23.5" thickBot="1" x14ac:dyDescent="0.35">
      <c r="A40" s="615" t="s">
        <v>78</v>
      </c>
      <c r="B40" s="616" t="s">
        <v>79</v>
      </c>
      <c r="C40" s="616" t="s">
        <v>80</v>
      </c>
      <c r="D40" s="623" t="s">
        <v>81</v>
      </c>
      <c r="E40" s="823" t="s">
        <v>82</v>
      </c>
      <c r="F40" s="830"/>
    </row>
    <row r="41" spans="1:6" ht="13" x14ac:dyDescent="0.25">
      <c r="A41" s="617">
        <v>1</v>
      </c>
      <c r="B41" s="618" t="s">
        <v>565</v>
      </c>
      <c r="C41" s="548" t="s">
        <v>566</v>
      </c>
      <c r="D41" s="156" t="s">
        <v>1</v>
      </c>
      <c r="E41" s="825"/>
      <c r="F41" s="826"/>
    </row>
    <row r="42" spans="1:6" ht="13" x14ac:dyDescent="0.25">
      <c r="A42" s="617">
        <v>2</v>
      </c>
      <c r="B42" s="591" t="s">
        <v>587</v>
      </c>
      <c r="C42" s="547" t="s">
        <v>588</v>
      </c>
      <c r="D42" s="156" t="s">
        <v>1</v>
      </c>
      <c r="E42" s="839"/>
      <c r="F42" s="840"/>
    </row>
    <row r="43" spans="1:6" ht="13" x14ac:dyDescent="0.25">
      <c r="A43" s="617"/>
      <c r="B43" s="547" t="s">
        <v>315</v>
      </c>
      <c r="C43" s="547" t="s">
        <v>589</v>
      </c>
      <c r="D43" s="156" t="s">
        <v>1</v>
      </c>
      <c r="E43" s="839"/>
      <c r="F43" s="840"/>
    </row>
    <row r="44" spans="1:6" ht="13" x14ac:dyDescent="0.25">
      <c r="A44" s="617">
        <v>4</v>
      </c>
      <c r="B44" s="684" t="s">
        <v>779</v>
      </c>
      <c r="C44" s="618" t="s">
        <v>590</v>
      </c>
      <c r="D44" s="156" t="s">
        <v>1</v>
      </c>
      <c r="E44" s="839"/>
      <c r="F44" s="840"/>
    </row>
    <row r="45" spans="1:6" ht="18" customHeight="1" x14ac:dyDescent="0.25">
      <c r="A45" s="617">
        <v>5</v>
      </c>
      <c r="B45" s="686" t="s">
        <v>244</v>
      </c>
      <c r="C45" s="618" t="s">
        <v>591</v>
      </c>
      <c r="D45" s="156" t="s">
        <v>1</v>
      </c>
      <c r="E45" s="839"/>
      <c r="F45" s="840"/>
    </row>
    <row r="46" spans="1:6" ht="13" x14ac:dyDescent="0.25">
      <c r="A46" s="617">
        <v>6</v>
      </c>
      <c r="B46" s="618" t="s">
        <v>246</v>
      </c>
      <c r="C46" s="618" t="s">
        <v>593</v>
      </c>
      <c r="D46" s="156" t="s">
        <v>1</v>
      </c>
      <c r="E46" s="839"/>
      <c r="F46" s="840"/>
    </row>
    <row r="47" spans="1:6" ht="13" x14ac:dyDescent="0.25">
      <c r="A47" s="617">
        <v>7</v>
      </c>
      <c r="B47" s="618" t="s">
        <v>248</v>
      </c>
      <c r="C47" s="618" t="s">
        <v>592</v>
      </c>
      <c r="D47" s="156" t="s">
        <v>1</v>
      </c>
      <c r="E47" s="839"/>
      <c r="F47" s="840"/>
    </row>
    <row r="48" spans="1:6" ht="26" x14ac:dyDescent="0.25">
      <c r="A48" s="617"/>
      <c r="B48" s="618" t="s">
        <v>250</v>
      </c>
      <c r="C48" s="618" t="s">
        <v>780</v>
      </c>
      <c r="D48" s="156" t="s">
        <v>1</v>
      </c>
      <c r="E48" s="839"/>
      <c r="F48" s="840"/>
    </row>
    <row r="49" spans="1:6" ht="13" x14ac:dyDescent="0.25">
      <c r="A49" s="617">
        <v>9</v>
      </c>
      <c r="B49" s="618" t="s">
        <v>251</v>
      </c>
      <c r="C49" s="618" t="s">
        <v>600</v>
      </c>
      <c r="D49" s="156" t="s">
        <v>1</v>
      </c>
      <c r="E49" s="839"/>
      <c r="F49" s="840"/>
    </row>
    <row r="50" spans="1:6" ht="13" x14ac:dyDescent="0.25">
      <c r="A50" s="617">
        <v>10</v>
      </c>
      <c r="B50" s="618" t="s">
        <v>601</v>
      </c>
      <c r="C50" s="618" t="s">
        <v>602</v>
      </c>
      <c r="D50" s="156" t="s">
        <v>1</v>
      </c>
      <c r="E50" s="839"/>
      <c r="F50" s="840"/>
    </row>
    <row r="51" spans="1:6" ht="13" x14ac:dyDescent="0.25">
      <c r="A51" s="617">
        <v>11</v>
      </c>
      <c r="B51" s="618"/>
      <c r="C51" s="618"/>
      <c r="D51" s="156" t="s">
        <v>1</v>
      </c>
      <c r="E51" s="839"/>
      <c r="F51" s="840"/>
    </row>
    <row r="52" spans="1:6" ht="13" x14ac:dyDescent="0.25">
      <c r="A52" s="617">
        <v>12</v>
      </c>
      <c r="B52" s="618"/>
      <c r="C52" s="618"/>
      <c r="D52" s="156" t="s">
        <v>1</v>
      </c>
      <c r="E52" s="839"/>
      <c r="F52" s="840"/>
    </row>
    <row r="53" spans="1:6" ht="13" x14ac:dyDescent="0.25">
      <c r="A53" s="617">
        <v>13</v>
      </c>
      <c r="B53" s="618"/>
      <c r="C53" s="618"/>
      <c r="D53" s="156" t="s">
        <v>1</v>
      </c>
      <c r="E53" s="839"/>
      <c r="F53" s="840"/>
    </row>
    <row r="54" spans="1:6" ht="13" x14ac:dyDescent="0.25">
      <c r="A54" s="617">
        <v>14</v>
      </c>
      <c r="B54" s="618"/>
      <c r="C54" s="618"/>
      <c r="D54" s="156" t="s">
        <v>1</v>
      </c>
      <c r="E54" s="839"/>
      <c r="F54" s="840"/>
    </row>
    <row r="55" spans="1:6" ht="13" x14ac:dyDescent="0.25">
      <c r="A55" s="617">
        <v>15</v>
      </c>
      <c r="B55" s="618"/>
      <c r="C55" s="618"/>
      <c r="D55" s="156" t="s">
        <v>1</v>
      </c>
      <c r="E55" s="839"/>
      <c r="F55" s="840"/>
    </row>
    <row r="56" spans="1:6" ht="13" x14ac:dyDescent="0.25">
      <c r="A56" s="617">
        <v>16</v>
      </c>
      <c r="B56" s="618"/>
      <c r="C56" s="618"/>
      <c r="D56" s="156" t="s">
        <v>1</v>
      </c>
      <c r="E56" s="839"/>
      <c r="F56" s="840"/>
    </row>
    <row r="57" spans="1:6" ht="13" x14ac:dyDescent="0.25">
      <c r="A57" s="617">
        <v>17</v>
      </c>
      <c r="B57" s="618"/>
      <c r="C57" s="618"/>
      <c r="D57" s="156" t="s">
        <v>1</v>
      </c>
      <c r="E57" s="839"/>
      <c r="F57" s="840"/>
    </row>
    <row r="58" spans="1:6" ht="13" x14ac:dyDescent="0.25">
      <c r="A58" s="617">
        <v>18</v>
      </c>
      <c r="B58" s="618"/>
      <c r="C58" s="618"/>
      <c r="D58" s="156" t="s">
        <v>1</v>
      </c>
      <c r="E58" s="839"/>
      <c r="F58" s="840"/>
    </row>
    <row r="59" spans="1:6" ht="13" x14ac:dyDescent="0.25">
      <c r="A59" s="617">
        <v>19</v>
      </c>
      <c r="B59" s="618"/>
      <c r="C59" s="618"/>
      <c r="D59" s="156" t="s">
        <v>1</v>
      </c>
      <c r="E59" s="839"/>
      <c r="F59" s="840"/>
    </row>
    <row r="60" spans="1:6" ht="13" x14ac:dyDescent="0.25">
      <c r="A60" s="617">
        <v>20</v>
      </c>
      <c r="B60" s="618"/>
      <c r="C60" s="618"/>
      <c r="D60" s="156" t="s">
        <v>1</v>
      </c>
      <c r="E60" s="839"/>
      <c r="F60" s="840"/>
    </row>
    <row r="61" spans="1:6" ht="13.5" thickBot="1" x14ac:dyDescent="0.35">
      <c r="A61" s="619"/>
      <c r="B61" s="620" t="s">
        <v>83</v>
      </c>
      <c r="C61" s="621"/>
      <c r="D61" s="624" t="s">
        <v>1</v>
      </c>
      <c r="E61" s="828"/>
      <c r="F61" s="829"/>
    </row>
    <row r="63" spans="1:6" ht="16.5" customHeight="1" thickBot="1" x14ac:dyDescent="0.3">
      <c r="A63" s="827" t="s">
        <v>603</v>
      </c>
      <c r="B63" s="827"/>
      <c r="C63" s="827"/>
      <c r="D63" s="827"/>
      <c r="E63" s="827"/>
      <c r="F63" s="827"/>
    </row>
    <row r="64" spans="1:6" ht="13.5" thickTop="1" x14ac:dyDescent="0.3">
      <c r="A64" s="594"/>
      <c r="B64" s="595" t="s">
        <v>84</v>
      </c>
      <c r="C64" s="268" t="s">
        <v>781</v>
      </c>
      <c r="D64" s="622" t="s">
        <v>77</v>
      </c>
      <c r="E64" s="667" t="s">
        <v>604</v>
      </c>
      <c r="F64" s="596"/>
    </row>
    <row r="65" spans="1:6" ht="12.75" customHeight="1" x14ac:dyDescent="0.3">
      <c r="A65" s="597"/>
      <c r="B65" s="472" t="s">
        <v>85</v>
      </c>
      <c r="C65" s="841" t="s">
        <v>782</v>
      </c>
      <c r="D65" s="842"/>
      <c r="E65" s="843"/>
      <c r="F65" s="596"/>
    </row>
    <row r="66" spans="1:6" ht="13" x14ac:dyDescent="0.3">
      <c r="A66" s="447"/>
      <c r="B66" s="472" t="s">
        <v>87</v>
      </c>
      <c r="C66" s="841" t="s">
        <v>563</v>
      </c>
      <c r="D66" s="842"/>
      <c r="E66" s="843"/>
      <c r="F66" s="596"/>
    </row>
    <row r="67" spans="1:6" ht="13" x14ac:dyDescent="0.3">
      <c r="A67" s="447"/>
      <c r="B67" s="472" t="s">
        <v>86</v>
      </c>
      <c r="C67" s="841"/>
      <c r="D67" s="842"/>
      <c r="E67" s="843"/>
      <c r="F67" s="596"/>
    </row>
    <row r="68" spans="1:6" ht="13.5" customHeight="1" thickBot="1" x14ac:dyDescent="0.35">
      <c r="A68" s="600"/>
      <c r="B68" s="601" t="s">
        <v>88</v>
      </c>
      <c r="C68" s="820" t="s">
        <v>605</v>
      </c>
      <c r="D68" s="821"/>
      <c r="E68" s="822"/>
      <c r="F68" s="602"/>
    </row>
    <row r="69" spans="1:6" ht="13" x14ac:dyDescent="0.3">
      <c r="A69" s="603"/>
      <c r="B69" s="604" t="s">
        <v>89</v>
      </c>
      <c r="C69" s="605"/>
      <c r="D69" s="606" t="s">
        <v>91</v>
      </c>
      <c r="E69" s="607"/>
      <c r="F69" s="608"/>
    </row>
    <row r="70" spans="1:6" ht="13.5" thickBot="1" x14ac:dyDescent="0.35">
      <c r="A70" s="609"/>
      <c r="B70" s="610" t="s">
        <v>90</v>
      </c>
      <c r="C70" s="611"/>
      <c r="D70" s="612" t="s">
        <v>92</v>
      </c>
      <c r="E70" s="613"/>
      <c r="F70" s="614"/>
    </row>
    <row r="71" spans="1:6" ht="23.5" thickBot="1" x14ac:dyDescent="0.35">
      <c r="A71" s="615" t="s">
        <v>78</v>
      </c>
      <c r="B71" s="616" t="s">
        <v>79</v>
      </c>
      <c r="C71" s="616" t="s">
        <v>80</v>
      </c>
      <c r="D71" s="623" t="s">
        <v>81</v>
      </c>
      <c r="E71" s="823" t="s">
        <v>82</v>
      </c>
      <c r="F71" s="830"/>
    </row>
    <row r="72" spans="1:6" ht="13" x14ac:dyDescent="0.25">
      <c r="A72" s="617">
        <v>1</v>
      </c>
      <c r="B72" s="618" t="s">
        <v>565</v>
      </c>
      <c r="C72" s="548" t="s">
        <v>566</v>
      </c>
      <c r="D72" s="156" t="s">
        <v>1</v>
      </c>
      <c r="E72" s="825"/>
      <c r="F72" s="826"/>
    </row>
    <row r="73" spans="1:6" ht="13" x14ac:dyDescent="0.25">
      <c r="A73" s="617">
        <v>2</v>
      </c>
      <c r="B73" s="591" t="s">
        <v>606</v>
      </c>
      <c r="C73" s="547" t="s">
        <v>607</v>
      </c>
      <c r="D73" s="156" t="s">
        <v>1</v>
      </c>
      <c r="E73" s="839"/>
      <c r="F73" s="840"/>
    </row>
    <row r="74" spans="1:6" ht="13" x14ac:dyDescent="0.25">
      <c r="A74" s="617"/>
      <c r="B74" s="547" t="s">
        <v>315</v>
      </c>
      <c r="C74" s="547" t="s">
        <v>608</v>
      </c>
      <c r="D74" s="156" t="s">
        <v>1</v>
      </c>
      <c r="E74" s="839"/>
      <c r="F74" s="840"/>
    </row>
    <row r="75" spans="1:6" ht="13" x14ac:dyDescent="0.25">
      <c r="A75" s="617">
        <v>4</v>
      </c>
      <c r="B75" s="190" t="s">
        <v>783</v>
      </c>
      <c r="C75" s="618" t="s">
        <v>609</v>
      </c>
      <c r="D75" s="156" t="s">
        <v>1</v>
      </c>
      <c r="E75" s="839"/>
      <c r="F75" s="840"/>
    </row>
    <row r="76" spans="1:6" ht="13" x14ac:dyDescent="0.25">
      <c r="A76" s="617">
        <v>5</v>
      </c>
      <c r="B76" s="618" t="s">
        <v>244</v>
      </c>
      <c r="C76" s="618" t="s">
        <v>610</v>
      </c>
      <c r="D76" s="156" t="s">
        <v>1</v>
      </c>
      <c r="E76" s="839"/>
      <c r="F76" s="840"/>
    </row>
    <row r="77" spans="1:6" ht="13" x14ac:dyDescent="0.25">
      <c r="A77" s="617">
        <v>6</v>
      </c>
      <c r="B77" s="618" t="s">
        <v>246</v>
      </c>
      <c r="C77" s="618" t="s">
        <v>611</v>
      </c>
      <c r="D77" s="156" t="s">
        <v>1</v>
      </c>
      <c r="E77" s="839"/>
      <c r="F77" s="840"/>
    </row>
    <row r="78" spans="1:6" ht="13" x14ac:dyDescent="0.25">
      <c r="A78" s="617">
        <v>7</v>
      </c>
      <c r="B78" s="618" t="s">
        <v>248</v>
      </c>
      <c r="C78" s="618" t="s">
        <v>612</v>
      </c>
      <c r="D78" s="156" t="s">
        <v>1</v>
      </c>
      <c r="E78" s="839"/>
      <c r="F78" s="840"/>
    </row>
    <row r="79" spans="1:6" ht="13" x14ac:dyDescent="0.25">
      <c r="A79" s="617"/>
      <c r="B79" s="618" t="s">
        <v>250</v>
      </c>
      <c r="C79" s="618" t="s">
        <v>611</v>
      </c>
      <c r="D79" s="156" t="s">
        <v>1</v>
      </c>
      <c r="E79" s="839"/>
      <c r="F79" s="840"/>
    </row>
    <row r="80" spans="1:6" ht="13" x14ac:dyDescent="0.25">
      <c r="A80" s="617">
        <v>9</v>
      </c>
      <c r="B80" s="618" t="s">
        <v>251</v>
      </c>
      <c r="C80" s="618" t="s">
        <v>600</v>
      </c>
      <c r="D80" s="156" t="s">
        <v>1</v>
      </c>
      <c r="E80" s="839"/>
      <c r="F80" s="840"/>
    </row>
    <row r="81" spans="1:6" ht="13" x14ac:dyDescent="0.25">
      <c r="A81" s="617">
        <v>10</v>
      </c>
      <c r="B81" s="618" t="s">
        <v>601</v>
      </c>
      <c r="C81" s="618" t="s">
        <v>613</v>
      </c>
      <c r="D81" s="156" t="s">
        <v>1</v>
      </c>
      <c r="E81" s="839"/>
      <c r="F81" s="840"/>
    </row>
    <row r="82" spans="1:6" ht="26" x14ac:dyDescent="0.25">
      <c r="A82" s="617">
        <v>11</v>
      </c>
      <c r="B82" s="618" t="s">
        <v>793</v>
      </c>
      <c r="C82" s="618" t="s">
        <v>784</v>
      </c>
      <c r="D82" s="156" t="s">
        <v>1</v>
      </c>
      <c r="E82" s="839"/>
      <c r="F82" s="840"/>
    </row>
    <row r="83" spans="1:6" ht="26" x14ac:dyDescent="0.25">
      <c r="A83" s="617">
        <v>12</v>
      </c>
      <c r="B83" s="618" t="s">
        <v>785</v>
      </c>
      <c r="C83" s="618" t="s">
        <v>786</v>
      </c>
      <c r="D83" s="156" t="s">
        <v>1</v>
      </c>
      <c r="E83" s="839"/>
      <c r="F83" s="840"/>
    </row>
    <row r="84" spans="1:6" ht="26" x14ac:dyDescent="0.25">
      <c r="A84" s="617">
        <v>13</v>
      </c>
      <c r="B84" s="618" t="s">
        <v>614</v>
      </c>
      <c r="C84" s="618"/>
      <c r="D84" s="156" t="s">
        <v>1</v>
      </c>
      <c r="E84" s="839"/>
      <c r="F84" s="840"/>
    </row>
    <row r="85" spans="1:6" ht="13" x14ac:dyDescent="0.25">
      <c r="A85" s="617">
        <v>14</v>
      </c>
      <c r="B85" s="618"/>
      <c r="C85" s="618"/>
      <c r="D85" s="156" t="s">
        <v>1</v>
      </c>
      <c r="E85" s="839"/>
      <c r="F85" s="840"/>
    </row>
    <row r="86" spans="1:6" ht="13" x14ac:dyDescent="0.25">
      <c r="A86" s="617">
        <v>15</v>
      </c>
      <c r="B86" s="618"/>
      <c r="C86" s="618"/>
      <c r="D86" s="156" t="s">
        <v>1</v>
      </c>
      <c r="E86" s="839"/>
      <c r="F86" s="840"/>
    </row>
    <row r="87" spans="1:6" ht="13" x14ac:dyDescent="0.25">
      <c r="A87" s="617">
        <v>16</v>
      </c>
      <c r="B87" s="618"/>
      <c r="C87" s="618"/>
      <c r="D87" s="156" t="s">
        <v>1</v>
      </c>
      <c r="E87" s="839"/>
      <c r="F87" s="840"/>
    </row>
    <row r="88" spans="1:6" ht="13" x14ac:dyDescent="0.25">
      <c r="A88" s="617">
        <v>17</v>
      </c>
      <c r="B88" s="618"/>
      <c r="C88" s="618"/>
      <c r="D88" s="156" t="s">
        <v>1</v>
      </c>
      <c r="E88" s="839"/>
      <c r="F88" s="840"/>
    </row>
    <row r="89" spans="1:6" ht="13" x14ac:dyDescent="0.25">
      <c r="A89" s="617">
        <v>18</v>
      </c>
      <c r="B89" s="618"/>
      <c r="C89" s="618"/>
      <c r="D89" s="156" t="s">
        <v>1</v>
      </c>
      <c r="E89" s="839"/>
      <c r="F89" s="840"/>
    </row>
    <row r="90" spans="1:6" ht="13" x14ac:dyDescent="0.25">
      <c r="A90" s="617">
        <v>19</v>
      </c>
      <c r="B90" s="618"/>
      <c r="C90" s="618"/>
      <c r="D90" s="156" t="s">
        <v>1</v>
      </c>
      <c r="E90" s="839"/>
      <c r="F90" s="840"/>
    </row>
    <row r="91" spans="1:6" ht="13" x14ac:dyDescent="0.25">
      <c r="A91" s="617">
        <v>20</v>
      </c>
      <c r="B91" s="618"/>
      <c r="C91" s="618"/>
      <c r="D91" s="156" t="s">
        <v>1</v>
      </c>
      <c r="E91" s="839"/>
      <c r="F91" s="840"/>
    </row>
    <row r="92" spans="1:6" ht="13.5" thickBot="1" x14ac:dyDescent="0.35">
      <c r="A92" s="619"/>
      <c r="B92" s="620" t="s">
        <v>83</v>
      </c>
      <c r="C92" s="621"/>
      <c r="D92" s="624" t="s">
        <v>1</v>
      </c>
      <c r="E92" s="828"/>
      <c r="F92" s="829"/>
    </row>
    <row r="94" spans="1:6" ht="16" thickBot="1" x14ac:dyDescent="0.3">
      <c r="A94" s="827" t="s">
        <v>625</v>
      </c>
      <c r="B94" s="827"/>
      <c r="C94" s="827"/>
      <c r="D94" s="827"/>
      <c r="E94" s="827"/>
      <c r="F94" s="827"/>
    </row>
    <row r="95" spans="1:6" ht="19.5" customHeight="1" thickTop="1" x14ac:dyDescent="0.3">
      <c r="A95" s="594"/>
      <c r="B95" s="595" t="s">
        <v>84</v>
      </c>
      <c r="C95" s="669" t="s">
        <v>787</v>
      </c>
      <c r="D95" s="622" t="s">
        <v>77</v>
      </c>
      <c r="E95" s="667" t="s">
        <v>626</v>
      </c>
      <c r="F95" s="596"/>
    </row>
    <row r="96" spans="1:6" ht="17.25" customHeight="1" x14ac:dyDescent="0.3">
      <c r="A96" s="597"/>
      <c r="B96" s="472" t="s">
        <v>85</v>
      </c>
      <c r="C96" s="841" t="s">
        <v>790</v>
      </c>
      <c r="D96" s="842"/>
      <c r="E96" s="843"/>
      <c r="F96" s="596"/>
    </row>
    <row r="97" spans="1:6" ht="13" x14ac:dyDescent="0.3">
      <c r="A97" s="447"/>
      <c r="B97" s="472" t="s">
        <v>87</v>
      </c>
      <c r="C97" s="841" t="s">
        <v>563</v>
      </c>
      <c r="D97" s="842"/>
      <c r="E97" s="843"/>
      <c r="F97" s="596"/>
    </row>
    <row r="98" spans="1:6" ht="13" x14ac:dyDescent="0.3">
      <c r="A98" s="447"/>
      <c r="B98" s="472" t="s">
        <v>86</v>
      </c>
      <c r="C98" s="841"/>
      <c r="D98" s="842"/>
      <c r="E98" s="843"/>
      <c r="F98" s="596"/>
    </row>
    <row r="99" spans="1:6" ht="13.5" thickBot="1" x14ac:dyDescent="0.35">
      <c r="A99" s="600"/>
      <c r="B99" s="601" t="s">
        <v>88</v>
      </c>
      <c r="C99" s="820" t="s">
        <v>627</v>
      </c>
      <c r="D99" s="821"/>
      <c r="E99" s="822"/>
      <c r="F99" s="602"/>
    </row>
    <row r="100" spans="1:6" ht="13.5" customHeight="1" x14ac:dyDescent="0.3">
      <c r="A100" s="603"/>
      <c r="B100" s="604" t="s">
        <v>89</v>
      </c>
      <c r="C100" s="605"/>
      <c r="D100" s="606" t="s">
        <v>91</v>
      </c>
      <c r="E100" s="607"/>
      <c r="F100" s="608"/>
    </row>
    <row r="101" spans="1:6" ht="13.5" customHeight="1" thickBot="1" x14ac:dyDescent="0.35">
      <c r="A101" s="609"/>
      <c r="B101" s="610" t="s">
        <v>90</v>
      </c>
      <c r="C101" s="611"/>
      <c r="D101" s="612" t="s">
        <v>92</v>
      </c>
      <c r="E101" s="613"/>
      <c r="F101" s="614"/>
    </row>
    <row r="102" spans="1:6" ht="23.5" thickBot="1" x14ac:dyDescent="0.35">
      <c r="A102" s="615" t="s">
        <v>78</v>
      </c>
      <c r="B102" s="616" t="s">
        <v>79</v>
      </c>
      <c r="C102" s="616" t="s">
        <v>80</v>
      </c>
      <c r="D102" s="623" t="s">
        <v>81</v>
      </c>
      <c r="E102" s="823" t="s">
        <v>82</v>
      </c>
      <c r="F102" s="830"/>
    </row>
    <row r="103" spans="1:6" ht="13" x14ac:dyDescent="0.25">
      <c r="A103" s="617">
        <v>1</v>
      </c>
      <c r="B103" s="618" t="s">
        <v>565</v>
      </c>
      <c r="C103" s="548" t="s">
        <v>566</v>
      </c>
      <c r="D103" s="156" t="s">
        <v>1</v>
      </c>
      <c r="E103" s="825"/>
      <c r="F103" s="826"/>
    </row>
    <row r="104" spans="1:6" ht="13" x14ac:dyDescent="0.25">
      <c r="A104" s="617">
        <v>2</v>
      </c>
      <c r="B104" s="591" t="s">
        <v>628</v>
      </c>
      <c r="C104" s="547" t="s">
        <v>629</v>
      </c>
      <c r="D104" s="156" t="s">
        <v>1</v>
      </c>
      <c r="E104" s="839"/>
      <c r="F104" s="840"/>
    </row>
    <row r="105" spans="1:6" ht="13" x14ac:dyDescent="0.25">
      <c r="A105" s="617"/>
      <c r="B105" s="547" t="s">
        <v>315</v>
      </c>
      <c r="C105" s="547" t="s">
        <v>630</v>
      </c>
      <c r="D105" s="156" t="s">
        <v>1</v>
      </c>
      <c r="E105" s="839"/>
      <c r="F105" s="840"/>
    </row>
    <row r="106" spans="1:6" ht="13" x14ac:dyDescent="0.25">
      <c r="A106" s="617">
        <v>4</v>
      </c>
      <c r="B106" s="190" t="s">
        <v>791</v>
      </c>
      <c r="C106" s="618" t="s">
        <v>631</v>
      </c>
      <c r="D106" s="156" t="s">
        <v>1</v>
      </c>
      <c r="E106" s="839"/>
      <c r="F106" s="840"/>
    </row>
    <row r="107" spans="1:6" ht="13" x14ac:dyDescent="0.25">
      <c r="A107" s="617">
        <v>5</v>
      </c>
      <c r="B107" s="618" t="s">
        <v>244</v>
      </c>
      <c r="C107" s="618" t="s">
        <v>632</v>
      </c>
      <c r="D107" s="156" t="s">
        <v>1</v>
      </c>
      <c r="E107" s="839"/>
      <c r="F107" s="840"/>
    </row>
    <row r="108" spans="1:6" ht="13" x14ac:dyDescent="0.25">
      <c r="A108" s="617">
        <v>6</v>
      </c>
      <c r="B108" s="618" t="s">
        <v>246</v>
      </c>
      <c r="C108" s="618" t="s">
        <v>633</v>
      </c>
      <c r="D108" s="156" t="s">
        <v>1</v>
      </c>
      <c r="E108" s="839"/>
      <c r="F108" s="840"/>
    </row>
    <row r="109" spans="1:6" ht="13" x14ac:dyDescent="0.25">
      <c r="A109" s="617">
        <v>7</v>
      </c>
      <c r="B109" s="618" t="s">
        <v>248</v>
      </c>
      <c r="C109" s="618" t="s">
        <v>634</v>
      </c>
      <c r="D109" s="156" t="s">
        <v>1</v>
      </c>
      <c r="E109" s="839"/>
      <c r="F109" s="840"/>
    </row>
    <row r="110" spans="1:6" ht="26" x14ac:dyDescent="0.25">
      <c r="A110" s="617"/>
      <c r="B110" s="618" t="s">
        <v>250</v>
      </c>
      <c r="C110" s="618" t="s">
        <v>792</v>
      </c>
      <c r="D110" s="156" t="s">
        <v>1</v>
      </c>
      <c r="E110" s="839"/>
      <c r="F110" s="840"/>
    </row>
    <row r="111" spans="1:6" ht="13" x14ac:dyDescent="0.25">
      <c r="A111" s="617">
        <v>9</v>
      </c>
      <c r="B111" s="618" t="s">
        <v>251</v>
      </c>
      <c r="C111" s="618" t="s">
        <v>600</v>
      </c>
      <c r="D111" s="156" t="s">
        <v>1</v>
      </c>
      <c r="E111" s="839"/>
      <c r="F111" s="840"/>
    </row>
    <row r="112" spans="1:6" ht="13" x14ac:dyDescent="0.25">
      <c r="A112" s="617">
        <v>10</v>
      </c>
      <c r="B112" s="618" t="s">
        <v>601</v>
      </c>
      <c r="C112" s="618" t="s">
        <v>635</v>
      </c>
      <c r="D112" s="156" t="s">
        <v>1</v>
      </c>
      <c r="E112" s="839"/>
      <c r="F112" s="840"/>
    </row>
    <row r="113" spans="1:6" ht="26" x14ac:dyDescent="0.25">
      <c r="A113" s="617">
        <v>11</v>
      </c>
      <c r="B113" s="618" t="s">
        <v>793</v>
      </c>
      <c r="C113" s="618" t="s">
        <v>784</v>
      </c>
      <c r="D113" s="156" t="s">
        <v>1</v>
      </c>
      <c r="E113" s="839"/>
      <c r="F113" s="840"/>
    </row>
    <row r="114" spans="1:6" ht="26" x14ac:dyDescent="0.25">
      <c r="A114" s="617">
        <v>12</v>
      </c>
      <c r="B114" s="618" t="s">
        <v>785</v>
      </c>
      <c r="C114" s="618" t="s">
        <v>786</v>
      </c>
      <c r="D114" s="156" t="s">
        <v>1</v>
      </c>
      <c r="E114" s="839"/>
      <c r="F114" s="840"/>
    </row>
    <row r="115" spans="1:6" ht="26" x14ac:dyDescent="0.25">
      <c r="A115" s="617">
        <v>13</v>
      </c>
      <c r="B115" s="618" t="s">
        <v>614</v>
      </c>
      <c r="C115" s="618"/>
      <c r="D115" s="156" t="s">
        <v>1</v>
      </c>
      <c r="E115" s="839"/>
      <c r="F115" s="840"/>
    </row>
    <row r="116" spans="1:6" ht="13" x14ac:dyDescent="0.25">
      <c r="A116" s="617">
        <v>14</v>
      </c>
      <c r="B116" s="618"/>
      <c r="C116" s="618"/>
      <c r="D116" s="156" t="s">
        <v>1</v>
      </c>
      <c r="E116" s="839"/>
      <c r="F116" s="840"/>
    </row>
    <row r="117" spans="1:6" ht="13" x14ac:dyDescent="0.25">
      <c r="A117" s="617">
        <v>15</v>
      </c>
      <c r="B117" s="618"/>
      <c r="C117" s="618"/>
      <c r="D117" s="156" t="s">
        <v>1</v>
      </c>
      <c r="E117" s="839"/>
      <c r="F117" s="840"/>
    </row>
    <row r="118" spans="1:6" ht="13" x14ac:dyDescent="0.25">
      <c r="A118" s="617">
        <v>16</v>
      </c>
      <c r="B118" s="618"/>
      <c r="C118" s="618"/>
      <c r="D118" s="156" t="s">
        <v>1</v>
      </c>
      <c r="E118" s="839"/>
      <c r="F118" s="840"/>
    </row>
    <row r="119" spans="1:6" ht="13" x14ac:dyDescent="0.25">
      <c r="A119" s="617">
        <v>17</v>
      </c>
      <c r="B119" s="618"/>
      <c r="C119" s="618"/>
      <c r="D119" s="156" t="s">
        <v>1</v>
      </c>
      <c r="E119" s="839"/>
      <c r="F119" s="840"/>
    </row>
    <row r="120" spans="1:6" ht="13" x14ac:dyDescent="0.25">
      <c r="A120" s="617">
        <v>18</v>
      </c>
      <c r="B120" s="618"/>
      <c r="C120" s="618"/>
      <c r="D120" s="156" t="s">
        <v>1</v>
      </c>
      <c r="E120" s="839"/>
      <c r="F120" s="840"/>
    </row>
    <row r="121" spans="1:6" ht="13" x14ac:dyDescent="0.25">
      <c r="A121" s="617">
        <v>19</v>
      </c>
      <c r="B121" s="618"/>
      <c r="C121" s="618"/>
      <c r="D121" s="156" t="s">
        <v>1</v>
      </c>
      <c r="E121" s="839"/>
      <c r="F121" s="840"/>
    </row>
    <row r="122" spans="1:6" ht="13" x14ac:dyDescent="0.25">
      <c r="A122" s="617">
        <v>20</v>
      </c>
      <c r="B122" s="618"/>
      <c r="C122" s="618"/>
      <c r="D122" s="156" t="s">
        <v>1</v>
      </c>
      <c r="E122" s="839"/>
      <c r="F122" s="840"/>
    </row>
    <row r="123" spans="1:6" ht="13.5" thickBot="1" x14ac:dyDescent="0.35">
      <c r="A123" s="619"/>
      <c r="B123" s="620" t="s">
        <v>83</v>
      </c>
      <c r="C123" s="621"/>
      <c r="D123" s="624" t="s">
        <v>1</v>
      </c>
      <c r="E123" s="828"/>
      <c r="F123" s="829"/>
    </row>
    <row r="125" spans="1:6" ht="16" thickBot="1" x14ac:dyDescent="0.3">
      <c r="A125" s="827" t="s">
        <v>637</v>
      </c>
      <c r="B125" s="827"/>
      <c r="C125" s="827"/>
      <c r="D125" s="827"/>
      <c r="E125" s="827"/>
      <c r="F125" s="827"/>
    </row>
    <row r="126" spans="1:6" ht="15" customHeight="1" thickTop="1" x14ac:dyDescent="0.3">
      <c r="A126" s="594"/>
      <c r="B126" s="595" t="s">
        <v>84</v>
      </c>
      <c r="C126" s="268" t="s">
        <v>794</v>
      </c>
      <c r="D126" s="622" t="s">
        <v>77</v>
      </c>
      <c r="E126" s="666" t="s">
        <v>638</v>
      </c>
      <c r="F126" s="596"/>
    </row>
    <row r="127" spans="1:6" ht="13" x14ac:dyDescent="0.3">
      <c r="A127" s="597"/>
      <c r="B127" s="472" t="s">
        <v>85</v>
      </c>
      <c r="C127" s="841" t="s">
        <v>794</v>
      </c>
      <c r="D127" s="842"/>
      <c r="E127" s="843"/>
      <c r="F127" s="596"/>
    </row>
    <row r="128" spans="1:6" ht="13" x14ac:dyDescent="0.3">
      <c r="A128" s="447"/>
      <c r="B128" s="472" t="s">
        <v>87</v>
      </c>
      <c r="C128" s="841" t="s">
        <v>563</v>
      </c>
      <c r="D128" s="842"/>
      <c r="E128" s="843"/>
      <c r="F128" s="596"/>
    </row>
    <row r="129" spans="1:6" ht="13" x14ac:dyDescent="0.3">
      <c r="A129" s="447"/>
      <c r="B129" s="472" t="s">
        <v>86</v>
      </c>
      <c r="C129" s="841"/>
      <c r="D129" s="842"/>
      <c r="E129" s="843"/>
      <c r="F129" s="596"/>
    </row>
    <row r="130" spans="1:6" ht="13.5" thickBot="1" x14ac:dyDescent="0.35">
      <c r="A130" s="600"/>
      <c r="B130" s="601" t="s">
        <v>88</v>
      </c>
      <c r="C130" s="820" t="s">
        <v>639</v>
      </c>
      <c r="D130" s="821"/>
      <c r="E130" s="822"/>
      <c r="F130" s="602"/>
    </row>
    <row r="131" spans="1:6" ht="13" x14ac:dyDescent="0.3">
      <c r="A131" s="603"/>
      <c r="B131" s="604" t="s">
        <v>89</v>
      </c>
      <c r="C131" s="605"/>
      <c r="D131" s="606" t="s">
        <v>91</v>
      </c>
      <c r="E131" s="607"/>
      <c r="F131" s="608"/>
    </row>
    <row r="132" spans="1:6" ht="13.5" thickBot="1" x14ac:dyDescent="0.35">
      <c r="A132" s="609"/>
      <c r="B132" s="610" t="s">
        <v>90</v>
      </c>
      <c r="C132" s="611"/>
      <c r="D132" s="612" t="s">
        <v>92</v>
      </c>
      <c r="E132" s="613"/>
      <c r="F132" s="614"/>
    </row>
    <row r="133" spans="1:6" ht="23.5" thickBot="1" x14ac:dyDescent="0.35">
      <c r="A133" s="615" t="s">
        <v>78</v>
      </c>
      <c r="B133" s="616" t="s">
        <v>79</v>
      </c>
      <c r="C133" s="616" t="s">
        <v>80</v>
      </c>
      <c r="D133" s="623" t="s">
        <v>81</v>
      </c>
      <c r="E133" s="823" t="s">
        <v>82</v>
      </c>
      <c r="F133" s="830"/>
    </row>
    <row r="134" spans="1:6" ht="13" x14ac:dyDescent="0.25">
      <c r="A134" s="617">
        <v>1</v>
      </c>
      <c r="B134" s="618" t="s">
        <v>565</v>
      </c>
      <c r="C134" s="548" t="s">
        <v>566</v>
      </c>
      <c r="D134" s="156" t="s">
        <v>1</v>
      </c>
      <c r="E134" s="825"/>
      <c r="F134" s="826"/>
    </row>
    <row r="135" spans="1:6" ht="13" x14ac:dyDescent="0.25">
      <c r="A135" s="617">
        <v>2</v>
      </c>
      <c r="B135" s="591" t="s">
        <v>640</v>
      </c>
      <c r="C135" s="547" t="s">
        <v>641</v>
      </c>
      <c r="D135" s="156" t="s">
        <v>1</v>
      </c>
      <c r="E135" s="839"/>
      <c r="F135" s="840"/>
    </row>
    <row r="136" spans="1:6" ht="25" x14ac:dyDescent="0.25">
      <c r="A136" s="617"/>
      <c r="B136" s="547" t="s">
        <v>642</v>
      </c>
      <c r="C136" s="682" t="s">
        <v>796</v>
      </c>
      <c r="D136" s="156" t="s">
        <v>1</v>
      </c>
      <c r="E136" s="839"/>
      <c r="F136" s="840"/>
    </row>
    <row r="137" spans="1:6" ht="13" x14ac:dyDescent="0.25">
      <c r="A137" s="617">
        <v>4</v>
      </c>
      <c r="B137" s="649" t="s">
        <v>246</v>
      </c>
      <c r="C137" s="618" t="s">
        <v>643</v>
      </c>
      <c r="D137" s="156" t="s">
        <v>1</v>
      </c>
      <c r="E137" s="839"/>
      <c r="F137" s="840"/>
    </row>
    <row r="138" spans="1:6" ht="13" x14ac:dyDescent="0.25">
      <c r="A138" s="617">
        <v>5</v>
      </c>
      <c r="B138" s="618" t="s">
        <v>248</v>
      </c>
      <c r="C138" s="618" t="s">
        <v>797</v>
      </c>
      <c r="D138" s="156" t="s">
        <v>1</v>
      </c>
      <c r="E138" s="839"/>
      <c r="F138" s="840"/>
    </row>
    <row r="139" spans="1:6" ht="13" x14ac:dyDescent="0.25">
      <c r="A139" s="617">
        <v>6</v>
      </c>
      <c r="B139" s="618" t="s">
        <v>798</v>
      </c>
      <c r="C139" s="618" t="s">
        <v>799</v>
      </c>
      <c r="D139" s="156" t="s">
        <v>1</v>
      </c>
      <c r="E139" s="839"/>
      <c r="F139" s="840"/>
    </row>
    <row r="140" spans="1:6" ht="13" x14ac:dyDescent="0.25">
      <c r="A140" s="617">
        <v>7</v>
      </c>
      <c r="B140" s="618" t="s">
        <v>323</v>
      </c>
      <c r="C140" s="618" t="s">
        <v>600</v>
      </c>
      <c r="D140" s="156" t="s">
        <v>1</v>
      </c>
      <c r="E140" s="839"/>
      <c r="F140" s="840"/>
    </row>
    <row r="141" spans="1:6" ht="13" x14ac:dyDescent="0.25">
      <c r="A141" s="617"/>
      <c r="B141" s="618" t="s">
        <v>800</v>
      </c>
      <c r="C141" s="618" t="s">
        <v>801</v>
      </c>
      <c r="D141" s="156" t="s">
        <v>1</v>
      </c>
      <c r="E141" s="839"/>
      <c r="F141" s="840"/>
    </row>
    <row r="142" spans="1:6" ht="26" x14ac:dyDescent="0.25">
      <c r="A142" s="617">
        <v>9</v>
      </c>
      <c r="B142" s="618" t="s">
        <v>793</v>
      </c>
      <c r="C142" s="618" t="s">
        <v>784</v>
      </c>
      <c r="D142" s="156" t="s">
        <v>1</v>
      </c>
      <c r="E142" s="839"/>
      <c r="F142" s="840"/>
    </row>
    <row r="143" spans="1:6" ht="26" x14ac:dyDescent="0.25">
      <c r="A143" s="617">
        <v>10</v>
      </c>
      <c r="B143" s="618" t="s">
        <v>785</v>
      </c>
      <c r="C143" s="618" t="s">
        <v>786</v>
      </c>
      <c r="D143" s="156" t="s">
        <v>1</v>
      </c>
      <c r="E143" s="839"/>
      <c r="F143" s="840"/>
    </row>
    <row r="144" spans="1:6" ht="26" x14ac:dyDescent="0.25">
      <c r="A144" s="617">
        <v>11</v>
      </c>
      <c r="B144" s="618" t="s">
        <v>614</v>
      </c>
      <c r="C144" s="618"/>
      <c r="D144" s="156" t="s">
        <v>1</v>
      </c>
      <c r="E144" s="839"/>
      <c r="F144" s="840"/>
    </row>
    <row r="145" spans="1:6" ht="13" x14ac:dyDescent="0.25">
      <c r="A145" s="617">
        <v>12</v>
      </c>
      <c r="B145" s="618"/>
      <c r="C145" s="618"/>
      <c r="D145" s="156" t="s">
        <v>1</v>
      </c>
      <c r="E145" s="839"/>
      <c r="F145" s="840"/>
    </row>
    <row r="146" spans="1:6" ht="13" x14ac:dyDescent="0.25">
      <c r="A146" s="617">
        <v>13</v>
      </c>
      <c r="B146" s="618"/>
      <c r="C146" s="618"/>
      <c r="D146" s="156" t="s">
        <v>1</v>
      </c>
      <c r="E146" s="839"/>
      <c r="F146" s="840"/>
    </row>
    <row r="147" spans="1:6" ht="13" x14ac:dyDescent="0.25">
      <c r="A147" s="617">
        <v>14</v>
      </c>
      <c r="B147" s="618"/>
      <c r="C147" s="618"/>
      <c r="D147" s="156" t="s">
        <v>1</v>
      </c>
      <c r="E147" s="839"/>
      <c r="F147" s="840"/>
    </row>
    <row r="148" spans="1:6" ht="13" x14ac:dyDescent="0.25">
      <c r="A148" s="617">
        <v>15</v>
      </c>
      <c r="B148" s="618"/>
      <c r="C148" s="618"/>
      <c r="D148" s="156" t="s">
        <v>1</v>
      </c>
      <c r="E148" s="839"/>
      <c r="F148" s="840"/>
    </row>
    <row r="149" spans="1:6" ht="13" x14ac:dyDescent="0.25">
      <c r="A149" s="617">
        <v>16</v>
      </c>
      <c r="B149" s="618"/>
      <c r="C149" s="618"/>
      <c r="D149" s="156" t="s">
        <v>1</v>
      </c>
      <c r="E149" s="839"/>
      <c r="F149" s="840"/>
    </row>
    <row r="150" spans="1:6" ht="13" x14ac:dyDescent="0.25">
      <c r="A150" s="617">
        <v>17</v>
      </c>
      <c r="B150" s="618"/>
      <c r="C150" s="618"/>
      <c r="D150" s="156" t="s">
        <v>1</v>
      </c>
      <c r="E150" s="839"/>
      <c r="F150" s="840"/>
    </row>
    <row r="151" spans="1:6" ht="13" x14ac:dyDescent="0.25">
      <c r="A151" s="617">
        <v>18</v>
      </c>
      <c r="B151" s="618"/>
      <c r="C151" s="618"/>
      <c r="D151" s="156" t="s">
        <v>1</v>
      </c>
      <c r="E151" s="839"/>
      <c r="F151" s="840"/>
    </row>
    <row r="152" spans="1:6" ht="13" x14ac:dyDescent="0.25">
      <c r="A152" s="617">
        <v>19</v>
      </c>
      <c r="B152" s="618"/>
      <c r="C152" s="618"/>
      <c r="D152" s="156" t="s">
        <v>1</v>
      </c>
      <c r="E152" s="839"/>
      <c r="F152" s="840"/>
    </row>
    <row r="153" spans="1:6" ht="13" x14ac:dyDescent="0.25">
      <c r="A153" s="617">
        <v>20</v>
      </c>
      <c r="B153" s="618"/>
      <c r="C153" s="618"/>
      <c r="D153" s="156" t="s">
        <v>1</v>
      </c>
      <c r="E153" s="839"/>
      <c r="F153" s="840"/>
    </row>
    <row r="154" spans="1:6" ht="13.5" thickBot="1" x14ac:dyDescent="0.35">
      <c r="A154" s="619"/>
      <c r="B154" s="620" t="s">
        <v>83</v>
      </c>
      <c r="C154" s="621"/>
      <c r="D154" s="624" t="s">
        <v>1</v>
      </c>
      <c r="E154" s="828"/>
      <c r="F154" s="829"/>
    </row>
    <row r="156" spans="1:6" ht="16" thickBot="1" x14ac:dyDescent="0.3">
      <c r="A156" s="827" t="s">
        <v>646</v>
      </c>
      <c r="B156" s="827"/>
      <c r="C156" s="827"/>
      <c r="D156" s="827"/>
      <c r="E156" s="827"/>
      <c r="F156" s="827"/>
    </row>
    <row r="157" spans="1:6" ht="25.5" thickTop="1" x14ac:dyDescent="0.3">
      <c r="A157" s="594"/>
      <c r="B157" s="595" t="s">
        <v>84</v>
      </c>
      <c r="C157" s="196" t="s">
        <v>644</v>
      </c>
      <c r="D157" s="622" t="s">
        <v>77</v>
      </c>
      <c r="E157" s="666" t="s">
        <v>647</v>
      </c>
      <c r="F157" s="596"/>
    </row>
    <row r="158" spans="1:6" ht="13" x14ac:dyDescent="0.3">
      <c r="A158" s="597"/>
      <c r="B158" s="472" t="s">
        <v>85</v>
      </c>
      <c r="C158" s="841" t="s">
        <v>648</v>
      </c>
      <c r="D158" s="842"/>
      <c r="E158" s="843"/>
      <c r="F158" s="596"/>
    </row>
    <row r="159" spans="1:6" ht="13" x14ac:dyDescent="0.3">
      <c r="A159" s="447"/>
      <c r="B159" s="472" t="s">
        <v>87</v>
      </c>
      <c r="C159" s="841" t="s">
        <v>563</v>
      </c>
      <c r="D159" s="842"/>
      <c r="E159" s="843"/>
      <c r="F159" s="596"/>
    </row>
    <row r="160" spans="1:6" ht="13" x14ac:dyDescent="0.3">
      <c r="A160" s="447"/>
      <c r="B160" s="472" t="s">
        <v>86</v>
      </c>
      <c r="C160" s="841"/>
      <c r="D160" s="842"/>
      <c r="E160" s="843"/>
      <c r="F160" s="596"/>
    </row>
    <row r="161" spans="1:6" ht="13.5" thickBot="1" x14ac:dyDescent="0.35">
      <c r="A161" s="600"/>
      <c r="B161" s="601" t="s">
        <v>88</v>
      </c>
      <c r="C161" s="820" t="s">
        <v>649</v>
      </c>
      <c r="D161" s="821"/>
      <c r="E161" s="822"/>
      <c r="F161" s="602"/>
    </row>
    <row r="162" spans="1:6" ht="13" x14ac:dyDescent="0.3">
      <c r="A162" s="603"/>
      <c r="B162" s="604" t="s">
        <v>89</v>
      </c>
      <c r="C162" s="605"/>
      <c r="D162" s="606" t="s">
        <v>91</v>
      </c>
      <c r="E162" s="607"/>
      <c r="F162" s="608"/>
    </row>
    <row r="163" spans="1:6" ht="13.5" thickBot="1" x14ac:dyDescent="0.35">
      <c r="A163" s="609"/>
      <c r="B163" s="610" t="s">
        <v>90</v>
      </c>
      <c r="C163" s="611"/>
      <c r="D163" s="612" t="s">
        <v>92</v>
      </c>
      <c r="E163" s="613"/>
      <c r="F163" s="614"/>
    </row>
    <row r="164" spans="1:6" ht="23.5" thickBot="1" x14ac:dyDescent="0.35">
      <c r="A164" s="615" t="s">
        <v>78</v>
      </c>
      <c r="B164" s="616" t="s">
        <v>79</v>
      </c>
      <c r="C164" s="616" t="s">
        <v>80</v>
      </c>
      <c r="D164" s="623" t="s">
        <v>81</v>
      </c>
      <c r="E164" s="823" t="s">
        <v>82</v>
      </c>
      <c r="F164" s="830"/>
    </row>
    <row r="165" spans="1:6" ht="13" x14ac:dyDescent="0.25">
      <c r="A165" s="617">
        <v>1</v>
      </c>
      <c r="B165" s="618" t="s">
        <v>565</v>
      </c>
      <c r="C165" s="548" t="s">
        <v>566</v>
      </c>
      <c r="D165" s="156" t="s">
        <v>1</v>
      </c>
      <c r="E165" s="825"/>
      <c r="F165" s="826"/>
    </row>
    <row r="166" spans="1:6" ht="13" x14ac:dyDescent="0.25">
      <c r="A166" s="617">
        <v>2</v>
      </c>
      <c r="B166" s="591" t="s">
        <v>650</v>
      </c>
      <c r="C166" s="547" t="s">
        <v>651</v>
      </c>
      <c r="D166" s="156" t="s">
        <v>1</v>
      </c>
      <c r="E166" s="839"/>
      <c r="F166" s="840"/>
    </row>
    <row r="167" spans="1:6" ht="13" x14ac:dyDescent="0.25">
      <c r="A167" s="617"/>
      <c r="B167" s="547" t="s">
        <v>642</v>
      </c>
      <c r="C167" s="547" t="s">
        <v>652</v>
      </c>
      <c r="D167" s="156" t="s">
        <v>1</v>
      </c>
      <c r="E167" s="839"/>
      <c r="F167" s="840"/>
    </row>
    <row r="168" spans="1:6" ht="13" x14ac:dyDescent="0.25">
      <c r="A168" s="617">
        <v>4</v>
      </c>
      <c r="B168" s="649" t="s">
        <v>246</v>
      </c>
      <c r="C168" s="618" t="s">
        <v>653</v>
      </c>
      <c r="D168" s="156" t="s">
        <v>1</v>
      </c>
      <c r="E168" s="839"/>
      <c r="F168" s="840"/>
    </row>
    <row r="169" spans="1:6" ht="13" x14ac:dyDescent="0.25">
      <c r="A169" s="617">
        <v>5</v>
      </c>
      <c r="B169" s="618" t="s">
        <v>248</v>
      </c>
      <c r="C169" s="618" t="s">
        <v>654</v>
      </c>
      <c r="D169" s="156" t="s">
        <v>1</v>
      </c>
      <c r="E169" s="839"/>
      <c r="F169" s="840"/>
    </row>
    <row r="170" spans="1:6" ht="52" x14ac:dyDescent="0.25">
      <c r="A170" s="617">
        <v>6</v>
      </c>
      <c r="B170" s="618" t="s">
        <v>802</v>
      </c>
      <c r="C170" s="618" t="s">
        <v>655</v>
      </c>
      <c r="D170" s="156" t="s">
        <v>1</v>
      </c>
      <c r="E170" s="839"/>
      <c r="F170" s="840"/>
    </row>
    <row r="171" spans="1:6" ht="13" x14ac:dyDescent="0.25">
      <c r="A171" s="617">
        <v>7</v>
      </c>
      <c r="B171" s="618"/>
      <c r="C171" s="618"/>
      <c r="D171" s="156" t="s">
        <v>1</v>
      </c>
      <c r="E171" s="839"/>
      <c r="F171" s="840"/>
    </row>
    <row r="172" spans="1:6" ht="13" x14ac:dyDescent="0.25">
      <c r="A172" s="617"/>
      <c r="B172" s="618"/>
      <c r="C172" s="618"/>
      <c r="D172" s="156" t="s">
        <v>1</v>
      </c>
      <c r="E172" s="839"/>
      <c r="F172" s="840"/>
    </row>
    <row r="173" spans="1:6" ht="13" x14ac:dyDescent="0.25">
      <c r="A173" s="617">
        <v>9</v>
      </c>
      <c r="B173" s="618"/>
      <c r="C173" s="618"/>
      <c r="D173" s="156" t="s">
        <v>1</v>
      </c>
      <c r="E173" s="839"/>
      <c r="F173" s="840"/>
    </row>
    <row r="174" spans="1:6" ht="13" x14ac:dyDescent="0.25">
      <c r="A174" s="617">
        <v>10</v>
      </c>
      <c r="B174" s="618"/>
      <c r="C174" s="618"/>
      <c r="D174" s="156" t="s">
        <v>1</v>
      </c>
      <c r="E174" s="839"/>
      <c r="F174" s="840"/>
    </row>
    <row r="175" spans="1:6" ht="13" x14ac:dyDescent="0.25">
      <c r="A175" s="617">
        <v>11</v>
      </c>
      <c r="B175" s="618"/>
      <c r="C175" s="618"/>
      <c r="D175" s="156" t="s">
        <v>1</v>
      </c>
      <c r="E175" s="839"/>
      <c r="F175" s="840"/>
    </row>
    <row r="176" spans="1:6" ht="13" x14ac:dyDescent="0.25">
      <c r="A176" s="617">
        <v>12</v>
      </c>
      <c r="B176" s="618"/>
      <c r="C176" s="618"/>
      <c r="D176" s="156" t="s">
        <v>1</v>
      </c>
      <c r="E176" s="839"/>
      <c r="F176" s="840"/>
    </row>
    <row r="177" spans="1:6" ht="13" x14ac:dyDescent="0.25">
      <c r="A177" s="617">
        <v>13</v>
      </c>
      <c r="B177" s="618"/>
      <c r="C177" s="618"/>
      <c r="D177" s="156" t="s">
        <v>1</v>
      </c>
      <c r="E177" s="839"/>
      <c r="F177" s="840"/>
    </row>
    <row r="178" spans="1:6" ht="13" x14ac:dyDescent="0.25">
      <c r="A178" s="617">
        <v>14</v>
      </c>
      <c r="B178" s="618"/>
      <c r="C178" s="618"/>
      <c r="D178" s="156" t="s">
        <v>1</v>
      </c>
      <c r="E178" s="839"/>
      <c r="F178" s="840"/>
    </row>
    <row r="179" spans="1:6" ht="13" x14ac:dyDescent="0.25">
      <c r="A179" s="617">
        <v>15</v>
      </c>
      <c r="B179" s="618"/>
      <c r="C179" s="618"/>
      <c r="D179" s="156" t="s">
        <v>1</v>
      </c>
      <c r="E179" s="839"/>
      <c r="F179" s="840"/>
    </row>
    <row r="180" spans="1:6" ht="13" x14ac:dyDescent="0.25">
      <c r="A180" s="617">
        <v>16</v>
      </c>
      <c r="B180" s="618"/>
      <c r="C180" s="618"/>
      <c r="D180" s="156" t="s">
        <v>1</v>
      </c>
      <c r="E180" s="839"/>
      <c r="F180" s="840"/>
    </row>
    <row r="181" spans="1:6" ht="13" x14ac:dyDescent="0.25">
      <c r="A181" s="617">
        <v>17</v>
      </c>
      <c r="B181" s="618"/>
      <c r="C181" s="618"/>
      <c r="D181" s="156" t="s">
        <v>1</v>
      </c>
      <c r="E181" s="839"/>
      <c r="F181" s="840"/>
    </row>
    <row r="182" spans="1:6" ht="13" x14ac:dyDescent="0.25">
      <c r="A182" s="617">
        <v>18</v>
      </c>
      <c r="B182" s="618"/>
      <c r="C182" s="618"/>
      <c r="D182" s="156" t="s">
        <v>1</v>
      </c>
      <c r="E182" s="839"/>
      <c r="F182" s="840"/>
    </row>
    <row r="183" spans="1:6" ht="13" x14ac:dyDescent="0.25">
      <c r="A183" s="617">
        <v>19</v>
      </c>
      <c r="B183" s="618"/>
      <c r="C183" s="618"/>
      <c r="D183" s="156" t="s">
        <v>1</v>
      </c>
      <c r="E183" s="839"/>
      <c r="F183" s="840"/>
    </row>
    <row r="184" spans="1:6" ht="13" x14ac:dyDescent="0.25">
      <c r="A184" s="617">
        <v>20</v>
      </c>
      <c r="B184" s="618"/>
      <c r="C184" s="618"/>
      <c r="D184" s="156" t="s">
        <v>1</v>
      </c>
      <c r="E184" s="839"/>
      <c r="F184" s="840"/>
    </row>
    <row r="185" spans="1:6" ht="13.5" thickBot="1" x14ac:dyDescent="0.35">
      <c r="A185" s="619"/>
      <c r="B185" s="620" t="s">
        <v>83</v>
      </c>
      <c r="C185" s="621"/>
      <c r="D185" s="624" t="s">
        <v>1</v>
      </c>
      <c r="E185" s="828"/>
      <c r="F185" s="829"/>
    </row>
  </sheetData>
  <mergeCells count="162">
    <mergeCell ref="A1:F1"/>
    <mergeCell ref="C3:E3"/>
    <mergeCell ref="C4:E4"/>
    <mergeCell ref="C5:E5"/>
    <mergeCell ref="C6:E6"/>
    <mergeCell ref="E9:F9"/>
    <mergeCell ref="E16:F16"/>
    <mergeCell ref="E17:F17"/>
    <mergeCell ref="E18:F18"/>
    <mergeCell ref="E19:F19"/>
    <mergeCell ref="E20:F20"/>
    <mergeCell ref="E21:F21"/>
    <mergeCell ref="E10:F10"/>
    <mergeCell ref="E11:F11"/>
    <mergeCell ref="E12:F12"/>
    <mergeCell ref="E13:F13"/>
    <mergeCell ref="E14:F14"/>
    <mergeCell ref="E15:F15"/>
    <mergeCell ref="E28:F28"/>
    <mergeCell ref="E29:F29"/>
    <mergeCell ref="E30:F30"/>
    <mergeCell ref="A32:F32"/>
    <mergeCell ref="C34:E34"/>
    <mergeCell ref="C35:E35"/>
    <mergeCell ref="E22:F22"/>
    <mergeCell ref="E23:F23"/>
    <mergeCell ref="E24:F24"/>
    <mergeCell ref="E25:F25"/>
    <mergeCell ref="E26:F26"/>
    <mergeCell ref="E27:F27"/>
    <mergeCell ref="E44:F44"/>
    <mergeCell ref="E45:F45"/>
    <mergeCell ref="E46:F46"/>
    <mergeCell ref="E47:F47"/>
    <mergeCell ref="E48:F48"/>
    <mergeCell ref="E49:F49"/>
    <mergeCell ref="C36:E36"/>
    <mergeCell ref="C37:E37"/>
    <mergeCell ref="E40:F40"/>
    <mergeCell ref="E41:F41"/>
    <mergeCell ref="E42:F42"/>
    <mergeCell ref="E43:F43"/>
    <mergeCell ref="E56:F56"/>
    <mergeCell ref="E57:F57"/>
    <mergeCell ref="E58:F58"/>
    <mergeCell ref="E59:F59"/>
    <mergeCell ref="E60:F60"/>
    <mergeCell ref="E61:F61"/>
    <mergeCell ref="E50:F50"/>
    <mergeCell ref="E51:F51"/>
    <mergeCell ref="E52:F52"/>
    <mergeCell ref="E53:F53"/>
    <mergeCell ref="E54:F54"/>
    <mergeCell ref="E55:F55"/>
    <mergeCell ref="E71:F71"/>
    <mergeCell ref="E72:F72"/>
    <mergeCell ref="E73:F73"/>
    <mergeCell ref="E74:F74"/>
    <mergeCell ref="E75:F75"/>
    <mergeCell ref="E76:F76"/>
    <mergeCell ref="A63:F63"/>
    <mergeCell ref="C65:E65"/>
    <mergeCell ref="C66:E66"/>
    <mergeCell ref="C67:E67"/>
    <mergeCell ref="C68:E68"/>
    <mergeCell ref="E83:F83"/>
    <mergeCell ref="E84:F84"/>
    <mergeCell ref="E85:F85"/>
    <mergeCell ref="E86:F86"/>
    <mergeCell ref="E87:F87"/>
    <mergeCell ref="E88:F88"/>
    <mergeCell ref="E77:F77"/>
    <mergeCell ref="E78:F78"/>
    <mergeCell ref="E79:F79"/>
    <mergeCell ref="E80:F80"/>
    <mergeCell ref="E81:F81"/>
    <mergeCell ref="E82:F82"/>
    <mergeCell ref="C97:E97"/>
    <mergeCell ref="C98:E98"/>
    <mergeCell ref="C99:E99"/>
    <mergeCell ref="E102:F102"/>
    <mergeCell ref="E103:F103"/>
    <mergeCell ref="E104:F104"/>
    <mergeCell ref="E89:F89"/>
    <mergeCell ref="E90:F90"/>
    <mergeCell ref="E91:F91"/>
    <mergeCell ref="E92:F92"/>
    <mergeCell ref="A94:F94"/>
    <mergeCell ref="C96:E96"/>
    <mergeCell ref="E111:F111"/>
    <mergeCell ref="E112:F112"/>
    <mergeCell ref="E113:F113"/>
    <mergeCell ref="E114:F114"/>
    <mergeCell ref="E115:F115"/>
    <mergeCell ref="E116:F116"/>
    <mergeCell ref="E105:F105"/>
    <mergeCell ref="E106:F106"/>
    <mergeCell ref="E107:F107"/>
    <mergeCell ref="E108:F108"/>
    <mergeCell ref="E109:F109"/>
    <mergeCell ref="E110:F110"/>
    <mergeCell ref="E123:F123"/>
    <mergeCell ref="A125:F125"/>
    <mergeCell ref="C127:E127"/>
    <mergeCell ref="C128:E128"/>
    <mergeCell ref="C129:E129"/>
    <mergeCell ref="C130:E130"/>
    <mergeCell ref="E117:F117"/>
    <mergeCell ref="E118:F118"/>
    <mergeCell ref="E119:F119"/>
    <mergeCell ref="E120:F120"/>
    <mergeCell ref="E121:F121"/>
    <mergeCell ref="E122:F122"/>
    <mergeCell ref="E139:F139"/>
    <mergeCell ref="E140:F140"/>
    <mergeCell ref="E141:F141"/>
    <mergeCell ref="E142:F142"/>
    <mergeCell ref="E143:F143"/>
    <mergeCell ref="E144:F144"/>
    <mergeCell ref="E133:F133"/>
    <mergeCell ref="E134:F134"/>
    <mergeCell ref="E135:F135"/>
    <mergeCell ref="E136:F136"/>
    <mergeCell ref="E137:F137"/>
    <mergeCell ref="E138:F138"/>
    <mergeCell ref="E151:F151"/>
    <mergeCell ref="E152:F152"/>
    <mergeCell ref="E153:F153"/>
    <mergeCell ref="E154:F154"/>
    <mergeCell ref="A156:F156"/>
    <mergeCell ref="C158:E158"/>
    <mergeCell ref="E145:F145"/>
    <mergeCell ref="E146:F146"/>
    <mergeCell ref="E147:F147"/>
    <mergeCell ref="E148:F148"/>
    <mergeCell ref="E149:F149"/>
    <mergeCell ref="E150:F150"/>
    <mergeCell ref="E167:F167"/>
    <mergeCell ref="E168:F168"/>
    <mergeCell ref="E169:F169"/>
    <mergeCell ref="E170:F170"/>
    <mergeCell ref="E171:F171"/>
    <mergeCell ref="E172:F172"/>
    <mergeCell ref="C159:E159"/>
    <mergeCell ref="C160:E160"/>
    <mergeCell ref="C161:E161"/>
    <mergeCell ref="E164:F164"/>
    <mergeCell ref="E165:F165"/>
    <mergeCell ref="E166:F166"/>
    <mergeCell ref="E185:F185"/>
    <mergeCell ref="E179:F179"/>
    <mergeCell ref="E180:F180"/>
    <mergeCell ref="E181:F181"/>
    <mergeCell ref="E182:F182"/>
    <mergeCell ref="E183:F183"/>
    <mergeCell ref="E184:F184"/>
    <mergeCell ref="E173:F173"/>
    <mergeCell ref="E174:F174"/>
    <mergeCell ref="E175:F175"/>
    <mergeCell ref="E176:F176"/>
    <mergeCell ref="E177:F177"/>
    <mergeCell ref="E178:F178"/>
  </mergeCells>
  <conditionalFormatting sqref="D165:D184">
    <cfRule type="cellIs" dxfId="47" priority="16" stopIfTrue="1" operator="equal">
      <formula>"F"</formula>
    </cfRule>
    <cfRule type="cellIs" dxfId="46" priority="17" stopIfTrue="1" operator="equal">
      <formula>"B"</formula>
    </cfRule>
    <cfRule type="cellIs" dxfId="45" priority="18" stopIfTrue="1" operator="equal">
      <formula>"u"</formula>
    </cfRule>
  </conditionalFormatting>
  <conditionalFormatting sqref="D134:D153">
    <cfRule type="cellIs" dxfId="44" priority="13" stopIfTrue="1" operator="equal">
      <formula>"F"</formula>
    </cfRule>
    <cfRule type="cellIs" dxfId="43" priority="14" stopIfTrue="1" operator="equal">
      <formula>"B"</formula>
    </cfRule>
    <cfRule type="cellIs" dxfId="42" priority="15" stopIfTrue="1" operator="equal">
      <formula>"u"</formula>
    </cfRule>
  </conditionalFormatting>
  <conditionalFormatting sqref="D103:D122">
    <cfRule type="cellIs" dxfId="41" priority="10" stopIfTrue="1" operator="equal">
      <formula>"F"</formula>
    </cfRule>
    <cfRule type="cellIs" dxfId="40" priority="11" stopIfTrue="1" operator="equal">
      <formula>"B"</formula>
    </cfRule>
    <cfRule type="cellIs" dxfId="39" priority="12" stopIfTrue="1" operator="equal">
      <formula>"u"</formula>
    </cfRule>
  </conditionalFormatting>
  <conditionalFormatting sqref="D72:D91">
    <cfRule type="cellIs" dxfId="38" priority="7" stopIfTrue="1" operator="equal">
      <formula>"F"</formula>
    </cfRule>
    <cfRule type="cellIs" dxfId="37" priority="8" stopIfTrue="1" operator="equal">
      <formula>"B"</formula>
    </cfRule>
    <cfRule type="cellIs" dxfId="36" priority="9" stopIfTrue="1" operator="equal">
      <formula>"u"</formula>
    </cfRule>
  </conditionalFormatting>
  <conditionalFormatting sqref="D41:D60">
    <cfRule type="cellIs" dxfId="35" priority="4" stopIfTrue="1" operator="equal">
      <formula>"F"</formula>
    </cfRule>
    <cfRule type="cellIs" dxfId="34" priority="5" stopIfTrue="1" operator="equal">
      <formula>"B"</formula>
    </cfRule>
    <cfRule type="cellIs" dxfId="33" priority="6" stopIfTrue="1" operator="equal">
      <formula>"u"</formula>
    </cfRule>
  </conditionalFormatting>
  <conditionalFormatting sqref="D10:D29">
    <cfRule type="cellIs" dxfId="32" priority="1" stopIfTrue="1" operator="equal">
      <formula>"F"</formula>
    </cfRule>
    <cfRule type="cellIs" dxfId="31" priority="2" stopIfTrue="1" operator="equal">
      <formula>"B"</formula>
    </cfRule>
    <cfRule type="cellIs" dxfId="30" priority="3"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D165:D184 D134:D153 D103:D122 D72:D91 D41:D60 D10:D29">
      <formula1>"U,P,F,B,S,n/a"</formula1>
    </dataValidation>
  </dataValidations>
  <hyperlinks>
    <hyperlink ref="B13" location="'Test Data'!A122:E130" display="填写正确的信息，并点击“保存”按钮"/>
    <hyperlink ref="B75" location="'Test Data'!A135:E142" display="填写正确的目标学校信息，并点击“保存”按钮"/>
    <hyperlink ref="B106" location="'Test Data'!A143:E150" display="填写正确的建议学校信息，并点击“保存”按钮"/>
    <hyperlink ref="E157" location="'UC056'!A1" display="UC056-06"/>
    <hyperlink ref="E64" location="'UC056'!A1" display="UC056-03"/>
    <hyperlink ref="E95" location="'UC056'!A1" display="UC056-04"/>
    <hyperlink ref="E126" location="'UC056'!A1" display="UC056-05"/>
    <hyperlink ref="E2" location="'UC056'!A1" display="UC056-01"/>
    <hyperlink ref="B44" location="'Test Data'!C134:E137" display="填写正确的学术兴趣信息，并点击“保存”按钮（注意对“兴趣学科”和“兴趣程度”下拉框进行选择测试）"/>
  </hyperlinks>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A1:I75"/>
  <sheetViews>
    <sheetView workbookViewId="0">
      <pane ySplit="12" topLeftCell="A13" activePane="bottomLeft" state="frozen"/>
      <selection pane="bottomLeft" activeCell="J27" sqref="J27"/>
    </sheetView>
  </sheetViews>
  <sheetFormatPr defaultColWidth="9.1796875" defaultRowHeight="12.5" x14ac:dyDescent="0.25"/>
  <cols>
    <col min="1" max="1" width="5.26953125" style="9" customWidth="1"/>
    <col min="2" max="3" width="29.54296875" style="9" customWidth="1"/>
    <col min="4" max="4" width="6.54296875" style="9" bestFit="1" customWidth="1"/>
    <col min="5" max="5" width="10.453125" style="9" customWidth="1"/>
    <col min="6" max="6" width="7.54296875" style="9" bestFit="1" customWidth="1"/>
    <col min="7" max="7" width="7.54296875" style="9" customWidth="1"/>
    <col min="8" max="8" width="30.54296875" style="9" customWidth="1"/>
    <col min="9" max="9" width="2.7265625" style="13" customWidth="1"/>
    <col min="10" max="16384" width="9.1796875" style="9"/>
  </cols>
  <sheetData>
    <row r="1" spans="1:9" ht="20" x14ac:dyDescent="0.4">
      <c r="A1" s="773" t="str">
        <f ca="1">MID(CELL("filename",A7),FIND("]",CELL("filename"),1)+1,255)</f>
        <v>UC062</v>
      </c>
      <c r="B1" s="773"/>
      <c r="C1" s="773"/>
      <c r="D1" s="773"/>
      <c r="E1" s="773"/>
      <c r="F1" s="773"/>
      <c r="G1" s="773"/>
      <c r="H1" s="773"/>
      <c r="I1" s="773"/>
    </row>
    <row r="2" spans="1:9" ht="3.75" customHeight="1" x14ac:dyDescent="0.4">
      <c r="A2" s="16"/>
      <c r="B2" s="16"/>
      <c r="C2" s="16"/>
      <c r="D2" s="16"/>
      <c r="E2" s="16"/>
      <c r="F2" s="16"/>
      <c r="G2" s="16"/>
      <c r="H2" s="16"/>
      <c r="I2" s="16"/>
    </row>
    <row r="3" spans="1:9" s="18" customFormat="1" ht="13" x14ac:dyDescent="0.25">
      <c r="A3" s="20"/>
      <c r="B3" s="20"/>
      <c r="C3" s="20"/>
      <c r="D3" s="143"/>
      <c r="E3" s="143" t="s">
        <v>0</v>
      </c>
      <c r="F3" s="144"/>
      <c r="G3" s="145"/>
      <c r="H3" s="20"/>
      <c r="I3" s="20"/>
    </row>
    <row r="4" spans="1:9" s="18" customFormat="1" ht="11.5" x14ac:dyDescent="0.25">
      <c r="A4" s="20"/>
      <c r="B4" s="20"/>
      <c r="C4" s="20"/>
      <c r="D4" s="146" t="s">
        <v>12</v>
      </c>
      <c r="E4" s="33">
        <f>COUNTIF($D$12:$D$65,"U")</f>
        <v>0</v>
      </c>
      <c r="F4" s="89" t="str">
        <f>IF($E$9=0, "-", $E4/$E$9)</f>
        <v>-</v>
      </c>
      <c r="G4" s="76">
        <f>SUMIF($D$12:$D$64,"U", $G$12:$G$64) / 60</f>
        <v>0</v>
      </c>
      <c r="H4" s="20"/>
      <c r="I4" s="20"/>
    </row>
    <row r="5" spans="1:9" s="18" customFormat="1" ht="11.5" x14ac:dyDescent="0.25">
      <c r="A5" s="20"/>
      <c r="B5" s="20"/>
      <c r="C5" s="20"/>
      <c r="D5" s="146" t="s">
        <v>10</v>
      </c>
      <c r="E5" s="33">
        <f>COUNTIF($D$12:$D$65,"P")</f>
        <v>0</v>
      </c>
      <c r="F5" s="89" t="str">
        <f>IF($E$9=0, "-", $E5/$E$9)</f>
        <v>-</v>
      </c>
      <c r="G5" s="77">
        <f>SUMIF($D$12:$D$65,"P", $G$12:$G$65) / 60</f>
        <v>0</v>
      </c>
      <c r="H5" s="20"/>
      <c r="I5" s="20"/>
    </row>
    <row r="6" spans="1:9" s="18" customFormat="1" ht="11.5" x14ac:dyDescent="0.25">
      <c r="A6" s="20"/>
      <c r="B6" s="20"/>
      <c r="C6" s="20"/>
      <c r="D6" s="146" t="s">
        <v>11</v>
      </c>
      <c r="E6" s="33">
        <f>COUNTIF($D$12:$D$65,"F")</f>
        <v>0</v>
      </c>
      <c r="F6" s="89" t="str">
        <f>IF($E$9=0, "-", $E6/$E$9)</f>
        <v>-</v>
      </c>
      <c r="G6" s="77">
        <f>SUMIF($D$12:$D$65,"F", $G$12:$G$65) / 60</f>
        <v>0</v>
      </c>
      <c r="H6" s="20"/>
      <c r="I6" s="20"/>
    </row>
    <row r="7" spans="1:9" s="18" customFormat="1" ht="11.5" x14ac:dyDescent="0.25">
      <c r="A7" s="21"/>
      <c r="B7" s="21"/>
      <c r="C7" s="17"/>
      <c r="D7" s="146" t="s">
        <v>9</v>
      </c>
      <c r="E7" s="33">
        <f>COUNTIF($D$12:$D$65,"S")</f>
        <v>0</v>
      </c>
      <c r="F7" s="89" t="str">
        <f>IF($E$9=0, "-", $E7/$E$9)</f>
        <v>-</v>
      </c>
      <c r="G7" s="77">
        <f>SUMIF($D$12:$D$65,"S", $G$12:$G$65) / 60</f>
        <v>0</v>
      </c>
      <c r="H7" s="20"/>
      <c r="I7" s="20"/>
    </row>
    <row r="8" spans="1:9" s="18" customFormat="1" ht="11.5" x14ac:dyDescent="0.25">
      <c r="A8" s="21"/>
      <c r="B8" s="21"/>
      <c r="C8" s="17"/>
      <c r="D8" s="146" t="s">
        <v>13</v>
      </c>
      <c r="E8" s="33">
        <f>COUNTIF($D$12:$D$65,"B")</f>
        <v>0</v>
      </c>
      <c r="F8" s="90" t="str">
        <f>IF($E$9=0, "-", $E8/$E$9)</f>
        <v>-</v>
      </c>
      <c r="G8" s="77">
        <f>SUMIF($D$12:$D$65,"B", $G$12:$G$65) / 60</f>
        <v>0</v>
      </c>
      <c r="H8" s="20"/>
      <c r="I8" s="20"/>
    </row>
    <row r="9" spans="1:9" s="18" customFormat="1" ht="11.5" hidden="1" x14ac:dyDescent="0.2">
      <c r="A9" s="21"/>
      <c r="B9" s="21"/>
      <c r="C9" s="21"/>
      <c r="D9" s="35" t="s">
        <v>7</v>
      </c>
      <c r="E9" s="37">
        <f>SUM(E4:E8)</f>
        <v>0</v>
      </c>
      <c r="F9" s="38" t="str">
        <f>IF($E$9=0,"-",$E$9/$E$9)</f>
        <v>-</v>
      </c>
      <c r="G9" s="40">
        <f>SUM(G4:G8)</f>
        <v>0</v>
      </c>
      <c r="I9" s="22"/>
    </row>
    <row r="10" spans="1:9" s="18" customFormat="1" ht="11.5" hidden="1" x14ac:dyDescent="0.2">
      <c r="A10" s="21"/>
      <c r="B10" s="21"/>
      <c r="C10" s="21"/>
      <c r="D10" s="34" t="s">
        <v>8</v>
      </c>
      <c r="E10" s="36">
        <f>COUNTIF($D$12:$D$65,"N/A")</f>
        <v>50</v>
      </c>
      <c r="F10" s="19"/>
      <c r="G10" s="39">
        <f>SUMIF($D$12:$D$65,"n/a", $G$12:$G$65) / 60</f>
        <v>0</v>
      </c>
      <c r="I10" s="22"/>
    </row>
    <row r="11" spans="1:9" ht="4.5" customHeight="1" x14ac:dyDescent="0.25">
      <c r="A11" s="6"/>
      <c r="B11" s="6"/>
      <c r="C11" s="6"/>
      <c r="D11" s="6"/>
      <c r="E11" s="6"/>
      <c r="F11" s="6"/>
      <c r="G11" s="6"/>
      <c r="H11" s="6"/>
      <c r="I11" s="7"/>
    </row>
    <row r="12" spans="1:9" ht="29.25" customHeight="1" x14ac:dyDescent="0.3">
      <c r="A12" s="32" t="s">
        <v>14</v>
      </c>
      <c r="B12" s="32" t="s">
        <v>803</v>
      </c>
      <c r="C12" s="32" t="s">
        <v>72</v>
      </c>
      <c r="D12" s="32" t="s">
        <v>73</v>
      </c>
      <c r="E12" s="32" t="s">
        <v>75</v>
      </c>
      <c r="F12" s="32" t="s">
        <v>64</v>
      </c>
      <c r="G12" s="32" t="s">
        <v>76</v>
      </c>
      <c r="H12" s="142" t="s">
        <v>74</v>
      </c>
      <c r="I12" s="41"/>
    </row>
    <row r="13" spans="1:9" ht="13.5" thickBot="1" x14ac:dyDescent="0.35">
      <c r="A13" s="776" t="s">
        <v>656</v>
      </c>
      <c r="B13" s="777"/>
      <c r="C13" s="777"/>
      <c r="D13" s="777"/>
      <c r="E13" s="777"/>
      <c r="F13" s="777"/>
      <c r="G13" s="777"/>
      <c r="H13" s="777"/>
      <c r="I13" s="778"/>
    </row>
    <row r="14" spans="1:9" ht="13" x14ac:dyDescent="0.25">
      <c r="A14" s="28">
        <f>MAX(A$12:A12)+1</f>
        <v>1</v>
      </c>
      <c r="B14" s="309" t="s">
        <v>657</v>
      </c>
      <c r="C14" s="30" t="s">
        <v>658</v>
      </c>
      <c r="D14" s="147" t="s">
        <v>1</v>
      </c>
      <c r="E14" s="148"/>
      <c r="F14" s="31"/>
      <c r="G14" s="149"/>
      <c r="H14" s="150"/>
      <c r="I14" s="31"/>
    </row>
    <row r="15" spans="1:9" ht="13" x14ac:dyDescent="0.25">
      <c r="A15" s="23">
        <f>MAX(A$12:A14)+1</f>
        <v>2</v>
      </c>
      <c r="B15" s="24"/>
      <c r="C15" s="25"/>
      <c r="D15" s="147" t="s">
        <v>1</v>
      </c>
      <c r="E15" s="151"/>
      <c r="F15" s="27"/>
      <c r="G15" s="149"/>
      <c r="H15" s="152"/>
      <c r="I15" s="27"/>
    </row>
    <row r="16" spans="1:9" ht="13" x14ac:dyDescent="0.25">
      <c r="A16" s="23">
        <f>MAX(A$12:A15)+1</f>
        <v>3</v>
      </c>
      <c r="B16" s="26"/>
      <c r="C16" s="25"/>
      <c r="D16" s="147" t="s">
        <v>1</v>
      </c>
      <c r="E16" s="151"/>
      <c r="F16" s="27"/>
      <c r="G16" s="149"/>
      <c r="H16" s="152"/>
      <c r="I16" s="27"/>
    </row>
    <row r="17" spans="1:9" ht="13" x14ac:dyDescent="0.25">
      <c r="A17" s="23">
        <f>MAX(A$12:A16)+1</f>
        <v>4</v>
      </c>
      <c r="B17" s="24"/>
      <c r="C17" s="25"/>
      <c r="D17" s="147" t="s">
        <v>1</v>
      </c>
      <c r="E17" s="151"/>
      <c r="F17" s="27"/>
      <c r="G17" s="149"/>
      <c r="H17" s="152"/>
      <c r="I17" s="27"/>
    </row>
    <row r="18" spans="1:9" ht="13" x14ac:dyDescent="0.25">
      <c r="A18" s="23">
        <f>MAX(A$12:A17)+1</f>
        <v>5</v>
      </c>
      <c r="B18" s="24"/>
      <c r="C18" s="25"/>
      <c r="D18" s="147" t="s">
        <v>1</v>
      </c>
      <c r="E18" s="151"/>
      <c r="F18" s="27"/>
      <c r="G18" s="149"/>
      <c r="H18" s="152"/>
      <c r="I18" s="27"/>
    </row>
    <row r="19" spans="1:9" ht="13" x14ac:dyDescent="0.25">
      <c r="A19" s="23">
        <f>MAX(A$12:A18)+1</f>
        <v>6</v>
      </c>
      <c r="B19" s="25"/>
      <c r="C19" s="24"/>
      <c r="D19" s="147" t="s">
        <v>1</v>
      </c>
      <c r="E19" s="151"/>
      <c r="F19" s="27"/>
      <c r="G19" s="149"/>
      <c r="H19" s="152"/>
      <c r="I19" s="27"/>
    </row>
    <row r="20" spans="1:9" ht="13" x14ac:dyDescent="0.25">
      <c r="A20" s="23">
        <f>MAX(A$12:A19)+1</f>
        <v>7</v>
      </c>
      <c r="B20" s="25"/>
      <c r="C20" s="24"/>
      <c r="D20" s="147" t="s">
        <v>1</v>
      </c>
      <c r="E20" s="151"/>
      <c r="F20" s="27"/>
      <c r="G20" s="149"/>
      <c r="H20" s="152"/>
      <c r="I20" s="27"/>
    </row>
    <row r="21" spans="1:9" ht="13" x14ac:dyDescent="0.25">
      <c r="A21" s="23">
        <f>MAX(A$12:A20)+1</f>
        <v>8</v>
      </c>
      <c r="B21" s="24"/>
      <c r="C21" s="24"/>
      <c r="D21" s="147" t="s">
        <v>1</v>
      </c>
      <c r="E21" s="151"/>
      <c r="F21" s="27"/>
      <c r="G21" s="149"/>
      <c r="H21" s="152"/>
      <c r="I21" s="27"/>
    </row>
    <row r="22" spans="1:9" ht="13" x14ac:dyDescent="0.25">
      <c r="A22" s="23">
        <f>MAX(A$12:A21)+1</f>
        <v>9</v>
      </c>
      <c r="B22" s="25"/>
      <c r="C22" s="24"/>
      <c r="D22" s="147" t="s">
        <v>1</v>
      </c>
      <c r="E22" s="151"/>
      <c r="F22" s="27"/>
      <c r="G22" s="149"/>
      <c r="H22" s="152"/>
      <c r="I22" s="27"/>
    </row>
    <row r="23" spans="1:9" ht="13" x14ac:dyDescent="0.25">
      <c r="A23" s="23">
        <f>MAX(A$12:A22)+1</f>
        <v>10</v>
      </c>
      <c r="B23" s="25"/>
      <c r="C23" s="24"/>
      <c r="D23" s="147" t="s">
        <v>1</v>
      </c>
      <c r="E23" s="151"/>
      <c r="F23" s="27"/>
      <c r="G23" s="149"/>
      <c r="H23" s="152"/>
      <c r="I23" s="27"/>
    </row>
    <row r="24" spans="1:9" ht="13" x14ac:dyDescent="0.25">
      <c r="A24" s="23">
        <f>MAX(A$12:A23)+1</f>
        <v>11</v>
      </c>
      <c r="B24" s="24"/>
      <c r="C24" s="24"/>
      <c r="D24" s="147" t="s">
        <v>1</v>
      </c>
      <c r="E24" s="151"/>
      <c r="F24" s="27"/>
      <c r="G24" s="149"/>
      <c r="H24" s="152"/>
      <c r="I24" s="27"/>
    </row>
    <row r="25" spans="1:9" ht="13" x14ac:dyDescent="0.25">
      <c r="A25" s="23">
        <f>MAX(A$12:A24)+1</f>
        <v>12</v>
      </c>
      <c r="B25" s="25"/>
      <c r="C25" s="24"/>
      <c r="D25" s="147" t="s">
        <v>1</v>
      </c>
      <c r="E25" s="151"/>
      <c r="F25" s="27"/>
      <c r="G25" s="149"/>
      <c r="H25" s="152"/>
      <c r="I25" s="27"/>
    </row>
    <row r="26" spans="1:9" ht="13" x14ac:dyDescent="0.25">
      <c r="A26" s="23">
        <f>MAX(A$12:A25)+1</f>
        <v>13</v>
      </c>
      <c r="B26" s="25"/>
      <c r="C26" s="24"/>
      <c r="D26" s="147" t="s">
        <v>1</v>
      </c>
      <c r="E26" s="151"/>
      <c r="F26" s="27"/>
      <c r="G26" s="149"/>
      <c r="H26" s="152"/>
      <c r="I26" s="27"/>
    </row>
    <row r="27" spans="1:9" ht="13" x14ac:dyDescent="0.25">
      <c r="A27" s="23">
        <f>MAX(A$12:A26)+1</f>
        <v>14</v>
      </c>
      <c r="B27" s="24"/>
      <c r="C27" s="24"/>
      <c r="D27" s="147" t="s">
        <v>1</v>
      </c>
      <c r="E27" s="151"/>
      <c r="F27" s="27"/>
      <c r="G27" s="149"/>
      <c r="H27" s="152"/>
      <c r="I27" s="27"/>
    </row>
    <row r="28" spans="1:9" ht="13" x14ac:dyDescent="0.25">
      <c r="A28" s="23">
        <f>MAX(A$12:A27)+1</f>
        <v>15</v>
      </c>
      <c r="B28" s="25"/>
      <c r="C28" s="24"/>
      <c r="D28" s="147" t="s">
        <v>1</v>
      </c>
      <c r="E28" s="151"/>
      <c r="F28" s="27"/>
      <c r="G28" s="149"/>
      <c r="H28" s="152"/>
      <c r="I28" s="27"/>
    </row>
    <row r="29" spans="1:9" ht="13" x14ac:dyDescent="0.25">
      <c r="A29" s="23">
        <f>MAX(A$12:A28)+1</f>
        <v>16</v>
      </c>
      <c r="B29" s="25"/>
      <c r="C29" s="24"/>
      <c r="D29" s="147" t="s">
        <v>1</v>
      </c>
      <c r="E29" s="151"/>
      <c r="F29" s="27"/>
      <c r="G29" s="149"/>
      <c r="H29" s="152"/>
      <c r="I29" s="27"/>
    </row>
    <row r="30" spans="1:9" ht="13" x14ac:dyDescent="0.25">
      <c r="A30" s="23">
        <f>MAX(A$12:A29)+1</f>
        <v>17</v>
      </c>
      <c r="B30" s="24"/>
      <c r="C30" s="24"/>
      <c r="D30" s="147" t="s">
        <v>1</v>
      </c>
      <c r="E30" s="151"/>
      <c r="F30" s="27"/>
      <c r="G30" s="149"/>
      <c r="H30" s="152"/>
      <c r="I30" s="27"/>
    </row>
    <row r="31" spans="1:9" ht="13" x14ac:dyDescent="0.25">
      <c r="A31" s="23">
        <f>MAX(A$12:A30)+1</f>
        <v>18</v>
      </c>
      <c r="B31" s="25"/>
      <c r="C31" s="24"/>
      <c r="D31" s="147" t="s">
        <v>1</v>
      </c>
      <c r="E31" s="151"/>
      <c r="F31" s="27"/>
      <c r="G31" s="149"/>
      <c r="H31" s="152"/>
      <c r="I31" s="27"/>
    </row>
    <row r="32" spans="1:9" ht="13" x14ac:dyDescent="0.25">
      <c r="A32" s="23">
        <f>MAX(A$12:A31)+1</f>
        <v>19</v>
      </c>
      <c r="B32" s="25"/>
      <c r="C32" s="24"/>
      <c r="D32" s="147" t="s">
        <v>1</v>
      </c>
      <c r="E32" s="151"/>
      <c r="F32" s="27"/>
      <c r="G32" s="149"/>
      <c r="H32" s="152"/>
      <c r="I32" s="27"/>
    </row>
    <row r="33" spans="1:9" ht="13" x14ac:dyDescent="0.25">
      <c r="A33" s="23">
        <f>MAX(A$12:A32)+1</f>
        <v>20</v>
      </c>
      <c r="B33" s="24"/>
      <c r="C33" s="24"/>
      <c r="D33" s="147" t="s">
        <v>1</v>
      </c>
      <c r="E33" s="151"/>
      <c r="F33" s="27"/>
      <c r="G33" s="149"/>
      <c r="H33" s="152"/>
      <c r="I33" s="27"/>
    </row>
    <row r="34" spans="1:9" ht="13" x14ac:dyDescent="0.25">
      <c r="A34" s="23">
        <f>MAX(A$12:A33)+1</f>
        <v>21</v>
      </c>
      <c r="B34" s="25"/>
      <c r="C34" s="24"/>
      <c r="D34" s="147" t="s">
        <v>1</v>
      </c>
      <c r="E34" s="151"/>
      <c r="F34" s="27"/>
      <c r="G34" s="149"/>
      <c r="H34" s="152"/>
      <c r="I34" s="27"/>
    </row>
    <row r="35" spans="1:9" ht="13" x14ac:dyDescent="0.25">
      <c r="A35" s="23">
        <f>MAX(A$12:A34)+1</f>
        <v>22</v>
      </c>
      <c r="B35" s="25"/>
      <c r="C35" s="24"/>
      <c r="D35" s="147" t="s">
        <v>1</v>
      </c>
      <c r="E35" s="151"/>
      <c r="F35" s="27"/>
      <c r="G35" s="149"/>
      <c r="H35" s="152"/>
      <c r="I35" s="27"/>
    </row>
    <row r="36" spans="1:9" ht="13" x14ac:dyDescent="0.25">
      <c r="A36" s="23">
        <f>MAX(A$12:A35)+1</f>
        <v>23</v>
      </c>
      <c r="B36" s="24"/>
      <c r="C36" s="24"/>
      <c r="D36" s="147" t="s">
        <v>1</v>
      </c>
      <c r="E36" s="151"/>
      <c r="F36" s="27"/>
      <c r="G36" s="149"/>
      <c r="H36" s="152"/>
      <c r="I36" s="27"/>
    </row>
    <row r="37" spans="1:9" ht="13" x14ac:dyDescent="0.25">
      <c r="A37" s="23">
        <f>MAX(A$12:A36)+1</f>
        <v>24</v>
      </c>
      <c r="B37" s="25"/>
      <c r="C37" s="24"/>
      <c r="D37" s="147" t="s">
        <v>1</v>
      </c>
      <c r="E37" s="151"/>
      <c r="F37" s="27"/>
      <c r="G37" s="149"/>
      <c r="H37" s="152"/>
      <c r="I37" s="27"/>
    </row>
    <row r="38" spans="1:9" ht="13" x14ac:dyDescent="0.25">
      <c r="A38" s="23">
        <f>MAX(A$12:A37)+1</f>
        <v>25</v>
      </c>
      <c r="B38" s="25"/>
      <c r="C38" s="24"/>
      <c r="D38" s="147" t="s">
        <v>1</v>
      </c>
      <c r="E38" s="151"/>
      <c r="F38" s="27"/>
      <c r="G38" s="149"/>
      <c r="H38" s="152"/>
      <c r="I38" s="27"/>
    </row>
    <row r="39" spans="1:9" ht="13" x14ac:dyDescent="0.25">
      <c r="A39" s="23">
        <f>MAX(A$12:A38)+1</f>
        <v>26</v>
      </c>
      <c r="B39" s="24"/>
      <c r="C39" s="24"/>
      <c r="D39" s="147" t="s">
        <v>1</v>
      </c>
      <c r="E39" s="151"/>
      <c r="F39" s="27"/>
      <c r="G39" s="149"/>
      <c r="H39" s="152"/>
      <c r="I39" s="27"/>
    </row>
    <row r="40" spans="1:9" ht="13" x14ac:dyDescent="0.25">
      <c r="A40" s="23">
        <f>MAX(A$12:A39)+1</f>
        <v>27</v>
      </c>
      <c r="B40" s="25"/>
      <c r="C40" s="24"/>
      <c r="D40" s="147" t="s">
        <v>1</v>
      </c>
      <c r="E40" s="151"/>
      <c r="F40" s="27"/>
      <c r="G40" s="149"/>
      <c r="H40" s="152"/>
      <c r="I40" s="27"/>
    </row>
    <row r="41" spans="1:9" ht="13" x14ac:dyDescent="0.25">
      <c r="A41" s="23">
        <f>MAX(A$12:A40)+1</f>
        <v>28</v>
      </c>
      <c r="B41" s="25"/>
      <c r="C41" s="24"/>
      <c r="D41" s="147" t="s">
        <v>1</v>
      </c>
      <c r="E41" s="151"/>
      <c r="F41" s="27"/>
      <c r="G41" s="149"/>
      <c r="H41" s="152"/>
      <c r="I41" s="27"/>
    </row>
    <row r="42" spans="1:9" ht="13" x14ac:dyDescent="0.25">
      <c r="A42" s="23">
        <f>MAX(A$12:A41)+1</f>
        <v>29</v>
      </c>
      <c r="B42" s="24"/>
      <c r="C42" s="24"/>
      <c r="D42" s="147" t="s">
        <v>1</v>
      </c>
      <c r="E42" s="151"/>
      <c r="F42" s="27"/>
      <c r="G42" s="149"/>
      <c r="H42" s="152"/>
      <c r="I42" s="27"/>
    </row>
    <row r="43" spans="1:9" ht="13" x14ac:dyDescent="0.25">
      <c r="A43" s="23">
        <f>MAX(A$12:A42)+1</f>
        <v>30</v>
      </c>
      <c r="B43" s="25"/>
      <c r="C43" s="24"/>
      <c r="D43" s="147" t="s">
        <v>1</v>
      </c>
      <c r="E43" s="151"/>
      <c r="F43" s="27"/>
      <c r="G43" s="149"/>
      <c r="H43" s="152"/>
      <c r="I43" s="27"/>
    </row>
    <row r="44" spans="1:9" ht="13" x14ac:dyDescent="0.25">
      <c r="A44" s="23">
        <f>MAX(A$12:A43)+1</f>
        <v>31</v>
      </c>
      <c r="B44" s="25"/>
      <c r="C44" s="24"/>
      <c r="D44" s="147" t="s">
        <v>1</v>
      </c>
      <c r="E44" s="151"/>
      <c r="F44" s="27"/>
      <c r="G44" s="149"/>
      <c r="H44" s="152"/>
      <c r="I44" s="27"/>
    </row>
    <row r="45" spans="1:9" ht="13" x14ac:dyDescent="0.25">
      <c r="A45" s="23">
        <f>MAX(A$12:A44)+1</f>
        <v>32</v>
      </c>
      <c r="B45" s="24"/>
      <c r="C45" s="24"/>
      <c r="D45" s="147" t="s">
        <v>1</v>
      </c>
      <c r="E45" s="151"/>
      <c r="F45" s="27"/>
      <c r="G45" s="149"/>
      <c r="H45" s="152"/>
      <c r="I45" s="27"/>
    </row>
    <row r="46" spans="1:9" ht="13" x14ac:dyDescent="0.25">
      <c r="A46" s="23">
        <f>MAX(A$12:A45)+1</f>
        <v>33</v>
      </c>
      <c r="B46" s="25"/>
      <c r="C46" s="24"/>
      <c r="D46" s="147" t="s">
        <v>1</v>
      </c>
      <c r="E46" s="151"/>
      <c r="F46" s="27"/>
      <c r="G46" s="149"/>
      <c r="H46" s="152"/>
      <c r="I46" s="27"/>
    </row>
    <row r="47" spans="1:9" ht="13" x14ac:dyDescent="0.25">
      <c r="A47" s="23">
        <f>MAX(A$12:A46)+1</f>
        <v>34</v>
      </c>
      <c r="B47" s="25"/>
      <c r="C47" s="24"/>
      <c r="D47" s="147" t="s">
        <v>1</v>
      </c>
      <c r="E47" s="151"/>
      <c r="F47" s="27"/>
      <c r="G47" s="149"/>
      <c r="H47" s="152"/>
      <c r="I47" s="27"/>
    </row>
    <row r="48" spans="1:9" ht="13" x14ac:dyDescent="0.25">
      <c r="A48" s="23">
        <f>MAX(A$12:A47)+1</f>
        <v>35</v>
      </c>
      <c r="B48" s="24"/>
      <c r="C48" s="24"/>
      <c r="D48" s="147" t="s">
        <v>1</v>
      </c>
      <c r="E48" s="151"/>
      <c r="F48" s="27"/>
      <c r="G48" s="149"/>
      <c r="H48" s="152"/>
      <c r="I48" s="27"/>
    </row>
    <row r="49" spans="1:9" ht="13" x14ac:dyDescent="0.25">
      <c r="A49" s="23">
        <f>MAX(A$12:A48)+1</f>
        <v>36</v>
      </c>
      <c r="B49" s="25"/>
      <c r="C49" s="24"/>
      <c r="D49" s="147" t="s">
        <v>1</v>
      </c>
      <c r="E49" s="151"/>
      <c r="F49" s="27"/>
      <c r="G49" s="149"/>
      <c r="H49" s="152"/>
      <c r="I49" s="27"/>
    </row>
    <row r="50" spans="1:9" ht="13" x14ac:dyDescent="0.25">
      <c r="A50" s="23">
        <f>MAX(A$12:A49)+1</f>
        <v>37</v>
      </c>
      <c r="B50" s="25"/>
      <c r="C50" s="24"/>
      <c r="D50" s="147" t="s">
        <v>1</v>
      </c>
      <c r="E50" s="151"/>
      <c r="F50" s="27"/>
      <c r="G50" s="149"/>
      <c r="H50" s="152"/>
      <c r="I50" s="27"/>
    </row>
    <row r="51" spans="1:9" ht="13" x14ac:dyDescent="0.25">
      <c r="A51" s="23">
        <f>MAX(A$12:A50)+1</f>
        <v>38</v>
      </c>
      <c r="B51" s="24"/>
      <c r="C51" s="24"/>
      <c r="D51" s="147" t="s">
        <v>1</v>
      </c>
      <c r="E51" s="151"/>
      <c r="F51" s="27"/>
      <c r="G51" s="149"/>
      <c r="H51" s="152"/>
      <c r="I51" s="27"/>
    </row>
    <row r="52" spans="1:9" ht="13" x14ac:dyDescent="0.25">
      <c r="A52" s="23">
        <f>MAX(A$12:A51)+1</f>
        <v>39</v>
      </c>
      <c r="B52" s="25"/>
      <c r="C52" s="24"/>
      <c r="D52" s="147" t="s">
        <v>1</v>
      </c>
      <c r="E52" s="151"/>
      <c r="F52" s="27"/>
      <c r="G52" s="149"/>
      <c r="H52" s="152"/>
      <c r="I52" s="27"/>
    </row>
    <row r="53" spans="1:9" ht="13" x14ac:dyDescent="0.25">
      <c r="A53" s="23">
        <f>MAX(A$12:A52)+1</f>
        <v>40</v>
      </c>
      <c r="B53" s="25"/>
      <c r="C53" s="24"/>
      <c r="D53" s="147" t="s">
        <v>1</v>
      </c>
      <c r="E53" s="151"/>
      <c r="F53" s="27"/>
      <c r="G53" s="149"/>
      <c r="H53" s="152"/>
      <c r="I53" s="27"/>
    </row>
    <row r="54" spans="1:9" ht="13" x14ac:dyDescent="0.25">
      <c r="A54" s="23">
        <f>MAX(A$12:A53)+1</f>
        <v>41</v>
      </c>
      <c r="B54" s="24"/>
      <c r="C54" s="24"/>
      <c r="D54" s="147" t="s">
        <v>1</v>
      </c>
      <c r="E54" s="151"/>
      <c r="F54" s="27"/>
      <c r="G54" s="149"/>
      <c r="H54" s="152"/>
      <c r="I54" s="27"/>
    </row>
    <row r="55" spans="1:9" ht="13" x14ac:dyDescent="0.25">
      <c r="A55" s="23">
        <f>MAX(A$12:A54)+1</f>
        <v>42</v>
      </c>
      <c r="B55" s="25"/>
      <c r="C55" s="24"/>
      <c r="D55" s="147" t="s">
        <v>1</v>
      </c>
      <c r="E55" s="151"/>
      <c r="F55" s="27"/>
      <c r="G55" s="149"/>
      <c r="H55" s="152"/>
      <c r="I55" s="27"/>
    </row>
    <row r="56" spans="1:9" ht="13" x14ac:dyDescent="0.25">
      <c r="A56" s="23">
        <f>MAX(A$12:A55)+1</f>
        <v>43</v>
      </c>
      <c r="B56" s="25"/>
      <c r="C56" s="24"/>
      <c r="D56" s="147" t="s">
        <v>1</v>
      </c>
      <c r="E56" s="151"/>
      <c r="F56" s="27"/>
      <c r="G56" s="149"/>
      <c r="H56" s="152"/>
      <c r="I56" s="27"/>
    </row>
    <row r="57" spans="1:9" ht="13" x14ac:dyDescent="0.25">
      <c r="A57" s="23">
        <f>MAX(A$12:A56)+1</f>
        <v>44</v>
      </c>
      <c r="B57" s="24"/>
      <c r="C57" s="24"/>
      <c r="D57" s="147" t="s">
        <v>1</v>
      </c>
      <c r="E57" s="151"/>
      <c r="F57" s="27"/>
      <c r="G57" s="149"/>
      <c r="H57" s="152"/>
      <c r="I57" s="27"/>
    </row>
    <row r="58" spans="1:9" ht="13" x14ac:dyDescent="0.25">
      <c r="A58" s="23">
        <f>MAX(A$12:A57)+1</f>
        <v>45</v>
      </c>
      <c r="B58" s="25"/>
      <c r="C58" s="24"/>
      <c r="D58" s="147" t="s">
        <v>1</v>
      </c>
      <c r="E58" s="151"/>
      <c r="F58" s="27"/>
      <c r="G58" s="149"/>
      <c r="H58" s="152"/>
      <c r="I58" s="27"/>
    </row>
    <row r="59" spans="1:9" ht="13" x14ac:dyDescent="0.25">
      <c r="A59" s="23">
        <f>MAX(A$12:A58)+1</f>
        <v>46</v>
      </c>
      <c r="B59" s="25"/>
      <c r="C59" s="24"/>
      <c r="D59" s="147" t="s">
        <v>1</v>
      </c>
      <c r="E59" s="151"/>
      <c r="F59" s="27"/>
      <c r="G59" s="149"/>
      <c r="H59" s="152"/>
      <c r="I59" s="27"/>
    </row>
    <row r="60" spans="1:9" ht="13" x14ac:dyDescent="0.25">
      <c r="A60" s="23">
        <f>MAX(A$12:A59)+1</f>
        <v>47</v>
      </c>
      <c r="B60" s="24"/>
      <c r="C60" s="24"/>
      <c r="D60" s="147" t="s">
        <v>1</v>
      </c>
      <c r="E60" s="151"/>
      <c r="F60" s="27"/>
      <c r="G60" s="149"/>
      <c r="H60" s="152"/>
      <c r="I60" s="27"/>
    </row>
    <row r="61" spans="1:9" ht="13" x14ac:dyDescent="0.25">
      <c r="A61" s="23">
        <f>MAX(A$12:A60)+1</f>
        <v>48</v>
      </c>
      <c r="B61" s="25"/>
      <c r="C61" s="24"/>
      <c r="D61" s="147" t="s">
        <v>1</v>
      </c>
      <c r="E61" s="151"/>
      <c r="F61" s="27"/>
      <c r="G61" s="149"/>
      <c r="H61" s="152"/>
      <c r="I61" s="27"/>
    </row>
    <row r="62" spans="1:9" ht="13" x14ac:dyDescent="0.25">
      <c r="A62" s="23">
        <f>MAX(A$12:A61)+1</f>
        <v>49</v>
      </c>
      <c r="B62" s="25"/>
      <c r="C62" s="24"/>
      <c r="D62" s="147" t="s">
        <v>1</v>
      </c>
      <c r="E62" s="151"/>
      <c r="F62" s="27"/>
      <c r="G62" s="149"/>
      <c r="H62" s="152"/>
      <c r="I62" s="27"/>
    </row>
    <row r="63" spans="1:9" ht="13" x14ac:dyDescent="0.25">
      <c r="A63" s="23">
        <f>MAX(A$12:A62)+1</f>
        <v>50</v>
      </c>
      <c r="B63" s="24"/>
      <c r="C63" s="24"/>
      <c r="D63" s="147" t="s">
        <v>1</v>
      </c>
      <c r="E63" s="151"/>
      <c r="F63" s="27"/>
      <c r="G63" s="149"/>
      <c r="H63" s="152"/>
      <c r="I63" s="27"/>
    </row>
    <row r="64" spans="1:9" ht="13" x14ac:dyDescent="0.3">
      <c r="A64" s="774"/>
      <c r="B64" s="774"/>
      <c r="C64" s="774"/>
      <c r="D64" s="774"/>
      <c r="E64" s="774"/>
      <c r="F64" s="774"/>
      <c r="G64" s="774"/>
      <c r="H64" s="774"/>
      <c r="I64" s="774"/>
    </row>
    <row r="65" spans="1:9" ht="13" x14ac:dyDescent="0.3">
      <c r="A65" s="775" t="s">
        <v>22</v>
      </c>
      <c r="B65" s="775"/>
      <c r="C65" s="775"/>
      <c r="D65" s="775"/>
      <c r="E65" s="775"/>
      <c r="F65" s="775"/>
      <c r="G65" s="775"/>
      <c r="H65" s="775"/>
      <c r="I65" s="775"/>
    </row>
    <row r="66" spans="1:9" ht="13" x14ac:dyDescent="0.3">
      <c r="A66" s="774"/>
      <c r="B66" s="774"/>
      <c r="C66" s="774"/>
      <c r="D66" s="774"/>
      <c r="E66" s="774"/>
      <c r="F66" s="774"/>
      <c r="G66" s="774"/>
      <c r="H66" s="774"/>
      <c r="I66" s="774"/>
    </row>
    <row r="67" spans="1:9" s="12" customFormat="1" ht="18" customHeight="1" x14ac:dyDescent="0.25">
      <c r="A67" s="10"/>
      <c r="B67" s="11"/>
      <c r="I67" s="11"/>
    </row>
    <row r="68" spans="1:9" s="12" customFormat="1" ht="18" customHeight="1" x14ac:dyDescent="0.25">
      <c r="A68" s="10"/>
      <c r="B68" s="11"/>
      <c r="I68" s="11"/>
    </row>
    <row r="69" spans="1:9" s="12" customFormat="1" ht="18" customHeight="1" x14ac:dyDescent="0.25">
      <c r="A69" s="11"/>
      <c r="B69" s="11"/>
      <c r="I69" s="11"/>
    </row>
    <row r="70" spans="1:9" s="12" customFormat="1" ht="18" customHeight="1" x14ac:dyDescent="0.25">
      <c r="A70" s="11"/>
      <c r="B70" s="11"/>
      <c r="I70" s="11"/>
    </row>
    <row r="71" spans="1:9" s="12" customFormat="1" ht="18" customHeight="1" x14ac:dyDescent="0.25">
      <c r="A71" s="11"/>
      <c r="B71" s="11"/>
      <c r="I71" s="11"/>
    </row>
    <row r="72" spans="1:9" s="12" customFormat="1" ht="18" customHeight="1" x14ac:dyDescent="0.25">
      <c r="A72" s="11"/>
      <c r="B72" s="11"/>
      <c r="I72" s="11"/>
    </row>
    <row r="73" spans="1:9" s="12" customFormat="1" ht="18" customHeight="1" x14ac:dyDescent="0.25">
      <c r="A73" s="11"/>
      <c r="B73" s="11"/>
      <c r="I73" s="11"/>
    </row>
    <row r="74" spans="1:9" s="12" customFormat="1" ht="18" customHeight="1" x14ac:dyDescent="0.25">
      <c r="A74" s="11"/>
      <c r="B74" s="11"/>
      <c r="I74" s="11"/>
    </row>
    <row r="75" spans="1:9" s="12" customFormat="1" x14ac:dyDescent="0.25">
      <c r="A75" s="11"/>
      <c r="B75" s="11"/>
      <c r="C75" s="11"/>
      <c r="D75" s="11"/>
      <c r="E75" s="11"/>
      <c r="F75" s="11"/>
      <c r="G75" s="11"/>
      <c r="H75" s="11"/>
      <c r="I75" s="11"/>
    </row>
  </sheetData>
  <mergeCells count="5">
    <mergeCell ref="A1:I1"/>
    <mergeCell ref="A66:I66"/>
    <mergeCell ref="A13:I13"/>
    <mergeCell ref="A65:I65"/>
    <mergeCell ref="A64:I64"/>
  </mergeCells>
  <phoneticPr fontId="0" type="noConversion"/>
  <conditionalFormatting sqref="D14:D63">
    <cfRule type="cellIs" dxfId="29" priority="1" stopIfTrue="1" operator="equal">
      <formula>"F"</formula>
    </cfRule>
    <cfRule type="cellIs" dxfId="28" priority="2" stopIfTrue="1" operator="equal">
      <formula>"B"</formula>
    </cfRule>
    <cfRule type="cellIs" dxfId="27" priority="3" stopIfTrue="1" operator="equal">
      <formula>"u"</formula>
    </cfRule>
  </conditionalFormatting>
  <dataValidations xWindow="81" yWindow="389" count="3">
    <dataValidation type="list" showInputMessage="1" showErrorMessage="1" promptTitle="Valid values include:" prompt="U - Untested_x000a_P - Pass_x000a_F - Fail_x000a_B - Blocked_x000a_S - Skipped_x000a_n/a - Not applicable_x000a_" sqref="D14:D63">
      <formula1>"U,P,F,B,S,n/a"</formula1>
    </dataValidation>
    <dataValidation allowBlank="1" showErrorMessage="1" promptTitle="Valid values include:" sqref="D12"/>
    <dataValidation allowBlank="1" showErrorMessage="1" sqref="A12:B12"/>
  </dataValidations>
  <hyperlinks>
    <hyperlink ref="B14" location="'UC062 Test Cases'!A1:E30" display="填写签证信息并保存"/>
  </hyperlinks>
  <pageMargins left="0.5" right="0.5" top="0.5" bottom="0.5" header="0.5" footer="0.5"/>
  <pageSetup orientation="landscape" r:id="rId1"/>
  <headerFooter alignWithMargins="0"/>
  <drawing r:id="rId2"/>
  <legacyDrawing r:id="rId3"/>
  <oleObjects>
    <mc:AlternateContent xmlns:mc="http://schemas.openxmlformats.org/markup-compatibility/2006">
      <mc:Choice Requires="x14">
        <oleObject progId="Paint.Picture" shapeId="140298" r:id="rId4">
          <objectPr defaultSize="0" autoPict="0" r:id="rId5">
            <anchor moveWithCells="1">
              <from>
                <xdr:col>8</xdr:col>
                <xdr:colOff>19050</xdr:colOff>
                <xdr:row>11</xdr:row>
                <xdr:rowOff>190500</xdr:rowOff>
              </from>
              <to>
                <xdr:col>8</xdr:col>
                <xdr:colOff>184150</xdr:colOff>
                <xdr:row>11</xdr:row>
                <xdr:rowOff>342900</xdr:rowOff>
              </to>
            </anchor>
          </objectPr>
        </oleObject>
      </mc:Choice>
      <mc:Fallback>
        <oleObject progId="Paint.Picture" shapeId="140298" r:id="rId4"/>
      </mc:Fallback>
    </mc:AlternateContent>
    <mc:AlternateContent xmlns:mc="http://schemas.openxmlformats.org/markup-compatibility/2006">
      <mc:Choice Requires="x14">
        <oleObject progId="Paint.Picture" shapeId="140305" r:id="rId6">
          <objectPr defaultSize="0" autoPict="0" r:id="rId5">
            <anchor moveWithCells="1">
              <from>
                <xdr:col>8</xdr:col>
                <xdr:colOff>19050</xdr:colOff>
                <xdr:row>11</xdr:row>
                <xdr:rowOff>190500</xdr:rowOff>
              </from>
              <to>
                <xdr:col>9</xdr:col>
                <xdr:colOff>0</xdr:colOff>
                <xdr:row>11</xdr:row>
                <xdr:rowOff>342900</xdr:rowOff>
              </to>
            </anchor>
          </objectPr>
        </oleObject>
      </mc:Choice>
      <mc:Fallback>
        <oleObject progId="Paint.Picture" shapeId="140305" r:id="rId6"/>
      </mc:Fallback>
    </mc:AlternateContent>
    <mc:AlternateContent xmlns:mc="http://schemas.openxmlformats.org/markup-compatibility/2006">
      <mc:Choice Requires="x14">
        <oleObject progId="Paint.Picture" shapeId="140306" r:id="rId7">
          <objectPr defaultSize="0" autoPict="0" r:id="rId5">
            <anchor moveWithCells="1">
              <from>
                <xdr:col>8</xdr:col>
                <xdr:colOff>19050</xdr:colOff>
                <xdr:row>11</xdr:row>
                <xdr:rowOff>190500</xdr:rowOff>
              </from>
              <to>
                <xdr:col>9</xdr:col>
                <xdr:colOff>0</xdr:colOff>
                <xdr:row>11</xdr:row>
                <xdr:rowOff>342900</xdr:rowOff>
              </to>
            </anchor>
          </objectPr>
        </oleObject>
      </mc:Choice>
      <mc:Fallback>
        <oleObject progId="Paint.Picture" shapeId="140306" r:id="rId7"/>
      </mc:Fallback>
    </mc:AlternateContent>
  </oleObjec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2"/>
  <sheetViews>
    <sheetView topLeftCell="A13" workbookViewId="0">
      <selection activeCell="D10" sqref="D10:D30"/>
    </sheetView>
  </sheetViews>
  <sheetFormatPr defaultColWidth="9.1796875" defaultRowHeight="12.5" x14ac:dyDescent="0.25"/>
  <cols>
    <col min="1" max="1" width="3.1796875" style="268" bestFit="1" customWidth="1"/>
    <col min="2" max="2" width="32.1796875" style="268" bestFit="1" customWidth="1"/>
    <col min="3" max="3" width="30.453125" style="268" bestFit="1" customWidth="1"/>
    <col min="4" max="4" width="9.1796875" style="268" bestFit="1" customWidth="1"/>
    <col min="5" max="5" width="12.1796875" style="268" customWidth="1"/>
    <col min="6" max="16384" width="9.1796875" style="268"/>
  </cols>
  <sheetData>
    <row r="1" spans="1:6" ht="16.5" customHeight="1" thickBot="1" x14ac:dyDescent="0.3">
      <c r="A1" s="827" t="s">
        <v>659</v>
      </c>
      <c r="B1" s="827"/>
      <c r="C1" s="827"/>
      <c r="D1" s="827"/>
      <c r="E1" s="827"/>
      <c r="F1" s="827"/>
    </row>
    <row r="2" spans="1:6" ht="13.5" thickTop="1" x14ac:dyDescent="0.3">
      <c r="A2" s="594"/>
      <c r="B2" s="595" t="s">
        <v>84</v>
      </c>
      <c r="C2" s="548" t="s">
        <v>657</v>
      </c>
      <c r="D2" s="622" t="s">
        <v>77</v>
      </c>
      <c r="E2" s="666" t="s">
        <v>660</v>
      </c>
      <c r="F2" s="596"/>
    </row>
    <row r="3" spans="1:6" ht="13" x14ac:dyDescent="0.3">
      <c r="A3" s="597"/>
      <c r="B3" s="472" t="s">
        <v>85</v>
      </c>
      <c r="C3" s="841" t="s">
        <v>661</v>
      </c>
      <c r="D3" s="842"/>
      <c r="E3" s="843"/>
      <c r="F3" s="596"/>
    </row>
    <row r="4" spans="1:6" ht="13" x14ac:dyDescent="0.3">
      <c r="A4" s="447"/>
      <c r="B4" s="472" t="s">
        <v>87</v>
      </c>
      <c r="C4" s="841" t="s">
        <v>662</v>
      </c>
      <c r="D4" s="842"/>
      <c r="E4" s="843"/>
      <c r="F4" s="596"/>
    </row>
    <row r="5" spans="1:6" ht="13" x14ac:dyDescent="0.3">
      <c r="A5" s="447"/>
      <c r="B5" s="472" t="s">
        <v>86</v>
      </c>
      <c r="C5" s="841"/>
      <c r="D5" s="842"/>
      <c r="E5" s="843"/>
      <c r="F5" s="596"/>
    </row>
    <row r="6" spans="1:6" ht="13.5" customHeight="1" thickBot="1" x14ac:dyDescent="0.35">
      <c r="A6" s="600"/>
      <c r="B6" s="601" t="s">
        <v>88</v>
      </c>
      <c r="C6" s="820" t="s">
        <v>663</v>
      </c>
      <c r="D6" s="821"/>
      <c r="E6" s="822"/>
      <c r="F6" s="602"/>
    </row>
    <row r="7" spans="1:6" ht="13" x14ac:dyDescent="0.3">
      <c r="A7" s="603"/>
      <c r="B7" s="604" t="s">
        <v>89</v>
      </c>
      <c r="C7" s="605"/>
      <c r="D7" s="606" t="s">
        <v>91</v>
      </c>
      <c r="E7" s="607"/>
      <c r="F7" s="608"/>
    </row>
    <row r="8" spans="1:6" ht="13.5" thickBot="1" x14ac:dyDescent="0.35">
      <c r="A8" s="609"/>
      <c r="B8" s="610" t="s">
        <v>90</v>
      </c>
      <c r="C8" s="611"/>
      <c r="D8" s="612" t="s">
        <v>92</v>
      </c>
      <c r="E8" s="613"/>
      <c r="F8" s="614"/>
    </row>
    <row r="9" spans="1:6" ht="23.5" thickBot="1" x14ac:dyDescent="0.35">
      <c r="A9" s="615" t="s">
        <v>78</v>
      </c>
      <c r="B9" s="616" t="s">
        <v>79</v>
      </c>
      <c r="C9" s="616" t="s">
        <v>80</v>
      </c>
      <c r="D9" s="623" t="s">
        <v>81</v>
      </c>
      <c r="E9" s="823" t="s">
        <v>82</v>
      </c>
      <c r="F9" s="830"/>
    </row>
    <row r="10" spans="1:6" ht="13" x14ac:dyDescent="0.25">
      <c r="A10" s="617">
        <v>1</v>
      </c>
      <c r="B10" s="618" t="s">
        <v>335</v>
      </c>
      <c r="C10" s="548" t="s">
        <v>336</v>
      </c>
      <c r="D10" s="156" t="s">
        <v>1</v>
      </c>
      <c r="E10" s="825"/>
      <c r="F10" s="826"/>
    </row>
    <row r="11" spans="1:6" ht="13" x14ac:dyDescent="0.25">
      <c r="A11" s="617">
        <v>2</v>
      </c>
      <c r="B11" s="591" t="s">
        <v>517</v>
      </c>
      <c r="C11" s="547" t="s">
        <v>664</v>
      </c>
      <c r="D11" s="156" t="s">
        <v>1</v>
      </c>
      <c r="E11" s="839"/>
      <c r="F11" s="840"/>
    </row>
    <row r="12" spans="1:6" ht="13" x14ac:dyDescent="0.25">
      <c r="A12" s="617"/>
      <c r="B12" s="547" t="s">
        <v>665</v>
      </c>
      <c r="C12" s="547" t="s">
        <v>666</v>
      </c>
      <c r="D12" s="156" t="s">
        <v>1</v>
      </c>
      <c r="E12" s="839"/>
      <c r="F12" s="840"/>
    </row>
    <row r="13" spans="1:6" ht="13" x14ac:dyDescent="0.25">
      <c r="A13" s="617">
        <v>4</v>
      </c>
      <c r="B13" s="302" t="s">
        <v>667</v>
      </c>
      <c r="C13" s="618" t="s">
        <v>668</v>
      </c>
      <c r="D13" s="156" t="s">
        <v>1</v>
      </c>
      <c r="E13" s="839"/>
      <c r="F13" s="840"/>
    </row>
    <row r="14" spans="1:6" ht="13" x14ac:dyDescent="0.25">
      <c r="A14" s="617">
        <v>5</v>
      </c>
      <c r="B14" s="618" t="s">
        <v>669</v>
      </c>
      <c r="C14" s="618" t="s">
        <v>664</v>
      </c>
      <c r="D14" s="156" t="s">
        <v>1</v>
      </c>
      <c r="E14" s="839"/>
      <c r="F14" s="840"/>
    </row>
    <row r="15" spans="1:6" ht="26" x14ac:dyDescent="0.25">
      <c r="A15" s="617">
        <v>6</v>
      </c>
      <c r="B15" s="618" t="s">
        <v>670</v>
      </c>
      <c r="C15" s="618" t="s">
        <v>668</v>
      </c>
      <c r="D15" s="156" t="s">
        <v>1</v>
      </c>
      <c r="E15" s="839"/>
      <c r="F15" s="840"/>
    </row>
    <row r="16" spans="1:6" ht="13" x14ac:dyDescent="0.25">
      <c r="A16" s="617">
        <v>7</v>
      </c>
      <c r="B16" s="618"/>
      <c r="C16" s="618"/>
      <c r="D16" s="156" t="s">
        <v>1</v>
      </c>
      <c r="E16" s="839"/>
      <c r="F16" s="840"/>
    </row>
    <row r="17" spans="1:6" ht="13" x14ac:dyDescent="0.25">
      <c r="A17" s="617"/>
      <c r="B17" s="618"/>
      <c r="C17" s="618"/>
      <c r="D17" s="156" t="s">
        <v>1</v>
      </c>
      <c r="E17" s="839"/>
      <c r="F17" s="840"/>
    </row>
    <row r="18" spans="1:6" ht="13" x14ac:dyDescent="0.25">
      <c r="A18" s="617">
        <v>9</v>
      </c>
      <c r="B18" s="618"/>
      <c r="C18" s="618"/>
      <c r="D18" s="156" t="s">
        <v>1</v>
      </c>
      <c r="E18" s="839"/>
      <c r="F18" s="840"/>
    </row>
    <row r="19" spans="1:6" ht="13" x14ac:dyDescent="0.25">
      <c r="A19" s="617">
        <v>10</v>
      </c>
      <c r="B19" s="618"/>
      <c r="C19" s="618"/>
      <c r="D19" s="156" t="s">
        <v>1</v>
      </c>
      <c r="E19" s="839"/>
      <c r="F19" s="840"/>
    </row>
    <row r="20" spans="1:6" ht="13" x14ac:dyDescent="0.25">
      <c r="A20" s="617">
        <v>11</v>
      </c>
      <c r="B20" s="618"/>
      <c r="C20" s="618"/>
      <c r="D20" s="156" t="s">
        <v>1</v>
      </c>
      <c r="E20" s="839"/>
      <c r="F20" s="840"/>
    </row>
    <row r="21" spans="1:6" ht="13" x14ac:dyDescent="0.25">
      <c r="A21" s="617">
        <v>12</v>
      </c>
      <c r="B21" s="618"/>
      <c r="C21" s="618"/>
      <c r="D21" s="156" t="s">
        <v>1</v>
      </c>
      <c r="E21" s="839"/>
      <c r="F21" s="840"/>
    </row>
    <row r="22" spans="1:6" ht="13" x14ac:dyDescent="0.25">
      <c r="A22" s="617">
        <v>13</v>
      </c>
      <c r="B22" s="618"/>
      <c r="C22" s="618"/>
      <c r="D22" s="156" t="s">
        <v>1</v>
      </c>
      <c r="E22" s="839"/>
      <c r="F22" s="840"/>
    </row>
    <row r="23" spans="1:6" ht="13" x14ac:dyDescent="0.25">
      <c r="A23" s="617">
        <v>14</v>
      </c>
      <c r="B23" s="618"/>
      <c r="C23" s="618"/>
      <c r="D23" s="156" t="s">
        <v>1</v>
      </c>
      <c r="E23" s="839"/>
      <c r="F23" s="840"/>
    </row>
    <row r="24" spans="1:6" ht="13" x14ac:dyDescent="0.25">
      <c r="A24" s="617">
        <v>15</v>
      </c>
      <c r="B24" s="618"/>
      <c r="C24" s="618"/>
      <c r="D24" s="156" t="s">
        <v>1</v>
      </c>
      <c r="E24" s="839"/>
      <c r="F24" s="840"/>
    </row>
    <row r="25" spans="1:6" ht="13" x14ac:dyDescent="0.25">
      <c r="A25" s="617">
        <v>16</v>
      </c>
      <c r="B25" s="618"/>
      <c r="C25" s="618"/>
      <c r="D25" s="156" t="s">
        <v>1</v>
      </c>
      <c r="E25" s="839"/>
      <c r="F25" s="840"/>
    </row>
    <row r="26" spans="1:6" ht="13" x14ac:dyDescent="0.25">
      <c r="A26" s="617">
        <v>17</v>
      </c>
      <c r="B26" s="618"/>
      <c r="C26" s="618"/>
      <c r="D26" s="156" t="s">
        <v>1</v>
      </c>
      <c r="E26" s="839"/>
      <c r="F26" s="840"/>
    </row>
    <row r="27" spans="1:6" ht="13" x14ac:dyDescent="0.25">
      <c r="A27" s="617">
        <v>18</v>
      </c>
      <c r="B27" s="618"/>
      <c r="C27" s="618"/>
      <c r="D27" s="156" t="s">
        <v>1</v>
      </c>
      <c r="E27" s="839"/>
      <c r="F27" s="840"/>
    </row>
    <row r="28" spans="1:6" ht="13" x14ac:dyDescent="0.25">
      <c r="A28" s="617">
        <v>19</v>
      </c>
      <c r="B28" s="618"/>
      <c r="C28" s="618"/>
      <c r="D28" s="156" t="s">
        <v>1</v>
      </c>
      <c r="E28" s="839"/>
      <c r="F28" s="840"/>
    </row>
    <row r="29" spans="1:6" ht="13" x14ac:dyDescent="0.25">
      <c r="A29" s="617">
        <v>20</v>
      </c>
      <c r="B29" s="618"/>
      <c r="C29" s="618"/>
      <c r="D29" s="156" t="s">
        <v>1</v>
      </c>
      <c r="E29" s="839"/>
      <c r="F29" s="840"/>
    </row>
    <row r="30" spans="1:6" ht="13.5" thickBot="1" x14ac:dyDescent="0.35">
      <c r="A30" s="619"/>
      <c r="B30" s="620" t="s">
        <v>83</v>
      </c>
      <c r="C30" s="621"/>
      <c r="D30" s="624" t="s">
        <v>1</v>
      </c>
      <c r="E30" s="828"/>
      <c r="F30" s="829"/>
    </row>
    <row r="32" spans="1:6" ht="16.5" customHeight="1" x14ac:dyDescent="0.25"/>
    <row r="34" ht="13" customHeight="1" x14ac:dyDescent="0.25"/>
    <row r="37" ht="13.5" customHeight="1" x14ac:dyDescent="0.25"/>
    <row r="45" ht="18" customHeight="1" x14ac:dyDescent="0.25"/>
    <row r="64" ht="16.5" customHeight="1" x14ac:dyDescent="0.25"/>
    <row r="66" ht="12.75" customHeight="1" x14ac:dyDescent="0.25"/>
    <row r="69" ht="13.5" customHeight="1" x14ac:dyDescent="0.25"/>
    <row r="96" ht="16.5" customHeight="1" x14ac:dyDescent="0.25"/>
    <row r="97" ht="17.25" customHeight="1" x14ac:dyDescent="0.25"/>
    <row r="101" ht="13.5" customHeight="1" x14ac:dyDescent="0.25"/>
    <row r="102" ht="13.5" customHeight="1" x14ac:dyDescent="0.25"/>
  </sheetData>
  <mergeCells count="27">
    <mergeCell ref="E15:F15"/>
    <mergeCell ref="A1:F1"/>
    <mergeCell ref="C3:E3"/>
    <mergeCell ref="C4:E4"/>
    <mergeCell ref="C5:E5"/>
    <mergeCell ref="C6:E6"/>
    <mergeCell ref="E9:F9"/>
    <mergeCell ref="E10:F10"/>
    <mergeCell ref="E11:F11"/>
    <mergeCell ref="E12:F12"/>
    <mergeCell ref="E13:F13"/>
    <mergeCell ref="E14:F14"/>
    <mergeCell ref="E28:F28"/>
    <mergeCell ref="E29:F29"/>
    <mergeCell ref="E30:F30"/>
    <mergeCell ref="E27:F27"/>
    <mergeCell ref="E16:F16"/>
    <mergeCell ref="E17:F17"/>
    <mergeCell ref="E18:F18"/>
    <mergeCell ref="E19:F19"/>
    <mergeCell ref="E20:F20"/>
    <mergeCell ref="E21:F21"/>
    <mergeCell ref="E22:F22"/>
    <mergeCell ref="E23:F23"/>
    <mergeCell ref="E24:F24"/>
    <mergeCell ref="E25:F25"/>
    <mergeCell ref="E26:F26"/>
  </mergeCells>
  <conditionalFormatting sqref="D10:D29">
    <cfRule type="cellIs" dxfId="26" priority="1" stopIfTrue="1" operator="equal">
      <formula>"F"</formula>
    </cfRule>
    <cfRule type="cellIs" dxfId="25" priority="2" stopIfTrue="1" operator="equal">
      <formula>"B"</formula>
    </cfRule>
    <cfRule type="cellIs" dxfId="24" priority="3"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D10:D29">
      <formula1>"U,P,F,B,S,n/a"</formula1>
    </dataValidation>
  </dataValidations>
  <hyperlinks>
    <hyperlink ref="E2" location="'UC062'!A1" display="UC062-01"/>
    <hyperlink ref="B13" location="'Test Data'!A151:E152" display="填写正确的国家信息，并点击“保存”按钮"/>
  </hyperlink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2"/>
  <dimension ref="A1:I75"/>
  <sheetViews>
    <sheetView workbookViewId="0">
      <pane ySplit="12" topLeftCell="A13" activePane="bottomLeft" state="frozen"/>
      <selection pane="bottomLeft" activeCell="B14" sqref="B14"/>
    </sheetView>
  </sheetViews>
  <sheetFormatPr defaultColWidth="9.1796875" defaultRowHeight="12.5" x14ac:dyDescent="0.25"/>
  <cols>
    <col min="1" max="1" width="5.26953125" style="9" customWidth="1"/>
    <col min="2" max="3" width="29.54296875" style="9" customWidth="1"/>
    <col min="4" max="4" width="6.54296875" style="9" bestFit="1" customWidth="1"/>
    <col min="5" max="5" width="10.453125" style="9" customWidth="1"/>
    <col min="6" max="6" width="7.54296875" style="9" bestFit="1" customWidth="1"/>
    <col min="7" max="7" width="7.54296875" style="9" customWidth="1"/>
    <col min="8" max="8" width="30.54296875" style="9" customWidth="1"/>
    <col min="9" max="9" width="2.7265625" style="13" customWidth="1"/>
    <col min="10" max="16384" width="9.1796875" style="9"/>
  </cols>
  <sheetData>
    <row r="1" spans="1:9" ht="20" x14ac:dyDescent="0.4">
      <c r="A1" s="773" t="str">
        <f ca="1">MID(CELL("filename",A7),FIND("]",CELL("filename"),1)+1,255)</f>
        <v>UC059</v>
      </c>
      <c r="B1" s="773"/>
      <c r="C1" s="773"/>
      <c r="D1" s="773"/>
      <c r="E1" s="773"/>
      <c r="F1" s="773"/>
      <c r="G1" s="773"/>
      <c r="H1" s="773"/>
      <c r="I1" s="773"/>
    </row>
    <row r="2" spans="1:9" ht="3.75" customHeight="1" x14ac:dyDescent="0.4">
      <c r="A2" s="16"/>
      <c r="B2" s="16"/>
      <c r="C2" s="16"/>
      <c r="D2" s="16"/>
      <c r="E2" s="16"/>
      <c r="F2" s="16"/>
      <c r="G2" s="16"/>
      <c r="H2" s="16"/>
      <c r="I2" s="16"/>
    </row>
    <row r="3" spans="1:9" s="18" customFormat="1" ht="13" x14ac:dyDescent="0.25">
      <c r="A3" s="20"/>
      <c r="B3" s="20"/>
      <c r="C3" s="20"/>
      <c r="D3" s="143"/>
      <c r="E3" s="143" t="s">
        <v>0</v>
      </c>
      <c r="F3" s="144"/>
      <c r="G3" s="145"/>
      <c r="H3" s="20"/>
      <c r="I3" s="20"/>
    </row>
    <row r="4" spans="1:9" s="18" customFormat="1" ht="11.5" x14ac:dyDescent="0.25">
      <c r="A4" s="20"/>
      <c r="B4" s="20"/>
      <c r="C4" s="20"/>
      <c r="D4" s="146" t="s">
        <v>12</v>
      </c>
      <c r="E4" s="33">
        <f>COUNTIF($D$12:$D$65,"U")</f>
        <v>0</v>
      </c>
      <c r="F4" s="89" t="str">
        <f>IF($E$9=0, "-", $E4/$E$9)</f>
        <v>-</v>
      </c>
      <c r="G4" s="76">
        <f>SUMIF($D$12:$D$64,"U", $G$12:$G$64) / 60</f>
        <v>0</v>
      </c>
      <c r="H4" s="20"/>
      <c r="I4" s="20"/>
    </row>
    <row r="5" spans="1:9" s="18" customFormat="1" ht="11.5" x14ac:dyDescent="0.25">
      <c r="A5" s="20"/>
      <c r="B5" s="20"/>
      <c r="C5" s="20"/>
      <c r="D5" s="146" t="s">
        <v>10</v>
      </c>
      <c r="E5" s="33">
        <f>COUNTIF($D$12:$D$65,"P")</f>
        <v>0</v>
      </c>
      <c r="F5" s="89" t="str">
        <f>IF($E$9=0, "-", $E5/$E$9)</f>
        <v>-</v>
      </c>
      <c r="G5" s="77">
        <f>SUMIF($D$12:$D$65,"P", $G$12:$G$65) / 60</f>
        <v>0</v>
      </c>
      <c r="H5" s="20"/>
      <c r="I5" s="20"/>
    </row>
    <row r="6" spans="1:9" s="18" customFormat="1" ht="11.5" x14ac:dyDescent="0.25">
      <c r="A6" s="20"/>
      <c r="B6" s="20"/>
      <c r="C6" s="20"/>
      <c r="D6" s="146" t="s">
        <v>11</v>
      </c>
      <c r="E6" s="33">
        <f>COUNTIF($D$12:$D$65,"F")</f>
        <v>0</v>
      </c>
      <c r="F6" s="89" t="str">
        <f>IF($E$9=0, "-", $E6/$E$9)</f>
        <v>-</v>
      </c>
      <c r="G6" s="77">
        <f>SUMIF($D$12:$D$65,"F", $G$12:$G$65) / 60</f>
        <v>0</v>
      </c>
      <c r="H6" s="20"/>
      <c r="I6" s="20"/>
    </row>
    <row r="7" spans="1:9" s="18" customFormat="1" ht="11.5" x14ac:dyDescent="0.25">
      <c r="A7" s="21"/>
      <c r="B7" s="21"/>
      <c r="C7" s="17"/>
      <c r="D7" s="146" t="s">
        <v>9</v>
      </c>
      <c r="E7" s="33">
        <f>COUNTIF($D$12:$D$65,"S")</f>
        <v>0</v>
      </c>
      <c r="F7" s="89" t="str">
        <f>IF($E$9=0, "-", $E7/$E$9)</f>
        <v>-</v>
      </c>
      <c r="G7" s="77">
        <f>SUMIF($D$12:$D$65,"S", $G$12:$G$65) / 60</f>
        <v>0</v>
      </c>
      <c r="H7" s="20"/>
      <c r="I7" s="20"/>
    </row>
    <row r="8" spans="1:9" s="18" customFormat="1" ht="11.5" x14ac:dyDescent="0.25">
      <c r="A8" s="21"/>
      <c r="B8" s="21"/>
      <c r="C8" s="17"/>
      <c r="D8" s="146" t="s">
        <v>13</v>
      </c>
      <c r="E8" s="33">
        <f>COUNTIF($D$12:$D$65,"B")</f>
        <v>0</v>
      </c>
      <c r="F8" s="90" t="str">
        <f>IF($E$9=0, "-", $E8/$E$9)</f>
        <v>-</v>
      </c>
      <c r="G8" s="77">
        <f>SUMIF($D$12:$D$65,"B", $G$12:$G$65) / 60</f>
        <v>0</v>
      </c>
      <c r="H8" s="20"/>
      <c r="I8" s="20"/>
    </row>
    <row r="9" spans="1:9" s="18" customFormat="1" ht="11.5" hidden="1" x14ac:dyDescent="0.2">
      <c r="A9" s="21"/>
      <c r="B9" s="21"/>
      <c r="C9" s="21"/>
      <c r="D9" s="35" t="s">
        <v>7</v>
      </c>
      <c r="E9" s="37">
        <f>SUM(E4:E8)</f>
        <v>0</v>
      </c>
      <c r="F9" s="38" t="str">
        <f>IF($E$9=0,"-",$E$9/$E$9)</f>
        <v>-</v>
      </c>
      <c r="G9" s="40">
        <f>SUM(G4:G8)</f>
        <v>0</v>
      </c>
      <c r="I9" s="22"/>
    </row>
    <row r="10" spans="1:9" s="18" customFormat="1" ht="11.5" hidden="1" x14ac:dyDescent="0.2">
      <c r="A10" s="21"/>
      <c r="B10" s="21"/>
      <c r="C10" s="21"/>
      <c r="D10" s="34" t="s">
        <v>8</v>
      </c>
      <c r="E10" s="36">
        <f>COUNTIF($D$12:$D$65,"N/A")</f>
        <v>50</v>
      </c>
      <c r="F10" s="19"/>
      <c r="G10" s="39">
        <f>SUMIF($D$12:$D$65,"n/a", $G$12:$G$65) / 60</f>
        <v>0</v>
      </c>
      <c r="I10" s="22"/>
    </row>
    <row r="11" spans="1:9" ht="4.5" customHeight="1" x14ac:dyDescent="0.25">
      <c r="A11" s="6"/>
      <c r="B11" s="6"/>
      <c r="C11" s="6"/>
      <c r="D11" s="6"/>
      <c r="E11" s="6"/>
      <c r="F11" s="6"/>
      <c r="G11" s="6"/>
      <c r="H11" s="6"/>
      <c r="I11" s="7"/>
    </row>
    <row r="12" spans="1:9" ht="29.25" customHeight="1" x14ac:dyDescent="0.3">
      <c r="A12" s="32" t="s">
        <v>14</v>
      </c>
      <c r="B12" s="32" t="s">
        <v>803</v>
      </c>
      <c r="C12" s="32" t="s">
        <v>72</v>
      </c>
      <c r="D12" s="32" t="s">
        <v>73</v>
      </c>
      <c r="E12" s="32" t="s">
        <v>75</v>
      </c>
      <c r="F12" s="32" t="s">
        <v>64</v>
      </c>
      <c r="G12" s="32" t="s">
        <v>76</v>
      </c>
      <c r="H12" s="142" t="s">
        <v>74</v>
      </c>
      <c r="I12" s="41"/>
    </row>
    <row r="13" spans="1:9" ht="13.5" thickBot="1" x14ac:dyDescent="0.35">
      <c r="A13" s="776" t="s">
        <v>671</v>
      </c>
      <c r="B13" s="777"/>
      <c r="C13" s="777"/>
      <c r="D13" s="777"/>
      <c r="E13" s="777"/>
      <c r="F13" s="777"/>
      <c r="G13" s="777"/>
      <c r="H13" s="777"/>
      <c r="I13" s="778"/>
    </row>
    <row r="14" spans="1:9" ht="13" x14ac:dyDescent="0.25">
      <c r="A14" s="28">
        <f>MAX(A$12:A12)+1</f>
        <v>1</v>
      </c>
      <c r="B14" s="309" t="s">
        <v>673</v>
      </c>
      <c r="C14" s="30" t="s">
        <v>672</v>
      </c>
      <c r="D14" s="147" t="s">
        <v>1</v>
      </c>
      <c r="E14" s="148"/>
      <c r="F14" s="31"/>
      <c r="G14" s="149"/>
      <c r="H14" s="150"/>
      <c r="I14" s="31"/>
    </row>
    <row r="15" spans="1:9" ht="13" x14ac:dyDescent="0.25">
      <c r="A15" s="23">
        <f>MAX(A$12:A14)+1</f>
        <v>2</v>
      </c>
      <c r="B15" s="24"/>
      <c r="C15" s="25"/>
      <c r="D15" s="147" t="s">
        <v>1</v>
      </c>
      <c r="E15" s="151"/>
      <c r="F15" s="27"/>
      <c r="G15" s="149"/>
      <c r="H15" s="152"/>
      <c r="I15" s="27"/>
    </row>
    <row r="16" spans="1:9" ht="13" x14ac:dyDescent="0.25">
      <c r="A16" s="23">
        <f>MAX(A$12:A15)+1</f>
        <v>3</v>
      </c>
      <c r="B16" s="26"/>
      <c r="C16" s="25"/>
      <c r="D16" s="147" t="s">
        <v>1</v>
      </c>
      <c r="E16" s="151"/>
      <c r="F16" s="27"/>
      <c r="G16" s="149"/>
      <c r="H16" s="152"/>
      <c r="I16" s="27"/>
    </row>
    <row r="17" spans="1:9" ht="13" x14ac:dyDescent="0.25">
      <c r="A17" s="23">
        <f>MAX(A$12:A16)+1</f>
        <v>4</v>
      </c>
      <c r="B17" s="24"/>
      <c r="C17" s="25"/>
      <c r="D17" s="147" t="s">
        <v>1</v>
      </c>
      <c r="E17" s="151"/>
      <c r="F17" s="27"/>
      <c r="G17" s="149"/>
      <c r="H17" s="152"/>
      <c r="I17" s="27"/>
    </row>
    <row r="18" spans="1:9" ht="13" x14ac:dyDescent="0.25">
      <c r="A18" s="23">
        <f>MAX(A$12:A17)+1</f>
        <v>5</v>
      </c>
      <c r="B18" s="24"/>
      <c r="C18" s="25"/>
      <c r="D18" s="147" t="s">
        <v>1</v>
      </c>
      <c r="E18" s="151"/>
      <c r="F18" s="27"/>
      <c r="G18" s="149"/>
      <c r="H18" s="152"/>
      <c r="I18" s="27"/>
    </row>
    <row r="19" spans="1:9" ht="13" x14ac:dyDescent="0.25">
      <c r="A19" s="23">
        <f>MAX(A$12:A18)+1</f>
        <v>6</v>
      </c>
      <c r="B19" s="25"/>
      <c r="C19" s="24"/>
      <c r="D19" s="147" t="s">
        <v>1</v>
      </c>
      <c r="E19" s="151"/>
      <c r="F19" s="27"/>
      <c r="G19" s="149"/>
      <c r="H19" s="152"/>
      <c r="I19" s="27"/>
    </row>
    <row r="20" spans="1:9" ht="13" x14ac:dyDescent="0.25">
      <c r="A20" s="23">
        <f>MAX(A$12:A19)+1</f>
        <v>7</v>
      </c>
      <c r="B20" s="25"/>
      <c r="C20" s="24"/>
      <c r="D20" s="147" t="s">
        <v>1</v>
      </c>
      <c r="E20" s="151"/>
      <c r="F20" s="27"/>
      <c r="G20" s="149"/>
      <c r="H20" s="152"/>
      <c r="I20" s="27"/>
    </row>
    <row r="21" spans="1:9" ht="13" x14ac:dyDescent="0.25">
      <c r="A21" s="23">
        <f>MAX(A$12:A20)+1</f>
        <v>8</v>
      </c>
      <c r="B21" s="24"/>
      <c r="C21" s="24"/>
      <c r="D21" s="147" t="s">
        <v>1</v>
      </c>
      <c r="E21" s="151"/>
      <c r="F21" s="27"/>
      <c r="G21" s="149"/>
      <c r="H21" s="152"/>
      <c r="I21" s="27"/>
    </row>
    <row r="22" spans="1:9" ht="13" x14ac:dyDescent="0.25">
      <c r="A22" s="23">
        <f>MAX(A$12:A21)+1</f>
        <v>9</v>
      </c>
      <c r="B22" s="25"/>
      <c r="C22" s="24"/>
      <c r="D22" s="147" t="s">
        <v>1</v>
      </c>
      <c r="E22" s="151"/>
      <c r="F22" s="27"/>
      <c r="G22" s="149"/>
      <c r="H22" s="152"/>
      <c r="I22" s="27"/>
    </row>
    <row r="23" spans="1:9" ht="13" x14ac:dyDescent="0.25">
      <c r="A23" s="23">
        <f>MAX(A$12:A22)+1</f>
        <v>10</v>
      </c>
      <c r="B23" s="25"/>
      <c r="C23" s="24"/>
      <c r="D23" s="147" t="s">
        <v>1</v>
      </c>
      <c r="E23" s="151"/>
      <c r="F23" s="27"/>
      <c r="G23" s="149"/>
      <c r="H23" s="152"/>
      <c r="I23" s="27"/>
    </row>
    <row r="24" spans="1:9" ht="13" x14ac:dyDescent="0.25">
      <c r="A24" s="23">
        <f>MAX(A$12:A23)+1</f>
        <v>11</v>
      </c>
      <c r="B24" s="24"/>
      <c r="C24" s="24"/>
      <c r="D24" s="147" t="s">
        <v>1</v>
      </c>
      <c r="E24" s="151"/>
      <c r="F24" s="27"/>
      <c r="G24" s="149"/>
      <c r="H24" s="152"/>
      <c r="I24" s="27"/>
    </row>
    <row r="25" spans="1:9" ht="13" x14ac:dyDescent="0.25">
      <c r="A25" s="23">
        <f>MAX(A$12:A24)+1</f>
        <v>12</v>
      </c>
      <c r="B25" s="25"/>
      <c r="C25" s="24"/>
      <c r="D25" s="147" t="s">
        <v>1</v>
      </c>
      <c r="E25" s="151"/>
      <c r="F25" s="27"/>
      <c r="G25" s="149"/>
      <c r="H25" s="152"/>
      <c r="I25" s="27"/>
    </row>
    <row r="26" spans="1:9" ht="13" x14ac:dyDescent="0.25">
      <c r="A26" s="23">
        <f>MAX(A$12:A25)+1</f>
        <v>13</v>
      </c>
      <c r="B26" s="25"/>
      <c r="C26" s="24"/>
      <c r="D26" s="147" t="s">
        <v>1</v>
      </c>
      <c r="E26" s="151"/>
      <c r="F26" s="27"/>
      <c r="G26" s="149"/>
      <c r="H26" s="152"/>
      <c r="I26" s="27"/>
    </row>
    <row r="27" spans="1:9" ht="13" x14ac:dyDescent="0.25">
      <c r="A27" s="23">
        <f>MAX(A$12:A26)+1</f>
        <v>14</v>
      </c>
      <c r="B27" s="24"/>
      <c r="C27" s="24"/>
      <c r="D27" s="147" t="s">
        <v>1</v>
      </c>
      <c r="E27" s="151"/>
      <c r="F27" s="27"/>
      <c r="G27" s="149"/>
      <c r="H27" s="152"/>
      <c r="I27" s="27"/>
    </row>
    <row r="28" spans="1:9" ht="13" x14ac:dyDescent="0.25">
      <c r="A28" s="23">
        <f>MAX(A$12:A27)+1</f>
        <v>15</v>
      </c>
      <c r="B28" s="25"/>
      <c r="C28" s="24"/>
      <c r="D28" s="147" t="s">
        <v>1</v>
      </c>
      <c r="E28" s="151"/>
      <c r="F28" s="27"/>
      <c r="G28" s="149"/>
      <c r="H28" s="152"/>
      <c r="I28" s="27"/>
    </row>
    <row r="29" spans="1:9" ht="13" x14ac:dyDescent="0.25">
      <c r="A29" s="23">
        <f>MAX(A$12:A28)+1</f>
        <v>16</v>
      </c>
      <c r="B29" s="25"/>
      <c r="C29" s="24"/>
      <c r="D29" s="147" t="s">
        <v>1</v>
      </c>
      <c r="E29" s="151"/>
      <c r="F29" s="27"/>
      <c r="G29" s="149"/>
      <c r="H29" s="152"/>
      <c r="I29" s="27"/>
    </row>
    <row r="30" spans="1:9" ht="13" x14ac:dyDescent="0.25">
      <c r="A30" s="23">
        <f>MAX(A$12:A29)+1</f>
        <v>17</v>
      </c>
      <c r="B30" s="24"/>
      <c r="C30" s="24"/>
      <c r="D30" s="147" t="s">
        <v>1</v>
      </c>
      <c r="E30" s="151"/>
      <c r="F30" s="27"/>
      <c r="G30" s="149"/>
      <c r="H30" s="152"/>
      <c r="I30" s="27"/>
    </row>
    <row r="31" spans="1:9" ht="13" x14ac:dyDescent="0.25">
      <c r="A31" s="23">
        <f>MAX(A$12:A30)+1</f>
        <v>18</v>
      </c>
      <c r="B31" s="25"/>
      <c r="C31" s="24"/>
      <c r="D31" s="147" t="s">
        <v>1</v>
      </c>
      <c r="E31" s="151"/>
      <c r="F31" s="27"/>
      <c r="G31" s="149"/>
      <c r="H31" s="152"/>
      <c r="I31" s="27"/>
    </row>
    <row r="32" spans="1:9" ht="13" x14ac:dyDescent="0.25">
      <c r="A32" s="23">
        <f>MAX(A$12:A31)+1</f>
        <v>19</v>
      </c>
      <c r="B32" s="25"/>
      <c r="C32" s="24"/>
      <c r="D32" s="147" t="s">
        <v>1</v>
      </c>
      <c r="E32" s="151"/>
      <c r="F32" s="27"/>
      <c r="G32" s="149"/>
      <c r="H32" s="152"/>
      <c r="I32" s="27"/>
    </row>
    <row r="33" spans="1:9" ht="13" x14ac:dyDescent="0.25">
      <c r="A33" s="23">
        <f>MAX(A$12:A32)+1</f>
        <v>20</v>
      </c>
      <c r="B33" s="24"/>
      <c r="C33" s="24"/>
      <c r="D33" s="147" t="s">
        <v>1</v>
      </c>
      <c r="E33" s="151"/>
      <c r="F33" s="27"/>
      <c r="G33" s="149"/>
      <c r="H33" s="152"/>
      <c r="I33" s="27"/>
    </row>
    <row r="34" spans="1:9" ht="13" x14ac:dyDescent="0.25">
      <c r="A34" s="23">
        <f>MAX(A$12:A33)+1</f>
        <v>21</v>
      </c>
      <c r="B34" s="25"/>
      <c r="C34" s="24"/>
      <c r="D34" s="147" t="s">
        <v>1</v>
      </c>
      <c r="E34" s="151"/>
      <c r="F34" s="27"/>
      <c r="G34" s="149"/>
      <c r="H34" s="152"/>
      <c r="I34" s="27"/>
    </row>
    <row r="35" spans="1:9" ht="13" x14ac:dyDescent="0.25">
      <c r="A35" s="23">
        <f>MAX(A$12:A34)+1</f>
        <v>22</v>
      </c>
      <c r="B35" s="25"/>
      <c r="C35" s="24"/>
      <c r="D35" s="147" t="s">
        <v>1</v>
      </c>
      <c r="E35" s="151"/>
      <c r="F35" s="27"/>
      <c r="G35" s="149"/>
      <c r="H35" s="152"/>
      <c r="I35" s="27"/>
    </row>
    <row r="36" spans="1:9" ht="13" x14ac:dyDescent="0.25">
      <c r="A36" s="23">
        <f>MAX(A$12:A35)+1</f>
        <v>23</v>
      </c>
      <c r="B36" s="24"/>
      <c r="C36" s="24"/>
      <c r="D36" s="147" t="s">
        <v>1</v>
      </c>
      <c r="E36" s="151"/>
      <c r="F36" s="27"/>
      <c r="G36" s="149"/>
      <c r="H36" s="152"/>
      <c r="I36" s="27"/>
    </row>
    <row r="37" spans="1:9" ht="13" x14ac:dyDescent="0.25">
      <c r="A37" s="23">
        <f>MAX(A$12:A36)+1</f>
        <v>24</v>
      </c>
      <c r="B37" s="25"/>
      <c r="C37" s="24"/>
      <c r="D37" s="147" t="s">
        <v>1</v>
      </c>
      <c r="E37" s="151"/>
      <c r="F37" s="27"/>
      <c r="G37" s="149"/>
      <c r="H37" s="152"/>
      <c r="I37" s="27"/>
    </row>
    <row r="38" spans="1:9" ht="13" x14ac:dyDescent="0.25">
      <c r="A38" s="23">
        <f>MAX(A$12:A37)+1</f>
        <v>25</v>
      </c>
      <c r="B38" s="25"/>
      <c r="C38" s="24"/>
      <c r="D38" s="147" t="s">
        <v>1</v>
      </c>
      <c r="E38" s="151"/>
      <c r="F38" s="27"/>
      <c r="G38" s="149"/>
      <c r="H38" s="152"/>
      <c r="I38" s="27"/>
    </row>
    <row r="39" spans="1:9" ht="13" x14ac:dyDescent="0.25">
      <c r="A39" s="23">
        <f>MAX(A$12:A38)+1</f>
        <v>26</v>
      </c>
      <c r="B39" s="24"/>
      <c r="C39" s="24"/>
      <c r="D39" s="147" t="s">
        <v>1</v>
      </c>
      <c r="E39" s="151"/>
      <c r="F39" s="27"/>
      <c r="G39" s="149"/>
      <c r="H39" s="152"/>
      <c r="I39" s="27"/>
    </row>
    <row r="40" spans="1:9" ht="13" x14ac:dyDescent="0.25">
      <c r="A40" s="23">
        <f>MAX(A$12:A39)+1</f>
        <v>27</v>
      </c>
      <c r="B40" s="25"/>
      <c r="C40" s="24"/>
      <c r="D40" s="147" t="s">
        <v>1</v>
      </c>
      <c r="E40" s="151"/>
      <c r="F40" s="27"/>
      <c r="G40" s="149"/>
      <c r="H40" s="152"/>
      <c r="I40" s="27"/>
    </row>
    <row r="41" spans="1:9" ht="13" x14ac:dyDescent="0.25">
      <c r="A41" s="23">
        <f>MAX(A$12:A40)+1</f>
        <v>28</v>
      </c>
      <c r="B41" s="25"/>
      <c r="C41" s="24"/>
      <c r="D41" s="147" t="s">
        <v>1</v>
      </c>
      <c r="E41" s="151"/>
      <c r="F41" s="27"/>
      <c r="G41" s="149"/>
      <c r="H41" s="152"/>
      <c r="I41" s="27"/>
    </row>
    <row r="42" spans="1:9" ht="13" x14ac:dyDescent="0.25">
      <c r="A42" s="23">
        <f>MAX(A$12:A41)+1</f>
        <v>29</v>
      </c>
      <c r="B42" s="24"/>
      <c r="C42" s="24"/>
      <c r="D42" s="147" t="s">
        <v>1</v>
      </c>
      <c r="E42" s="151"/>
      <c r="F42" s="27"/>
      <c r="G42" s="149"/>
      <c r="H42" s="152"/>
      <c r="I42" s="27"/>
    </row>
    <row r="43" spans="1:9" ht="13" x14ac:dyDescent="0.25">
      <c r="A43" s="23">
        <f>MAX(A$12:A42)+1</f>
        <v>30</v>
      </c>
      <c r="B43" s="25"/>
      <c r="C43" s="24"/>
      <c r="D43" s="147" t="s">
        <v>1</v>
      </c>
      <c r="E43" s="151"/>
      <c r="F43" s="27"/>
      <c r="G43" s="149"/>
      <c r="H43" s="152"/>
      <c r="I43" s="27"/>
    </row>
    <row r="44" spans="1:9" ht="13" x14ac:dyDescent="0.25">
      <c r="A44" s="23">
        <f>MAX(A$12:A43)+1</f>
        <v>31</v>
      </c>
      <c r="B44" s="25"/>
      <c r="C44" s="24"/>
      <c r="D44" s="147" t="s">
        <v>1</v>
      </c>
      <c r="E44" s="151"/>
      <c r="F44" s="27"/>
      <c r="G44" s="149"/>
      <c r="H44" s="152"/>
      <c r="I44" s="27"/>
    </row>
    <row r="45" spans="1:9" ht="13" x14ac:dyDescent="0.25">
      <c r="A45" s="23">
        <f>MAX(A$12:A44)+1</f>
        <v>32</v>
      </c>
      <c r="B45" s="24"/>
      <c r="C45" s="24"/>
      <c r="D45" s="147" t="s">
        <v>1</v>
      </c>
      <c r="E45" s="151"/>
      <c r="F45" s="27"/>
      <c r="G45" s="149"/>
      <c r="H45" s="152"/>
      <c r="I45" s="27"/>
    </row>
    <row r="46" spans="1:9" ht="13" x14ac:dyDescent="0.25">
      <c r="A46" s="23">
        <f>MAX(A$12:A45)+1</f>
        <v>33</v>
      </c>
      <c r="B46" s="25"/>
      <c r="C46" s="24"/>
      <c r="D46" s="147" t="s">
        <v>1</v>
      </c>
      <c r="E46" s="151"/>
      <c r="F46" s="27"/>
      <c r="G46" s="149"/>
      <c r="H46" s="152"/>
      <c r="I46" s="27"/>
    </row>
    <row r="47" spans="1:9" ht="13" x14ac:dyDescent="0.25">
      <c r="A47" s="23">
        <f>MAX(A$12:A46)+1</f>
        <v>34</v>
      </c>
      <c r="B47" s="25"/>
      <c r="C47" s="24"/>
      <c r="D47" s="147" t="s">
        <v>1</v>
      </c>
      <c r="E47" s="151"/>
      <c r="F47" s="27"/>
      <c r="G47" s="149"/>
      <c r="H47" s="152"/>
      <c r="I47" s="27"/>
    </row>
    <row r="48" spans="1:9" ht="13" x14ac:dyDescent="0.25">
      <c r="A48" s="23">
        <f>MAX(A$12:A47)+1</f>
        <v>35</v>
      </c>
      <c r="B48" s="24"/>
      <c r="C48" s="24"/>
      <c r="D48" s="147" t="s">
        <v>1</v>
      </c>
      <c r="E48" s="151"/>
      <c r="F48" s="27"/>
      <c r="G48" s="149"/>
      <c r="H48" s="152"/>
      <c r="I48" s="27"/>
    </row>
    <row r="49" spans="1:9" ht="13" x14ac:dyDescent="0.25">
      <c r="A49" s="23">
        <f>MAX(A$12:A48)+1</f>
        <v>36</v>
      </c>
      <c r="B49" s="25"/>
      <c r="C49" s="24"/>
      <c r="D49" s="147" t="s">
        <v>1</v>
      </c>
      <c r="E49" s="151"/>
      <c r="F49" s="27"/>
      <c r="G49" s="149"/>
      <c r="H49" s="152"/>
      <c r="I49" s="27"/>
    </row>
    <row r="50" spans="1:9" ht="13" x14ac:dyDescent="0.25">
      <c r="A50" s="23">
        <f>MAX(A$12:A49)+1</f>
        <v>37</v>
      </c>
      <c r="B50" s="25"/>
      <c r="C50" s="24"/>
      <c r="D50" s="147" t="s">
        <v>1</v>
      </c>
      <c r="E50" s="151"/>
      <c r="F50" s="27"/>
      <c r="G50" s="149"/>
      <c r="H50" s="152"/>
      <c r="I50" s="27"/>
    </row>
    <row r="51" spans="1:9" ht="13" x14ac:dyDescent="0.25">
      <c r="A51" s="23">
        <f>MAX(A$12:A50)+1</f>
        <v>38</v>
      </c>
      <c r="B51" s="24"/>
      <c r="C51" s="24"/>
      <c r="D51" s="147" t="s">
        <v>1</v>
      </c>
      <c r="E51" s="151"/>
      <c r="F51" s="27"/>
      <c r="G51" s="149"/>
      <c r="H51" s="152"/>
      <c r="I51" s="27"/>
    </row>
    <row r="52" spans="1:9" ht="13" x14ac:dyDescent="0.25">
      <c r="A52" s="23">
        <f>MAX(A$12:A51)+1</f>
        <v>39</v>
      </c>
      <c r="B52" s="25"/>
      <c r="C52" s="24"/>
      <c r="D52" s="147" t="s">
        <v>1</v>
      </c>
      <c r="E52" s="151"/>
      <c r="F52" s="27"/>
      <c r="G52" s="149"/>
      <c r="H52" s="152"/>
      <c r="I52" s="27"/>
    </row>
    <row r="53" spans="1:9" ht="13" x14ac:dyDescent="0.25">
      <c r="A53" s="23">
        <f>MAX(A$12:A52)+1</f>
        <v>40</v>
      </c>
      <c r="B53" s="25"/>
      <c r="C53" s="24"/>
      <c r="D53" s="147" t="s">
        <v>1</v>
      </c>
      <c r="E53" s="151"/>
      <c r="F53" s="27"/>
      <c r="G53" s="149"/>
      <c r="H53" s="152"/>
      <c r="I53" s="27"/>
    </row>
    <row r="54" spans="1:9" ht="13" x14ac:dyDescent="0.25">
      <c r="A54" s="23">
        <f>MAX(A$12:A53)+1</f>
        <v>41</v>
      </c>
      <c r="B54" s="24"/>
      <c r="C54" s="24"/>
      <c r="D54" s="147" t="s">
        <v>1</v>
      </c>
      <c r="E54" s="151"/>
      <c r="F54" s="27"/>
      <c r="G54" s="149"/>
      <c r="H54" s="152"/>
      <c r="I54" s="27"/>
    </row>
    <row r="55" spans="1:9" ht="13" x14ac:dyDescent="0.25">
      <c r="A55" s="23">
        <f>MAX(A$12:A54)+1</f>
        <v>42</v>
      </c>
      <c r="B55" s="25"/>
      <c r="C55" s="24"/>
      <c r="D55" s="147" t="s">
        <v>1</v>
      </c>
      <c r="E55" s="151"/>
      <c r="F55" s="27"/>
      <c r="G55" s="149"/>
      <c r="H55" s="152"/>
      <c r="I55" s="27"/>
    </row>
    <row r="56" spans="1:9" ht="13" x14ac:dyDescent="0.25">
      <c r="A56" s="23">
        <f>MAX(A$12:A55)+1</f>
        <v>43</v>
      </c>
      <c r="B56" s="25"/>
      <c r="C56" s="24"/>
      <c r="D56" s="147" t="s">
        <v>1</v>
      </c>
      <c r="E56" s="151"/>
      <c r="F56" s="27"/>
      <c r="G56" s="149"/>
      <c r="H56" s="152"/>
      <c r="I56" s="27"/>
    </row>
    <row r="57" spans="1:9" ht="13" x14ac:dyDescent="0.25">
      <c r="A57" s="23">
        <f>MAX(A$12:A56)+1</f>
        <v>44</v>
      </c>
      <c r="B57" s="24"/>
      <c r="C57" s="24"/>
      <c r="D57" s="147" t="s">
        <v>1</v>
      </c>
      <c r="E57" s="151"/>
      <c r="F57" s="27"/>
      <c r="G57" s="149"/>
      <c r="H57" s="152"/>
      <c r="I57" s="27"/>
    </row>
    <row r="58" spans="1:9" ht="13" x14ac:dyDescent="0.25">
      <c r="A58" s="23">
        <f>MAX(A$12:A57)+1</f>
        <v>45</v>
      </c>
      <c r="B58" s="25"/>
      <c r="C58" s="24"/>
      <c r="D58" s="147" t="s">
        <v>1</v>
      </c>
      <c r="E58" s="151"/>
      <c r="F58" s="27"/>
      <c r="G58" s="149"/>
      <c r="H58" s="152"/>
      <c r="I58" s="27"/>
    </row>
    <row r="59" spans="1:9" ht="13" x14ac:dyDescent="0.25">
      <c r="A59" s="23">
        <f>MAX(A$12:A58)+1</f>
        <v>46</v>
      </c>
      <c r="B59" s="25"/>
      <c r="C59" s="24"/>
      <c r="D59" s="147" t="s">
        <v>1</v>
      </c>
      <c r="E59" s="151"/>
      <c r="F59" s="27"/>
      <c r="G59" s="149"/>
      <c r="H59" s="152"/>
      <c r="I59" s="27"/>
    </row>
    <row r="60" spans="1:9" ht="13" x14ac:dyDescent="0.25">
      <c r="A60" s="23">
        <f>MAX(A$12:A59)+1</f>
        <v>47</v>
      </c>
      <c r="B60" s="24"/>
      <c r="C60" s="24"/>
      <c r="D60" s="147" t="s">
        <v>1</v>
      </c>
      <c r="E60" s="151"/>
      <c r="F60" s="27"/>
      <c r="G60" s="149"/>
      <c r="H60" s="152"/>
      <c r="I60" s="27"/>
    </row>
    <row r="61" spans="1:9" ht="13" x14ac:dyDescent="0.25">
      <c r="A61" s="23">
        <f>MAX(A$12:A60)+1</f>
        <v>48</v>
      </c>
      <c r="B61" s="25"/>
      <c r="C61" s="24"/>
      <c r="D61" s="147" t="s">
        <v>1</v>
      </c>
      <c r="E61" s="151"/>
      <c r="F61" s="27"/>
      <c r="G61" s="149"/>
      <c r="H61" s="152"/>
      <c r="I61" s="27"/>
    </row>
    <row r="62" spans="1:9" ht="13" x14ac:dyDescent="0.25">
      <c r="A62" s="23">
        <f>MAX(A$12:A61)+1</f>
        <v>49</v>
      </c>
      <c r="B62" s="25"/>
      <c r="C62" s="24"/>
      <c r="D62" s="147" t="s">
        <v>1</v>
      </c>
      <c r="E62" s="151"/>
      <c r="F62" s="27"/>
      <c r="G62" s="149"/>
      <c r="H62" s="152"/>
      <c r="I62" s="27"/>
    </row>
    <row r="63" spans="1:9" ht="13" x14ac:dyDescent="0.25">
      <c r="A63" s="23">
        <f>MAX(A$12:A62)+1</f>
        <v>50</v>
      </c>
      <c r="B63" s="24"/>
      <c r="C63" s="24"/>
      <c r="D63" s="147" t="s">
        <v>1</v>
      </c>
      <c r="E63" s="151"/>
      <c r="F63" s="27"/>
      <c r="G63" s="149"/>
      <c r="H63" s="152"/>
      <c r="I63" s="27"/>
    </row>
    <row r="64" spans="1:9" ht="13" x14ac:dyDescent="0.3">
      <c r="A64" s="774"/>
      <c r="B64" s="774"/>
      <c r="C64" s="774"/>
      <c r="D64" s="774"/>
      <c r="E64" s="774"/>
      <c r="F64" s="774"/>
      <c r="G64" s="774"/>
      <c r="H64" s="774"/>
      <c r="I64" s="774"/>
    </row>
    <row r="65" spans="1:9" ht="13" x14ac:dyDescent="0.3">
      <c r="A65" s="775" t="s">
        <v>22</v>
      </c>
      <c r="B65" s="775"/>
      <c r="C65" s="775"/>
      <c r="D65" s="775"/>
      <c r="E65" s="775"/>
      <c r="F65" s="775"/>
      <c r="G65" s="775"/>
      <c r="H65" s="775"/>
      <c r="I65" s="775"/>
    </row>
    <row r="66" spans="1:9" ht="13" x14ac:dyDescent="0.3">
      <c r="A66" s="774"/>
      <c r="B66" s="774"/>
      <c r="C66" s="774"/>
      <c r="D66" s="774"/>
      <c r="E66" s="774"/>
      <c r="F66" s="774"/>
      <c r="G66" s="774"/>
      <c r="H66" s="774"/>
      <c r="I66" s="774"/>
    </row>
    <row r="67" spans="1:9" s="12" customFormat="1" ht="18" customHeight="1" x14ac:dyDescent="0.25">
      <c r="A67" s="10"/>
      <c r="B67" s="11"/>
      <c r="I67" s="11"/>
    </row>
    <row r="68" spans="1:9" s="12" customFormat="1" ht="18" customHeight="1" x14ac:dyDescent="0.25">
      <c r="A68" s="10"/>
      <c r="B68" s="11"/>
      <c r="I68" s="11"/>
    </row>
    <row r="69" spans="1:9" s="12" customFormat="1" ht="18" customHeight="1" x14ac:dyDescent="0.25">
      <c r="A69" s="11"/>
      <c r="B69" s="11"/>
      <c r="I69" s="11"/>
    </row>
    <row r="70" spans="1:9" s="12" customFormat="1" ht="18" customHeight="1" x14ac:dyDescent="0.25">
      <c r="A70" s="11"/>
      <c r="B70" s="11"/>
      <c r="I70" s="11"/>
    </row>
    <row r="71" spans="1:9" s="12" customFormat="1" ht="18" customHeight="1" x14ac:dyDescent="0.25">
      <c r="A71" s="11"/>
      <c r="B71" s="11"/>
      <c r="I71" s="11"/>
    </row>
    <row r="72" spans="1:9" s="12" customFormat="1" ht="18" customHeight="1" x14ac:dyDescent="0.25">
      <c r="A72" s="11"/>
      <c r="B72" s="11"/>
      <c r="I72" s="11"/>
    </row>
    <row r="73" spans="1:9" s="12" customFormat="1" ht="18" customHeight="1" x14ac:dyDescent="0.25">
      <c r="A73" s="11"/>
      <c r="B73" s="11"/>
      <c r="I73" s="11"/>
    </row>
    <row r="74" spans="1:9" s="12" customFormat="1" ht="18" customHeight="1" x14ac:dyDescent="0.25">
      <c r="A74" s="11"/>
      <c r="B74" s="11"/>
      <c r="I74" s="11"/>
    </row>
    <row r="75" spans="1:9" s="12" customFormat="1" x14ac:dyDescent="0.25">
      <c r="A75" s="11"/>
      <c r="B75" s="11"/>
      <c r="C75" s="11"/>
      <c r="D75" s="11"/>
      <c r="E75" s="11"/>
      <c r="F75" s="11"/>
      <c r="G75" s="11"/>
      <c r="H75" s="11"/>
      <c r="I75" s="11"/>
    </row>
  </sheetData>
  <mergeCells count="5">
    <mergeCell ref="A1:I1"/>
    <mergeCell ref="A66:I66"/>
    <mergeCell ref="A13:I13"/>
    <mergeCell ref="A65:I65"/>
    <mergeCell ref="A64:I64"/>
  </mergeCells>
  <phoneticPr fontId="0" type="noConversion"/>
  <conditionalFormatting sqref="D14:D63">
    <cfRule type="cellIs" dxfId="23" priority="1" stopIfTrue="1" operator="equal">
      <formula>"F"</formula>
    </cfRule>
    <cfRule type="cellIs" dxfId="22" priority="2" stopIfTrue="1" operator="equal">
      <formula>"B"</formula>
    </cfRule>
    <cfRule type="cellIs" dxfId="21" priority="3" stopIfTrue="1" operator="equal">
      <formula>"u"</formula>
    </cfRule>
  </conditionalFormatting>
  <dataValidations xWindow="81" yWindow="389" count="3">
    <dataValidation type="list" showInputMessage="1" showErrorMessage="1" promptTitle="Valid values include:" prompt="U - Untested_x000a_P - Pass_x000a_F - Fail_x000a_B - Blocked_x000a_S - Skipped_x000a_n/a - Not applicable_x000a_" sqref="D14:D63">
      <formula1>"U,P,F,B,S,n/a"</formula1>
    </dataValidation>
    <dataValidation allowBlank="1" showErrorMessage="1" promptTitle="Valid values include:" sqref="D12"/>
    <dataValidation allowBlank="1" showErrorMessage="1" sqref="A12:B12"/>
  </dataValidations>
  <hyperlinks>
    <hyperlink ref="B14" location="'UC059 Test Cases'!A1:E30" display="填写正确的人口信息并保存"/>
  </hyperlinks>
  <pageMargins left="0.5" right="0.5" top="0.5" bottom="0.5" header="0.5" footer="0.5"/>
  <pageSetup orientation="landscape" r:id="rId1"/>
  <headerFooter alignWithMargins="0"/>
  <drawing r:id="rId2"/>
  <legacyDrawing r:id="rId3"/>
  <oleObjects>
    <mc:AlternateContent xmlns:mc="http://schemas.openxmlformats.org/markup-compatibility/2006">
      <mc:Choice Requires="x14">
        <oleObject progId="Paint.Picture" shapeId="142346" r:id="rId4">
          <objectPr defaultSize="0" autoPict="0" r:id="rId5">
            <anchor moveWithCells="1">
              <from>
                <xdr:col>8</xdr:col>
                <xdr:colOff>19050</xdr:colOff>
                <xdr:row>11</xdr:row>
                <xdr:rowOff>190500</xdr:rowOff>
              </from>
              <to>
                <xdr:col>8</xdr:col>
                <xdr:colOff>184150</xdr:colOff>
                <xdr:row>11</xdr:row>
                <xdr:rowOff>342900</xdr:rowOff>
              </to>
            </anchor>
          </objectPr>
        </oleObject>
      </mc:Choice>
      <mc:Fallback>
        <oleObject progId="Paint.Picture" shapeId="142346" r:id="rId4"/>
      </mc:Fallback>
    </mc:AlternateContent>
    <mc:AlternateContent xmlns:mc="http://schemas.openxmlformats.org/markup-compatibility/2006">
      <mc:Choice Requires="x14">
        <oleObject progId="Paint.Picture" shapeId="142353" r:id="rId6">
          <objectPr defaultSize="0" autoPict="0" r:id="rId5">
            <anchor moveWithCells="1">
              <from>
                <xdr:col>8</xdr:col>
                <xdr:colOff>19050</xdr:colOff>
                <xdr:row>11</xdr:row>
                <xdr:rowOff>190500</xdr:rowOff>
              </from>
              <to>
                <xdr:col>9</xdr:col>
                <xdr:colOff>0</xdr:colOff>
                <xdr:row>11</xdr:row>
                <xdr:rowOff>342900</xdr:rowOff>
              </to>
            </anchor>
          </objectPr>
        </oleObject>
      </mc:Choice>
      <mc:Fallback>
        <oleObject progId="Paint.Picture" shapeId="142353" r:id="rId6"/>
      </mc:Fallback>
    </mc:AlternateContent>
    <mc:AlternateContent xmlns:mc="http://schemas.openxmlformats.org/markup-compatibility/2006">
      <mc:Choice Requires="x14">
        <oleObject progId="Paint.Picture" shapeId="142354" r:id="rId7">
          <objectPr defaultSize="0" autoPict="0" r:id="rId5">
            <anchor moveWithCells="1">
              <from>
                <xdr:col>8</xdr:col>
                <xdr:colOff>19050</xdr:colOff>
                <xdr:row>11</xdr:row>
                <xdr:rowOff>190500</xdr:rowOff>
              </from>
              <to>
                <xdr:col>9</xdr:col>
                <xdr:colOff>0</xdr:colOff>
                <xdr:row>11</xdr:row>
                <xdr:rowOff>342900</xdr:rowOff>
              </to>
            </anchor>
          </objectPr>
        </oleObject>
      </mc:Choice>
      <mc:Fallback>
        <oleObject progId="Paint.Picture" shapeId="142354" r:id="rId7"/>
      </mc:Fallback>
    </mc:AlternateContent>
  </oleObjec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9"/>
  <sheetViews>
    <sheetView workbookViewId="0">
      <selection activeCell="B12" sqref="B12"/>
    </sheetView>
  </sheetViews>
  <sheetFormatPr defaultColWidth="9.1796875" defaultRowHeight="12.5" x14ac:dyDescent="0.25"/>
  <cols>
    <col min="1" max="1" width="3.1796875" style="268" bestFit="1" customWidth="1"/>
    <col min="2" max="2" width="32.1796875" style="268" bestFit="1" customWidth="1"/>
    <col min="3" max="3" width="30.453125" style="268" bestFit="1" customWidth="1"/>
    <col min="4" max="4" width="9.1796875" style="268" bestFit="1" customWidth="1"/>
    <col min="5" max="5" width="12.1796875" style="268" customWidth="1"/>
    <col min="6" max="16384" width="9.1796875" style="268"/>
  </cols>
  <sheetData>
    <row r="1" spans="1:6" ht="16.5" customHeight="1" thickBot="1" x14ac:dyDescent="0.3">
      <c r="A1" s="781" t="s">
        <v>674</v>
      </c>
      <c r="B1" s="781"/>
      <c r="C1" s="781"/>
      <c r="D1" s="781"/>
      <c r="E1" s="781"/>
      <c r="F1" s="781"/>
    </row>
    <row r="2" spans="1:6" ht="13.5" thickTop="1" x14ac:dyDescent="0.3">
      <c r="A2" s="272"/>
      <c r="B2" s="273" t="s">
        <v>84</v>
      </c>
      <c r="C2" s="199" t="s">
        <v>673</v>
      </c>
      <c r="D2" s="300" t="s">
        <v>77</v>
      </c>
      <c r="E2" s="190" t="s">
        <v>675</v>
      </c>
      <c r="F2" s="274"/>
    </row>
    <row r="3" spans="1:6" ht="13" x14ac:dyDescent="0.3">
      <c r="A3" s="275"/>
      <c r="B3" s="239" t="s">
        <v>85</v>
      </c>
      <c r="C3" s="782" t="s">
        <v>676</v>
      </c>
      <c r="D3" s="783"/>
      <c r="E3" s="784"/>
      <c r="F3" s="274"/>
    </row>
    <row r="4" spans="1:6" ht="13" x14ac:dyDescent="0.3">
      <c r="A4" s="203"/>
      <c r="B4" s="239" t="s">
        <v>87</v>
      </c>
      <c r="C4" s="782" t="s">
        <v>677</v>
      </c>
      <c r="D4" s="783"/>
      <c r="E4" s="784"/>
      <c r="F4" s="274"/>
    </row>
    <row r="5" spans="1:6" ht="13" x14ac:dyDescent="0.3">
      <c r="A5" s="203"/>
      <c r="B5" s="239" t="s">
        <v>86</v>
      </c>
      <c r="C5" s="782"/>
      <c r="D5" s="783"/>
      <c r="E5" s="784"/>
      <c r="F5" s="274"/>
    </row>
    <row r="6" spans="1:6" ht="13.5" thickBot="1" x14ac:dyDescent="0.35">
      <c r="A6" s="278"/>
      <c r="B6" s="279" t="s">
        <v>88</v>
      </c>
      <c r="C6" s="785" t="s">
        <v>678</v>
      </c>
      <c r="D6" s="786"/>
      <c r="E6" s="787"/>
      <c r="F6" s="280"/>
    </row>
    <row r="7" spans="1:6" ht="13" x14ac:dyDescent="0.3">
      <c r="A7" s="281"/>
      <c r="B7" s="282" t="s">
        <v>89</v>
      </c>
      <c r="C7" s="283"/>
      <c r="D7" s="284" t="s">
        <v>91</v>
      </c>
      <c r="E7" s="285"/>
      <c r="F7" s="286"/>
    </row>
    <row r="8" spans="1:6" ht="13.5" thickBot="1" x14ac:dyDescent="0.35">
      <c r="A8" s="287"/>
      <c r="B8" s="288" t="s">
        <v>90</v>
      </c>
      <c r="C8" s="289"/>
      <c r="D8" s="290" t="s">
        <v>92</v>
      </c>
      <c r="E8" s="291"/>
      <c r="F8" s="292"/>
    </row>
    <row r="9" spans="1:6" ht="23.5" thickBot="1" x14ac:dyDescent="0.35">
      <c r="A9" s="293" t="s">
        <v>78</v>
      </c>
      <c r="B9" s="294" t="s">
        <v>79</v>
      </c>
      <c r="C9" s="294" t="s">
        <v>80</v>
      </c>
      <c r="D9" s="301" t="s">
        <v>81</v>
      </c>
      <c r="E9" s="788" t="s">
        <v>82</v>
      </c>
      <c r="F9" s="789"/>
    </row>
    <row r="10" spans="1:6" ht="13" x14ac:dyDescent="0.25">
      <c r="A10" s="295">
        <v>1</v>
      </c>
      <c r="B10" s="296" t="s">
        <v>679</v>
      </c>
      <c r="C10" s="196" t="s">
        <v>680</v>
      </c>
      <c r="D10" s="156" t="s">
        <v>1</v>
      </c>
      <c r="E10" s="790"/>
      <c r="F10" s="791"/>
    </row>
    <row r="11" spans="1:6" ht="13" x14ac:dyDescent="0.25">
      <c r="A11" s="295">
        <v>2</v>
      </c>
      <c r="B11" s="649" t="s">
        <v>123</v>
      </c>
      <c r="C11" s="195" t="s">
        <v>681</v>
      </c>
      <c r="D11" s="156" t="s">
        <v>1</v>
      </c>
      <c r="E11" s="779"/>
      <c r="F11" s="780"/>
    </row>
    <row r="12" spans="1:6" ht="25" x14ac:dyDescent="0.25">
      <c r="A12" s="295">
        <v>3</v>
      </c>
      <c r="B12" s="668" t="s">
        <v>682</v>
      </c>
      <c r="C12" s="195" t="s">
        <v>683</v>
      </c>
      <c r="D12" s="156" t="s">
        <v>1</v>
      </c>
      <c r="E12" s="779"/>
      <c r="F12" s="780"/>
    </row>
    <row r="13" spans="1:6" ht="13" x14ac:dyDescent="0.25">
      <c r="A13" s="295">
        <v>4</v>
      </c>
      <c r="B13" s="296"/>
      <c r="C13" s="296"/>
      <c r="D13" s="156" t="s">
        <v>1</v>
      </c>
      <c r="E13" s="779"/>
      <c r="F13" s="780"/>
    </row>
    <row r="14" spans="1:6" ht="13" x14ac:dyDescent="0.25">
      <c r="A14" s="295">
        <v>5</v>
      </c>
      <c r="B14" s="296"/>
      <c r="C14" s="296"/>
      <c r="D14" s="156" t="s">
        <v>1</v>
      </c>
      <c r="E14" s="779"/>
      <c r="F14" s="780"/>
    </row>
    <row r="15" spans="1:6" ht="13" x14ac:dyDescent="0.25">
      <c r="A15" s="295">
        <v>6</v>
      </c>
      <c r="B15" s="296"/>
      <c r="C15" s="296"/>
      <c r="D15" s="156" t="s">
        <v>1</v>
      </c>
      <c r="E15" s="779"/>
      <c r="F15" s="780"/>
    </row>
    <row r="16" spans="1:6" ht="13" x14ac:dyDescent="0.25">
      <c r="A16" s="295">
        <v>7</v>
      </c>
      <c r="B16" s="296"/>
      <c r="C16" s="296"/>
      <c r="D16" s="156" t="s">
        <v>1</v>
      </c>
      <c r="E16" s="779"/>
      <c r="F16" s="780"/>
    </row>
    <row r="17" spans="1:6" ht="13" x14ac:dyDescent="0.25">
      <c r="A17" s="295">
        <v>8</v>
      </c>
      <c r="B17" s="296"/>
      <c r="C17" s="296"/>
      <c r="D17" s="156" t="s">
        <v>1</v>
      </c>
      <c r="E17" s="779"/>
      <c r="F17" s="780"/>
    </row>
    <row r="18" spans="1:6" ht="13" x14ac:dyDescent="0.25">
      <c r="A18" s="295">
        <v>9</v>
      </c>
      <c r="B18" s="296"/>
      <c r="C18" s="296"/>
      <c r="D18" s="156" t="s">
        <v>1</v>
      </c>
      <c r="E18" s="779"/>
      <c r="F18" s="780"/>
    </row>
    <row r="19" spans="1:6" ht="13" x14ac:dyDescent="0.25">
      <c r="A19" s="295">
        <v>10</v>
      </c>
      <c r="B19" s="296"/>
      <c r="C19" s="296"/>
      <c r="D19" s="156" t="s">
        <v>1</v>
      </c>
      <c r="E19" s="779"/>
      <c r="F19" s="780"/>
    </row>
    <row r="20" spans="1:6" ht="13" x14ac:dyDescent="0.25">
      <c r="A20" s="295">
        <v>11</v>
      </c>
      <c r="B20" s="296"/>
      <c r="C20" s="296"/>
      <c r="D20" s="156" t="s">
        <v>1</v>
      </c>
      <c r="E20" s="779"/>
      <c r="F20" s="780"/>
    </row>
    <row r="21" spans="1:6" ht="13" x14ac:dyDescent="0.25">
      <c r="A21" s="295">
        <v>12</v>
      </c>
      <c r="B21" s="296"/>
      <c r="C21" s="296"/>
      <c r="D21" s="156" t="s">
        <v>1</v>
      </c>
      <c r="E21" s="779"/>
      <c r="F21" s="780"/>
    </row>
    <row r="22" spans="1:6" ht="13" x14ac:dyDescent="0.25">
      <c r="A22" s="295">
        <v>13</v>
      </c>
      <c r="B22" s="296"/>
      <c r="C22" s="296"/>
      <c r="D22" s="156" t="s">
        <v>1</v>
      </c>
      <c r="E22" s="779"/>
      <c r="F22" s="780"/>
    </row>
    <row r="23" spans="1:6" ht="13" x14ac:dyDescent="0.25">
      <c r="A23" s="295">
        <v>14</v>
      </c>
      <c r="B23" s="296"/>
      <c r="C23" s="296"/>
      <c r="D23" s="156" t="s">
        <v>1</v>
      </c>
      <c r="E23" s="779"/>
      <c r="F23" s="780"/>
    </row>
    <row r="24" spans="1:6" ht="13" x14ac:dyDescent="0.25">
      <c r="A24" s="295">
        <v>15</v>
      </c>
      <c r="B24" s="296"/>
      <c r="C24" s="296"/>
      <c r="D24" s="156" t="s">
        <v>1</v>
      </c>
      <c r="E24" s="779"/>
      <c r="F24" s="780"/>
    </row>
    <row r="25" spans="1:6" ht="13" x14ac:dyDescent="0.25">
      <c r="A25" s="295">
        <v>16</v>
      </c>
      <c r="B25" s="296"/>
      <c r="C25" s="296"/>
      <c r="D25" s="156" t="s">
        <v>1</v>
      </c>
      <c r="E25" s="779"/>
      <c r="F25" s="780"/>
    </row>
    <row r="26" spans="1:6" ht="13" x14ac:dyDescent="0.25">
      <c r="A26" s="295">
        <v>17</v>
      </c>
      <c r="B26" s="296"/>
      <c r="C26" s="296"/>
      <c r="D26" s="156" t="s">
        <v>1</v>
      </c>
      <c r="E26" s="779"/>
      <c r="F26" s="780"/>
    </row>
    <row r="27" spans="1:6" ht="13" x14ac:dyDescent="0.25">
      <c r="A27" s="295">
        <v>18</v>
      </c>
      <c r="B27" s="296"/>
      <c r="C27" s="296"/>
      <c r="D27" s="156" t="s">
        <v>1</v>
      </c>
      <c r="E27" s="779"/>
      <c r="F27" s="780"/>
    </row>
    <row r="28" spans="1:6" ht="13" x14ac:dyDescent="0.25">
      <c r="A28" s="295">
        <v>19</v>
      </c>
      <c r="B28" s="296"/>
      <c r="C28" s="296"/>
      <c r="D28" s="156" t="s">
        <v>1</v>
      </c>
      <c r="E28" s="779"/>
      <c r="F28" s="780"/>
    </row>
    <row r="29" spans="1:6" ht="13" x14ac:dyDescent="0.25">
      <c r="A29" s="295">
        <v>20</v>
      </c>
      <c r="B29" s="296"/>
      <c r="C29" s="296"/>
      <c r="D29" s="156" t="s">
        <v>1</v>
      </c>
      <c r="E29" s="779"/>
      <c r="F29" s="780"/>
    </row>
    <row r="30" spans="1:6" ht="13.5" thickBot="1" x14ac:dyDescent="0.35">
      <c r="A30" s="297"/>
      <c r="B30" s="298" t="s">
        <v>83</v>
      </c>
      <c r="C30" s="299"/>
      <c r="D30" s="624" t="s">
        <v>1</v>
      </c>
      <c r="E30" s="795"/>
      <c r="F30" s="796"/>
    </row>
    <row r="32" spans="1:6" ht="16.5" customHeight="1" x14ac:dyDescent="0.25"/>
    <row r="33" ht="16.5" customHeight="1" x14ac:dyDescent="0.25"/>
    <row r="34" ht="13" customHeight="1" x14ac:dyDescent="0.25"/>
    <row r="37" ht="13.5" customHeight="1" x14ac:dyDescent="0.25"/>
    <row r="38" ht="13.5" customHeight="1" x14ac:dyDescent="0.25"/>
    <row r="39" ht="13.5" customHeight="1" x14ac:dyDescent="0.25"/>
    <row r="45" ht="18" customHeight="1" x14ac:dyDescent="0.25"/>
    <row r="64" ht="16.5" customHeight="1" x14ac:dyDescent="0.25"/>
    <row r="66" ht="12.75" customHeight="1" x14ac:dyDescent="0.25"/>
    <row r="69" ht="13.5" customHeight="1" x14ac:dyDescent="0.25"/>
  </sheetData>
  <mergeCells count="27">
    <mergeCell ref="E15:F15"/>
    <mergeCell ref="A1:F1"/>
    <mergeCell ref="C3:E3"/>
    <mergeCell ref="C4:E4"/>
    <mergeCell ref="C5:E5"/>
    <mergeCell ref="C6:E6"/>
    <mergeCell ref="E9:F9"/>
    <mergeCell ref="E10:F10"/>
    <mergeCell ref="E11:F11"/>
    <mergeCell ref="E12:F12"/>
    <mergeCell ref="E13:F13"/>
    <mergeCell ref="E14:F14"/>
    <mergeCell ref="E28:F28"/>
    <mergeCell ref="E29:F29"/>
    <mergeCell ref="E30:F30"/>
    <mergeCell ref="E27:F27"/>
    <mergeCell ref="E16:F16"/>
    <mergeCell ref="E17:F17"/>
    <mergeCell ref="E18:F18"/>
    <mergeCell ref="E19:F19"/>
    <mergeCell ref="E20:F20"/>
    <mergeCell ref="E21:F21"/>
    <mergeCell ref="E22:F22"/>
    <mergeCell ref="E23:F23"/>
    <mergeCell ref="E24:F24"/>
    <mergeCell ref="E25:F25"/>
    <mergeCell ref="E26:F26"/>
  </mergeCells>
  <conditionalFormatting sqref="D10:D29">
    <cfRule type="cellIs" dxfId="20" priority="1" stopIfTrue="1" operator="equal">
      <formula>"F"</formula>
    </cfRule>
    <cfRule type="cellIs" dxfId="19" priority="2" stopIfTrue="1" operator="equal">
      <formula>"B"</formula>
    </cfRule>
    <cfRule type="cellIs" dxfId="18" priority="3"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D10:D29">
      <formula1>"U,P,F,B,S,n/a"</formula1>
    </dataValidation>
  </dataValidations>
  <hyperlinks>
    <hyperlink ref="E2" location="'UC059'!A1" display="UC059-01"/>
    <hyperlink ref="B12" location="'Test Data'!A156:E159" display="填写正确的人口信息，并点击“保存”按钮"/>
  </hyperlinks>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3"/>
  <dimension ref="A1:I75"/>
  <sheetViews>
    <sheetView workbookViewId="0">
      <pane ySplit="12" topLeftCell="A13" activePane="bottomLeft" state="frozen"/>
      <selection pane="bottomLeft" activeCell="H20" sqref="H20"/>
    </sheetView>
  </sheetViews>
  <sheetFormatPr defaultColWidth="9.1796875" defaultRowHeight="12.5" x14ac:dyDescent="0.25"/>
  <cols>
    <col min="1" max="1" width="5.26953125" style="9" customWidth="1"/>
    <col min="2" max="3" width="29.54296875" style="9" customWidth="1"/>
    <col min="4" max="4" width="6.54296875" style="9" bestFit="1" customWidth="1"/>
    <col min="5" max="5" width="10.453125" style="9" customWidth="1"/>
    <col min="6" max="6" width="7.54296875" style="9" bestFit="1" customWidth="1"/>
    <col min="7" max="7" width="7.54296875" style="9" customWidth="1"/>
    <col min="8" max="8" width="30.54296875" style="9" customWidth="1"/>
    <col min="9" max="9" width="2.7265625" style="13" customWidth="1"/>
    <col min="10" max="16384" width="9.1796875" style="9"/>
  </cols>
  <sheetData>
    <row r="1" spans="1:9" ht="20" x14ac:dyDescent="0.4">
      <c r="A1" s="773" t="str">
        <f ca="1">MID(CELL("filename",A7),FIND("]",CELL("filename"),1)+1,255)</f>
        <v>UC061</v>
      </c>
      <c r="B1" s="773"/>
      <c r="C1" s="773"/>
      <c r="D1" s="773"/>
      <c r="E1" s="773"/>
      <c r="F1" s="773"/>
      <c r="G1" s="773"/>
      <c r="H1" s="773"/>
      <c r="I1" s="773"/>
    </row>
    <row r="2" spans="1:9" ht="3.75" customHeight="1" x14ac:dyDescent="0.4">
      <c r="A2" s="16"/>
      <c r="B2" s="16"/>
      <c r="C2" s="16"/>
      <c r="D2" s="16"/>
      <c r="E2" s="16"/>
      <c r="F2" s="16"/>
      <c r="G2" s="16"/>
      <c r="H2" s="16"/>
      <c r="I2" s="16"/>
    </row>
    <row r="3" spans="1:9" s="18" customFormat="1" ht="13" x14ac:dyDescent="0.25">
      <c r="A3" s="20"/>
      <c r="B3" s="20"/>
      <c r="C3" s="20"/>
      <c r="D3" s="143"/>
      <c r="E3" s="143" t="s">
        <v>0</v>
      </c>
      <c r="F3" s="144"/>
      <c r="G3" s="145"/>
      <c r="H3" s="20"/>
      <c r="I3" s="20"/>
    </row>
    <row r="4" spans="1:9" s="18" customFormat="1" ht="11.5" x14ac:dyDescent="0.25">
      <c r="A4" s="20"/>
      <c r="B4" s="20"/>
      <c r="C4" s="20"/>
      <c r="D4" s="146" t="s">
        <v>12</v>
      </c>
      <c r="E4" s="33">
        <f>COUNTIF($D$12:$D$65,"U")</f>
        <v>0</v>
      </c>
      <c r="F4" s="89" t="str">
        <f>IF($E$9=0, "-", $E4/$E$9)</f>
        <v>-</v>
      </c>
      <c r="G4" s="76">
        <f>SUMIF($D$12:$D$64,"U", $G$12:$G$64) / 60</f>
        <v>0</v>
      </c>
      <c r="H4" s="20"/>
      <c r="I4" s="20"/>
    </row>
    <row r="5" spans="1:9" s="18" customFormat="1" ht="11.5" x14ac:dyDescent="0.25">
      <c r="A5" s="20"/>
      <c r="B5" s="20"/>
      <c r="C5" s="20"/>
      <c r="D5" s="146" t="s">
        <v>10</v>
      </c>
      <c r="E5" s="33">
        <f>COUNTIF($D$12:$D$65,"P")</f>
        <v>0</v>
      </c>
      <c r="F5" s="89" t="str">
        <f>IF($E$9=0, "-", $E5/$E$9)</f>
        <v>-</v>
      </c>
      <c r="G5" s="77">
        <f>SUMIF($D$12:$D$65,"P", $G$12:$G$65) / 60</f>
        <v>0</v>
      </c>
      <c r="H5" s="20"/>
      <c r="I5" s="20"/>
    </row>
    <row r="6" spans="1:9" s="18" customFormat="1" ht="11.5" x14ac:dyDescent="0.25">
      <c r="A6" s="20"/>
      <c r="B6" s="20"/>
      <c r="C6" s="20"/>
      <c r="D6" s="146" t="s">
        <v>11</v>
      </c>
      <c r="E6" s="33">
        <f>COUNTIF($D$12:$D$65,"F")</f>
        <v>0</v>
      </c>
      <c r="F6" s="89" t="str">
        <f>IF($E$9=0, "-", $E6/$E$9)</f>
        <v>-</v>
      </c>
      <c r="G6" s="77">
        <f>SUMIF($D$12:$D$65,"F", $G$12:$G$65) / 60</f>
        <v>0</v>
      </c>
      <c r="H6" s="20"/>
      <c r="I6" s="20"/>
    </row>
    <row r="7" spans="1:9" s="18" customFormat="1" ht="11.5" x14ac:dyDescent="0.25">
      <c r="A7" s="21"/>
      <c r="B7" s="21"/>
      <c r="C7" s="17"/>
      <c r="D7" s="146" t="s">
        <v>9</v>
      </c>
      <c r="E7" s="33">
        <f>COUNTIF($D$12:$D$65,"S")</f>
        <v>0</v>
      </c>
      <c r="F7" s="89" t="str">
        <f>IF($E$9=0, "-", $E7/$E$9)</f>
        <v>-</v>
      </c>
      <c r="G7" s="77">
        <f>SUMIF($D$12:$D$65,"S", $G$12:$G$65) / 60</f>
        <v>0</v>
      </c>
      <c r="H7" s="20"/>
      <c r="I7" s="20"/>
    </row>
    <row r="8" spans="1:9" s="18" customFormat="1" ht="11.5" x14ac:dyDescent="0.25">
      <c r="A8" s="21"/>
      <c r="B8" s="21"/>
      <c r="C8" s="17"/>
      <c r="D8" s="146" t="s">
        <v>13</v>
      </c>
      <c r="E8" s="33">
        <f>COUNTIF($D$12:$D$65,"B")</f>
        <v>0</v>
      </c>
      <c r="F8" s="90" t="str">
        <f>IF($E$9=0, "-", $E8/$E$9)</f>
        <v>-</v>
      </c>
      <c r="G8" s="77">
        <f>SUMIF($D$12:$D$65,"B", $G$12:$G$65) / 60</f>
        <v>0</v>
      </c>
      <c r="H8" s="20"/>
      <c r="I8" s="20"/>
    </row>
    <row r="9" spans="1:9" s="18" customFormat="1" ht="11.5" hidden="1" x14ac:dyDescent="0.2">
      <c r="A9" s="21"/>
      <c r="B9" s="21"/>
      <c r="C9" s="21"/>
      <c r="D9" s="35" t="s">
        <v>7</v>
      </c>
      <c r="E9" s="37">
        <f>SUM(E4:E8)</f>
        <v>0</v>
      </c>
      <c r="F9" s="38" t="str">
        <f>IF($E$9=0,"-",$E$9/$E$9)</f>
        <v>-</v>
      </c>
      <c r="G9" s="40">
        <f>SUM(G4:G8)</f>
        <v>0</v>
      </c>
      <c r="I9" s="22"/>
    </row>
    <row r="10" spans="1:9" s="18" customFormat="1" ht="11.5" hidden="1" x14ac:dyDescent="0.2">
      <c r="A10" s="21"/>
      <c r="B10" s="21"/>
      <c r="C10" s="21"/>
      <c r="D10" s="34" t="s">
        <v>8</v>
      </c>
      <c r="E10" s="36">
        <f>COUNTIF($D$12:$D$65,"N/A")</f>
        <v>50</v>
      </c>
      <c r="F10" s="19"/>
      <c r="G10" s="39">
        <f>SUMIF($D$12:$D$65,"n/a", $G$12:$G$65) / 60</f>
        <v>0</v>
      </c>
      <c r="I10" s="22"/>
    </row>
    <row r="11" spans="1:9" ht="4.5" customHeight="1" x14ac:dyDescent="0.25">
      <c r="A11" s="6"/>
      <c r="B11" s="6"/>
      <c r="C11" s="6"/>
      <c r="D11" s="6"/>
      <c r="E11" s="6"/>
      <c r="F11" s="6"/>
      <c r="G11" s="6"/>
      <c r="H11" s="6"/>
      <c r="I11" s="7"/>
    </row>
    <row r="12" spans="1:9" ht="29.25" customHeight="1" x14ac:dyDescent="0.3">
      <c r="A12" s="32" t="s">
        <v>14</v>
      </c>
      <c r="B12" s="32" t="s">
        <v>803</v>
      </c>
      <c r="C12" s="32" t="s">
        <v>72</v>
      </c>
      <c r="D12" s="32" t="s">
        <v>73</v>
      </c>
      <c r="E12" s="32" t="s">
        <v>75</v>
      </c>
      <c r="F12" s="32" t="s">
        <v>64</v>
      </c>
      <c r="G12" s="32" t="s">
        <v>76</v>
      </c>
      <c r="H12" s="142" t="s">
        <v>74</v>
      </c>
      <c r="I12" s="41"/>
    </row>
    <row r="13" spans="1:9" ht="13.5" thickBot="1" x14ac:dyDescent="0.35">
      <c r="A13" s="776" t="s">
        <v>699</v>
      </c>
      <c r="B13" s="777"/>
      <c r="C13" s="777"/>
      <c r="D13" s="777"/>
      <c r="E13" s="777"/>
      <c r="F13" s="777"/>
      <c r="G13" s="777"/>
      <c r="H13" s="777"/>
      <c r="I13" s="778"/>
    </row>
    <row r="14" spans="1:9" ht="13" x14ac:dyDescent="0.25">
      <c r="A14" s="28">
        <f>MAX(A$12:A12)+1</f>
        <v>1</v>
      </c>
      <c r="B14" s="309" t="s">
        <v>700</v>
      </c>
      <c r="C14" s="30" t="s">
        <v>701</v>
      </c>
      <c r="D14" s="147" t="s">
        <v>1</v>
      </c>
      <c r="E14" s="148"/>
      <c r="F14" s="31"/>
      <c r="G14" s="149"/>
      <c r="H14" s="150"/>
      <c r="I14" s="31"/>
    </row>
    <row r="15" spans="1:9" ht="23" x14ac:dyDescent="0.25">
      <c r="A15" s="23">
        <f>MAX(A$12:A14)+1</f>
        <v>2</v>
      </c>
      <c r="B15" s="230" t="s">
        <v>721</v>
      </c>
      <c r="C15" s="674" t="s">
        <v>722</v>
      </c>
      <c r="D15" s="147" t="s">
        <v>1</v>
      </c>
      <c r="E15" s="151"/>
      <c r="F15" s="27"/>
      <c r="G15" s="149"/>
      <c r="H15" s="152"/>
      <c r="I15" s="27"/>
    </row>
    <row r="16" spans="1:9" ht="13" x14ac:dyDescent="0.25">
      <c r="A16" s="23">
        <f>MAX(A$12:A15)+1</f>
        <v>3</v>
      </c>
      <c r="B16" s="26"/>
      <c r="C16" s="25"/>
      <c r="D16" s="147" t="s">
        <v>1</v>
      </c>
      <c r="E16" s="151"/>
      <c r="F16" s="27"/>
      <c r="G16" s="149"/>
      <c r="H16" s="152"/>
      <c r="I16" s="27"/>
    </row>
    <row r="17" spans="1:9" ht="13" x14ac:dyDescent="0.25">
      <c r="A17" s="23">
        <f>MAX(A$12:A16)+1</f>
        <v>4</v>
      </c>
      <c r="B17" s="24"/>
      <c r="C17" s="25"/>
      <c r="D17" s="147" t="s">
        <v>1</v>
      </c>
      <c r="E17" s="151"/>
      <c r="F17" s="27"/>
      <c r="G17" s="149"/>
      <c r="H17" s="152"/>
      <c r="I17" s="27"/>
    </row>
    <row r="18" spans="1:9" ht="13" x14ac:dyDescent="0.25">
      <c r="A18" s="23">
        <f>MAX(A$12:A17)+1</f>
        <v>5</v>
      </c>
      <c r="B18" s="24"/>
      <c r="C18" s="25"/>
      <c r="D18" s="147" t="s">
        <v>1</v>
      </c>
      <c r="E18" s="151"/>
      <c r="F18" s="27"/>
      <c r="G18" s="149"/>
      <c r="H18" s="152"/>
      <c r="I18" s="27"/>
    </row>
    <row r="19" spans="1:9" ht="13" x14ac:dyDescent="0.25">
      <c r="A19" s="23">
        <f>MAX(A$12:A18)+1</f>
        <v>6</v>
      </c>
      <c r="B19" s="25"/>
      <c r="C19" s="24"/>
      <c r="D19" s="147" t="s">
        <v>1</v>
      </c>
      <c r="E19" s="151"/>
      <c r="F19" s="27"/>
      <c r="G19" s="149"/>
      <c r="H19" s="152"/>
      <c r="I19" s="27"/>
    </row>
    <row r="20" spans="1:9" ht="13" x14ac:dyDescent="0.25">
      <c r="A20" s="23">
        <f>MAX(A$12:A19)+1</f>
        <v>7</v>
      </c>
      <c r="B20" s="25"/>
      <c r="C20" s="24"/>
      <c r="D20" s="147" t="s">
        <v>1</v>
      </c>
      <c r="E20" s="151"/>
      <c r="F20" s="27"/>
      <c r="G20" s="149"/>
      <c r="H20" s="152"/>
      <c r="I20" s="27"/>
    </row>
    <row r="21" spans="1:9" ht="13" x14ac:dyDescent="0.25">
      <c r="A21" s="23">
        <f>MAX(A$12:A20)+1</f>
        <v>8</v>
      </c>
      <c r="B21" s="24"/>
      <c r="C21" s="24"/>
      <c r="D21" s="147" t="s">
        <v>1</v>
      </c>
      <c r="E21" s="151"/>
      <c r="F21" s="27"/>
      <c r="G21" s="149"/>
      <c r="H21" s="152"/>
      <c r="I21" s="27"/>
    </row>
    <row r="22" spans="1:9" ht="13" x14ac:dyDescent="0.25">
      <c r="A22" s="23">
        <f>MAX(A$12:A21)+1</f>
        <v>9</v>
      </c>
      <c r="B22" s="25"/>
      <c r="C22" s="24"/>
      <c r="D22" s="147" t="s">
        <v>1</v>
      </c>
      <c r="E22" s="151"/>
      <c r="F22" s="27"/>
      <c r="G22" s="149"/>
      <c r="H22" s="152"/>
      <c r="I22" s="27"/>
    </row>
    <row r="23" spans="1:9" ht="13" x14ac:dyDescent="0.25">
      <c r="A23" s="23">
        <f>MAX(A$12:A22)+1</f>
        <v>10</v>
      </c>
      <c r="B23" s="25"/>
      <c r="C23" s="24"/>
      <c r="D23" s="147" t="s">
        <v>1</v>
      </c>
      <c r="E23" s="151"/>
      <c r="F23" s="27"/>
      <c r="G23" s="149"/>
      <c r="H23" s="152"/>
      <c r="I23" s="27"/>
    </row>
    <row r="24" spans="1:9" ht="13" x14ac:dyDescent="0.25">
      <c r="A24" s="23">
        <f>MAX(A$12:A23)+1</f>
        <v>11</v>
      </c>
      <c r="B24" s="24"/>
      <c r="C24" s="24"/>
      <c r="D24" s="147" t="s">
        <v>1</v>
      </c>
      <c r="E24" s="151"/>
      <c r="F24" s="27"/>
      <c r="G24" s="149"/>
      <c r="H24" s="152"/>
      <c r="I24" s="27"/>
    </row>
    <row r="25" spans="1:9" ht="13" x14ac:dyDescent="0.25">
      <c r="A25" s="23">
        <f>MAX(A$12:A24)+1</f>
        <v>12</v>
      </c>
      <c r="B25" s="25"/>
      <c r="C25" s="24"/>
      <c r="D25" s="147" t="s">
        <v>1</v>
      </c>
      <c r="E25" s="151"/>
      <c r="F25" s="27"/>
      <c r="G25" s="149"/>
      <c r="H25" s="152"/>
      <c r="I25" s="27"/>
    </row>
    <row r="26" spans="1:9" ht="13" x14ac:dyDescent="0.25">
      <c r="A26" s="23">
        <f>MAX(A$12:A25)+1</f>
        <v>13</v>
      </c>
      <c r="B26" s="25"/>
      <c r="C26" s="24"/>
      <c r="D26" s="147" t="s">
        <v>1</v>
      </c>
      <c r="E26" s="151"/>
      <c r="F26" s="27"/>
      <c r="G26" s="149"/>
      <c r="H26" s="152"/>
      <c r="I26" s="27"/>
    </row>
    <row r="27" spans="1:9" ht="13" x14ac:dyDescent="0.25">
      <c r="A27" s="23">
        <f>MAX(A$12:A26)+1</f>
        <v>14</v>
      </c>
      <c r="B27" s="24"/>
      <c r="C27" s="24"/>
      <c r="D27" s="147" t="s">
        <v>1</v>
      </c>
      <c r="E27" s="151"/>
      <c r="F27" s="27"/>
      <c r="G27" s="149"/>
      <c r="H27" s="152"/>
      <c r="I27" s="27"/>
    </row>
    <row r="28" spans="1:9" ht="13" x14ac:dyDescent="0.25">
      <c r="A28" s="23">
        <f>MAX(A$12:A27)+1</f>
        <v>15</v>
      </c>
      <c r="B28" s="25"/>
      <c r="C28" s="24"/>
      <c r="D28" s="147" t="s">
        <v>1</v>
      </c>
      <c r="E28" s="151"/>
      <c r="F28" s="27"/>
      <c r="G28" s="149"/>
      <c r="H28" s="152"/>
      <c r="I28" s="27"/>
    </row>
    <row r="29" spans="1:9" ht="13" x14ac:dyDescent="0.25">
      <c r="A29" s="23">
        <f>MAX(A$12:A28)+1</f>
        <v>16</v>
      </c>
      <c r="B29" s="25"/>
      <c r="C29" s="24"/>
      <c r="D29" s="147" t="s">
        <v>1</v>
      </c>
      <c r="E29" s="151"/>
      <c r="F29" s="27"/>
      <c r="G29" s="149"/>
      <c r="H29" s="152"/>
      <c r="I29" s="27"/>
    </row>
    <row r="30" spans="1:9" ht="13" x14ac:dyDescent="0.25">
      <c r="A30" s="23">
        <f>MAX(A$12:A29)+1</f>
        <v>17</v>
      </c>
      <c r="B30" s="24"/>
      <c r="C30" s="24"/>
      <c r="D30" s="147" t="s">
        <v>1</v>
      </c>
      <c r="E30" s="151"/>
      <c r="F30" s="27"/>
      <c r="G30" s="149"/>
      <c r="H30" s="152"/>
      <c r="I30" s="27"/>
    </row>
    <row r="31" spans="1:9" ht="13" x14ac:dyDescent="0.25">
      <c r="A31" s="23">
        <f>MAX(A$12:A30)+1</f>
        <v>18</v>
      </c>
      <c r="B31" s="25"/>
      <c r="C31" s="24"/>
      <c r="D31" s="147" t="s">
        <v>1</v>
      </c>
      <c r="E31" s="151"/>
      <c r="F31" s="27"/>
      <c r="G31" s="149"/>
      <c r="H31" s="152"/>
      <c r="I31" s="27"/>
    </row>
    <row r="32" spans="1:9" ht="13" x14ac:dyDescent="0.25">
      <c r="A32" s="23">
        <f>MAX(A$12:A31)+1</f>
        <v>19</v>
      </c>
      <c r="B32" s="25"/>
      <c r="C32" s="24"/>
      <c r="D32" s="147" t="s">
        <v>1</v>
      </c>
      <c r="E32" s="151"/>
      <c r="F32" s="27"/>
      <c r="G32" s="149"/>
      <c r="H32" s="152"/>
      <c r="I32" s="27"/>
    </row>
    <row r="33" spans="1:9" ht="13" x14ac:dyDescent="0.25">
      <c r="A33" s="23">
        <f>MAX(A$12:A32)+1</f>
        <v>20</v>
      </c>
      <c r="B33" s="24"/>
      <c r="C33" s="24"/>
      <c r="D33" s="147" t="s">
        <v>1</v>
      </c>
      <c r="E33" s="151"/>
      <c r="F33" s="27"/>
      <c r="G33" s="149"/>
      <c r="H33" s="152"/>
      <c r="I33" s="27"/>
    </row>
    <row r="34" spans="1:9" ht="13" x14ac:dyDescent="0.25">
      <c r="A34" s="23">
        <f>MAX(A$12:A33)+1</f>
        <v>21</v>
      </c>
      <c r="B34" s="25"/>
      <c r="C34" s="24"/>
      <c r="D34" s="147" t="s">
        <v>1</v>
      </c>
      <c r="E34" s="151"/>
      <c r="F34" s="27"/>
      <c r="G34" s="149"/>
      <c r="H34" s="152"/>
      <c r="I34" s="27"/>
    </row>
    <row r="35" spans="1:9" ht="13" x14ac:dyDescent="0.25">
      <c r="A35" s="23">
        <f>MAX(A$12:A34)+1</f>
        <v>22</v>
      </c>
      <c r="B35" s="25"/>
      <c r="C35" s="24"/>
      <c r="D35" s="147" t="s">
        <v>1</v>
      </c>
      <c r="E35" s="151"/>
      <c r="F35" s="27"/>
      <c r="G35" s="149"/>
      <c r="H35" s="152"/>
      <c r="I35" s="27"/>
    </row>
    <row r="36" spans="1:9" ht="13" x14ac:dyDescent="0.25">
      <c r="A36" s="23">
        <f>MAX(A$12:A35)+1</f>
        <v>23</v>
      </c>
      <c r="B36" s="24"/>
      <c r="C36" s="24"/>
      <c r="D36" s="147" t="s">
        <v>1</v>
      </c>
      <c r="E36" s="151"/>
      <c r="F36" s="27"/>
      <c r="G36" s="149"/>
      <c r="H36" s="152"/>
      <c r="I36" s="27"/>
    </row>
    <row r="37" spans="1:9" ht="13" x14ac:dyDescent="0.25">
      <c r="A37" s="23">
        <f>MAX(A$12:A36)+1</f>
        <v>24</v>
      </c>
      <c r="B37" s="25"/>
      <c r="C37" s="24"/>
      <c r="D37" s="147" t="s">
        <v>1</v>
      </c>
      <c r="E37" s="151"/>
      <c r="F37" s="27"/>
      <c r="G37" s="149"/>
      <c r="H37" s="152"/>
      <c r="I37" s="27"/>
    </row>
    <row r="38" spans="1:9" ht="13" x14ac:dyDescent="0.25">
      <c r="A38" s="23">
        <f>MAX(A$12:A37)+1</f>
        <v>25</v>
      </c>
      <c r="B38" s="25"/>
      <c r="C38" s="24"/>
      <c r="D38" s="147" t="s">
        <v>1</v>
      </c>
      <c r="E38" s="151"/>
      <c r="F38" s="27"/>
      <c r="G38" s="149"/>
      <c r="H38" s="152"/>
      <c r="I38" s="27"/>
    </row>
    <row r="39" spans="1:9" ht="13" x14ac:dyDescent="0.25">
      <c r="A39" s="23">
        <f>MAX(A$12:A38)+1</f>
        <v>26</v>
      </c>
      <c r="B39" s="24"/>
      <c r="C39" s="24"/>
      <c r="D39" s="147" t="s">
        <v>1</v>
      </c>
      <c r="E39" s="151"/>
      <c r="F39" s="27"/>
      <c r="G39" s="149"/>
      <c r="H39" s="152"/>
      <c r="I39" s="27"/>
    </row>
    <row r="40" spans="1:9" ht="13" x14ac:dyDescent="0.25">
      <c r="A40" s="23">
        <f>MAX(A$12:A39)+1</f>
        <v>27</v>
      </c>
      <c r="B40" s="25"/>
      <c r="C40" s="24"/>
      <c r="D40" s="147" t="s">
        <v>1</v>
      </c>
      <c r="E40" s="151"/>
      <c r="F40" s="27"/>
      <c r="G40" s="149"/>
      <c r="H40" s="152"/>
      <c r="I40" s="27"/>
    </row>
    <row r="41" spans="1:9" ht="13" x14ac:dyDescent="0.25">
      <c r="A41" s="23">
        <f>MAX(A$12:A40)+1</f>
        <v>28</v>
      </c>
      <c r="B41" s="25"/>
      <c r="C41" s="24"/>
      <c r="D41" s="147" t="s">
        <v>1</v>
      </c>
      <c r="E41" s="151"/>
      <c r="F41" s="27"/>
      <c r="G41" s="149"/>
      <c r="H41" s="152"/>
      <c r="I41" s="27"/>
    </row>
    <row r="42" spans="1:9" ht="13" x14ac:dyDescent="0.25">
      <c r="A42" s="23">
        <f>MAX(A$12:A41)+1</f>
        <v>29</v>
      </c>
      <c r="B42" s="24"/>
      <c r="C42" s="24"/>
      <c r="D42" s="147" t="s">
        <v>1</v>
      </c>
      <c r="E42" s="151"/>
      <c r="F42" s="27"/>
      <c r="G42" s="149"/>
      <c r="H42" s="152"/>
      <c r="I42" s="27"/>
    </row>
    <row r="43" spans="1:9" ht="13" x14ac:dyDescent="0.25">
      <c r="A43" s="23">
        <f>MAX(A$12:A42)+1</f>
        <v>30</v>
      </c>
      <c r="B43" s="25"/>
      <c r="C43" s="24"/>
      <c r="D43" s="147" t="s">
        <v>1</v>
      </c>
      <c r="E43" s="151"/>
      <c r="F43" s="27"/>
      <c r="G43" s="149"/>
      <c r="H43" s="152"/>
      <c r="I43" s="27"/>
    </row>
    <row r="44" spans="1:9" ht="13" x14ac:dyDescent="0.25">
      <c r="A44" s="23">
        <f>MAX(A$12:A43)+1</f>
        <v>31</v>
      </c>
      <c r="B44" s="25"/>
      <c r="C44" s="24"/>
      <c r="D44" s="147" t="s">
        <v>1</v>
      </c>
      <c r="E44" s="151"/>
      <c r="F44" s="27"/>
      <c r="G44" s="149"/>
      <c r="H44" s="152"/>
      <c r="I44" s="27"/>
    </row>
    <row r="45" spans="1:9" ht="13" x14ac:dyDescent="0.25">
      <c r="A45" s="23">
        <f>MAX(A$12:A44)+1</f>
        <v>32</v>
      </c>
      <c r="B45" s="24"/>
      <c r="C45" s="24"/>
      <c r="D45" s="147" t="s">
        <v>1</v>
      </c>
      <c r="E45" s="151"/>
      <c r="F45" s="27"/>
      <c r="G45" s="149"/>
      <c r="H45" s="152"/>
      <c r="I45" s="27"/>
    </row>
    <row r="46" spans="1:9" ht="13" x14ac:dyDescent="0.25">
      <c r="A46" s="23">
        <f>MAX(A$12:A45)+1</f>
        <v>33</v>
      </c>
      <c r="B46" s="25"/>
      <c r="C46" s="24"/>
      <c r="D46" s="147" t="s">
        <v>1</v>
      </c>
      <c r="E46" s="151"/>
      <c r="F46" s="27"/>
      <c r="G46" s="149"/>
      <c r="H46" s="152"/>
      <c r="I46" s="27"/>
    </row>
    <row r="47" spans="1:9" ht="13" x14ac:dyDescent="0.25">
      <c r="A47" s="23">
        <f>MAX(A$12:A46)+1</f>
        <v>34</v>
      </c>
      <c r="B47" s="25"/>
      <c r="C47" s="24"/>
      <c r="D47" s="147" t="s">
        <v>1</v>
      </c>
      <c r="E47" s="151"/>
      <c r="F47" s="27"/>
      <c r="G47" s="149"/>
      <c r="H47" s="152"/>
      <c r="I47" s="27"/>
    </row>
    <row r="48" spans="1:9" ht="13" x14ac:dyDescent="0.25">
      <c r="A48" s="23">
        <f>MAX(A$12:A47)+1</f>
        <v>35</v>
      </c>
      <c r="B48" s="24"/>
      <c r="C48" s="24"/>
      <c r="D48" s="147" t="s">
        <v>1</v>
      </c>
      <c r="E48" s="151"/>
      <c r="F48" s="27"/>
      <c r="G48" s="149"/>
      <c r="H48" s="152"/>
      <c r="I48" s="27"/>
    </row>
    <row r="49" spans="1:9" ht="13" x14ac:dyDescent="0.25">
      <c r="A49" s="23">
        <f>MAX(A$12:A48)+1</f>
        <v>36</v>
      </c>
      <c r="B49" s="25"/>
      <c r="C49" s="24"/>
      <c r="D49" s="147" t="s">
        <v>1</v>
      </c>
      <c r="E49" s="151"/>
      <c r="F49" s="27"/>
      <c r="G49" s="149"/>
      <c r="H49" s="152"/>
      <c r="I49" s="27"/>
    </row>
    <row r="50" spans="1:9" ht="13" x14ac:dyDescent="0.25">
      <c r="A50" s="23">
        <f>MAX(A$12:A49)+1</f>
        <v>37</v>
      </c>
      <c r="B50" s="25"/>
      <c r="C50" s="24"/>
      <c r="D50" s="147" t="s">
        <v>1</v>
      </c>
      <c r="E50" s="151"/>
      <c r="F50" s="27"/>
      <c r="G50" s="149"/>
      <c r="H50" s="152"/>
      <c r="I50" s="27"/>
    </row>
    <row r="51" spans="1:9" ht="13" x14ac:dyDescent="0.25">
      <c r="A51" s="23">
        <f>MAX(A$12:A50)+1</f>
        <v>38</v>
      </c>
      <c r="B51" s="24"/>
      <c r="C51" s="24"/>
      <c r="D51" s="147" t="s">
        <v>1</v>
      </c>
      <c r="E51" s="151"/>
      <c r="F51" s="27"/>
      <c r="G51" s="149"/>
      <c r="H51" s="152"/>
      <c r="I51" s="27"/>
    </row>
    <row r="52" spans="1:9" ht="13" x14ac:dyDescent="0.25">
      <c r="A52" s="23">
        <f>MAX(A$12:A51)+1</f>
        <v>39</v>
      </c>
      <c r="B52" s="25"/>
      <c r="C52" s="24"/>
      <c r="D52" s="147" t="s">
        <v>1</v>
      </c>
      <c r="E52" s="151"/>
      <c r="F52" s="27"/>
      <c r="G52" s="149"/>
      <c r="H52" s="152"/>
      <c r="I52" s="27"/>
    </row>
    <row r="53" spans="1:9" ht="13" x14ac:dyDescent="0.25">
      <c r="A53" s="23">
        <f>MAX(A$12:A52)+1</f>
        <v>40</v>
      </c>
      <c r="B53" s="25"/>
      <c r="C53" s="24"/>
      <c r="D53" s="147" t="s">
        <v>1</v>
      </c>
      <c r="E53" s="151"/>
      <c r="F53" s="27"/>
      <c r="G53" s="149"/>
      <c r="H53" s="152"/>
      <c r="I53" s="27"/>
    </row>
    <row r="54" spans="1:9" ht="13" x14ac:dyDescent="0.25">
      <c r="A54" s="23">
        <f>MAX(A$12:A53)+1</f>
        <v>41</v>
      </c>
      <c r="B54" s="24"/>
      <c r="C54" s="24"/>
      <c r="D54" s="147" t="s">
        <v>1</v>
      </c>
      <c r="E54" s="151"/>
      <c r="F54" s="27"/>
      <c r="G54" s="149"/>
      <c r="H54" s="152"/>
      <c r="I54" s="27"/>
    </row>
    <row r="55" spans="1:9" ht="13" x14ac:dyDescent="0.25">
      <c r="A55" s="23">
        <f>MAX(A$12:A54)+1</f>
        <v>42</v>
      </c>
      <c r="B55" s="25"/>
      <c r="C55" s="24"/>
      <c r="D55" s="147" t="s">
        <v>1</v>
      </c>
      <c r="E55" s="151"/>
      <c r="F55" s="27"/>
      <c r="G55" s="149"/>
      <c r="H55" s="152"/>
      <c r="I55" s="27"/>
    </row>
    <row r="56" spans="1:9" ht="13" x14ac:dyDescent="0.25">
      <c r="A56" s="23">
        <f>MAX(A$12:A55)+1</f>
        <v>43</v>
      </c>
      <c r="B56" s="25"/>
      <c r="C56" s="24"/>
      <c r="D56" s="147" t="s">
        <v>1</v>
      </c>
      <c r="E56" s="151"/>
      <c r="F56" s="27"/>
      <c r="G56" s="149"/>
      <c r="H56" s="152"/>
      <c r="I56" s="27"/>
    </row>
    <row r="57" spans="1:9" ht="13" x14ac:dyDescent="0.25">
      <c r="A57" s="23">
        <f>MAX(A$12:A56)+1</f>
        <v>44</v>
      </c>
      <c r="B57" s="24"/>
      <c r="C57" s="24"/>
      <c r="D57" s="147" t="s">
        <v>1</v>
      </c>
      <c r="E57" s="151"/>
      <c r="F57" s="27"/>
      <c r="G57" s="149"/>
      <c r="H57" s="152"/>
      <c r="I57" s="27"/>
    </row>
    <row r="58" spans="1:9" ht="13" x14ac:dyDescent="0.25">
      <c r="A58" s="23">
        <f>MAX(A$12:A57)+1</f>
        <v>45</v>
      </c>
      <c r="B58" s="25"/>
      <c r="C58" s="24"/>
      <c r="D58" s="147" t="s">
        <v>1</v>
      </c>
      <c r="E58" s="151"/>
      <c r="F58" s="27"/>
      <c r="G58" s="149"/>
      <c r="H58" s="152"/>
      <c r="I58" s="27"/>
    </row>
    <row r="59" spans="1:9" ht="13" x14ac:dyDescent="0.25">
      <c r="A59" s="23">
        <f>MAX(A$12:A58)+1</f>
        <v>46</v>
      </c>
      <c r="B59" s="25"/>
      <c r="C59" s="24"/>
      <c r="D59" s="147" t="s">
        <v>1</v>
      </c>
      <c r="E59" s="151"/>
      <c r="F59" s="27"/>
      <c r="G59" s="149"/>
      <c r="H59" s="152"/>
      <c r="I59" s="27"/>
    </row>
    <row r="60" spans="1:9" ht="13" x14ac:dyDescent="0.25">
      <c r="A60" s="23">
        <f>MAX(A$12:A59)+1</f>
        <v>47</v>
      </c>
      <c r="B60" s="24"/>
      <c r="C60" s="24"/>
      <c r="D60" s="147" t="s">
        <v>1</v>
      </c>
      <c r="E60" s="151"/>
      <c r="F60" s="27"/>
      <c r="G60" s="149"/>
      <c r="H60" s="152"/>
      <c r="I60" s="27"/>
    </row>
    <row r="61" spans="1:9" ht="13" x14ac:dyDescent="0.25">
      <c r="A61" s="23">
        <f>MAX(A$12:A60)+1</f>
        <v>48</v>
      </c>
      <c r="B61" s="25"/>
      <c r="C61" s="24"/>
      <c r="D61" s="147" t="s">
        <v>1</v>
      </c>
      <c r="E61" s="151"/>
      <c r="F61" s="27"/>
      <c r="G61" s="149"/>
      <c r="H61" s="152"/>
      <c r="I61" s="27"/>
    </row>
    <row r="62" spans="1:9" ht="13" x14ac:dyDescent="0.25">
      <c r="A62" s="23">
        <f>MAX(A$12:A61)+1</f>
        <v>49</v>
      </c>
      <c r="B62" s="25"/>
      <c r="C62" s="24"/>
      <c r="D62" s="147" t="s">
        <v>1</v>
      </c>
      <c r="E62" s="151"/>
      <c r="F62" s="27"/>
      <c r="G62" s="149"/>
      <c r="H62" s="152"/>
      <c r="I62" s="27"/>
    </row>
    <row r="63" spans="1:9" ht="13" x14ac:dyDescent="0.25">
      <c r="A63" s="23">
        <f>MAX(A$12:A62)+1</f>
        <v>50</v>
      </c>
      <c r="B63" s="24"/>
      <c r="C63" s="24"/>
      <c r="D63" s="147" t="s">
        <v>1</v>
      </c>
      <c r="E63" s="151"/>
      <c r="F63" s="27"/>
      <c r="G63" s="149"/>
      <c r="H63" s="152"/>
      <c r="I63" s="27"/>
    </row>
    <row r="64" spans="1:9" ht="13" x14ac:dyDescent="0.3">
      <c r="A64" s="774"/>
      <c r="B64" s="774"/>
      <c r="C64" s="774"/>
      <c r="D64" s="774"/>
      <c r="E64" s="774"/>
      <c r="F64" s="774"/>
      <c r="G64" s="774"/>
      <c r="H64" s="774"/>
      <c r="I64" s="774"/>
    </row>
    <row r="65" spans="1:9" ht="13" x14ac:dyDescent="0.3">
      <c r="A65" s="775" t="s">
        <v>22</v>
      </c>
      <c r="B65" s="775"/>
      <c r="C65" s="775"/>
      <c r="D65" s="775"/>
      <c r="E65" s="775"/>
      <c r="F65" s="775"/>
      <c r="G65" s="775"/>
      <c r="H65" s="775"/>
      <c r="I65" s="775"/>
    </row>
    <row r="66" spans="1:9" ht="13" x14ac:dyDescent="0.3">
      <c r="A66" s="774"/>
      <c r="B66" s="774"/>
      <c r="C66" s="774"/>
      <c r="D66" s="774"/>
      <c r="E66" s="774"/>
      <c r="F66" s="774"/>
      <c r="G66" s="774"/>
      <c r="H66" s="774"/>
      <c r="I66" s="774"/>
    </row>
    <row r="67" spans="1:9" s="12" customFormat="1" ht="18" customHeight="1" x14ac:dyDescent="0.25">
      <c r="A67" s="10"/>
      <c r="B67" s="11"/>
      <c r="I67" s="11"/>
    </row>
    <row r="68" spans="1:9" s="12" customFormat="1" ht="18" customHeight="1" x14ac:dyDescent="0.25">
      <c r="A68" s="10"/>
      <c r="B68" s="11"/>
      <c r="I68" s="11"/>
    </row>
    <row r="69" spans="1:9" s="12" customFormat="1" ht="18" customHeight="1" x14ac:dyDescent="0.25">
      <c r="A69" s="11"/>
      <c r="B69" s="11"/>
      <c r="I69" s="11"/>
    </row>
    <row r="70" spans="1:9" s="12" customFormat="1" ht="18" customHeight="1" x14ac:dyDescent="0.25">
      <c r="A70" s="11"/>
      <c r="B70" s="11"/>
      <c r="I70" s="11"/>
    </row>
    <row r="71" spans="1:9" s="12" customFormat="1" ht="18" customHeight="1" x14ac:dyDescent="0.25">
      <c r="A71" s="11"/>
      <c r="B71" s="11"/>
      <c r="I71" s="11"/>
    </row>
    <row r="72" spans="1:9" s="12" customFormat="1" ht="18" customHeight="1" x14ac:dyDescent="0.25">
      <c r="A72" s="11"/>
      <c r="B72" s="11"/>
      <c r="I72" s="11"/>
    </row>
    <row r="73" spans="1:9" s="12" customFormat="1" ht="18" customHeight="1" x14ac:dyDescent="0.25">
      <c r="A73" s="11"/>
      <c r="B73" s="11"/>
      <c r="I73" s="11"/>
    </row>
    <row r="74" spans="1:9" s="12" customFormat="1" ht="18" customHeight="1" x14ac:dyDescent="0.25">
      <c r="A74" s="11"/>
      <c r="B74" s="11"/>
      <c r="I74" s="11"/>
    </row>
    <row r="75" spans="1:9" s="12" customFormat="1" x14ac:dyDescent="0.25">
      <c r="A75" s="11"/>
      <c r="B75" s="11"/>
      <c r="C75" s="11"/>
      <c r="D75" s="11"/>
      <c r="E75" s="11"/>
      <c r="F75" s="11"/>
      <c r="G75" s="11"/>
      <c r="H75" s="11"/>
      <c r="I75" s="11"/>
    </row>
  </sheetData>
  <mergeCells count="5">
    <mergeCell ref="A1:I1"/>
    <mergeCell ref="A66:I66"/>
    <mergeCell ref="A13:I13"/>
    <mergeCell ref="A65:I65"/>
    <mergeCell ref="A64:I64"/>
  </mergeCells>
  <phoneticPr fontId="0" type="noConversion"/>
  <conditionalFormatting sqref="D14:D63">
    <cfRule type="cellIs" dxfId="17" priority="1" stopIfTrue="1" operator="equal">
      <formula>"F"</formula>
    </cfRule>
    <cfRule type="cellIs" dxfId="16" priority="2" stopIfTrue="1" operator="equal">
      <formula>"B"</formula>
    </cfRule>
    <cfRule type="cellIs" dxfId="15" priority="3" stopIfTrue="1" operator="equal">
      <formula>"u"</formula>
    </cfRule>
  </conditionalFormatting>
  <dataValidations xWindow="81" yWindow="389" count="3">
    <dataValidation type="list" showInputMessage="1" showErrorMessage="1" promptTitle="Valid values include:" prompt="U - Untested_x000a_P - Pass_x000a_F - Fail_x000a_B - Blocked_x000a_S - Skipped_x000a_n/a - Not applicable_x000a_" sqref="D14:D63">
      <formula1>"U,P,F,B,S,n/a"</formula1>
    </dataValidation>
    <dataValidation allowBlank="1" showErrorMessage="1" promptTitle="Valid values include:" sqref="D12"/>
    <dataValidation allowBlank="1" showErrorMessage="1" sqref="A12:B12"/>
  </dataValidations>
  <hyperlinks>
    <hyperlink ref="B14" location="'UC061 Test Cases'!A1:F30" display="填写正确的荣誉和奖项信息并保存"/>
    <hyperlink ref="B15" location="'UC061 Test Cases'!A32:E61" display="对所添加的荣誉信息进行查看和修改和删除操作"/>
  </hyperlinks>
  <pageMargins left="0.5" right="0.5" top="0.5" bottom="0.5" header="0.5" footer="0.5"/>
  <pageSetup orientation="landscape" r:id="rId1"/>
  <headerFooter alignWithMargins="0"/>
  <drawing r:id="rId2"/>
  <legacyDrawing r:id="rId3"/>
  <oleObjects>
    <mc:AlternateContent xmlns:mc="http://schemas.openxmlformats.org/markup-compatibility/2006">
      <mc:Choice Requires="x14">
        <oleObject progId="Paint.Picture" shapeId="144394" r:id="rId4">
          <objectPr defaultSize="0" r:id="rId5">
            <anchor moveWithCells="1">
              <from>
                <xdr:col>8</xdr:col>
                <xdr:colOff>19050</xdr:colOff>
                <xdr:row>11</xdr:row>
                <xdr:rowOff>190500</xdr:rowOff>
              </from>
              <to>
                <xdr:col>9</xdr:col>
                <xdr:colOff>0</xdr:colOff>
                <xdr:row>11</xdr:row>
                <xdr:rowOff>342900</xdr:rowOff>
              </to>
            </anchor>
          </objectPr>
        </oleObject>
      </mc:Choice>
      <mc:Fallback>
        <oleObject progId="Paint.Picture" shapeId="144394" r:id="rId4"/>
      </mc:Fallback>
    </mc:AlternateContent>
    <mc:AlternateContent xmlns:mc="http://schemas.openxmlformats.org/markup-compatibility/2006">
      <mc:Choice Requires="x14">
        <oleObject progId="Paint.Picture" shapeId="144401" r:id="rId6">
          <objectPr defaultSize="0" autoPict="0" r:id="rId5">
            <anchor moveWithCells="1">
              <from>
                <xdr:col>8</xdr:col>
                <xdr:colOff>19050</xdr:colOff>
                <xdr:row>11</xdr:row>
                <xdr:rowOff>190500</xdr:rowOff>
              </from>
              <to>
                <xdr:col>9</xdr:col>
                <xdr:colOff>0</xdr:colOff>
                <xdr:row>11</xdr:row>
                <xdr:rowOff>342900</xdr:rowOff>
              </to>
            </anchor>
          </objectPr>
        </oleObject>
      </mc:Choice>
      <mc:Fallback>
        <oleObject progId="Paint.Picture" shapeId="144401" r:id="rId6"/>
      </mc:Fallback>
    </mc:AlternateContent>
    <mc:AlternateContent xmlns:mc="http://schemas.openxmlformats.org/markup-compatibility/2006">
      <mc:Choice Requires="x14">
        <oleObject progId="Paint.Picture" shapeId="144402" r:id="rId7">
          <objectPr defaultSize="0" autoPict="0" r:id="rId5">
            <anchor moveWithCells="1">
              <from>
                <xdr:col>8</xdr:col>
                <xdr:colOff>19050</xdr:colOff>
                <xdr:row>11</xdr:row>
                <xdr:rowOff>190500</xdr:rowOff>
              </from>
              <to>
                <xdr:col>9</xdr:col>
                <xdr:colOff>0</xdr:colOff>
                <xdr:row>11</xdr:row>
                <xdr:rowOff>342900</xdr:rowOff>
              </to>
            </anchor>
          </objectPr>
        </oleObject>
      </mc:Choice>
      <mc:Fallback>
        <oleObject progId="Paint.Picture" shapeId="144402" r:id="rId7"/>
      </mc:Fallback>
    </mc:AlternateContent>
  </oleObjec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9"/>
  <sheetViews>
    <sheetView topLeftCell="A46" workbookViewId="0">
      <selection activeCell="D41" sqref="D41:D61"/>
    </sheetView>
  </sheetViews>
  <sheetFormatPr defaultColWidth="9.1796875" defaultRowHeight="12.5" x14ac:dyDescent="0.25"/>
  <cols>
    <col min="1" max="1" width="3.1796875" style="268" bestFit="1" customWidth="1"/>
    <col min="2" max="2" width="32.1796875" style="268" bestFit="1" customWidth="1"/>
    <col min="3" max="3" width="30.453125" style="268" bestFit="1" customWidth="1"/>
    <col min="4" max="4" width="9.1796875" style="268" bestFit="1" customWidth="1"/>
    <col min="5" max="5" width="12.1796875" style="268" customWidth="1"/>
    <col min="6" max="16384" width="9.1796875" style="268"/>
  </cols>
  <sheetData>
    <row r="1" spans="1:6" ht="16.5" customHeight="1" thickBot="1" x14ac:dyDescent="0.3">
      <c r="A1" s="781" t="s">
        <v>702</v>
      </c>
      <c r="B1" s="781"/>
      <c r="C1" s="781"/>
      <c r="D1" s="781"/>
      <c r="E1" s="781"/>
      <c r="F1" s="781"/>
    </row>
    <row r="2" spans="1:6" ht="13.5" thickTop="1" x14ac:dyDescent="0.3">
      <c r="A2" s="272"/>
      <c r="B2" s="273" t="s">
        <v>84</v>
      </c>
      <c r="C2" s="271" t="s">
        <v>700</v>
      </c>
      <c r="D2" s="300" t="s">
        <v>77</v>
      </c>
      <c r="E2" s="190" t="s">
        <v>703</v>
      </c>
      <c r="F2" s="274"/>
    </row>
    <row r="3" spans="1:6" ht="13" x14ac:dyDescent="0.3">
      <c r="A3" s="275"/>
      <c r="B3" s="239" t="s">
        <v>85</v>
      </c>
      <c r="C3" s="782" t="s">
        <v>704</v>
      </c>
      <c r="D3" s="783"/>
      <c r="E3" s="784"/>
      <c r="F3" s="274"/>
    </row>
    <row r="4" spans="1:6" ht="13" x14ac:dyDescent="0.3">
      <c r="A4" s="203"/>
      <c r="B4" s="239" t="s">
        <v>87</v>
      </c>
      <c r="C4" s="782" t="s">
        <v>705</v>
      </c>
      <c r="D4" s="783"/>
      <c r="E4" s="784"/>
      <c r="F4" s="274"/>
    </row>
    <row r="5" spans="1:6" ht="13" x14ac:dyDescent="0.3">
      <c r="A5" s="203"/>
      <c r="B5" s="239" t="s">
        <v>86</v>
      </c>
      <c r="C5" s="782"/>
      <c r="D5" s="783"/>
      <c r="E5" s="784"/>
      <c r="F5" s="274"/>
    </row>
    <row r="6" spans="1:6" ht="13.5" thickBot="1" x14ac:dyDescent="0.35">
      <c r="A6" s="278"/>
      <c r="B6" s="279" t="s">
        <v>88</v>
      </c>
      <c r="C6" s="785" t="s">
        <v>706</v>
      </c>
      <c r="D6" s="786"/>
      <c r="E6" s="787"/>
      <c r="F6" s="280"/>
    </row>
    <row r="7" spans="1:6" ht="13" x14ac:dyDescent="0.3">
      <c r="A7" s="281"/>
      <c r="B7" s="282" t="s">
        <v>89</v>
      </c>
      <c r="C7" s="283"/>
      <c r="D7" s="284" t="s">
        <v>91</v>
      </c>
      <c r="E7" s="285"/>
      <c r="F7" s="286"/>
    </row>
    <row r="8" spans="1:6" ht="13.5" thickBot="1" x14ac:dyDescent="0.35">
      <c r="A8" s="287"/>
      <c r="B8" s="288" t="s">
        <v>90</v>
      </c>
      <c r="C8" s="289"/>
      <c r="D8" s="290" t="s">
        <v>92</v>
      </c>
      <c r="E8" s="291"/>
      <c r="F8" s="292"/>
    </row>
    <row r="9" spans="1:6" ht="23.5" thickBot="1" x14ac:dyDescent="0.35">
      <c r="A9" s="293" t="s">
        <v>78</v>
      </c>
      <c r="B9" s="294" t="s">
        <v>79</v>
      </c>
      <c r="C9" s="294" t="s">
        <v>80</v>
      </c>
      <c r="D9" s="301" t="s">
        <v>81</v>
      </c>
      <c r="E9" s="788" t="s">
        <v>82</v>
      </c>
      <c r="F9" s="789"/>
    </row>
    <row r="10" spans="1:6" ht="13" x14ac:dyDescent="0.25">
      <c r="A10" s="295">
        <v>1</v>
      </c>
      <c r="B10" s="296" t="s">
        <v>707</v>
      </c>
      <c r="C10" s="196" t="s">
        <v>708</v>
      </c>
      <c r="D10" s="156" t="s">
        <v>1</v>
      </c>
      <c r="E10" s="790"/>
      <c r="F10" s="791"/>
    </row>
    <row r="11" spans="1:6" ht="13" x14ac:dyDescent="0.25">
      <c r="A11" s="295">
        <v>2</v>
      </c>
      <c r="B11" s="649" t="s">
        <v>360</v>
      </c>
      <c r="C11" s="195" t="s">
        <v>709</v>
      </c>
      <c r="D11" s="156" t="s">
        <v>1</v>
      </c>
      <c r="E11" s="779"/>
      <c r="F11" s="780"/>
    </row>
    <row r="12" spans="1:6" ht="34.5" x14ac:dyDescent="0.25">
      <c r="A12" s="295">
        <v>3</v>
      </c>
      <c r="B12" s="668" t="s">
        <v>710</v>
      </c>
      <c r="C12" s="195" t="s">
        <v>127</v>
      </c>
      <c r="D12" s="156" t="s">
        <v>1</v>
      </c>
      <c r="E12" s="779"/>
      <c r="F12" s="780"/>
    </row>
    <row r="13" spans="1:6" ht="13" x14ac:dyDescent="0.25">
      <c r="A13" s="295">
        <v>4</v>
      </c>
      <c r="B13" s="296"/>
      <c r="C13" s="296"/>
      <c r="D13" s="156" t="s">
        <v>1</v>
      </c>
      <c r="E13" s="779"/>
      <c r="F13" s="780"/>
    </row>
    <row r="14" spans="1:6" ht="13" x14ac:dyDescent="0.25">
      <c r="A14" s="295">
        <v>5</v>
      </c>
      <c r="B14" s="296"/>
      <c r="C14" s="296"/>
      <c r="D14" s="156" t="s">
        <v>1</v>
      </c>
      <c r="E14" s="779"/>
      <c r="F14" s="780"/>
    </row>
    <row r="15" spans="1:6" ht="13" x14ac:dyDescent="0.25">
      <c r="A15" s="295">
        <v>6</v>
      </c>
      <c r="B15" s="296"/>
      <c r="C15" s="296"/>
      <c r="D15" s="156" t="s">
        <v>1</v>
      </c>
      <c r="E15" s="779"/>
      <c r="F15" s="780"/>
    </row>
    <row r="16" spans="1:6" ht="13" x14ac:dyDescent="0.25">
      <c r="A16" s="295">
        <v>7</v>
      </c>
      <c r="B16" s="296"/>
      <c r="C16" s="296"/>
      <c r="D16" s="156" t="s">
        <v>1</v>
      </c>
      <c r="E16" s="779"/>
      <c r="F16" s="780"/>
    </row>
    <row r="17" spans="1:6" ht="13" x14ac:dyDescent="0.25">
      <c r="A17" s="295">
        <v>8</v>
      </c>
      <c r="B17" s="296"/>
      <c r="C17" s="296"/>
      <c r="D17" s="156" t="s">
        <v>1</v>
      </c>
      <c r="E17" s="779"/>
      <c r="F17" s="780"/>
    </row>
    <row r="18" spans="1:6" ht="13" x14ac:dyDescent="0.25">
      <c r="A18" s="295">
        <v>9</v>
      </c>
      <c r="B18" s="296"/>
      <c r="C18" s="296"/>
      <c r="D18" s="156" t="s">
        <v>1</v>
      </c>
      <c r="E18" s="779"/>
      <c r="F18" s="780"/>
    </row>
    <row r="19" spans="1:6" ht="13" x14ac:dyDescent="0.25">
      <c r="A19" s="295">
        <v>10</v>
      </c>
      <c r="B19" s="296"/>
      <c r="C19" s="296"/>
      <c r="D19" s="156" t="s">
        <v>1</v>
      </c>
      <c r="E19" s="779"/>
      <c r="F19" s="780"/>
    </row>
    <row r="20" spans="1:6" ht="13" x14ac:dyDescent="0.25">
      <c r="A20" s="295">
        <v>11</v>
      </c>
      <c r="B20" s="296"/>
      <c r="C20" s="296"/>
      <c r="D20" s="156" t="s">
        <v>1</v>
      </c>
      <c r="E20" s="779"/>
      <c r="F20" s="780"/>
    </row>
    <row r="21" spans="1:6" ht="13" x14ac:dyDescent="0.25">
      <c r="A21" s="295">
        <v>12</v>
      </c>
      <c r="B21" s="296"/>
      <c r="C21" s="296"/>
      <c r="D21" s="156" t="s">
        <v>1</v>
      </c>
      <c r="E21" s="779"/>
      <c r="F21" s="780"/>
    </row>
    <row r="22" spans="1:6" ht="13" x14ac:dyDescent="0.25">
      <c r="A22" s="295">
        <v>13</v>
      </c>
      <c r="B22" s="296"/>
      <c r="C22" s="296"/>
      <c r="D22" s="156" t="s">
        <v>1</v>
      </c>
      <c r="E22" s="779"/>
      <c r="F22" s="780"/>
    </row>
    <row r="23" spans="1:6" ht="13" x14ac:dyDescent="0.25">
      <c r="A23" s="295">
        <v>14</v>
      </c>
      <c r="B23" s="296"/>
      <c r="C23" s="296"/>
      <c r="D23" s="156" t="s">
        <v>1</v>
      </c>
      <c r="E23" s="779"/>
      <c r="F23" s="780"/>
    </row>
    <row r="24" spans="1:6" ht="13" x14ac:dyDescent="0.25">
      <c r="A24" s="295">
        <v>15</v>
      </c>
      <c r="B24" s="296"/>
      <c r="C24" s="296"/>
      <c r="D24" s="156" t="s">
        <v>1</v>
      </c>
      <c r="E24" s="779"/>
      <c r="F24" s="780"/>
    </row>
    <row r="25" spans="1:6" ht="13" x14ac:dyDescent="0.25">
      <c r="A25" s="295">
        <v>16</v>
      </c>
      <c r="B25" s="296"/>
      <c r="C25" s="296"/>
      <c r="D25" s="156" t="s">
        <v>1</v>
      </c>
      <c r="E25" s="779"/>
      <c r="F25" s="780"/>
    </row>
    <row r="26" spans="1:6" ht="13" x14ac:dyDescent="0.25">
      <c r="A26" s="295">
        <v>17</v>
      </c>
      <c r="B26" s="296"/>
      <c r="C26" s="296"/>
      <c r="D26" s="156" t="s">
        <v>1</v>
      </c>
      <c r="E26" s="779"/>
      <c r="F26" s="780"/>
    </row>
    <row r="27" spans="1:6" ht="13" x14ac:dyDescent="0.25">
      <c r="A27" s="295">
        <v>18</v>
      </c>
      <c r="B27" s="296"/>
      <c r="C27" s="296"/>
      <c r="D27" s="156" t="s">
        <v>1</v>
      </c>
      <c r="E27" s="779"/>
      <c r="F27" s="780"/>
    </row>
    <row r="28" spans="1:6" ht="13" x14ac:dyDescent="0.25">
      <c r="A28" s="295">
        <v>19</v>
      </c>
      <c r="B28" s="296"/>
      <c r="C28" s="296"/>
      <c r="D28" s="156" t="s">
        <v>1</v>
      </c>
      <c r="E28" s="779"/>
      <c r="F28" s="780"/>
    </row>
    <row r="29" spans="1:6" ht="13" x14ac:dyDescent="0.25">
      <c r="A29" s="295">
        <v>20</v>
      </c>
      <c r="B29" s="296"/>
      <c r="C29" s="296"/>
      <c r="D29" s="156" t="s">
        <v>1</v>
      </c>
      <c r="E29" s="779"/>
      <c r="F29" s="780"/>
    </row>
    <row r="30" spans="1:6" ht="13.5" thickBot="1" x14ac:dyDescent="0.35">
      <c r="A30" s="297"/>
      <c r="B30" s="298" t="s">
        <v>83</v>
      </c>
      <c r="C30" s="299"/>
      <c r="D30" s="624" t="s">
        <v>1</v>
      </c>
      <c r="E30" s="795"/>
      <c r="F30" s="796"/>
    </row>
    <row r="32" spans="1:6" ht="16.5" customHeight="1" thickBot="1" x14ac:dyDescent="0.3">
      <c r="A32" s="781" t="s">
        <v>723</v>
      </c>
      <c r="B32" s="781"/>
      <c r="C32" s="781"/>
      <c r="D32" s="781"/>
      <c r="E32" s="781"/>
      <c r="F32" s="781"/>
    </row>
    <row r="33" spans="1:6" ht="25.5" thickTop="1" x14ac:dyDescent="0.3">
      <c r="A33" s="272"/>
      <c r="B33" s="273" t="s">
        <v>84</v>
      </c>
      <c r="C33" s="673" t="s">
        <v>721</v>
      </c>
      <c r="D33" s="300" t="s">
        <v>77</v>
      </c>
      <c r="E33" s="676" t="s">
        <v>724</v>
      </c>
      <c r="F33" s="274"/>
    </row>
    <row r="34" spans="1:6" ht="13" customHeight="1" x14ac:dyDescent="0.3">
      <c r="A34" s="275"/>
      <c r="B34" s="239" t="s">
        <v>85</v>
      </c>
      <c r="C34" s="782" t="s">
        <v>725</v>
      </c>
      <c r="D34" s="783"/>
      <c r="E34" s="784"/>
      <c r="F34" s="274"/>
    </row>
    <row r="35" spans="1:6" ht="13" x14ac:dyDescent="0.3">
      <c r="A35" s="203"/>
      <c r="B35" s="239" t="s">
        <v>87</v>
      </c>
      <c r="C35" s="870" t="s">
        <v>705</v>
      </c>
      <c r="D35" s="793"/>
      <c r="E35" s="794"/>
      <c r="F35" s="274"/>
    </row>
    <row r="36" spans="1:6" ht="13" x14ac:dyDescent="0.3">
      <c r="A36" s="203"/>
      <c r="B36" s="239" t="s">
        <v>86</v>
      </c>
      <c r="C36" s="782"/>
      <c r="D36" s="783"/>
      <c r="E36" s="784"/>
      <c r="F36" s="274"/>
    </row>
    <row r="37" spans="1:6" ht="13.5" customHeight="1" thickBot="1" x14ac:dyDescent="0.35">
      <c r="A37" s="278"/>
      <c r="B37" s="279" t="s">
        <v>88</v>
      </c>
      <c r="C37" s="785" t="s">
        <v>726</v>
      </c>
      <c r="D37" s="786"/>
      <c r="E37" s="787"/>
      <c r="F37" s="280"/>
    </row>
    <row r="38" spans="1:6" ht="13" x14ac:dyDescent="0.3">
      <c r="A38" s="281"/>
      <c r="B38" s="282" t="s">
        <v>89</v>
      </c>
      <c r="C38" s="283"/>
      <c r="D38" s="284" t="s">
        <v>91</v>
      </c>
      <c r="E38" s="285"/>
      <c r="F38" s="286"/>
    </row>
    <row r="39" spans="1:6" ht="13.5" thickBot="1" x14ac:dyDescent="0.35">
      <c r="A39" s="287"/>
      <c r="B39" s="288" t="s">
        <v>90</v>
      </c>
      <c r="C39" s="289"/>
      <c r="D39" s="290" t="s">
        <v>92</v>
      </c>
      <c r="E39" s="291"/>
      <c r="F39" s="292"/>
    </row>
    <row r="40" spans="1:6" ht="23.5" thickBot="1" x14ac:dyDescent="0.35">
      <c r="A40" s="293" t="s">
        <v>78</v>
      </c>
      <c r="B40" s="294" t="s">
        <v>79</v>
      </c>
      <c r="C40" s="294" t="s">
        <v>80</v>
      </c>
      <c r="D40" s="301" t="s">
        <v>81</v>
      </c>
      <c r="E40" s="788" t="s">
        <v>82</v>
      </c>
      <c r="F40" s="797"/>
    </row>
    <row r="41" spans="1:6" ht="13" x14ac:dyDescent="0.25">
      <c r="A41" s="295">
        <v>1</v>
      </c>
      <c r="B41" s="296" t="s">
        <v>707</v>
      </c>
      <c r="C41" s="674" t="s">
        <v>727</v>
      </c>
      <c r="D41" s="156" t="s">
        <v>1</v>
      </c>
      <c r="E41" s="790"/>
      <c r="F41" s="791"/>
    </row>
    <row r="42" spans="1:6" ht="13" x14ac:dyDescent="0.25">
      <c r="A42" s="295">
        <v>2</v>
      </c>
      <c r="B42" s="669" t="s">
        <v>728</v>
      </c>
      <c r="C42" s="673" t="s">
        <v>729</v>
      </c>
      <c r="D42" s="156" t="s">
        <v>1</v>
      </c>
      <c r="E42" s="779"/>
      <c r="F42" s="780"/>
    </row>
    <row r="43" spans="1:6" ht="13" x14ac:dyDescent="0.25">
      <c r="A43" s="295">
        <v>3</v>
      </c>
      <c r="B43" s="675" t="s">
        <v>246</v>
      </c>
      <c r="C43" s="673" t="s">
        <v>730</v>
      </c>
      <c r="D43" s="156" t="s">
        <v>1</v>
      </c>
      <c r="E43" s="779"/>
      <c r="F43" s="780"/>
    </row>
    <row r="44" spans="1:6" ht="13" x14ac:dyDescent="0.25">
      <c r="A44" s="295">
        <v>4</v>
      </c>
      <c r="B44" s="296" t="s">
        <v>248</v>
      </c>
      <c r="C44" s="296" t="s">
        <v>731</v>
      </c>
      <c r="D44" s="156" t="s">
        <v>1</v>
      </c>
      <c r="E44" s="779"/>
      <c r="F44" s="780"/>
    </row>
    <row r="45" spans="1:6" ht="18" customHeight="1" x14ac:dyDescent="0.25">
      <c r="A45" s="295">
        <v>5</v>
      </c>
      <c r="B45" s="669" t="s">
        <v>732</v>
      </c>
      <c r="C45" s="296" t="s">
        <v>733</v>
      </c>
      <c r="D45" s="156" t="s">
        <v>1</v>
      </c>
      <c r="E45" s="779"/>
      <c r="F45" s="780"/>
    </row>
    <row r="46" spans="1:6" ht="13" x14ac:dyDescent="0.25">
      <c r="A46" s="295">
        <v>6</v>
      </c>
      <c r="B46" s="296" t="s">
        <v>251</v>
      </c>
      <c r="C46" s="296" t="s">
        <v>600</v>
      </c>
      <c r="D46" s="156" t="s">
        <v>1</v>
      </c>
      <c r="E46" s="779"/>
      <c r="F46" s="780"/>
    </row>
    <row r="47" spans="1:6" ht="13" x14ac:dyDescent="0.25">
      <c r="A47" s="295">
        <v>7</v>
      </c>
      <c r="B47" s="296" t="s">
        <v>251</v>
      </c>
      <c r="C47" s="296" t="s">
        <v>734</v>
      </c>
      <c r="D47" s="156" t="s">
        <v>1</v>
      </c>
      <c r="E47" s="779"/>
      <c r="F47" s="780"/>
    </row>
    <row r="48" spans="1:6" ht="13" x14ac:dyDescent="0.25">
      <c r="A48" s="295">
        <v>8</v>
      </c>
      <c r="B48" s="296"/>
      <c r="C48" s="296"/>
      <c r="D48" s="156" t="s">
        <v>1</v>
      </c>
      <c r="E48" s="779"/>
      <c r="F48" s="780"/>
    </row>
    <row r="49" spans="1:6" ht="13" x14ac:dyDescent="0.25">
      <c r="A49" s="295">
        <v>9</v>
      </c>
      <c r="B49" s="296"/>
      <c r="C49" s="296"/>
      <c r="D49" s="156" t="s">
        <v>1</v>
      </c>
      <c r="E49" s="779"/>
      <c r="F49" s="780"/>
    </row>
    <row r="50" spans="1:6" ht="13" x14ac:dyDescent="0.25">
      <c r="A50" s="295">
        <v>10</v>
      </c>
      <c r="B50" s="296"/>
      <c r="C50" s="296"/>
      <c r="D50" s="156" t="s">
        <v>1</v>
      </c>
      <c r="E50" s="779"/>
      <c r="F50" s="780"/>
    </row>
    <row r="51" spans="1:6" ht="13" x14ac:dyDescent="0.25">
      <c r="A51" s="295">
        <v>11</v>
      </c>
      <c r="B51" s="296"/>
      <c r="C51" s="296"/>
      <c r="D51" s="156" t="s">
        <v>1</v>
      </c>
      <c r="E51" s="779"/>
      <c r="F51" s="780"/>
    </row>
    <row r="52" spans="1:6" ht="13" x14ac:dyDescent="0.25">
      <c r="A52" s="295">
        <v>12</v>
      </c>
      <c r="B52" s="296"/>
      <c r="C52" s="296"/>
      <c r="D52" s="156" t="s">
        <v>1</v>
      </c>
      <c r="E52" s="779"/>
      <c r="F52" s="780"/>
    </row>
    <row r="53" spans="1:6" ht="13" x14ac:dyDescent="0.25">
      <c r="A53" s="295">
        <v>13</v>
      </c>
      <c r="B53" s="296"/>
      <c r="C53" s="296"/>
      <c r="D53" s="156" t="s">
        <v>1</v>
      </c>
      <c r="E53" s="779"/>
      <c r="F53" s="780"/>
    </row>
    <row r="54" spans="1:6" ht="13" x14ac:dyDescent="0.25">
      <c r="A54" s="295">
        <v>14</v>
      </c>
      <c r="B54" s="296"/>
      <c r="C54" s="296"/>
      <c r="D54" s="156" t="s">
        <v>1</v>
      </c>
      <c r="E54" s="779"/>
      <c r="F54" s="780"/>
    </row>
    <row r="55" spans="1:6" ht="13" x14ac:dyDescent="0.25">
      <c r="A55" s="295">
        <v>15</v>
      </c>
      <c r="B55" s="296"/>
      <c r="C55" s="296"/>
      <c r="D55" s="156" t="s">
        <v>1</v>
      </c>
      <c r="E55" s="779"/>
      <c r="F55" s="780"/>
    </row>
    <row r="56" spans="1:6" ht="13" x14ac:dyDescent="0.25">
      <c r="A56" s="677">
        <v>16</v>
      </c>
      <c r="B56" s="678"/>
      <c r="C56" s="678"/>
      <c r="D56" s="156" t="s">
        <v>1</v>
      </c>
      <c r="E56" s="869"/>
      <c r="F56" s="869"/>
    </row>
    <row r="57" spans="1:6" ht="13" x14ac:dyDescent="0.25">
      <c r="A57" s="677">
        <v>17</v>
      </c>
      <c r="B57" s="678"/>
      <c r="C57" s="678"/>
      <c r="D57" s="156" t="s">
        <v>1</v>
      </c>
      <c r="E57" s="869"/>
      <c r="F57" s="869"/>
    </row>
    <row r="58" spans="1:6" ht="13" x14ac:dyDescent="0.25">
      <c r="A58" s="677">
        <v>18</v>
      </c>
      <c r="B58" s="678"/>
      <c r="C58" s="678"/>
      <c r="D58" s="156" t="s">
        <v>1</v>
      </c>
      <c r="E58" s="869"/>
      <c r="F58" s="869"/>
    </row>
    <row r="59" spans="1:6" ht="13" x14ac:dyDescent="0.25">
      <c r="A59" s="677">
        <v>19</v>
      </c>
      <c r="B59" s="678"/>
      <c r="C59" s="678"/>
      <c r="D59" s="156" t="s">
        <v>1</v>
      </c>
      <c r="E59" s="869"/>
      <c r="F59" s="869"/>
    </row>
    <row r="60" spans="1:6" ht="13" x14ac:dyDescent="0.25">
      <c r="A60" s="677">
        <v>20</v>
      </c>
      <c r="B60" s="678"/>
      <c r="C60" s="678"/>
      <c r="D60" s="156" t="s">
        <v>1</v>
      </c>
      <c r="E60" s="869"/>
      <c r="F60" s="869"/>
    </row>
    <row r="61" spans="1:6" ht="13.5" thickBot="1" x14ac:dyDescent="0.3">
      <c r="A61" s="677"/>
      <c r="B61" s="678" t="s">
        <v>83</v>
      </c>
      <c r="C61" s="678"/>
      <c r="D61" s="624" t="s">
        <v>1</v>
      </c>
      <c r="E61" s="678"/>
      <c r="F61" s="678"/>
    </row>
    <row r="63" spans="1:6" ht="16.5" customHeight="1" x14ac:dyDescent="0.25"/>
    <row r="64" spans="1:6" ht="16.5" customHeight="1" x14ac:dyDescent="0.25"/>
    <row r="65" ht="12.75" customHeight="1" x14ac:dyDescent="0.25"/>
    <row r="68" ht="13.5" customHeight="1" x14ac:dyDescent="0.25"/>
    <row r="69" ht="13.5" customHeight="1" x14ac:dyDescent="0.25"/>
  </sheetData>
  <mergeCells count="53">
    <mergeCell ref="E15:F15"/>
    <mergeCell ref="A1:F1"/>
    <mergeCell ref="C3:E3"/>
    <mergeCell ref="C4:E4"/>
    <mergeCell ref="C5:E5"/>
    <mergeCell ref="C6:E6"/>
    <mergeCell ref="E9:F9"/>
    <mergeCell ref="E10:F10"/>
    <mergeCell ref="E11:F11"/>
    <mergeCell ref="E12:F12"/>
    <mergeCell ref="E13:F13"/>
    <mergeCell ref="E14:F14"/>
    <mergeCell ref="E27:F27"/>
    <mergeCell ref="E16:F16"/>
    <mergeCell ref="E17:F17"/>
    <mergeCell ref="E18:F18"/>
    <mergeCell ref="E19:F19"/>
    <mergeCell ref="E20:F20"/>
    <mergeCell ref="E21:F21"/>
    <mergeCell ref="E22:F22"/>
    <mergeCell ref="E23:F23"/>
    <mergeCell ref="E24:F24"/>
    <mergeCell ref="E25:F25"/>
    <mergeCell ref="E26:F26"/>
    <mergeCell ref="E43:F43"/>
    <mergeCell ref="E28:F28"/>
    <mergeCell ref="E29:F29"/>
    <mergeCell ref="E30:F30"/>
    <mergeCell ref="A32:F32"/>
    <mergeCell ref="C34:E34"/>
    <mergeCell ref="C35:E35"/>
    <mergeCell ref="C36:E36"/>
    <mergeCell ref="C37:E37"/>
    <mergeCell ref="E40:F40"/>
    <mergeCell ref="E41:F41"/>
    <mergeCell ref="E42:F42"/>
    <mergeCell ref="E55:F55"/>
    <mergeCell ref="E44:F44"/>
    <mergeCell ref="E45:F45"/>
    <mergeCell ref="E46:F46"/>
    <mergeCell ref="E47:F47"/>
    <mergeCell ref="E48:F48"/>
    <mergeCell ref="E49:F49"/>
    <mergeCell ref="E50:F50"/>
    <mergeCell ref="E51:F51"/>
    <mergeCell ref="E52:F52"/>
    <mergeCell ref="E53:F53"/>
    <mergeCell ref="E54:F54"/>
    <mergeCell ref="E56:F56"/>
    <mergeCell ref="E57:F57"/>
    <mergeCell ref="E58:F58"/>
    <mergeCell ref="E59:F59"/>
    <mergeCell ref="E60:F60"/>
  </mergeCells>
  <conditionalFormatting sqref="D10:D29">
    <cfRule type="cellIs" dxfId="14" priority="4" stopIfTrue="1" operator="equal">
      <formula>"F"</formula>
    </cfRule>
    <cfRule type="cellIs" dxfId="13" priority="5" stopIfTrue="1" operator="equal">
      <formula>"B"</formula>
    </cfRule>
    <cfRule type="cellIs" dxfId="12" priority="6" stopIfTrue="1" operator="equal">
      <formula>"u"</formula>
    </cfRule>
  </conditionalFormatting>
  <conditionalFormatting sqref="D41:D60">
    <cfRule type="cellIs" dxfId="11" priority="1" stopIfTrue="1" operator="equal">
      <formula>"F"</formula>
    </cfRule>
    <cfRule type="cellIs" dxfId="10" priority="2" stopIfTrue="1" operator="equal">
      <formula>"B"</formula>
    </cfRule>
    <cfRule type="cellIs" dxfId="9" priority="3"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D10:D29 D41:D60">
      <formula1>"U,P,F,B,S,n/a"</formula1>
    </dataValidation>
  </dataValidations>
  <hyperlinks>
    <hyperlink ref="B12" location="'Test Data'!A157:E162" display="填写正确的荣誉和奖项信息（其中，获奖证书影像应选择.jpg或.png格式影像），并点击“保存”按钮"/>
    <hyperlink ref="E2" location="'UC061'!A1" display="UC0061-01"/>
    <hyperlink ref="E33" location="'UC061'!A1" display="UC061-02"/>
  </hyperlinks>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4"/>
  <dimension ref="A1:I75"/>
  <sheetViews>
    <sheetView workbookViewId="0">
      <pane ySplit="12" topLeftCell="A13" activePane="bottomLeft" state="frozen"/>
      <selection pane="bottomLeft" activeCell="D14" sqref="D14"/>
    </sheetView>
  </sheetViews>
  <sheetFormatPr defaultColWidth="9.1796875" defaultRowHeight="12.5" x14ac:dyDescent="0.25"/>
  <cols>
    <col min="1" max="1" width="5.26953125" style="9" customWidth="1"/>
    <col min="2" max="3" width="29.54296875" style="9" customWidth="1"/>
    <col min="4" max="4" width="6.54296875" style="9" bestFit="1" customWidth="1"/>
    <col min="5" max="5" width="10.453125" style="9" customWidth="1"/>
    <col min="6" max="6" width="7.54296875" style="9" bestFit="1" customWidth="1"/>
    <col min="7" max="7" width="7.54296875" style="9" customWidth="1"/>
    <col min="8" max="8" width="30.54296875" style="9" customWidth="1"/>
    <col min="9" max="9" width="2.7265625" style="13" customWidth="1"/>
    <col min="10" max="16384" width="9.1796875" style="9"/>
  </cols>
  <sheetData>
    <row r="1" spans="1:9" ht="20" x14ac:dyDescent="0.4">
      <c r="A1" s="773" t="str">
        <f ca="1">MID(CELL("filename",A7),FIND("]",CELL("filename"),1)+1,255)</f>
        <v>20 - X</v>
      </c>
      <c r="B1" s="773"/>
      <c r="C1" s="773"/>
      <c r="D1" s="773"/>
      <c r="E1" s="773"/>
      <c r="F1" s="773"/>
      <c r="G1" s="773"/>
      <c r="H1" s="773"/>
      <c r="I1" s="773"/>
    </row>
    <row r="2" spans="1:9" ht="3.75" customHeight="1" x14ac:dyDescent="0.4">
      <c r="A2" s="16"/>
      <c r="B2" s="16"/>
      <c r="C2" s="16"/>
      <c r="D2" s="16"/>
      <c r="E2" s="16"/>
      <c r="F2" s="16"/>
      <c r="G2" s="16"/>
      <c r="H2" s="16"/>
      <c r="I2" s="16"/>
    </row>
    <row r="3" spans="1:9" s="18" customFormat="1" ht="13" x14ac:dyDescent="0.25">
      <c r="A3" s="20"/>
      <c r="B3" s="20"/>
      <c r="C3" s="20"/>
      <c r="D3" s="143"/>
      <c r="E3" s="143" t="s">
        <v>0</v>
      </c>
      <c r="F3" s="144"/>
      <c r="G3" s="145"/>
      <c r="H3" s="20"/>
      <c r="I3" s="20"/>
    </row>
    <row r="4" spans="1:9" s="18" customFormat="1" ht="11.5" x14ac:dyDescent="0.25">
      <c r="A4" s="20"/>
      <c r="B4" s="20"/>
      <c r="C4" s="20"/>
      <c r="D4" s="146" t="s">
        <v>12</v>
      </c>
      <c r="E4" s="33">
        <f>COUNTIF($D$12:$D$65,"U")</f>
        <v>0</v>
      </c>
      <c r="F4" s="89" t="str">
        <f>IF($E$9=0, "-", $E4/$E$9)</f>
        <v>-</v>
      </c>
      <c r="G4" s="76">
        <f>SUMIF($D$12:$D$64,"U", $G$12:$G$64) / 60</f>
        <v>0</v>
      </c>
      <c r="H4" s="20"/>
      <c r="I4" s="20"/>
    </row>
    <row r="5" spans="1:9" s="18" customFormat="1" ht="11.5" x14ac:dyDescent="0.25">
      <c r="A5" s="20"/>
      <c r="B5" s="20"/>
      <c r="C5" s="20"/>
      <c r="D5" s="146" t="s">
        <v>10</v>
      </c>
      <c r="E5" s="33">
        <f>COUNTIF($D$12:$D$65,"P")</f>
        <v>0</v>
      </c>
      <c r="F5" s="89" t="str">
        <f>IF($E$9=0, "-", $E5/$E$9)</f>
        <v>-</v>
      </c>
      <c r="G5" s="77">
        <f>SUMIF($D$12:$D$65,"P", $G$12:$G$65) / 60</f>
        <v>0</v>
      </c>
      <c r="H5" s="20"/>
      <c r="I5" s="20"/>
    </row>
    <row r="6" spans="1:9" s="18" customFormat="1" ht="11.5" x14ac:dyDescent="0.25">
      <c r="A6" s="20"/>
      <c r="B6" s="20"/>
      <c r="C6" s="20"/>
      <c r="D6" s="146" t="s">
        <v>11</v>
      </c>
      <c r="E6" s="33">
        <f>COUNTIF($D$12:$D$65,"F")</f>
        <v>0</v>
      </c>
      <c r="F6" s="89" t="str">
        <f>IF($E$9=0, "-", $E6/$E$9)</f>
        <v>-</v>
      </c>
      <c r="G6" s="77">
        <f>SUMIF($D$12:$D$65,"F", $G$12:$G$65) / 60</f>
        <v>0</v>
      </c>
      <c r="H6" s="20"/>
      <c r="I6" s="20"/>
    </row>
    <row r="7" spans="1:9" s="18" customFormat="1" ht="11.5" x14ac:dyDescent="0.25">
      <c r="A7" s="21"/>
      <c r="B7" s="21"/>
      <c r="C7" s="17"/>
      <c r="D7" s="146" t="s">
        <v>9</v>
      </c>
      <c r="E7" s="33">
        <f>COUNTIF($D$12:$D$65,"S")</f>
        <v>0</v>
      </c>
      <c r="F7" s="89" t="str">
        <f>IF($E$9=0, "-", $E7/$E$9)</f>
        <v>-</v>
      </c>
      <c r="G7" s="77">
        <f>SUMIF($D$12:$D$65,"S", $G$12:$G$65) / 60</f>
        <v>0</v>
      </c>
      <c r="H7" s="20"/>
      <c r="I7" s="20"/>
    </row>
    <row r="8" spans="1:9" s="18" customFormat="1" ht="11.5" x14ac:dyDescent="0.25">
      <c r="A8" s="21"/>
      <c r="B8" s="21"/>
      <c r="C8" s="17"/>
      <c r="D8" s="146" t="s">
        <v>13</v>
      </c>
      <c r="E8" s="33">
        <f>COUNTIF($D$12:$D$65,"B")</f>
        <v>0</v>
      </c>
      <c r="F8" s="90" t="str">
        <f>IF($E$9=0, "-", $E8/$E$9)</f>
        <v>-</v>
      </c>
      <c r="G8" s="77">
        <f>SUMIF($D$12:$D$65,"B", $G$12:$G$65) / 60</f>
        <v>0</v>
      </c>
      <c r="H8" s="20"/>
      <c r="I8" s="20"/>
    </row>
    <row r="9" spans="1:9" s="18" customFormat="1" ht="11.5" hidden="1" x14ac:dyDescent="0.2">
      <c r="A9" s="21"/>
      <c r="B9" s="21"/>
      <c r="C9" s="21"/>
      <c r="D9" s="35" t="s">
        <v>7</v>
      </c>
      <c r="E9" s="37">
        <f>SUM(E4:E8)</f>
        <v>0</v>
      </c>
      <c r="F9" s="38" t="str">
        <f>IF($E$9=0,"-",$E$9/$E$9)</f>
        <v>-</v>
      </c>
      <c r="G9" s="40">
        <f>SUM(G4:G8)</f>
        <v>0</v>
      </c>
      <c r="I9" s="22"/>
    </row>
    <row r="10" spans="1:9" s="18" customFormat="1" ht="11.5" hidden="1" x14ac:dyDescent="0.2">
      <c r="A10" s="21"/>
      <c r="B10" s="21"/>
      <c r="C10" s="21"/>
      <c r="D10" s="34" t="s">
        <v>8</v>
      </c>
      <c r="E10" s="36">
        <f>COUNTIF($D$12:$D$65,"N/A")</f>
        <v>50</v>
      </c>
      <c r="F10" s="19"/>
      <c r="G10" s="39">
        <f>SUMIF($D$12:$D$65,"n/a", $G$12:$G$65) / 60</f>
        <v>0</v>
      </c>
      <c r="I10" s="22"/>
    </row>
    <row r="11" spans="1:9" ht="4.5" customHeight="1" x14ac:dyDescent="0.25">
      <c r="A11" s="6"/>
      <c r="B11" s="6"/>
      <c r="C11" s="6"/>
      <c r="D11" s="6"/>
      <c r="E11" s="6"/>
      <c r="F11" s="6"/>
      <c r="G11" s="6"/>
      <c r="H11" s="6"/>
      <c r="I11" s="7"/>
    </row>
    <row r="12" spans="1:9" ht="29.25" customHeight="1" x14ac:dyDescent="0.3">
      <c r="A12" s="32" t="s">
        <v>14</v>
      </c>
      <c r="B12" s="32" t="s">
        <v>803</v>
      </c>
      <c r="C12" s="32" t="s">
        <v>72</v>
      </c>
      <c r="D12" s="32" t="s">
        <v>73</v>
      </c>
      <c r="E12" s="32" t="s">
        <v>75</v>
      </c>
      <c r="F12" s="32" t="s">
        <v>64</v>
      </c>
      <c r="G12" s="32" t="s">
        <v>76</v>
      </c>
      <c r="H12" s="142" t="s">
        <v>74</v>
      </c>
      <c r="I12" s="41"/>
    </row>
    <row r="13" spans="1:9" ht="13.5" thickBot="1" x14ac:dyDescent="0.35">
      <c r="A13" s="776" t="s">
        <v>15</v>
      </c>
      <c r="B13" s="777"/>
      <c r="C13" s="777"/>
      <c r="D13" s="777"/>
      <c r="E13" s="777"/>
      <c r="F13" s="777"/>
      <c r="G13" s="777"/>
      <c r="H13" s="777"/>
      <c r="I13" s="778"/>
    </row>
    <row r="14" spans="1:9" ht="13" x14ac:dyDescent="0.25">
      <c r="A14" s="28">
        <f>MAX(A$12:A12)+1</f>
        <v>1</v>
      </c>
      <c r="B14" s="29"/>
      <c r="C14" s="30"/>
      <c r="D14" s="147" t="s">
        <v>1</v>
      </c>
      <c r="E14" s="148"/>
      <c r="F14" s="31"/>
      <c r="G14" s="149"/>
      <c r="H14" s="150"/>
      <c r="I14" s="31"/>
    </row>
    <row r="15" spans="1:9" ht="13" x14ac:dyDescent="0.25">
      <c r="A15" s="23">
        <f>MAX(A$12:A14)+1</f>
        <v>2</v>
      </c>
      <c r="B15" s="24"/>
      <c r="C15" s="25"/>
      <c r="D15" s="147" t="s">
        <v>1</v>
      </c>
      <c r="E15" s="151"/>
      <c r="F15" s="27"/>
      <c r="G15" s="149"/>
      <c r="H15" s="152"/>
      <c r="I15" s="27"/>
    </row>
    <row r="16" spans="1:9" ht="13" x14ac:dyDescent="0.25">
      <c r="A16" s="23">
        <f>MAX(A$12:A15)+1</f>
        <v>3</v>
      </c>
      <c r="B16" s="26"/>
      <c r="C16" s="25"/>
      <c r="D16" s="147" t="s">
        <v>1</v>
      </c>
      <c r="E16" s="151"/>
      <c r="F16" s="27"/>
      <c r="G16" s="149"/>
      <c r="H16" s="152"/>
      <c r="I16" s="27"/>
    </row>
    <row r="17" spans="1:9" ht="13" x14ac:dyDescent="0.25">
      <c r="A17" s="23">
        <f>MAX(A$12:A16)+1</f>
        <v>4</v>
      </c>
      <c r="B17" s="24"/>
      <c r="C17" s="25"/>
      <c r="D17" s="147" t="s">
        <v>1</v>
      </c>
      <c r="E17" s="151"/>
      <c r="F17" s="27"/>
      <c r="G17" s="149"/>
      <c r="H17" s="152"/>
      <c r="I17" s="27"/>
    </row>
    <row r="18" spans="1:9" ht="13" x14ac:dyDescent="0.25">
      <c r="A18" s="23">
        <f>MAX(A$12:A17)+1</f>
        <v>5</v>
      </c>
      <c r="B18" s="24"/>
      <c r="C18" s="25"/>
      <c r="D18" s="147" t="s">
        <v>1</v>
      </c>
      <c r="E18" s="151"/>
      <c r="F18" s="27"/>
      <c r="G18" s="149"/>
      <c r="H18" s="152"/>
      <c r="I18" s="27"/>
    </row>
    <row r="19" spans="1:9" ht="13" x14ac:dyDescent="0.25">
      <c r="A19" s="23">
        <f>MAX(A$12:A18)+1</f>
        <v>6</v>
      </c>
      <c r="B19" s="25"/>
      <c r="C19" s="24"/>
      <c r="D19" s="147" t="s">
        <v>1</v>
      </c>
      <c r="E19" s="151"/>
      <c r="F19" s="27"/>
      <c r="G19" s="149"/>
      <c r="H19" s="152"/>
      <c r="I19" s="27"/>
    </row>
    <row r="20" spans="1:9" ht="13" x14ac:dyDescent="0.25">
      <c r="A20" s="23">
        <f>MAX(A$12:A19)+1</f>
        <v>7</v>
      </c>
      <c r="B20" s="25"/>
      <c r="C20" s="24"/>
      <c r="D20" s="147" t="s">
        <v>1</v>
      </c>
      <c r="E20" s="151"/>
      <c r="F20" s="27"/>
      <c r="G20" s="149"/>
      <c r="H20" s="152"/>
      <c r="I20" s="27"/>
    </row>
    <row r="21" spans="1:9" ht="13" x14ac:dyDescent="0.25">
      <c r="A21" s="23">
        <f>MAX(A$12:A20)+1</f>
        <v>8</v>
      </c>
      <c r="B21" s="24"/>
      <c r="C21" s="24"/>
      <c r="D21" s="147" t="s">
        <v>1</v>
      </c>
      <c r="E21" s="151"/>
      <c r="F21" s="27"/>
      <c r="G21" s="149"/>
      <c r="H21" s="152"/>
      <c r="I21" s="27"/>
    </row>
    <row r="22" spans="1:9" ht="13" x14ac:dyDescent="0.25">
      <c r="A22" s="23">
        <f>MAX(A$12:A21)+1</f>
        <v>9</v>
      </c>
      <c r="B22" s="25"/>
      <c r="C22" s="24"/>
      <c r="D22" s="147" t="s">
        <v>1</v>
      </c>
      <c r="E22" s="151"/>
      <c r="F22" s="27"/>
      <c r="G22" s="149"/>
      <c r="H22" s="152"/>
      <c r="I22" s="27"/>
    </row>
    <row r="23" spans="1:9" ht="13" x14ac:dyDescent="0.25">
      <c r="A23" s="23">
        <f>MAX(A$12:A22)+1</f>
        <v>10</v>
      </c>
      <c r="B23" s="25"/>
      <c r="C23" s="24"/>
      <c r="D23" s="147" t="s">
        <v>1</v>
      </c>
      <c r="E23" s="151"/>
      <c r="F23" s="27"/>
      <c r="G23" s="149"/>
      <c r="H23" s="152"/>
      <c r="I23" s="27"/>
    </row>
    <row r="24" spans="1:9" ht="13" x14ac:dyDescent="0.25">
      <c r="A24" s="23">
        <f>MAX(A$12:A23)+1</f>
        <v>11</v>
      </c>
      <c r="B24" s="24"/>
      <c r="C24" s="24"/>
      <c r="D24" s="147" t="s">
        <v>1</v>
      </c>
      <c r="E24" s="151"/>
      <c r="F24" s="27"/>
      <c r="G24" s="149"/>
      <c r="H24" s="152"/>
      <c r="I24" s="27"/>
    </row>
    <row r="25" spans="1:9" ht="13" x14ac:dyDescent="0.25">
      <c r="A25" s="23">
        <f>MAX(A$12:A24)+1</f>
        <v>12</v>
      </c>
      <c r="B25" s="25"/>
      <c r="C25" s="24"/>
      <c r="D25" s="147" t="s">
        <v>1</v>
      </c>
      <c r="E25" s="151"/>
      <c r="F25" s="27"/>
      <c r="G25" s="149"/>
      <c r="H25" s="152"/>
      <c r="I25" s="27"/>
    </row>
    <row r="26" spans="1:9" ht="13" x14ac:dyDescent="0.25">
      <c r="A26" s="23">
        <f>MAX(A$12:A25)+1</f>
        <v>13</v>
      </c>
      <c r="B26" s="25"/>
      <c r="C26" s="24"/>
      <c r="D26" s="147" t="s">
        <v>1</v>
      </c>
      <c r="E26" s="151"/>
      <c r="F26" s="27"/>
      <c r="G26" s="149"/>
      <c r="H26" s="152"/>
      <c r="I26" s="27"/>
    </row>
    <row r="27" spans="1:9" ht="13" x14ac:dyDescent="0.25">
      <c r="A27" s="23">
        <f>MAX(A$12:A26)+1</f>
        <v>14</v>
      </c>
      <c r="B27" s="24"/>
      <c r="C27" s="24"/>
      <c r="D27" s="147" t="s">
        <v>1</v>
      </c>
      <c r="E27" s="151"/>
      <c r="F27" s="27"/>
      <c r="G27" s="149"/>
      <c r="H27" s="152"/>
      <c r="I27" s="27"/>
    </row>
    <row r="28" spans="1:9" ht="13" x14ac:dyDescent="0.25">
      <c r="A28" s="23">
        <f>MAX(A$12:A27)+1</f>
        <v>15</v>
      </c>
      <c r="B28" s="25"/>
      <c r="C28" s="24"/>
      <c r="D28" s="147" t="s">
        <v>1</v>
      </c>
      <c r="E28" s="151"/>
      <c r="F28" s="27"/>
      <c r="G28" s="149"/>
      <c r="H28" s="152"/>
      <c r="I28" s="27"/>
    </row>
    <row r="29" spans="1:9" ht="13" x14ac:dyDescent="0.25">
      <c r="A29" s="23">
        <f>MAX(A$12:A28)+1</f>
        <v>16</v>
      </c>
      <c r="B29" s="25"/>
      <c r="C29" s="24"/>
      <c r="D29" s="147" t="s">
        <v>1</v>
      </c>
      <c r="E29" s="151"/>
      <c r="F29" s="27"/>
      <c r="G29" s="149"/>
      <c r="H29" s="152"/>
      <c r="I29" s="27"/>
    </row>
    <row r="30" spans="1:9" ht="13" x14ac:dyDescent="0.25">
      <c r="A30" s="23">
        <f>MAX(A$12:A29)+1</f>
        <v>17</v>
      </c>
      <c r="B30" s="24"/>
      <c r="C30" s="24"/>
      <c r="D30" s="147" t="s">
        <v>1</v>
      </c>
      <c r="E30" s="151"/>
      <c r="F30" s="27"/>
      <c r="G30" s="149"/>
      <c r="H30" s="152"/>
      <c r="I30" s="27"/>
    </row>
    <row r="31" spans="1:9" ht="13" x14ac:dyDescent="0.25">
      <c r="A31" s="23">
        <f>MAX(A$12:A30)+1</f>
        <v>18</v>
      </c>
      <c r="B31" s="25"/>
      <c r="C31" s="24"/>
      <c r="D31" s="147" t="s">
        <v>1</v>
      </c>
      <c r="E31" s="151"/>
      <c r="F31" s="27"/>
      <c r="G31" s="149"/>
      <c r="H31" s="152"/>
      <c r="I31" s="27"/>
    </row>
    <row r="32" spans="1:9" ht="13" x14ac:dyDescent="0.25">
      <c r="A32" s="23">
        <f>MAX(A$12:A31)+1</f>
        <v>19</v>
      </c>
      <c r="B32" s="25"/>
      <c r="C32" s="24"/>
      <c r="D32" s="147" t="s">
        <v>1</v>
      </c>
      <c r="E32" s="151"/>
      <c r="F32" s="27"/>
      <c r="G32" s="149"/>
      <c r="H32" s="152"/>
      <c r="I32" s="27"/>
    </row>
    <row r="33" spans="1:9" ht="13" x14ac:dyDescent="0.25">
      <c r="A33" s="23">
        <f>MAX(A$12:A32)+1</f>
        <v>20</v>
      </c>
      <c r="B33" s="24"/>
      <c r="C33" s="24"/>
      <c r="D33" s="147" t="s">
        <v>1</v>
      </c>
      <c r="E33" s="151"/>
      <c r="F33" s="27"/>
      <c r="G33" s="149"/>
      <c r="H33" s="152"/>
      <c r="I33" s="27"/>
    </row>
    <row r="34" spans="1:9" ht="13" x14ac:dyDescent="0.25">
      <c r="A34" s="23">
        <f>MAX(A$12:A33)+1</f>
        <v>21</v>
      </c>
      <c r="B34" s="25"/>
      <c r="C34" s="24"/>
      <c r="D34" s="147" t="s">
        <v>1</v>
      </c>
      <c r="E34" s="151"/>
      <c r="F34" s="27"/>
      <c r="G34" s="149"/>
      <c r="H34" s="152"/>
      <c r="I34" s="27"/>
    </row>
    <row r="35" spans="1:9" ht="13" x14ac:dyDescent="0.25">
      <c r="A35" s="23">
        <f>MAX(A$12:A34)+1</f>
        <v>22</v>
      </c>
      <c r="B35" s="25"/>
      <c r="C35" s="24"/>
      <c r="D35" s="147" t="s">
        <v>1</v>
      </c>
      <c r="E35" s="151"/>
      <c r="F35" s="27"/>
      <c r="G35" s="149"/>
      <c r="H35" s="152"/>
      <c r="I35" s="27"/>
    </row>
    <row r="36" spans="1:9" ht="13" x14ac:dyDescent="0.25">
      <c r="A36" s="23">
        <f>MAX(A$12:A35)+1</f>
        <v>23</v>
      </c>
      <c r="B36" s="24"/>
      <c r="C36" s="24"/>
      <c r="D36" s="147" t="s">
        <v>1</v>
      </c>
      <c r="E36" s="151"/>
      <c r="F36" s="27"/>
      <c r="G36" s="149"/>
      <c r="H36" s="152"/>
      <c r="I36" s="27"/>
    </row>
    <row r="37" spans="1:9" ht="13" x14ac:dyDescent="0.25">
      <c r="A37" s="23">
        <f>MAX(A$12:A36)+1</f>
        <v>24</v>
      </c>
      <c r="B37" s="25"/>
      <c r="C37" s="24"/>
      <c r="D37" s="147" t="s">
        <v>1</v>
      </c>
      <c r="E37" s="151"/>
      <c r="F37" s="27"/>
      <c r="G37" s="149"/>
      <c r="H37" s="152"/>
      <c r="I37" s="27"/>
    </row>
    <row r="38" spans="1:9" ht="13" x14ac:dyDescent="0.25">
      <c r="A38" s="23">
        <f>MAX(A$12:A37)+1</f>
        <v>25</v>
      </c>
      <c r="B38" s="25"/>
      <c r="C38" s="24"/>
      <c r="D38" s="147" t="s">
        <v>1</v>
      </c>
      <c r="E38" s="151"/>
      <c r="F38" s="27"/>
      <c r="G38" s="149"/>
      <c r="H38" s="152"/>
      <c r="I38" s="27"/>
    </row>
    <row r="39" spans="1:9" ht="13" x14ac:dyDescent="0.25">
      <c r="A39" s="23">
        <f>MAX(A$12:A38)+1</f>
        <v>26</v>
      </c>
      <c r="B39" s="24"/>
      <c r="C39" s="24"/>
      <c r="D39" s="147" t="s">
        <v>1</v>
      </c>
      <c r="E39" s="151"/>
      <c r="F39" s="27"/>
      <c r="G39" s="149"/>
      <c r="H39" s="152"/>
      <c r="I39" s="27"/>
    </row>
    <row r="40" spans="1:9" ht="13" x14ac:dyDescent="0.25">
      <c r="A40" s="23">
        <f>MAX(A$12:A39)+1</f>
        <v>27</v>
      </c>
      <c r="B40" s="25"/>
      <c r="C40" s="24"/>
      <c r="D40" s="147" t="s">
        <v>1</v>
      </c>
      <c r="E40" s="151"/>
      <c r="F40" s="27"/>
      <c r="G40" s="149"/>
      <c r="H40" s="152"/>
      <c r="I40" s="27"/>
    </row>
    <row r="41" spans="1:9" ht="13" x14ac:dyDescent="0.25">
      <c r="A41" s="23">
        <f>MAX(A$12:A40)+1</f>
        <v>28</v>
      </c>
      <c r="B41" s="25"/>
      <c r="C41" s="24"/>
      <c r="D41" s="147" t="s">
        <v>1</v>
      </c>
      <c r="E41" s="151"/>
      <c r="F41" s="27"/>
      <c r="G41" s="149"/>
      <c r="H41" s="152"/>
      <c r="I41" s="27"/>
    </row>
    <row r="42" spans="1:9" ht="13" x14ac:dyDescent="0.25">
      <c r="A42" s="23">
        <f>MAX(A$12:A41)+1</f>
        <v>29</v>
      </c>
      <c r="B42" s="24"/>
      <c r="C42" s="24"/>
      <c r="D42" s="147" t="s">
        <v>1</v>
      </c>
      <c r="E42" s="151"/>
      <c r="F42" s="27"/>
      <c r="G42" s="149"/>
      <c r="H42" s="152"/>
      <c r="I42" s="27"/>
    </row>
    <row r="43" spans="1:9" ht="13" x14ac:dyDescent="0.25">
      <c r="A43" s="23">
        <f>MAX(A$12:A42)+1</f>
        <v>30</v>
      </c>
      <c r="B43" s="25"/>
      <c r="C43" s="24"/>
      <c r="D43" s="147" t="s">
        <v>1</v>
      </c>
      <c r="E43" s="151"/>
      <c r="F43" s="27"/>
      <c r="G43" s="149"/>
      <c r="H43" s="152"/>
      <c r="I43" s="27"/>
    </row>
    <row r="44" spans="1:9" ht="13" x14ac:dyDescent="0.25">
      <c r="A44" s="23">
        <f>MAX(A$12:A43)+1</f>
        <v>31</v>
      </c>
      <c r="B44" s="25"/>
      <c r="C44" s="24"/>
      <c r="D44" s="147" t="s">
        <v>1</v>
      </c>
      <c r="E44" s="151"/>
      <c r="F44" s="27"/>
      <c r="G44" s="149"/>
      <c r="H44" s="152"/>
      <c r="I44" s="27"/>
    </row>
    <row r="45" spans="1:9" ht="13" x14ac:dyDescent="0.25">
      <c r="A45" s="23">
        <f>MAX(A$12:A44)+1</f>
        <v>32</v>
      </c>
      <c r="B45" s="24"/>
      <c r="C45" s="24"/>
      <c r="D45" s="147" t="s">
        <v>1</v>
      </c>
      <c r="E45" s="151"/>
      <c r="F45" s="27"/>
      <c r="G45" s="149"/>
      <c r="H45" s="152"/>
      <c r="I45" s="27"/>
    </row>
    <row r="46" spans="1:9" ht="13" x14ac:dyDescent="0.25">
      <c r="A46" s="23">
        <f>MAX(A$12:A45)+1</f>
        <v>33</v>
      </c>
      <c r="B46" s="25"/>
      <c r="C46" s="24"/>
      <c r="D46" s="147" t="s">
        <v>1</v>
      </c>
      <c r="E46" s="151"/>
      <c r="F46" s="27"/>
      <c r="G46" s="149"/>
      <c r="H46" s="152"/>
      <c r="I46" s="27"/>
    </row>
    <row r="47" spans="1:9" ht="13" x14ac:dyDescent="0.25">
      <c r="A47" s="23">
        <f>MAX(A$12:A46)+1</f>
        <v>34</v>
      </c>
      <c r="B47" s="25"/>
      <c r="C47" s="24"/>
      <c r="D47" s="147" t="s">
        <v>1</v>
      </c>
      <c r="E47" s="151"/>
      <c r="F47" s="27"/>
      <c r="G47" s="149"/>
      <c r="H47" s="152"/>
      <c r="I47" s="27"/>
    </row>
    <row r="48" spans="1:9" ht="13" x14ac:dyDescent="0.25">
      <c r="A48" s="23">
        <f>MAX(A$12:A47)+1</f>
        <v>35</v>
      </c>
      <c r="B48" s="24"/>
      <c r="C48" s="24"/>
      <c r="D48" s="147" t="s">
        <v>1</v>
      </c>
      <c r="E48" s="151"/>
      <c r="F48" s="27"/>
      <c r="G48" s="149"/>
      <c r="H48" s="152"/>
      <c r="I48" s="27"/>
    </row>
    <row r="49" spans="1:9" ht="13" x14ac:dyDescent="0.25">
      <c r="A49" s="23">
        <f>MAX(A$12:A48)+1</f>
        <v>36</v>
      </c>
      <c r="B49" s="25"/>
      <c r="C49" s="24"/>
      <c r="D49" s="147" t="s">
        <v>1</v>
      </c>
      <c r="E49" s="151"/>
      <c r="F49" s="27"/>
      <c r="G49" s="149"/>
      <c r="H49" s="152"/>
      <c r="I49" s="27"/>
    </row>
    <row r="50" spans="1:9" ht="13" x14ac:dyDescent="0.25">
      <c r="A50" s="23">
        <f>MAX(A$12:A49)+1</f>
        <v>37</v>
      </c>
      <c r="B50" s="25"/>
      <c r="C50" s="24"/>
      <c r="D50" s="147" t="s">
        <v>1</v>
      </c>
      <c r="E50" s="151"/>
      <c r="F50" s="27"/>
      <c r="G50" s="149"/>
      <c r="H50" s="152"/>
      <c r="I50" s="27"/>
    </row>
    <row r="51" spans="1:9" ht="13" x14ac:dyDescent="0.25">
      <c r="A51" s="23">
        <f>MAX(A$12:A50)+1</f>
        <v>38</v>
      </c>
      <c r="B51" s="24"/>
      <c r="C51" s="24"/>
      <c r="D51" s="147" t="s">
        <v>1</v>
      </c>
      <c r="E51" s="151"/>
      <c r="F51" s="27"/>
      <c r="G51" s="149"/>
      <c r="H51" s="152"/>
      <c r="I51" s="27"/>
    </row>
    <row r="52" spans="1:9" ht="13" x14ac:dyDescent="0.25">
      <c r="A52" s="23">
        <f>MAX(A$12:A51)+1</f>
        <v>39</v>
      </c>
      <c r="B52" s="25"/>
      <c r="C52" s="24"/>
      <c r="D52" s="147" t="s">
        <v>1</v>
      </c>
      <c r="E52" s="151"/>
      <c r="F52" s="27"/>
      <c r="G52" s="149"/>
      <c r="H52" s="152"/>
      <c r="I52" s="27"/>
    </row>
    <row r="53" spans="1:9" ht="13" x14ac:dyDescent="0.25">
      <c r="A53" s="23">
        <f>MAX(A$12:A52)+1</f>
        <v>40</v>
      </c>
      <c r="B53" s="25"/>
      <c r="C53" s="24"/>
      <c r="D53" s="147" t="s">
        <v>1</v>
      </c>
      <c r="E53" s="151"/>
      <c r="F53" s="27"/>
      <c r="G53" s="149"/>
      <c r="H53" s="152"/>
      <c r="I53" s="27"/>
    </row>
    <row r="54" spans="1:9" ht="13" x14ac:dyDescent="0.25">
      <c r="A54" s="23">
        <f>MAX(A$12:A53)+1</f>
        <v>41</v>
      </c>
      <c r="B54" s="24"/>
      <c r="C54" s="24"/>
      <c r="D54" s="147" t="s">
        <v>1</v>
      </c>
      <c r="E54" s="151"/>
      <c r="F54" s="27"/>
      <c r="G54" s="149"/>
      <c r="H54" s="152"/>
      <c r="I54" s="27"/>
    </row>
    <row r="55" spans="1:9" ht="13" x14ac:dyDescent="0.25">
      <c r="A55" s="23">
        <f>MAX(A$12:A54)+1</f>
        <v>42</v>
      </c>
      <c r="B55" s="25"/>
      <c r="C55" s="24"/>
      <c r="D55" s="147" t="s">
        <v>1</v>
      </c>
      <c r="E55" s="151"/>
      <c r="F55" s="27"/>
      <c r="G55" s="149"/>
      <c r="H55" s="152"/>
      <c r="I55" s="27"/>
    </row>
    <row r="56" spans="1:9" ht="13" x14ac:dyDescent="0.25">
      <c r="A56" s="23">
        <f>MAX(A$12:A55)+1</f>
        <v>43</v>
      </c>
      <c r="B56" s="25"/>
      <c r="C56" s="24"/>
      <c r="D56" s="147" t="s">
        <v>1</v>
      </c>
      <c r="E56" s="151"/>
      <c r="F56" s="27"/>
      <c r="G56" s="149"/>
      <c r="H56" s="152"/>
      <c r="I56" s="27"/>
    </row>
    <row r="57" spans="1:9" ht="13" x14ac:dyDescent="0.25">
      <c r="A57" s="23">
        <f>MAX(A$12:A56)+1</f>
        <v>44</v>
      </c>
      <c r="B57" s="24"/>
      <c r="C57" s="24"/>
      <c r="D57" s="147" t="s">
        <v>1</v>
      </c>
      <c r="E57" s="151"/>
      <c r="F57" s="27"/>
      <c r="G57" s="149"/>
      <c r="H57" s="152"/>
      <c r="I57" s="27"/>
    </row>
    <row r="58" spans="1:9" ht="13" x14ac:dyDescent="0.25">
      <c r="A58" s="23">
        <f>MAX(A$12:A57)+1</f>
        <v>45</v>
      </c>
      <c r="B58" s="25"/>
      <c r="C58" s="24"/>
      <c r="D58" s="147" t="s">
        <v>1</v>
      </c>
      <c r="E58" s="151"/>
      <c r="F58" s="27"/>
      <c r="G58" s="149"/>
      <c r="H58" s="152"/>
      <c r="I58" s="27"/>
    </row>
    <row r="59" spans="1:9" ht="13" x14ac:dyDescent="0.25">
      <c r="A59" s="23">
        <f>MAX(A$12:A58)+1</f>
        <v>46</v>
      </c>
      <c r="B59" s="25"/>
      <c r="C59" s="24"/>
      <c r="D59" s="147" t="s">
        <v>1</v>
      </c>
      <c r="E59" s="151"/>
      <c r="F59" s="27"/>
      <c r="G59" s="149"/>
      <c r="H59" s="152"/>
      <c r="I59" s="27"/>
    </row>
    <row r="60" spans="1:9" ht="13" x14ac:dyDescent="0.25">
      <c r="A60" s="23">
        <f>MAX(A$12:A59)+1</f>
        <v>47</v>
      </c>
      <c r="B60" s="24"/>
      <c r="C60" s="24"/>
      <c r="D60" s="147" t="s">
        <v>1</v>
      </c>
      <c r="E60" s="151"/>
      <c r="F60" s="27"/>
      <c r="G60" s="149"/>
      <c r="H60" s="152"/>
      <c r="I60" s="27"/>
    </row>
    <row r="61" spans="1:9" ht="13" x14ac:dyDescent="0.25">
      <c r="A61" s="23">
        <f>MAX(A$12:A60)+1</f>
        <v>48</v>
      </c>
      <c r="B61" s="25"/>
      <c r="C61" s="24"/>
      <c r="D61" s="147" t="s">
        <v>1</v>
      </c>
      <c r="E61" s="151"/>
      <c r="F61" s="27"/>
      <c r="G61" s="149"/>
      <c r="H61" s="152"/>
      <c r="I61" s="27"/>
    </row>
    <row r="62" spans="1:9" ht="13" x14ac:dyDescent="0.25">
      <c r="A62" s="23">
        <f>MAX(A$12:A61)+1</f>
        <v>49</v>
      </c>
      <c r="B62" s="25"/>
      <c r="C62" s="24"/>
      <c r="D62" s="147" t="s">
        <v>1</v>
      </c>
      <c r="E62" s="151"/>
      <c r="F62" s="27"/>
      <c r="G62" s="149"/>
      <c r="H62" s="152"/>
      <c r="I62" s="27"/>
    </row>
    <row r="63" spans="1:9" ht="13" x14ac:dyDescent="0.25">
      <c r="A63" s="23">
        <f>MAX(A$12:A62)+1</f>
        <v>50</v>
      </c>
      <c r="B63" s="24"/>
      <c r="C63" s="24"/>
      <c r="D63" s="147" t="s">
        <v>1</v>
      </c>
      <c r="E63" s="151"/>
      <c r="F63" s="27"/>
      <c r="G63" s="149"/>
      <c r="H63" s="152"/>
      <c r="I63" s="27"/>
    </row>
    <row r="64" spans="1:9" ht="13" x14ac:dyDescent="0.3">
      <c r="A64" s="774"/>
      <c r="B64" s="774"/>
      <c r="C64" s="774"/>
      <c r="D64" s="774"/>
      <c r="E64" s="774"/>
      <c r="F64" s="774"/>
      <c r="G64" s="774"/>
      <c r="H64" s="774"/>
      <c r="I64" s="774"/>
    </row>
    <row r="65" spans="1:9" ht="13" x14ac:dyDescent="0.3">
      <c r="A65" s="775" t="s">
        <v>22</v>
      </c>
      <c r="B65" s="775"/>
      <c r="C65" s="775"/>
      <c r="D65" s="775"/>
      <c r="E65" s="775"/>
      <c r="F65" s="775"/>
      <c r="G65" s="775"/>
      <c r="H65" s="775"/>
      <c r="I65" s="775"/>
    </row>
    <row r="66" spans="1:9" ht="13" x14ac:dyDescent="0.3">
      <c r="A66" s="774"/>
      <c r="B66" s="774"/>
      <c r="C66" s="774"/>
      <c r="D66" s="774"/>
      <c r="E66" s="774"/>
      <c r="F66" s="774"/>
      <c r="G66" s="774"/>
      <c r="H66" s="774"/>
      <c r="I66" s="774"/>
    </row>
    <row r="67" spans="1:9" s="12" customFormat="1" ht="18" customHeight="1" x14ac:dyDescent="0.25">
      <c r="A67" s="10"/>
      <c r="B67" s="11"/>
      <c r="I67" s="11"/>
    </row>
    <row r="68" spans="1:9" s="12" customFormat="1" ht="18" customHeight="1" x14ac:dyDescent="0.25">
      <c r="A68" s="10"/>
      <c r="B68" s="11"/>
      <c r="I68" s="11"/>
    </row>
    <row r="69" spans="1:9" s="12" customFormat="1" ht="18" customHeight="1" x14ac:dyDescent="0.25">
      <c r="A69" s="11"/>
      <c r="B69" s="11"/>
      <c r="I69" s="11"/>
    </row>
    <row r="70" spans="1:9" s="12" customFormat="1" ht="18" customHeight="1" x14ac:dyDescent="0.25">
      <c r="A70" s="11"/>
      <c r="B70" s="11"/>
      <c r="I70" s="11"/>
    </row>
    <row r="71" spans="1:9" s="12" customFormat="1" ht="18" customHeight="1" x14ac:dyDescent="0.25">
      <c r="A71" s="11"/>
      <c r="B71" s="11"/>
      <c r="I71" s="11"/>
    </row>
    <row r="72" spans="1:9" s="12" customFormat="1" ht="18" customHeight="1" x14ac:dyDescent="0.25">
      <c r="A72" s="11"/>
      <c r="B72" s="11"/>
      <c r="I72" s="11"/>
    </row>
    <row r="73" spans="1:9" s="12" customFormat="1" ht="18" customHeight="1" x14ac:dyDescent="0.25">
      <c r="A73" s="11"/>
      <c r="B73" s="11"/>
      <c r="I73" s="11"/>
    </row>
    <row r="74" spans="1:9" s="12" customFormat="1" ht="18" customHeight="1" x14ac:dyDescent="0.25">
      <c r="A74" s="11"/>
      <c r="B74" s="11"/>
      <c r="I74" s="11"/>
    </row>
    <row r="75" spans="1:9" s="12" customFormat="1" x14ac:dyDescent="0.25">
      <c r="A75" s="11"/>
      <c r="B75" s="11"/>
      <c r="C75" s="11"/>
      <c r="D75" s="11"/>
      <c r="E75" s="11"/>
      <c r="F75" s="11"/>
      <c r="G75" s="11"/>
      <c r="H75" s="11"/>
      <c r="I75" s="11"/>
    </row>
  </sheetData>
  <mergeCells count="5">
    <mergeCell ref="A1:I1"/>
    <mergeCell ref="A66:I66"/>
    <mergeCell ref="A13:I13"/>
    <mergeCell ref="A65:I65"/>
    <mergeCell ref="A64:I64"/>
  </mergeCells>
  <phoneticPr fontId="0" type="noConversion"/>
  <conditionalFormatting sqref="D14:D63">
    <cfRule type="cellIs" dxfId="8" priority="1" stopIfTrue="1" operator="equal">
      <formula>"F"</formula>
    </cfRule>
    <cfRule type="cellIs" dxfId="7" priority="2" stopIfTrue="1" operator="equal">
      <formula>"B"</formula>
    </cfRule>
    <cfRule type="cellIs" dxfId="6" priority="3" stopIfTrue="1" operator="equal">
      <formula>"u"</formula>
    </cfRule>
  </conditionalFormatting>
  <dataValidations xWindow="81" yWindow="389" count="3">
    <dataValidation type="list" showInputMessage="1" showErrorMessage="1" promptTitle="Valid values include:" prompt="U - Untested_x000a_P - Pass_x000a_F - Fail_x000a_B - Blocked_x000a_S - Skipped_x000a_n/a - Not applicable_x000a_" sqref="D14:D63">
      <formula1>"U,P,F,B,S,n/a"</formula1>
    </dataValidation>
    <dataValidation allowBlank="1" showErrorMessage="1" promptTitle="Valid values include:" sqref="D12"/>
    <dataValidation allowBlank="1" showErrorMessage="1" sqref="A12:B12"/>
  </dataValidations>
  <pageMargins left="0.5" right="0.5" top="0.5" bottom="0.5" header="0.5" footer="0.5"/>
  <pageSetup orientation="landscape" r:id="rId1"/>
  <headerFooter alignWithMargins="0"/>
  <drawing r:id="rId2"/>
  <legacyDrawing r:id="rId3"/>
  <oleObjects>
    <mc:AlternateContent xmlns:mc="http://schemas.openxmlformats.org/markup-compatibility/2006">
      <mc:Choice Requires="x14">
        <oleObject progId="Paint.Picture" shapeId="146442" r:id="rId4">
          <objectPr defaultSize="0" autoPict="0" r:id="rId5">
            <anchor moveWithCells="1">
              <from>
                <xdr:col>8</xdr:col>
                <xdr:colOff>19050</xdr:colOff>
                <xdr:row>11</xdr:row>
                <xdr:rowOff>190500</xdr:rowOff>
              </from>
              <to>
                <xdr:col>8</xdr:col>
                <xdr:colOff>184150</xdr:colOff>
                <xdr:row>11</xdr:row>
                <xdr:rowOff>342900</xdr:rowOff>
              </to>
            </anchor>
          </objectPr>
        </oleObject>
      </mc:Choice>
      <mc:Fallback>
        <oleObject progId="Paint.Picture" shapeId="146442" r:id="rId4"/>
      </mc:Fallback>
    </mc:AlternateContent>
    <mc:AlternateContent xmlns:mc="http://schemas.openxmlformats.org/markup-compatibility/2006">
      <mc:Choice Requires="x14">
        <oleObject progId="Paint.Picture" shapeId="146449" r:id="rId6">
          <objectPr defaultSize="0" autoPict="0" r:id="rId5">
            <anchor moveWithCells="1">
              <from>
                <xdr:col>8</xdr:col>
                <xdr:colOff>19050</xdr:colOff>
                <xdr:row>11</xdr:row>
                <xdr:rowOff>190500</xdr:rowOff>
              </from>
              <to>
                <xdr:col>9</xdr:col>
                <xdr:colOff>0</xdr:colOff>
                <xdr:row>11</xdr:row>
                <xdr:rowOff>342900</xdr:rowOff>
              </to>
            </anchor>
          </objectPr>
        </oleObject>
      </mc:Choice>
      <mc:Fallback>
        <oleObject progId="Paint.Picture" shapeId="146449" r:id="rId6"/>
      </mc:Fallback>
    </mc:AlternateContent>
    <mc:AlternateContent xmlns:mc="http://schemas.openxmlformats.org/markup-compatibility/2006">
      <mc:Choice Requires="x14">
        <oleObject progId="Paint.Picture" shapeId="146450" r:id="rId7">
          <objectPr defaultSize="0" autoPict="0" r:id="rId5">
            <anchor moveWithCells="1">
              <from>
                <xdr:col>8</xdr:col>
                <xdr:colOff>19050</xdr:colOff>
                <xdr:row>11</xdr:row>
                <xdr:rowOff>190500</xdr:rowOff>
              </from>
              <to>
                <xdr:col>9</xdr:col>
                <xdr:colOff>0</xdr:colOff>
                <xdr:row>11</xdr:row>
                <xdr:rowOff>342900</xdr:rowOff>
              </to>
            </anchor>
          </objectPr>
        </oleObject>
      </mc:Choice>
      <mc:Fallback>
        <oleObject progId="Paint.Picture" shapeId="146450" r:id="rId7"/>
      </mc:Fallback>
    </mc:AlternateContent>
  </oleObjec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6"/>
  <sheetViews>
    <sheetView topLeftCell="A55" workbookViewId="0">
      <selection activeCell="A67" sqref="A67:E74"/>
    </sheetView>
  </sheetViews>
  <sheetFormatPr defaultRowHeight="12.5" x14ac:dyDescent="0.25"/>
  <cols>
    <col min="1" max="1" width="18.453125" customWidth="1"/>
    <col min="2" max="3" width="37.1796875" customWidth="1"/>
    <col min="4" max="4" width="18.81640625" customWidth="1"/>
    <col min="5" max="5" width="26.7265625" customWidth="1"/>
  </cols>
  <sheetData>
    <row r="1" spans="1:5" ht="13" thickBot="1" x14ac:dyDescent="0.3">
      <c r="A1" s="638" t="s">
        <v>93</v>
      </c>
      <c r="B1" s="639" t="s">
        <v>94</v>
      </c>
      <c r="C1" s="639" t="s">
        <v>389</v>
      </c>
      <c r="D1" s="639" t="s">
        <v>95</v>
      </c>
      <c r="E1" s="640" t="s">
        <v>96</v>
      </c>
    </row>
    <row r="2" spans="1:5" x14ac:dyDescent="0.25">
      <c r="A2" s="898" t="s">
        <v>388</v>
      </c>
      <c r="B2" s="901" t="s">
        <v>109</v>
      </c>
      <c r="C2" s="633"/>
      <c r="D2" s="633" t="s">
        <v>97</v>
      </c>
      <c r="E2" s="634" t="s">
        <v>98</v>
      </c>
    </row>
    <row r="3" spans="1:5" x14ac:dyDescent="0.25">
      <c r="A3" s="899"/>
      <c r="B3" s="902"/>
      <c r="C3" s="631"/>
      <c r="D3" s="631" t="s">
        <v>99</v>
      </c>
      <c r="E3" s="635" t="s">
        <v>100</v>
      </c>
    </row>
    <row r="4" spans="1:5" x14ac:dyDescent="0.25">
      <c r="A4" s="899"/>
      <c r="B4" s="902"/>
      <c r="C4" s="631"/>
      <c r="D4" s="631" t="s">
        <v>101</v>
      </c>
      <c r="E4" s="635" t="s">
        <v>102</v>
      </c>
    </row>
    <row r="5" spans="1:5" x14ac:dyDescent="0.25">
      <c r="A5" s="899"/>
      <c r="B5" s="902"/>
      <c r="C5" s="631"/>
      <c r="D5" s="630" t="s">
        <v>110</v>
      </c>
      <c r="E5" s="630"/>
    </row>
    <row r="6" spans="1:5" x14ac:dyDescent="0.25">
      <c r="A6" s="899"/>
      <c r="B6" s="902"/>
      <c r="C6" s="631"/>
      <c r="D6" s="630" t="s">
        <v>111</v>
      </c>
      <c r="E6" s="630"/>
    </row>
    <row r="7" spans="1:5" x14ac:dyDescent="0.25">
      <c r="A7" s="899"/>
      <c r="B7" s="902"/>
      <c r="C7" s="631"/>
      <c r="D7" s="630" t="s">
        <v>112</v>
      </c>
      <c r="E7" s="630" t="s">
        <v>126</v>
      </c>
    </row>
    <row r="8" spans="1:5" x14ac:dyDescent="0.25">
      <c r="A8" s="899"/>
      <c r="B8" s="902"/>
      <c r="C8" s="631"/>
      <c r="D8" s="631" t="s">
        <v>103</v>
      </c>
      <c r="E8" s="268" t="s">
        <v>104</v>
      </c>
    </row>
    <row r="9" spans="1:5" s="189" customFormat="1" x14ac:dyDescent="0.25">
      <c r="A9" s="899"/>
      <c r="B9" s="902"/>
      <c r="C9" s="631"/>
      <c r="D9" s="631" t="s">
        <v>113</v>
      </c>
      <c r="E9" s="636">
        <v>20110123</v>
      </c>
    </row>
    <row r="10" spans="1:5" x14ac:dyDescent="0.25">
      <c r="A10" s="899"/>
      <c r="B10" s="902"/>
      <c r="C10" s="631"/>
      <c r="D10" s="631" t="s">
        <v>105</v>
      </c>
      <c r="E10" s="908">
        <v>35818</v>
      </c>
    </row>
    <row r="11" spans="1:5" x14ac:dyDescent="0.25">
      <c r="A11" s="899"/>
      <c r="B11" s="902"/>
      <c r="C11" s="631"/>
      <c r="D11" s="631" t="s">
        <v>106</v>
      </c>
      <c r="E11" s="635" t="s">
        <v>107</v>
      </c>
    </row>
    <row r="12" spans="1:5" x14ac:dyDescent="0.25">
      <c r="A12" s="899"/>
      <c r="B12" s="902"/>
      <c r="C12" s="631"/>
      <c r="D12" s="631" t="s">
        <v>114</v>
      </c>
      <c r="E12" s="635" t="s">
        <v>115</v>
      </c>
    </row>
    <row r="13" spans="1:5" x14ac:dyDescent="0.25">
      <c r="A13" s="899"/>
      <c r="B13" s="902"/>
      <c r="C13" s="631"/>
      <c r="D13" s="631" t="s">
        <v>116</v>
      </c>
      <c r="E13" s="635" t="s">
        <v>117</v>
      </c>
    </row>
    <row r="14" spans="1:5" ht="13" thickBot="1" x14ac:dyDescent="0.3">
      <c r="A14" s="900"/>
      <c r="B14" s="903"/>
      <c r="C14" s="632"/>
      <c r="D14" s="632"/>
      <c r="E14" s="637"/>
    </row>
    <row r="15" spans="1:5" x14ac:dyDescent="0.25">
      <c r="A15" s="898" t="s">
        <v>412</v>
      </c>
      <c r="B15" s="905"/>
      <c r="C15" s="633"/>
      <c r="D15" s="633" t="s">
        <v>390</v>
      </c>
      <c r="E15" s="910" t="s">
        <v>391</v>
      </c>
    </row>
    <row r="16" spans="1:5" x14ac:dyDescent="0.25">
      <c r="A16" s="899"/>
      <c r="B16" s="906"/>
      <c r="C16" s="644"/>
      <c r="D16" s="644" t="s">
        <v>392</v>
      </c>
      <c r="E16" s="635">
        <v>1366668888</v>
      </c>
    </row>
    <row r="17" spans="1:5" x14ac:dyDescent="0.25">
      <c r="A17" s="899"/>
      <c r="B17" s="906"/>
      <c r="C17" s="644"/>
      <c r="D17" s="644" t="s">
        <v>393</v>
      </c>
      <c r="E17" s="635">
        <v>111123</v>
      </c>
    </row>
    <row r="18" spans="1:5" x14ac:dyDescent="0.25">
      <c r="A18" s="899"/>
      <c r="B18" s="906"/>
      <c r="C18" s="644"/>
      <c r="D18" s="645" t="s">
        <v>394</v>
      </c>
      <c r="E18" s="911" t="s">
        <v>395</v>
      </c>
    </row>
    <row r="19" spans="1:5" x14ac:dyDescent="0.25">
      <c r="A19" s="899"/>
      <c r="B19" s="906"/>
      <c r="C19" s="644"/>
      <c r="D19" s="645" t="s">
        <v>396</v>
      </c>
      <c r="E19" s="646">
        <v>18688886666</v>
      </c>
    </row>
    <row r="20" spans="1:5" x14ac:dyDescent="0.25">
      <c r="A20" s="899"/>
      <c r="B20" s="906"/>
      <c r="C20" s="889" t="s">
        <v>397</v>
      </c>
      <c r="D20" s="645" t="s">
        <v>398</v>
      </c>
      <c r="E20" s="685" t="s">
        <v>399</v>
      </c>
    </row>
    <row r="21" spans="1:5" x14ac:dyDescent="0.25">
      <c r="A21" s="899"/>
      <c r="B21" s="906"/>
      <c r="C21" s="890"/>
      <c r="D21" s="644" t="s">
        <v>400</v>
      </c>
      <c r="E21" s="685" t="s">
        <v>401</v>
      </c>
    </row>
    <row r="22" spans="1:5" x14ac:dyDescent="0.25">
      <c r="A22" s="899"/>
      <c r="B22" s="906"/>
      <c r="C22" s="890"/>
      <c r="D22" s="644" t="s">
        <v>402</v>
      </c>
      <c r="E22" s="645"/>
    </row>
    <row r="23" spans="1:5" x14ac:dyDescent="0.25">
      <c r="A23" s="899"/>
      <c r="B23" s="906"/>
      <c r="C23" s="891"/>
      <c r="D23" s="644" t="s">
        <v>403</v>
      </c>
      <c r="E23" s="646">
        <v>710000</v>
      </c>
    </row>
    <row r="24" spans="1:5" x14ac:dyDescent="0.25">
      <c r="A24" s="899"/>
      <c r="B24" s="906"/>
      <c r="C24" s="889" t="s">
        <v>404</v>
      </c>
      <c r="D24" s="644" t="s">
        <v>398</v>
      </c>
      <c r="E24" s="912" t="s">
        <v>405</v>
      </c>
    </row>
    <row r="25" spans="1:5" x14ac:dyDescent="0.25">
      <c r="A25" s="899"/>
      <c r="B25" s="906"/>
      <c r="C25" s="890"/>
      <c r="D25" s="644" t="s">
        <v>400</v>
      </c>
      <c r="E25" s="912" t="s">
        <v>406</v>
      </c>
    </row>
    <row r="26" spans="1:5" x14ac:dyDescent="0.25">
      <c r="A26" s="899"/>
      <c r="B26" s="906"/>
      <c r="C26" s="890"/>
      <c r="D26" s="644" t="s">
        <v>402</v>
      </c>
      <c r="E26" s="635"/>
    </row>
    <row r="27" spans="1:5" x14ac:dyDescent="0.25">
      <c r="A27" s="899"/>
      <c r="B27" s="906"/>
      <c r="C27" s="891"/>
      <c r="D27" s="641" t="s">
        <v>403</v>
      </c>
      <c r="E27" s="642">
        <v>712046</v>
      </c>
    </row>
    <row r="28" spans="1:5" x14ac:dyDescent="0.25">
      <c r="A28" s="899"/>
      <c r="B28" s="906"/>
      <c r="C28" s="889" t="s">
        <v>407</v>
      </c>
      <c r="D28" s="641" t="s">
        <v>398</v>
      </c>
      <c r="E28" s="642" t="s">
        <v>408</v>
      </c>
    </row>
    <row r="29" spans="1:5" x14ac:dyDescent="0.25">
      <c r="A29" s="899"/>
      <c r="B29" s="906"/>
      <c r="C29" s="890"/>
      <c r="D29" s="641" t="s">
        <v>400</v>
      </c>
      <c r="E29" s="913" t="s">
        <v>409</v>
      </c>
    </row>
    <row r="30" spans="1:5" x14ac:dyDescent="0.25">
      <c r="A30" s="899"/>
      <c r="B30" s="906"/>
      <c r="C30" s="890"/>
      <c r="D30" s="641" t="s">
        <v>402</v>
      </c>
      <c r="E30" s="642" t="s">
        <v>409</v>
      </c>
    </row>
    <row r="31" spans="1:5" x14ac:dyDescent="0.25">
      <c r="A31" s="899"/>
      <c r="B31" s="906"/>
      <c r="C31" s="891"/>
      <c r="D31" s="641" t="s">
        <v>403</v>
      </c>
      <c r="E31" s="642">
        <v>710000</v>
      </c>
    </row>
    <row r="32" spans="1:5" x14ac:dyDescent="0.25">
      <c r="A32" s="899"/>
      <c r="B32" s="906"/>
      <c r="C32" s="641"/>
      <c r="D32" s="641" t="s">
        <v>410</v>
      </c>
      <c r="E32" s="913" t="s">
        <v>419</v>
      </c>
    </row>
    <row r="33" spans="1:5" ht="13" thickBot="1" x14ac:dyDescent="0.3">
      <c r="A33" s="899"/>
      <c r="B33" s="906"/>
      <c r="C33" s="632"/>
      <c r="D33" s="632"/>
      <c r="E33" s="637"/>
    </row>
    <row r="34" spans="1:5" x14ac:dyDescent="0.25">
      <c r="A34" s="899"/>
      <c r="B34" s="906"/>
      <c r="C34" s="889" t="s">
        <v>397</v>
      </c>
      <c r="D34" s="645" t="s">
        <v>398</v>
      </c>
      <c r="E34" s="645" t="s">
        <v>399</v>
      </c>
    </row>
    <row r="35" spans="1:5" x14ac:dyDescent="0.25">
      <c r="A35" s="899"/>
      <c r="B35" s="906"/>
      <c r="C35" s="890"/>
      <c r="D35" s="644" t="s">
        <v>400</v>
      </c>
      <c r="E35" s="645" t="s">
        <v>401</v>
      </c>
    </row>
    <row r="36" spans="1:5" x14ac:dyDescent="0.25">
      <c r="A36" s="899"/>
      <c r="B36" s="906"/>
      <c r="C36" s="890"/>
      <c r="D36" s="644" t="s">
        <v>402</v>
      </c>
      <c r="E36" s="645" t="s">
        <v>401</v>
      </c>
    </row>
    <row r="37" spans="1:5" x14ac:dyDescent="0.25">
      <c r="A37" s="899"/>
      <c r="B37" s="906"/>
      <c r="C37" s="891"/>
      <c r="D37" s="644" t="s">
        <v>403</v>
      </c>
      <c r="E37" s="646">
        <v>710001</v>
      </c>
    </row>
    <row r="38" spans="1:5" x14ac:dyDescent="0.25">
      <c r="A38" s="899"/>
      <c r="B38" s="906"/>
      <c r="C38" s="889" t="s">
        <v>404</v>
      </c>
      <c r="D38" s="644" t="s">
        <v>398</v>
      </c>
      <c r="E38" s="635" t="s">
        <v>405</v>
      </c>
    </row>
    <row r="39" spans="1:5" x14ac:dyDescent="0.25">
      <c r="A39" s="899"/>
      <c r="B39" s="906"/>
      <c r="C39" s="890"/>
      <c r="D39" s="644" t="s">
        <v>400</v>
      </c>
      <c r="E39" s="635" t="s">
        <v>406</v>
      </c>
    </row>
    <row r="40" spans="1:5" x14ac:dyDescent="0.25">
      <c r="A40" s="899"/>
      <c r="B40" s="906"/>
      <c r="C40" s="891"/>
      <c r="D40" s="641" t="s">
        <v>403</v>
      </c>
      <c r="E40" s="642">
        <v>712047</v>
      </c>
    </row>
    <row r="41" spans="1:5" x14ac:dyDescent="0.25">
      <c r="A41" s="899"/>
      <c r="B41" s="906"/>
      <c r="C41" s="889" t="s">
        <v>407</v>
      </c>
      <c r="D41" s="641" t="s">
        <v>398</v>
      </c>
      <c r="E41" s="642" t="s">
        <v>408</v>
      </c>
    </row>
    <row r="42" spans="1:5" x14ac:dyDescent="0.25">
      <c r="A42" s="899"/>
      <c r="B42" s="906"/>
      <c r="C42" s="890"/>
      <c r="D42" s="641" t="s">
        <v>400</v>
      </c>
      <c r="E42" s="642" t="s">
        <v>409</v>
      </c>
    </row>
    <row r="43" spans="1:5" x14ac:dyDescent="0.25">
      <c r="A43" s="899"/>
      <c r="B43" s="906"/>
      <c r="C43" s="891"/>
      <c r="D43" s="641" t="s">
        <v>403</v>
      </c>
      <c r="E43" s="642">
        <v>710001</v>
      </c>
    </row>
    <row r="44" spans="1:5" x14ac:dyDescent="0.25">
      <c r="A44" s="899"/>
      <c r="B44" s="906"/>
      <c r="C44" s="641"/>
      <c r="D44" s="641" t="s">
        <v>410</v>
      </c>
      <c r="E44" s="642" t="s">
        <v>411</v>
      </c>
    </row>
    <row r="45" spans="1:5" x14ac:dyDescent="0.25">
      <c r="A45" s="904"/>
      <c r="B45" s="906"/>
      <c r="C45" s="641"/>
      <c r="D45" s="641"/>
      <c r="E45" s="655"/>
    </row>
    <row r="46" spans="1:5" ht="25" customHeight="1" x14ac:dyDescent="0.25">
      <c r="A46" s="897" t="s">
        <v>413</v>
      </c>
      <c r="B46" s="896"/>
      <c r="C46" s="896"/>
      <c r="D46" s="914" t="s">
        <v>414</v>
      </c>
      <c r="E46" s="916" t="s">
        <v>415</v>
      </c>
    </row>
    <row r="47" spans="1:5" x14ac:dyDescent="0.25">
      <c r="A47" s="897"/>
      <c r="B47" s="896"/>
      <c r="C47" s="896"/>
      <c r="D47" s="915"/>
      <c r="E47" s="917"/>
    </row>
    <row r="48" spans="1:5" x14ac:dyDescent="0.25">
      <c r="A48" s="897"/>
      <c r="B48" s="896"/>
      <c r="C48" s="896"/>
      <c r="D48" s="650" t="s">
        <v>416</v>
      </c>
      <c r="E48" s="657" t="s">
        <v>417</v>
      </c>
    </row>
    <row r="49" spans="1:5" x14ac:dyDescent="0.25">
      <c r="A49" s="897"/>
      <c r="B49" s="896"/>
      <c r="C49" s="896"/>
      <c r="D49" s="650" t="s">
        <v>418</v>
      </c>
      <c r="E49" s="657" t="s">
        <v>419</v>
      </c>
    </row>
    <row r="50" spans="1:5" x14ac:dyDescent="0.25">
      <c r="A50" s="897"/>
      <c r="B50" s="896"/>
      <c r="C50" s="896"/>
      <c r="D50" s="650" t="s">
        <v>420</v>
      </c>
      <c r="E50" s="657" t="s">
        <v>421</v>
      </c>
    </row>
    <row r="51" spans="1:5" x14ac:dyDescent="0.25">
      <c r="A51" s="892" t="s">
        <v>422</v>
      </c>
      <c r="B51" s="896"/>
      <c r="C51" s="888" t="s">
        <v>423</v>
      </c>
      <c r="D51" s="647" t="s">
        <v>424</v>
      </c>
      <c r="E51" s="656">
        <v>5</v>
      </c>
    </row>
    <row r="52" spans="1:5" ht="25" x14ac:dyDescent="0.25">
      <c r="A52" s="888"/>
      <c r="B52" s="896"/>
      <c r="C52" s="888"/>
      <c r="D52" s="650" t="s">
        <v>425</v>
      </c>
      <c r="E52" s="654">
        <v>2</v>
      </c>
    </row>
    <row r="53" spans="1:5" x14ac:dyDescent="0.25">
      <c r="A53" s="888"/>
      <c r="B53" s="896"/>
      <c r="C53" s="893"/>
      <c r="D53" s="650" t="s">
        <v>426</v>
      </c>
      <c r="E53" s="654">
        <v>3</v>
      </c>
    </row>
    <row r="54" spans="1:5" x14ac:dyDescent="0.25">
      <c r="A54" s="888"/>
      <c r="B54" s="896"/>
      <c r="C54" s="892" t="s">
        <v>427</v>
      </c>
      <c r="D54" s="650" t="s">
        <v>428</v>
      </c>
      <c r="E54" s="651" t="s">
        <v>429</v>
      </c>
    </row>
    <row r="55" spans="1:5" x14ac:dyDescent="0.25">
      <c r="A55" s="888"/>
      <c r="B55" s="896"/>
      <c r="C55" s="888"/>
      <c r="D55" s="650" t="s">
        <v>431</v>
      </c>
      <c r="E55" s="651" t="s">
        <v>430</v>
      </c>
    </row>
    <row r="56" spans="1:5" x14ac:dyDescent="0.25">
      <c r="A56" s="888"/>
      <c r="B56" s="896"/>
      <c r="C56" s="888"/>
      <c r="D56" s="650" t="s">
        <v>432</v>
      </c>
      <c r="E56" s="651" t="s">
        <v>431</v>
      </c>
    </row>
    <row r="57" spans="1:5" x14ac:dyDescent="0.25">
      <c r="A57" s="888"/>
      <c r="B57" s="896"/>
      <c r="C57" s="888"/>
      <c r="D57" s="650" t="s">
        <v>436</v>
      </c>
      <c r="E57" s="649" t="s">
        <v>433</v>
      </c>
    </row>
    <row r="58" spans="1:5" x14ac:dyDescent="0.25">
      <c r="A58" s="888"/>
      <c r="B58" s="896"/>
      <c r="C58" s="888"/>
      <c r="D58" s="650" t="s">
        <v>434</v>
      </c>
      <c r="E58" s="652" t="s">
        <v>401</v>
      </c>
    </row>
    <row r="59" spans="1:5" x14ac:dyDescent="0.25">
      <c r="A59" s="888"/>
      <c r="B59" s="896"/>
      <c r="C59" s="888"/>
      <c r="D59" s="650" t="s">
        <v>435</v>
      </c>
      <c r="E59" s="654">
        <v>13800001111</v>
      </c>
    </row>
    <row r="60" spans="1:5" x14ac:dyDescent="0.25">
      <c r="A60" s="888"/>
      <c r="B60" s="896"/>
      <c r="C60" s="888"/>
      <c r="D60" s="650" t="s">
        <v>437</v>
      </c>
      <c r="E60" s="651" t="s">
        <v>438</v>
      </c>
    </row>
    <row r="61" spans="1:5" x14ac:dyDescent="0.25">
      <c r="A61" s="888"/>
      <c r="B61" s="896"/>
      <c r="C61" s="888"/>
      <c r="D61" s="650" t="s">
        <v>439</v>
      </c>
      <c r="E61" s="651" t="s">
        <v>440</v>
      </c>
    </row>
    <row r="62" spans="1:5" x14ac:dyDescent="0.25">
      <c r="A62" s="888"/>
      <c r="B62" s="896"/>
      <c r="C62" s="893"/>
      <c r="D62" s="650" t="s">
        <v>441</v>
      </c>
      <c r="E62" s="651" t="s">
        <v>442</v>
      </c>
    </row>
    <row r="63" spans="1:5" x14ac:dyDescent="0.25">
      <c r="A63" s="888"/>
      <c r="B63" s="896"/>
      <c r="C63" s="892" t="s">
        <v>443</v>
      </c>
      <c r="D63" s="650" t="s">
        <v>444</v>
      </c>
      <c r="E63" s="658" t="s">
        <v>445</v>
      </c>
    </row>
    <row r="64" spans="1:5" x14ac:dyDescent="0.25">
      <c r="A64" s="888"/>
      <c r="B64" s="896"/>
      <c r="C64" s="888"/>
      <c r="D64" s="650" t="s">
        <v>432</v>
      </c>
      <c r="E64" s="658" t="s">
        <v>446</v>
      </c>
    </row>
    <row r="65" spans="1:5" x14ac:dyDescent="0.25">
      <c r="A65" s="888"/>
      <c r="B65" s="896"/>
      <c r="C65" s="888"/>
      <c r="D65" s="650" t="s">
        <v>447</v>
      </c>
      <c r="E65" s="659">
        <v>42685</v>
      </c>
    </row>
    <row r="66" spans="1:5" x14ac:dyDescent="0.25">
      <c r="A66" s="893"/>
      <c r="B66" s="896"/>
      <c r="C66" s="893"/>
      <c r="D66" s="650" t="s">
        <v>437</v>
      </c>
      <c r="E66" s="658" t="s">
        <v>448</v>
      </c>
    </row>
    <row r="67" spans="1:5" x14ac:dyDescent="0.25">
      <c r="A67" s="892" t="s">
        <v>449</v>
      </c>
      <c r="B67" s="894"/>
      <c r="C67" s="892" t="s">
        <v>450</v>
      </c>
      <c r="D67" s="650" t="s">
        <v>451</v>
      </c>
      <c r="E67" s="658" t="s">
        <v>452</v>
      </c>
    </row>
    <row r="68" spans="1:5" x14ac:dyDescent="0.25">
      <c r="A68" s="888"/>
      <c r="B68" s="875"/>
      <c r="C68" s="888"/>
      <c r="D68" s="650" t="s">
        <v>453</v>
      </c>
      <c r="E68" s="659">
        <v>42685</v>
      </c>
    </row>
    <row r="69" spans="1:5" x14ac:dyDescent="0.25">
      <c r="A69" s="888"/>
      <c r="B69" s="875"/>
      <c r="C69" s="888"/>
      <c r="D69" s="650" t="s">
        <v>454</v>
      </c>
      <c r="E69" s="658" t="s">
        <v>455</v>
      </c>
    </row>
    <row r="70" spans="1:5" x14ac:dyDescent="0.25">
      <c r="A70" s="888"/>
      <c r="B70" s="875"/>
      <c r="C70" s="888"/>
      <c r="D70" s="650" t="s">
        <v>456</v>
      </c>
      <c r="E70" s="653">
        <v>3</v>
      </c>
    </row>
    <row r="71" spans="1:5" x14ac:dyDescent="0.25">
      <c r="A71" s="888"/>
      <c r="B71" s="875"/>
      <c r="C71" s="888"/>
      <c r="D71" s="650" t="s">
        <v>457</v>
      </c>
      <c r="E71" s="654">
        <v>6</v>
      </c>
    </row>
    <row r="72" spans="1:5" x14ac:dyDescent="0.25">
      <c r="A72" s="888"/>
      <c r="B72" s="875"/>
      <c r="C72" s="888"/>
      <c r="D72" s="650" t="s">
        <v>458</v>
      </c>
      <c r="E72" s="651" t="s">
        <v>459</v>
      </c>
    </row>
    <row r="73" spans="1:5" s="268" customFormat="1" x14ac:dyDescent="0.25">
      <c r="A73" s="888"/>
      <c r="B73" s="875"/>
      <c r="C73" s="888"/>
      <c r="D73" s="672" t="s">
        <v>833</v>
      </c>
      <c r="E73" s="660">
        <v>10</v>
      </c>
    </row>
    <row r="74" spans="1:5" x14ac:dyDescent="0.25">
      <c r="A74" s="893"/>
      <c r="B74" s="895"/>
      <c r="C74" s="893"/>
      <c r="D74" s="650" t="s">
        <v>460</v>
      </c>
      <c r="E74" s="660">
        <v>50</v>
      </c>
    </row>
    <row r="75" spans="1:5" x14ac:dyDescent="0.25">
      <c r="A75" s="892" t="s">
        <v>466</v>
      </c>
      <c r="B75" s="894"/>
      <c r="C75" s="892" t="s">
        <v>461</v>
      </c>
      <c r="D75" s="650" t="s">
        <v>462</v>
      </c>
      <c r="E75" s="651" t="s">
        <v>415</v>
      </c>
    </row>
    <row r="76" spans="1:5" x14ac:dyDescent="0.25">
      <c r="A76" s="888"/>
      <c r="B76" s="875"/>
      <c r="C76" s="888"/>
      <c r="D76" s="650" t="s">
        <v>463</v>
      </c>
      <c r="E76" s="651" t="s">
        <v>415</v>
      </c>
    </row>
    <row r="77" spans="1:5" x14ac:dyDescent="0.25">
      <c r="A77" s="888"/>
      <c r="B77" s="875"/>
      <c r="C77" s="888"/>
      <c r="D77" s="650" t="s">
        <v>464</v>
      </c>
      <c r="E77" s="651" t="s">
        <v>415</v>
      </c>
    </row>
    <row r="78" spans="1:5" x14ac:dyDescent="0.25">
      <c r="A78" s="893"/>
      <c r="B78" s="895"/>
      <c r="C78" s="893"/>
      <c r="D78" s="650" t="s">
        <v>465</v>
      </c>
      <c r="E78" s="651" t="s">
        <v>415</v>
      </c>
    </row>
    <row r="79" spans="1:5" x14ac:dyDescent="0.25">
      <c r="A79" s="892" t="s">
        <v>467</v>
      </c>
      <c r="B79" s="894"/>
      <c r="C79" s="892" t="s">
        <v>478</v>
      </c>
      <c r="D79" s="650" t="s">
        <v>468</v>
      </c>
      <c r="E79" s="658" t="s">
        <v>469</v>
      </c>
    </row>
    <row r="80" spans="1:5" x14ac:dyDescent="0.25">
      <c r="A80" s="888"/>
      <c r="B80" s="875"/>
      <c r="C80" s="881"/>
      <c r="D80" s="650" t="s">
        <v>470</v>
      </c>
      <c r="E80" s="658" t="s">
        <v>471</v>
      </c>
    </row>
    <row r="81" spans="1:5" x14ac:dyDescent="0.25">
      <c r="A81" s="888"/>
      <c r="B81" s="875"/>
      <c r="C81" s="881"/>
      <c r="D81" s="650" t="s">
        <v>472</v>
      </c>
      <c r="E81" s="658" t="s">
        <v>452</v>
      </c>
    </row>
    <row r="82" spans="1:5" ht="25" x14ac:dyDescent="0.25">
      <c r="A82" s="888"/>
      <c r="B82" s="875"/>
      <c r="C82" s="881"/>
      <c r="D82" s="650" t="s">
        <v>473</v>
      </c>
      <c r="E82" s="653">
        <v>4</v>
      </c>
    </row>
    <row r="83" spans="1:5" x14ac:dyDescent="0.25">
      <c r="A83" s="888"/>
      <c r="B83" s="875"/>
      <c r="C83" s="881"/>
      <c r="D83" s="650" t="s">
        <v>474</v>
      </c>
      <c r="E83" s="651" t="s">
        <v>475</v>
      </c>
    </row>
    <row r="84" spans="1:5" ht="25" x14ac:dyDescent="0.25">
      <c r="A84" s="893"/>
      <c r="B84" s="895"/>
      <c r="C84" s="907"/>
      <c r="D84" s="650" t="s">
        <v>476</v>
      </c>
      <c r="E84" s="658" t="s">
        <v>477</v>
      </c>
    </row>
    <row r="85" spans="1:5" x14ac:dyDescent="0.25">
      <c r="A85" s="892" t="s">
        <v>479</v>
      </c>
      <c r="B85" s="894"/>
      <c r="C85" s="892" t="s">
        <v>483</v>
      </c>
      <c r="D85" s="650" t="s">
        <v>416</v>
      </c>
      <c r="E85" s="658" t="s">
        <v>480</v>
      </c>
    </row>
    <row r="86" spans="1:5" x14ac:dyDescent="0.25">
      <c r="A86" s="888"/>
      <c r="B86" s="875"/>
      <c r="C86" s="881"/>
      <c r="D86" s="650" t="s">
        <v>481</v>
      </c>
      <c r="E86" s="659">
        <v>42125</v>
      </c>
    </row>
    <row r="87" spans="1:5" x14ac:dyDescent="0.25">
      <c r="A87" s="888"/>
      <c r="B87" s="875"/>
      <c r="C87" s="881"/>
      <c r="D87" s="650" t="s">
        <v>482</v>
      </c>
      <c r="E87" s="659">
        <v>42685</v>
      </c>
    </row>
    <row r="88" spans="1:5" x14ac:dyDescent="0.25">
      <c r="A88" s="893"/>
      <c r="B88" s="895"/>
      <c r="C88" s="907"/>
      <c r="D88" s="650" t="s">
        <v>74</v>
      </c>
      <c r="E88" s="658" t="s">
        <v>117</v>
      </c>
    </row>
    <row r="89" spans="1:5" x14ac:dyDescent="0.25">
      <c r="A89" s="892" t="s">
        <v>484</v>
      </c>
      <c r="B89" s="894"/>
      <c r="C89" s="892" t="s">
        <v>485</v>
      </c>
      <c r="D89" s="650" t="s">
        <v>444</v>
      </c>
      <c r="E89" s="658" t="s">
        <v>486</v>
      </c>
    </row>
    <row r="90" spans="1:5" x14ac:dyDescent="0.25">
      <c r="A90" s="888"/>
      <c r="B90" s="875"/>
      <c r="C90" s="888"/>
      <c r="D90" s="650" t="s">
        <v>432</v>
      </c>
      <c r="E90" s="658" t="s">
        <v>487</v>
      </c>
    </row>
    <row r="91" spans="1:5" x14ac:dyDescent="0.25">
      <c r="A91" s="888"/>
      <c r="B91" s="875"/>
      <c r="C91" s="888"/>
      <c r="D91" s="650" t="s">
        <v>488</v>
      </c>
      <c r="E91" s="654">
        <v>50000</v>
      </c>
    </row>
    <row r="92" spans="1:5" x14ac:dyDescent="0.25">
      <c r="A92" s="888"/>
      <c r="B92" s="875"/>
      <c r="C92" s="888"/>
      <c r="D92" s="650" t="s">
        <v>441</v>
      </c>
      <c r="E92" s="651" t="s">
        <v>489</v>
      </c>
    </row>
    <row r="93" spans="1:5" x14ac:dyDescent="0.25">
      <c r="A93" s="888"/>
      <c r="B93" s="875"/>
      <c r="C93" s="888"/>
      <c r="D93" s="650" t="s">
        <v>434</v>
      </c>
      <c r="E93" s="658" t="s">
        <v>401</v>
      </c>
    </row>
    <row r="94" spans="1:5" x14ac:dyDescent="0.25">
      <c r="A94" s="893"/>
      <c r="B94" s="895"/>
      <c r="C94" s="893"/>
      <c r="D94" s="650" t="s">
        <v>74</v>
      </c>
      <c r="E94" s="658" t="s">
        <v>117</v>
      </c>
    </row>
    <row r="95" spans="1:5" x14ac:dyDescent="0.25">
      <c r="A95" s="892" t="s">
        <v>490</v>
      </c>
      <c r="B95" s="894"/>
      <c r="C95" s="892" t="s">
        <v>491</v>
      </c>
      <c r="D95" s="650" t="s">
        <v>492</v>
      </c>
      <c r="E95" s="658" t="s">
        <v>493</v>
      </c>
    </row>
    <row r="96" spans="1:5" x14ac:dyDescent="0.25">
      <c r="A96" s="888"/>
      <c r="B96" s="875"/>
      <c r="C96" s="888"/>
      <c r="D96" s="650" t="s">
        <v>494</v>
      </c>
      <c r="E96" s="658" t="s">
        <v>495</v>
      </c>
    </row>
    <row r="97" spans="1:5" x14ac:dyDescent="0.25">
      <c r="A97" s="888"/>
      <c r="B97" s="875"/>
      <c r="C97" s="888"/>
      <c r="D97" s="650" t="s">
        <v>496</v>
      </c>
      <c r="E97" s="658" t="s">
        <v>497</v>
      </c>
    </row>
    <row r="98" spans="1:5" x14ac:dyDescent="0.25">
      <c r="A98" s="888"/>
      <c r="B98" s="875"/>
      <c r="C98" s="888"/>
      <c r="D98" s="650" t="s">
        <v>498</v>
      </c>
      <c r="E98" s="654">
        <v>30</v>
      </c>
    </row>
    <row r="99" spans="1:5" x14ac:dyDescent="0.25">
      <c r="A99" s="888"/>
      <c r="B99" s="875"/>
      <c r="C99" s="888"/>
      <c r="D99" s="650" t="s">
        <v>499</v>
      </c>
      <c r="E99" s="663">
        <v>42685</v>
      </c>
    </row>
    <row r="100" spans="1:5" x14ac:dyDescent="0.25">
      <c r="A100" s="888"/>
      <c r="B100" s="875"/>
      <c r="C100" s="888"/>
      <c r="D100" s="650" t="s">
        <v>500</v>
      </c>
      <c r="E100" s="651" t="s">
        <v>401</v>
      </c>
    </row>
    <row r="101" spans="1:5" x14ac:dyDescent="0.25">
      <c r="A101" s="893"/>
      <c r="B101" s="895"/>
      <c r="C101" s="893"/>
      <c r="D101" s="650" t="s">
        <v>74</v>
      </c>
      <c r="E101" s="658" t="s">
        <v>117</v>
      </c>
    </row>
    <row r="102" spans="1:5" x14ac:dyDescent="0.25">
      <c r="A102" s="892" t="s">
        <v>501</v>
      </c>
      <c r="B102" s="894"/>
      <c r="C102" s="892" t="s">
        <v>502</v>
      </c>
      <c r="D102" s="650" t="s">
        <v>503</v>
      </c>
      <c r="E102" s="658" t="s">
        <v>504</v>
      </c>
    </row>
    <row r="103" spans="1:5" x14ac:dyDescent="0.25">
      <c r="A103" s="888"/>
      <c r="B103" s="875"/>
      <c r="C103" s="888"/>
      <c r="D103" s="650" t="s">
        <v>444</v>
      </c>
      <c r="E103" s="658" t="s">
        <v>505</v>
      </c>
    </row>
    <row r="104" spans="1:5" x14ac:dyDescent="0.25">
      <c r="A104" s="888"/>
      <c r="B104" s="875"/>
      <c r="C104" s="888"/>
      <c r="D104" s="650" t="s">
        <v>506</v>
      </c>
      <c r="E104" s="654">
        <v>13800001111</v>
      </c>
    </row>
    <row r="105" spans="1:5" x14ac:dyDescent="0.25">
      <c r="A105" s="888"/>
      <c r="B105" s="875"/>
      <c r="C105" s="888"/>
      <c r="D105" s="650" t="s">
        <v>103</v>
      </c>
      <c r="E105" s="649" t="s">
        <v>507</v>
      </c>
    </row>
    <row r="106" spans="1:5" x14ac:dyDescent="0.25">
      <c r="A106" s="893"/>
      <c r="B106" s="895"/>
      <c r="C106" s="893"/>
      <c r="D106" s="650" t="s">
        <v>74</v>
      </c>
      <c r="E106" s="651" t="s">
        <v>117</v>
      </c>
    </row>
    <row r="107" spans="1:5" ht="25" x14ac:dyDescent="0.25">
      <c r="A107" s="880" t="s">
        <v>523</v>
      </c>
      <c r="B107" s="883"/>
      <c r="C107" s="880" t="s">
        <v>524</v>
      </c>
      <c r="D107" s="650" t="s">
        <v>525</v>
      </c>
      <c r="E107" s="658" t="s">
        <v>526</v>
      </c>
    </row>
    <row r="108" spans="1:5" x14ac:dyDescent="0.25">
      <c r="A108" s="881"/>
      <c r="B108" s="875"/>
      <c r="C108" s="881"/>
      <c r="D108" s="650" t="s">
        <v>527</v>
      </c>
      <c r="E108" s="654">
        <v>550</v>
      </c>
    </row>
    <row r="109" spans="1:5" x14ac:dyDescent="0.25">
      <c r="A109" s="881"/>
      <c r="B109" s="875"/>
      <c r="C109" s="881"/>
      <c r="D109" s="650" t="s">
        <v>528</v>
      </c>
      <c r="E109" s="654">
        <v>600</v>
      </c>
    </row>
    <row r="110" spans="1:5" x14ac:dyDescent="0.25">
      <c r="A110" s="881"/>
      <c r="B110" s="875"/>
      <c r="C110" s="881"/>
      <c r="D110" s="650" t="s">
        <v>529</v>
      </c>
      <c r="E110" s="659">
        <v>42248</v>
      </c>
    </row>
    <row r="111" spans="1:5" x14ac:dyDescent="0.25">
      <c r="A111" s="881"/>
      <c r="B111" s="875"/>
      <c r="C111" s="881"/>
      <c r="D111" s="650" t="s">
        <v>530</v>
      </c>
      <c r="E111" s="649" t="s">
        <v>531</v>
      </c>
    </row>
    <row r="112" spans="1:5" x14ac:dyDescent="0.25">
      <c r="A112" s="881"/>
      <c r="B112" s="875"/>
      <c r="C112" s="881"/>
      <c r="D112" s="650" t="s">
        <v>532</v>
      </c>
      <c r="E112" s="649" t="s">
        <v>117</v>
      </c>
    </row>
    <row r="113" spans="1:5" x14ac:dyDescent="0.25">
      <c r="A113" s="881"/>
      <c r="B113" s="875"/>
      <c r="C113" s="881"/>
      <c r="D113" s="650" t="s">
        <v>533</v>
      </c>
      <c r="E113" s="649" t="s">
        <v>117</v>
      </c>
    </row>
    <row r="114" spans="1:5" ht="25" x14ac:dyDescent="0.25">
      <c r="A114" s="881"/>
      <c r="B114" s="875"/>
      <c r="C114" s="881"/>
      <c r="D114" s="650" t="s">
        <v>534</v>
      </c>
      <c r="E114" s="649" t="s">
        <v>117</v>
      </c>
    </row>
    <row r="115" spans="1:5" x14ac:dyDescent="0.25">
      <c r="A115" s="881"/>
      <c r="B115" s="875"/>
      <c r="C115" s="881"/>
      <c r="D115" s="650" t="s">
        <v>535</v>
      </c>
      <c r="E115" s="649"/>
    </row>
    <row r="116" spans="1:5" x14ac:dyDescent="0.25">
      <c r="A116" s="881"/>
      <c r="B116" s="875"/>
      <c r="C116" s="881"/>
      <c r="D116" s="650" t="s">
        <v>536</v>
      </c>
      <c r="E116" s="649"/>
    </row>
    <row r="117" spans="1:5" x14ac:dyDescent="0.25">
      <c r="A117" s="882"/>
      <c r="B117" s="876"/>
      <c r="C117" s="882"/>
      <c r="D117" s="650" t="s">
        <v>537</v>
      </c>
      <c r="E117" s="649"/>
    </row>
    <row r="118" spans="1:5" x14ac:dyDescent="0.25">
      <c r="A118" s="877" t="s">
        <v>546</v>
      </c>
      <c r="B118" s="874"/>
      <c r="C118" s="880" t="s">
        <v>554</v>
      </c>
      <c r="D118" s="650" t="s">
        <v>547</v>
      </c>
      <c r="E118" s="649" t="s">
        <v>551</v>
      </c>
    </row>
    <row r="119" spans="1:5" x14ac:dyDescent="0.25">
      <c r="A119" s="878"/>
      <c r="B119" s="875"/>
      <c r="C119" s="881"/>
      <c r="D119" s="650" t="s">
        <v>548</v>
      </c>
      <c r="E119" s="649" t="s">
        <v>552</v>
      </c>
    </row>
    <row r="120" spans="1:5" x14ac:dyDescent="0.25">
      <c r="A120" s="878"/>
      <c r="B120" s="875"/>
      <c r="C120" s="881"/>
      <c r="D120" s="650" t="s">
        <v>549</v>
      </c>
      <c r="E120" s="649" t="s">
        <v>117</v>
      </c>
    </row>
    <row r="121" spans="1:5" x14ac:dyDescent="0.25">
      <c r="A121" s="878"/>
      <c r="B121" s="875"/>
      <c r="C121" s="881"/>
      <c r="D121" s="650" t="s">
        <v>74</v>
      </c>
      <c r="E121" s="649" t="s">
        <v>117</v>
      </c>
    </row>
    <row r="122" spans="1:5" x14ac:dyDescent="0.25">
      <c r="A122" s="878"/>
      <c r="B122" s="875"/>
      <c r="C122" s="882"/>
      <c r="D122" s="650" t="s">
        <v>550</v>
      </c>
      <c r="E122" s="649" t="s">
        <v>553</v>
      </c>
    </row>
    <row r="123" spans="1:5" s="268" customFormat="1" x14ac:dyDescent="0.25">
      <c r="A123" s="878"/>
      <c r="B123" s="875"/>
      <c r="C123" s="871" t="s">
        <v>756</v>
      </c>
      <c r="D123" s="672" t="s">
        <v>757</v>
      </c>
      <c r="E123" s="683">
        <v>42638</v>
      </c>
    </row>
    <row r="124" spans="1:5" s="268" customFormat="1" x14ac:dyDescent="0.25">
      <c r="A124" s="878"/>
      <c r="B124" s="875"/>
      <c r="C124" s="872"/>
      <c r="D124" s="672" t="s">
        <v>549</v>
      </c>
      <c r="E124" s="670" t="s">
        <v>117</v>
      </c>
    </row>
    <row r="125" spans="1:5" s="268" customFormat="1" x14ac:dyDescent="0.25">
      <c r="A125" s="879"/>
      <c r="B125" s="876"/>
      <c r="C125" s="873"/>
      <c r="D125" s="672" t="s">
        <v>758</v>
      </c>
      <c r="E125" s="670" t="s">
        <v>759</v>
      </c>
    </row>
    <row r="126" spans="1:5" x14ac:dyDescent="0.25">
      <c r="A126" s="884" t="s">
        <v>571</v>
      </c>
      <c r="B126" s="883"/>
      <c r="C126" s="880" t="s">
        <v>572</v>
      </c>
      <c r="D126" s="650" t="s">
        <v>573</v>
      </c>
      <c r="E126" s="664" t="s">
        <v>574</v>
      </c>
    </row>
    <row r="127" spans="1:5" x14ac:dyDescent="0.25">
      <c r="A127" s="881"/>
      <c r="B127" s="875"/>
      <c r="C127" s="881"/>
      <c r="D127" s="650" t="s">
        <v>575</v>
      </c>
      <c r="E127" s="654">
        <v>5000</v>
      </c>
    </row>
    <row r="128" spans="1:5" x14ac:dyDescent="0.25">
      <c r="A128" s="881"/>
      <c r="B128" s="875"/>
      <c r="C128" s="881"/>
      <c r="D128" s="650" t="s">
        <v>576</v>
      </c>
      <c r="E128" s="654">
        <v>15000</v>
      </c>
    </row>
    <row r="129" spans="1:5" x14ac:dyDescent="0.25">
      <c r="A129" s="881"/>
      <c r="B129" s="875"/>
      <c r="C129" s="881"/>
      <c r="D129" s="650" t="s">
        <v>577</v>
      </c>
      <c r="E129" s="654" t="s">
        <v>578</v>
      </c>
    </row>
    <row r="130" spans="1:5" x14ac:dyDescent="0.25">
      <c r="A130" s="881"/>
      <c r="B130" s="875"/>
      <c r="C130" s="881"/>
      <c r="D130" s="650" t="s">
        <v>579</v>
      </c>
      <c r="E130" s="654">
        <v>800</v>
      </c>
    </row>
    <row r="131" spans="1:5" x14ac:dyDescent="0.25">
      <c r="A131" s="881"/>
      <c r="B131" s="875"/>
      <c r="C131" s="881"/>
      <c r="D131" s="650" t="s">
        <v>580</v>
      </c>
      <c r="E131" s="654" t="s">
        <v>117</v>
      </c>
    </row>
    <row r="132" spans="1:5" x14ac:dyDescent="0.25">
      <c r="A132" s="881"/>
      <c r="B132" s="875"/>
      <c r="C132" s="881"/>
      <c r="D132" s="650" t="s">
        <v>581</v>
      </c>
      <c r="E132" s="654">
        <v>50</v>
      </c>
    </row>
    <row r="133" spans="1:5" x14ac:dyDescent="0.25">
      <c r="A133" s="881"/>
      <c r="B133" s="875"/>
      <c r="C133" s="881"/>
      <c r="D133" s="650" t="s">
        <v>582</v>
      </c>
      <c r="E133" s="654">
        <v>30</v>
      </c>
    </row>
    <row r="134" spans="1:5" x14ac:dyDescent="0.25">
      <c r="A134" s="881"/>
      <c r="B134" s="875"/>
      <c r="C134" s="882"/>
      <c r="D134" s="650" t="s">
        <v>583</v>
      </c>
      <c r="E134" s="654">
        <v>60</v>
      </c>
    </row>
    <row r="135" spans="1:5" x14ac:dyDescent="0.25">
      <c r="A135" s="881"/>
      <c r="B135" s="875"/>
      <c r="C135" s="880" t="s">
        <v>594</v>
      </c>
      <c r="D135" s="650" t="s">
        <v>595</v>
      </c>
      <c r="E135" s="665">
        <v>3</v>
      </c>
    </row>
    <row r="136" spans="1:5" x14ac:dyDescent="0.25">
      <c r="A136" s="881"/>
      <c r="B136" s="875"/>
      <c r="C136" s="881"/>
      <c r="D136" s="650" t="s">
        <v>596</v>
      </c>
      <c r="E136" s="649" t="s">
        <v>597</v>
      </c>
    </row>
    <row r="137" spans="1:5" x14ac:dyDescent="0.25">
      <c r="A137" s="881"/>
      <c r="B137" s="875"/>
      <c r="C137" s="881"/>
      <c r="D137" s="650" t="s">
        <v>598</v>
      </c>
      <c r="E137" s="649" t="s">
        <v>599</v>
      </c>
    </row>
    <row r="138" spans="1:5" x14ac:dyDescent="0.25">
      <c r="A138" s="881"/>
      <c r="B138" s="875"/>
      <c r="C138" s="882"/>
      <c r="D138" s="650" t="s">
        <v>74</v>
      </c>
      <c r="E138" s="649" t="s">
        <v>117</v>
      </c>
    </row>
    <row r="139" spans="1:5" x14ac:dyDescent="0.25">
      <c r="A139" s="881"/>
      <c r="B139" s="875"/>
      <c r="C139" s="880" t="s">
        <v>615</v>
      </c>
      <c r="D139" s="650" t="s">
        <v>616</v>
      </c>
      <c r="E139" s="654">
        <v>1</v>
      </c>
    </row>
    <row r="140" spans="1:5" x14ac:dyDescent="0.25">
      <c r="A140" s="881"/>
      <c r="B140" s="875"/>
      <c r="C140" s="881"/>
      <c r="D140" s="650" t="s">
        <v>617</v>
      </c>
      <c r="E140" s="649" t="s">
        <v>618</v>
      </c>
    </row>
    <row r="141" spans="1:5" x14ac:dyDescent="0.25">
      <c r="A141" s="881"/>
      <c r="B141" s="875"/>
      <c r="C141" s="881"/>
      <c r="D141" s="650" t="s">
        <v>619</v>
      </c>
      <c r="E141" s="654">
        <v>2</v>
      </c>
    </row>
    <row r="142" spans="1:5" x14ac:dyDescent="0.25">
      <c r="A142" s="881"/>
      <c r="B142" s="875"/>
      <c r="C142" s="881"/>
      <c r="D142" s="650" t="s">
        <v>620</v>
      </c>
      <c r="E142" s="654" t="s">
        <v>621</v>
      </c>
    </row>
    <row r="143" spans="1:5" x14ac:dyDescent="0.25">
      <c r="A143" s="881"/>
      <c r="B143" s="875"/>
      <c r="C143" s="881"/>
      <c r="D143" s="650" t="s">
        <v>622</v>
      </c>
      <c r="E143" s="654">
        <v>3</v>
      </c>
    </row>
    <row r="144" spans="1:5" x14ac:dyDescent="0.25">
      <c r="A144" s="881"/>
      <c r="B144" s="875"/>
      <c r="C144" s="881"/>
      <c r="D144" s="650" t="s">
        <v>623</v>
      </c>
      <c r="E144" s="659">
        <v>42651</v>
      </c>
    </row>
    <row r="145" spans="1:5" x14ac:dyDescent="0.25">
      <c r="A145" s="881"/>
      <c r="B145" s="875"/>
      <c r="C145" s="881"/>
      <c r="D145" s="650" t="s">
        <v>624</v>
      </c>
      <c r="E145" s="654"/>
    </row>
    <row r="146" spans="1:5" x14ac:dyDescent="0.25">
      <c r="A146" s="881"/>
      <c r="B146" s="875"/>
      <c r="C146" s="882"/>
      <c r="D146" s="650" t="s">
        <v>74</v>
      </c>
      <c r="E146" s="654" t="s">
        <v>117</v>
      </c>
    </row>
    <row r="147" spans="1:5" x14ac:dyDescent="0.25">
      <c r="A147" s="881"/>
      <c r="B147" s="875"/>
      <c r="C147" s="880" t="s">
        <v>636</v>
      </c>
      <c r="D147" s="650" t="s">
        <v>616</v>
      </c>
      <c r="E147" s="654">
        <v>1</v>
      </c>
    </row>
    <row r="148" spans="1:5" x14ac:dyDescent="0.25">
      <c r="A148" s="881"/>
      <c r="B148" s="875"/>
      <c r="C148" s="881"/>
      <c r="D148" s="650" t="s">
        <v>617</v>
      </c>
      <c r="E148" s="649" t="s">
        <v>618</v>
      </c>
    </row>
    <row r="149" spans="1:5" x14ac:dyDescent="0.25">
      <c r="A149" s="881"/>
      <c r="B149" s="875"/>
      <c r="C149" s="881"/>
      <c r="D149" s="650" t="s">
        <v>619</v>
      </c>
      <c r="E149" s="654">
        <v>2</v>
      </c>
    </row>
    <row r="150" spans="1:5" x14ac:dyDescent="0.25">
      <c r="A150" s="881"/>
      <c r="B150" s="875"/>
      <c r="C150" s="881"/>
      <c r="D150" s="650" t="s">
        <v>620</v>
      </c>
      <c r="E150" s="654" t="s">
        <v>621</v>
      </c>
    </row>
    <row r="151" spans="1:5" x14ac:dyDescent="0.25">
      <c r="A151" s="881"/>
      <c r="B151" s="875"/>
      <c r="C151" s="881"/>
      <c r="D151" s="650" t="s">
        <v>622</v>
      </c>
      <c r="E151" s="654">
        <v>3</v>
      </c>
    </row>
    <row r="152" spans="1:5" x14ac:dyDescent="0.25">
      <c r="A152" s="881"/>
      <c r="B152" s="875"/>
      <c r="C152" s="881"/>
      <c r="D152" s="650" t="s">
        <v>623</v>
      </c>
      <c r="E152" s="659">
        <v>42651</v>
      </c>
    </row>
    <row r="153" spans="1:5" x14ac:dyDescent="0.25">
      <c r="A153" s="881"/>
      <c r="B153" s="875"/>
      <c r="C153" s="881"/>
      <c r="D153" s="650" t="s">
        <v>624</v>
      </c>
      <c r="E153" s="654"/>
    </row>
    <row r="154" spans="1:5" x14ac:dyDescent="0.25">
      <c r="A154" s="882"/>
      <c r="B154" s="876"/>
      <c r="C154" s="882"/>
      <c r="D154" s="650" t="s">
        <v>74</v>
      </c>
      <c r="E154" s="654" t="s">
        <v>117</v>
      </c>
    </row>
    <row r="155" spans="1:5" ht="25" x14ac:dyDescent="0.25">
      <c r="A155" s="885" t="s">
        <v>684</v>
      </c>
      <c r="B155" s="887"/>
      <c r="C155" s="885" t="s">
        <v>685</v>
      </c>
      <c r="D155" s="650" t="s">
        <v>686</v>
      </c>
      <c r="E155" s="658" t="s">
        <v>687</v>
      </c>
    </row>
    <row r="156" spans="1:5" x14ac:dyDescent="0.25">
      <c r="A156" s="886"/>
      <c r="B156" s="876"/>
      <c r="C156" s="886"/>
      <c r="D156" s="650" t="s">
        <v>688</v>
      </c>
      <c r="E156" s="651" t="s">
        <v>117</v>
      </c>
    </row>
    <row r="157" spans="1:5" ht="25" x14ac:dyDescent="0.25">
      <c r="A157" s="885" t="s">
        <v>689</v>
      </c>
      <c r="B157" s="887"/>
      <c r="C157" s="885" t="s">
        <v>690</v>
      </c>
      <c r="D157" s="650" t="s">
        <v>691</v>
      </c>
      <c r="E157" s="658" t="s">
        <v>692</v>
      </c>
    </row>
    <row r="158" spans="1:5" x14ac:dyDescent="0.25">
      <c r="A158" s="888"/>
      <c r="B158" s="875"/>
      <c r="C158" s="888"/>
      <c r="D158" s="650" t="s">
        <v>693</v>
      </c>
      <c r="E158" s="658" t="s">
        <v>694</v>
      </c>
    </row>
    <row r="159" spans="1:5" x14ac:dyDescent="0.25">
      <c r="A159" s="888"/>
      <c r="B159" s="875"/>
      <c r="C159" s="888"/>
      <c r="D159" s="650" t="s">
        <v>695</v>
      </c>
      <c r="E159" s="658" t="s">
        <v>696</v>
      </c>
    </row>
    <row r="160" spans="1:5" x14ac:dyDescent="0.25">
      <c r="A160" s="886"/>
      <c r="B160" s="876"/>
      <c r="C160" s="886"/>
      <c r="D160" s="650" t="s">
        <v>697</v>
      </c>
      <c r="E160" s="658" t="s">
        <v>698</v>
      </c>
    </row>
    <row r="161" spans="1:5" x14ac:dyDescent="0.25">
      <c r="A161" s="670" t="s">
        <v>711</v>
      </c>
      <c r="B161" s="649"/>
      <c r="C161" s="871" t="s">
        <v>712</v>
      </c>
      <c r="D161" s="650" t="s">
        <v>595</v>
      </c>
      <c r="E161" s="653">
        <v>1</v>
      </c>
    </row>
    <row r="162" spans="1:5" x14ac:dyDescent="0.25">
      <c r="A162" s="649"/>
      <c r="B162" s="649"/>
      <c r="C162" s="872"/>
      <c r="D162" s="650" t="s">
        <v>713</v>
      </c>
      <c r="E162" s="670" t="s">
        <v>714</v>
      </c>
    </row>
    <row r="163" spans="1:5" x14ac:dyDescent="0.25">
      <c r="A163" s="649"/>
      <c r="B163" s="649"/>
      <c r="C163" s="872"/>
      <c r="D163" s="650" t="s">
        <v>715</v>
      </c>
      <c r="E163" s="671" t="s">
        <v>716</v>
      </c>
    </row>
    <row r="164" spans="1:5" x14ac:dyDescent="0.25">
      <c r="A164" s="649"/>
      <c r="B164" s="649"/>
      <c r="C164" s="872"/>
      <c r="D164" s="672" t="s">
        <v>717</v>
      </c>
      <c r="E164" s="671" t="s">
        <v>718</v>
      </c>
    </row>
    <row r="165" spans="1:5" x14ac:dyDescent="0.25">
      <c r="A165" s="649"/>
      <c r="B165" s="649"/>
      <c r="C165" s="872"/>
      <c r="D165" s="672" t="s">
        <v>74</v>
      </c>
      <c r="E165" s="671" t="s">
        <v>117</v>
      </c>
    </row>
    <row r="166" spans="1:5" x14ac:dyDescent="0.25">
      <c r="A166" s="649"/>
      <c r="B166" s="649"/>
      <c r="C166" s="873"/>
      <c r="D166" s="672" t="s">
        <v>719</v>
      </c>
      <c r="E166" s="671" t="s">
        <v>720</v>
      </c>
    </row>
  </sheetData>
  <mergeCells count="61">
    <mergeCell ref="D46:D47"/>
    <mergeCell ref="E46:E47"/>
    <mergeCell ref="A95:A101"/>
    <mergeCell ref="B95:B101"/>
    <mergeCell ref="C95:C101"/>
    <mergeCell ref="A102:A106"/>
    <mergeCell ref="B102:B106"/>
    <mergeCell ref="C102:C106"/>
    <mergeCell ref="A85:A88"/>
    <mergeCell ref="B85:B88"/>
    <mergeCell ref="C85:C88"/>
    <mergeCell ref="A89:A94"/>
    <mergeCell ref="B89:B94"/>
    <mergeCell ref="C89:C94"/>
    <mergeCell ref="B75:B78"/>
    <mergeCell ref="A75:A78"/>
    <mergeCell ref="C75:C78"/>
    <mergeCell ref="C79:C84"/>
    <mergeCell ref="B79:B84"/>
    <mergeCell ref="A79:A84"/>
    <mergeCell ref="A2:A14"/>
    <mergeCell ref="B2:B14"/>
    <mergeCell ref="A15:A45"/>
    <mergeCell ref="B15:B45"/>
    <mergeCell ref="C20:C23"/>
    <mergeCell ref="C24:C27"/>
    <mergeCell ref="C28:C31"/>
    <mergeCell ref="C34:C37"/>
    <mergeCell ref="C38:C40"/>
    <mergeCell ref="B107:B117"/>
    <mergeCell ref="A107:A117"/>
    <mergeCell ref="C107:C117"/>
    <mergeCell ref="C118:C122"/>
    <mergeCell ref="C41:C43"/>
    <mergeCell ref="A51:A66"/>
    <mergeCell ref="B67:B74"/>
    <mergeCell ref="A67:A74"/>
    <mergeCell ref="C67:C74"/>
    <mergeCell ref="C46:C50"/>
    <mergeCell ref="C51:C53"/>
    <mergeCell ref="C54:C62"/>
    <mergeCell ref="C63:C66"/>
    <mergeCell ref="B51:B66"/>
    <mergeCell ref="A46:A50"/>
    <mergeCell ref="B46:B50"/>
    <mergeCell ref="C161:C166"/>
    <mergeCell ref="B118:B125"/>
    <mergeCell ref="A118:A125"/>
    <mergeCell ref="C123:C125"/>
    <mergeCell ref="C126:C134"/>
    <mergeCell ref="C135:C138"/>
    <mergeCell ref="C139:C146"/>
    <mergeCell ref="B126:B154"/>
    <mergeCell ref="A126:A154"/>
    <mergeCell ref="C147:C154"/>
    <mergeCell ref="A155:A156"/>
    <mergeCell ref="B155:B156"/>
    <mergeCell ref="C155:C156"/>
    <mergeCell ref="A157:A160"/>
    <mergeCell ref="B157:B160"/>
    <mergeCell ref="C157:C160"/>
  </mergeCells>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I75"/>
  <sheetViews>
    <sheetView workbookViewId="0">
      <pane ySplit="12" topLeftCell="A13" activePane="bottomLeft" state="frozen"/>
      <selection pane="bottomLeft" sqref="A1:I1"/>
    </sheetView>
  </sheetViews>
  <sheetFormatPr defaultColWidth="9.1796875" defaultRowHeight="12.5" x14ac:dyDescent="0.25"/>
  <cols>
    <col min="1" max="1" width="5.26953125" style="9" customWidth="1"/>
    <col min="2" max="3" width="29.54296875" style="9" customWidth="1"/>
    <col min="4" max="4" width="6.54296875" style="9" bestFit="1" customWidth="1"/>
    <col min="5" max="5" width="10.453125" style="9" customWidth="1"/>
    <col min="6" max="6" width="7.54296875" style="9" bestFit="1" customWidth="1"/>
    <col min="7" max="7" width="7.54296875" style="9" customWidth="1"/>
    <col min="8" max="8" width="30.54296875" style="9" customWidth="1"/>
    <col min="9" max="9" width="2.7265625" style="13" customWidth="1"/>
    <col min="10" max="16384" width="9.1796875" style="9"/>
  </cols>
  <sheetData>
    <row r="1" spans="1:9" ht="20" x14ac:dyDescent="0.4">
      <c r="A1" s="773" t="str">
        <f ca="1">MID(CELL("filename",A7),FIND("]",CELL("filename"),1)+1,255)</f>
        <v>UC002</v>
      </c>
      <c r="B1" s="773"/>
      <c r="C1" s="773"/>
      <c r="D1" s="773"/>
      <c r="E1" s="773"/>
      <c r="F1" s="773"/>
      <c r="G1" s="773"/>
      <c r="H1" s="773"/>
      <c r="I1" s="773"/>
    </row>
    <row r="2" spans="1:9" ht="3.75" customHeight="1" x14ac:dyDescent="0.4">
      <c r="A2" s="16"/>
      <c r="B2" s="16"/>
      <c r="C2" s="16"/>
      <c r="D2" s="16"/>
      <c r="E2" s="16"/>
      <c r="F2" s="16"/>
      <c r="G2" s="16"/>
      <c r="H2" s="16"/>
      <c r="I2" s="16"/>
    </row>
    <row r="3" spans="1:9" s="18" customFormat="1" ht="13" x14ac:dyDescent="0.25">
      <c r="A3" s="20"/>
      <c r="B3" s="20"/>
      <c r="C3" s="20"/>
      <c r="D3" s="143"/>
      <c r="E3" s="143" t="s">
        <v>0</v>
      </c>
      <c r="F3" s="144"/>
      <c r="G3" s="145"/>
      <c r="H3" s="20"/>
      <c r="I3" s="20"/>
    </row>
    <row r="4" spans="1:9" s="18" customFormat="1" ht="11.5" x14ac:dyDescent="0.25">
      <c r="A4" s="20"/>
      <c r="B4" s="20"/>
      <c r="C4" s="20"/>
      <c r="D4" s="146" t="s">
        <v>12</v>
      </c>
      <c r="E4" s="33">
        <f>COUNTIF($D$12:$D$65,"U")</f>
        <v>0</v>
      </c>
      <c r="F4" s="89" t="str">
        <f>IF($E$9=0, "-", $E4/$E$9)</f>
        <v>-</v>
      </c>
      <c r="G4" s="76">
        <f>SUMIF($D$12:$D$64,"U", $G$12:$G$64) / 60</f>
        <v>0</v>
      </c>
      <c r="H4" s="20"/>
      <c r="I4" s="20"/>
    </row>
    <row r="5" spans="1:9" s="18" customFormat="1" ht="11.5" x14ac:dyDescent="0.25">
      <c r="A5" s="20"/>
      <c r="B5" s="20"/>
      <c r="C5" s="20"/>
      <c r="D5" s="146" t="s">
        <v>10</v>
      </c>
      <c r="E5" s="33">
        <f>COUNTIF($D$12:$D$65,"P")</f>
        <v>0</v>
      </c>
      <c r="F5" s="89" t="str">
        <f>IF($E$9=0, "-", $E5/$E$9)</f>
        <v>-</v>
      </c>
      <c r="G5" s="77">
        <f>SUMIF($D$12:$D$65,"P", $G$12:$G$65) / 60</f>
        <v>0</v>
      </c>
      <c r="H5" s="20"/>
      <c r="I5" s="20"/>
    </row>
    <row r="6" spans="1:9" s="18" customFormat="1" ht="11.5" x14ac:dyDescent="0.25">
      <c r="A6" s="20"/>
      <c r="B6" s="20"/>
      <c r="C6" s="20"/>
      <c r="D6" s="146" t="s">
        <v>11</v>
      </c>
      <c r="E6" s="33">
        <f>COUNTIF($D$12:$D$65,"F")</f>
        <v>0</v>
      </c>
      <c r="F6" s="89" t="str">
        <f>IF($E$9=0, "-", $E6/$E$9)</f>
        <v>-</v>
      </c>
      <c r="G6" s="77">
        <f>SUMIF($D$12:$D$65,"F", $G$12:$G$65) / 60</f>
        <v>0</v>
      </c>
      <c r="H6" s="20"/>
      <c r="I6" s="20"/>
    </row>
    <row r="7" spans="1:9" s="18" customFormat="1" ht="11.5" x14ac:dyDescent="0.25">
      <c r="A7" s="21"/>
      <c r="B7" s="21"/>
      <c r="C7" s="17"/>
      <c r="D7" s="146" t="s">
        <v>9</v>
      </c>
      <c r="E7" s="33">
        <f>COUNTIF($D$12:$D$65,"S")</f>
        <v>0</v>
      </c>
      <c r="F7" s="89" t="str">
        <f>IF($E$9=0, "-", $E7/$E$9)</f>
        <v>-</v>
      </c>
      <c r="G7" s="77">
        <f>SUMIF($D$12:$D$65,"S", $G$12:$G$65) / 60</f>
        <v>0</v>
      </c>
      <c r="H7" s="20"/>
      <c r="I7" s="20"/>
    </row>
    <row r="8" spans="1:9" s="18" customFormat="1" ht="11.5" x14ac:dyDescent="0.25">
      <c r="A8" s="21"/>
      <c r="B8" s="21"/>
      <c r="C8" s="17"/>
      <c r="D8" s="146" t="s">
        <v>13</v>
      </c>
      <c r="E8" s="33">
        <f>COUNTIF($D$12:$D$65,"B")</f>
        <v>0</v>
      </c>
      <c r="F8" s="90" t="str">
        <f>IF($E$9=0, "-", $E8/$E$9)</f>
        <v>-</v>
      </c>
      <c r="G8" s="77">
        <f>SUMIF($D$12:$D$65,"B", $G$12:$G$65) / 60</f>
        <v>0</v>
      </c>
      <c r="H8" s="20"/>
      <c r="I8" s="20"/>
    </row>
    <row r="9" spans="1:9" s="18" customFormat="1" ht="11.5" hidden="1" x14ac:dyDescent="0.2">
      <c r="A9" s="21"/>
      <c r="B9" s="21"/>
      <c r="C9" s="21"/>
      <c r="D9" s="35" t="s">
        <v>7</v>
      </c>
      <c r="E9" s="37">
        <f>SUM(E4:E8)</f>
        <v>0</v>
      </c>
      <c r="F9" s="38" t="str">
        <f>IF($E$9=0,"-",$E$9/$E$9)</f>
        <v>-</v>
      </c>
      <c r="G9" s="40">
        <f>SUM(G4:G8)</f>
        <v>0</v>
      </c>
      <c r="I9" s="22"/>
    </row>
    <row r="10" spans="1:9" s="18" customFormat="1" ht="11.5" hidden="1" x14ac:dyDescent="0.2">
      <c r="A10" s="21"/>
      <c r="B10" s="21"/>
      <c r="C10" s="21"/>
      <c r="D10" s="34" t="s">
        <v>8</v>
      </c>
      <c r="E10" s="36">
        <f>COUNTIF($D$12:$D$65,"N/A")</f>
        <v>50</v>
      </c>
      <c r="F10" s="19"/>
      <c r="G10" s="39">
        <f>SUMIF($D$12:$D$65,"n/a", $G$12:$G$65) / 60</f>
        <v>0</v>
      </c>
      <c r="I10" s="22"/>
    </row>
    <row r="11" spans="1:9" ht="4.5" customHeight="1" x14ac:dyDescent="0.25">
      <c r="A11" s="6"/>
      <c r="B11" s="6"/>
      <c r="C11" s="6"/>
      <c r="D11" s="6"/>
      <c r="E11" s="6"/>
      <c r="F11" s="6"/>
      <c r="G11" s="6"/>
      <c r="H11" s="6"/>
      <c r="I11" s="7"/>
    </row>
    <row r="12" spans="1:9" ht="29.25" customHeight="1" x14ac:dyDescent="0.3">
      <c r="A12" s="32" t="s">
        <v>14</v>
      </c>
      <c r="B12" s="32" t="s">
        <v>803</v>
      </c>
      <c r="C12" s="32" t="s">
        <v>72</v>
      </c>
      <c r="D12" s="32" t="s">
        <v>73</v>
      </c>
      <c r="E12" s="32" t="s">
        <v>75</v>
      </c>
      <c r="F12" s="32" t="s">
        <v>64</v>
      </c>
      <c r="G12" s="32" t="s">
        <v>76</v>
      </c>
      <c r="H12" s="142" t="s">
        <v>74</v>
      </c>
      <c r="I12" s="41"/>
    </row>
    <row r="13" spans="1:9" ht="13.5" thickBot="1" x14ac:dyDescent="0.35">
      <c r="A13" s="776" t="s">
        <v>144</v>
      </c>
      <c r="B13" s="777"/>
      <c r="C13" s="777"/>
      <c r="D13" s="777"/>
      <c r="E13" s="777"/>
      <c r="F13" s="777"/>
      <c r="G13" s="777"/>
      <c r="H13" s="777"/>
      <c r="I13" s="778"/>
    </row>
    <row r="14" spans="1:9" ht="13" x14ac:dyDescent="0.25">
      <c r="A14" s="28">
        <f>MAX(A$12:A12)+1</f>
        <v>1</v>
      </c>
      <c r="B14" s="309" t="s">
        <v>118</v>
      </c>
      <c r="C14" s="193" t="s">
        <v>108</v>
      </c>
      <c r="D14" s="147" t="s">
        <v>1</v>
      </c>
      <c r="E14" s="148"/>
      <c r="F14" s="31"/>
      <c r="G14" s="149"/>
      <c r="H14" s="150"/>
      <c r="I14" s="31"/>
    </row>
    <row r="15" spans="1:9" ht="13" x14ac:dyDescent="0.25">
      <c r="A15" s="23">
        <f>MAX(A$12:A14)+1</f>
        <v>2</v>
      </c>
      <c r="B15" s="230" t="s">
        <v>138</v>
      </c>
      <c r="C15" s="192" t="s">
        <v>139</v>
      </c>
      <c r="D15" s="147" t="s">
        <v>1</v>
      </c>
      <c r="E15" s="151"/>
      <c r="F15" s="27"/>
      <c r="G15" s="149"/>
      <c r="H15" s="152"/>
      <c r="I15" s="27"/>
    </row>
    <row r="16" spans="1:9" ht="13" x14ac:dyDescent="0.25">
      <c r="A16" s="23">
        <f>MAX(A$12:A15)+1</f>
        <v>3</v>
      </c>
      <c r="B16" s="230" t="s">
        <v>140</v>
      </c>
      <c r="C16" s="192" t="s">
        <v>141</v>
      </c>
      <c r="D16" s="147" t="s">
        <v>1</v>
      </c>
      <c r="E16" s="151"/>
      <c r="F16" s="27"/>
      <c r="G16" s="149"/>
      <c r="H16" s="152"/>
      <c r="I16" s="27"/>
    </row>
    <row r="17" spans="1:9" ht="23" x14ac:dyDescent="0.25">
      <c r="A17" s="23">
        <f>MAX(A$12:A16)+1</f>
        <v>4</v>
      </c>
      <c r="B17" s="232" t="s">
        <v>142</v>
      </c>
      <c r="C17" s="191" t="s">
        <v>143</v>
      </c>
      <c r="D17" s="147" t="s">
        <v>1</v>
      </c>
      <c r="E17" s="151"/>
      <c r="F17" s="27"/>
      <c r="G17" s="149"/>
      <c r="H17" s="152"/>
      <c r="I17" s="27"/>
    </row>
    <row r="18" spans="1:9" ht="13" x14ac:dyDescent="0.25">
      <c r="A18" s="23">
        <f>MAX(A$12:A17)+1</f>
        <v>5</v>
      </c>
      <c r="B18" s="24"/>
      <c r="C18" s="25"/>
      <c r="D18" s="147" t="s">
        <v>1</v>
      </c>
      <c r="E18" s="151"/>
      <c r="F18" s="27"/>
      <c r="G18" s="149"/>
      <c r="H18" s="152"/>
      <c r="I18" s="27"/>
    </row>
    <row r="19" spans="1:9" ht="13" x14ac:dyDescent="0.25">
      <c r="A19" s="23">
        <f>MAX(A$12:A18)+1</f>
        <v>6</v>
      </c>
      <c r="B19" s="25"/>
      <c r="C19" s="24"/>
      <c r="D19" s="147" t="s">
        <v>1</v>
      </c>
      <c r="E19" s="151"/>
      <c r="F19" s="27"/>
      <c r="G19" s="149"/>
      <c r="H19" s="152"/>
      <c r="I19" s="27"/>
    </row>
    <row r="20" spans="1:9" ht="13" x14ac:dyDescent="0.25">
      <c r="A20" s="23">
        <f>MAX(A$12:A19)+1</f>
        <v>7</v>
      </c>
      <c r="B20" s="25"/>
      <c r="C20" s="24"/>
      <c r="D20" s="147" t="s">
        <v>1</v>
      </c>
      <c r="E20" s="151"/>
      <c r="F20" s="27"/>
      <c r="G20" s="149"/>
      <c r="H20" s="152"/>
      <c r="I20" s="27"/>
    </row>
    <row r="21" spans="1:9" ht="13" x14ac:dyDescent="0.25">
      <c r="A21" s="23">
        <f>MAX(A$12:A20)+1</f>
        <v>8</v>
      </c>
      <c r="B21" s="24"/>
      <c r="C21" s="24"/>
      <c r="D21" s="147" t="s">
        <v>1</v>
      </c>
      <c r="E21" s="151"/>
      <c r="F21" s="27"/>
      <c r="G21" s="149"/>
      <c r="H21" s="152"/>
      <c r="I21" s="27"/>
    </row>
    <row r="22" spans="1:9" ht="13" x14ac:dyDescent="0.25">
      <c r="A22" s="23">
        <f>MAX(A$12:A21)+1</f>
        <v>9</v>
      </c>
      <c r="B22" s="25"/>
      <c r="C22" s="24"/>
      <c r="D22" s="147" t="s">
        <v>1</v>
      </c>
      <c r="E22" s="151"/>
      <c r="F22" s="27"/>
      <c r="G22" s="149"/>
      <c r="H22" s="152"/>
      <c r="I22" s="27"/>
    </row>
    <row r="23" spans="1:9" ht="13" x14ac:dyDescent="0.25">
      <c r="A23" s="23">
        <f>MAX(A$12:A22)+1</f>
        <v>10</v>
      </c>
      <c r="B23" s="25"/>
      <c r="C23" s="24"/>
      <c r="D23" s="147" t="s">
        <v>1</v>
      </c>
      <c r="E23" s="151"/>
      <c r="F23" s="27"/>
      <c r="G23" s="149"/>
      <c r="H23" s="152"/>
      <c r="I23" s="27"/>
    </row>
    <row r="24" spans="1:9" ht="13" x14ac:dyDescent="0.25">
      <c r="A24" s="23">
        <f>MAX(A$12:A23)+1</f>
        <v>11</v>
      </c>
      <c r="B24" s="24"/>
      <c r="C24" s="24"/>
      <c r="D24" s="147" t="s">
        <v>1</v>
      </c>
      <c r="E24" s="151"/>
      <c r="F24" s="27"/>
      <c r="G24" s="149"/>
      <c r="H24" s="152"/>
      <c r="I24" s="27"/>
    </row>
    <row r="25" spans="1:9" ht="13" x14ac:dyDescent="0.25">
      <c r="A25" s="23">
        <f>MAX(A$12:A24)+1</f>
        <v>12</v>
      </c>
      <c r="B25" s="25"/>
      <c r="C25" s="24"/>
      <c r="D25" s="147" t="s">
        <v>1</v>
      </c>
      <c r="E25" s="151"/>
      <c r="F25" s="27"/>
      <c r="G25" s="149"/>
      <c r="H25" s="152"/>
      <c r="I25" s="27"/>
    </row>
    <row r="26" spans="1:9" ht="13" x14ac:dyDescent="0.25">
      <c r="A26" s="23">
        <f>MAX(A$12:A25)+1</f>
        <v>13</v>
      </c>
      <c r="B26" s="25"/>
      <c r="C26" s="24"/>
      <c r="D26" s="147" t="s">
        <v>1</v>
      </c>
      <c r="E26" s="151"/>
      <c r="F26" s="27"/>
      <c r="G26" s="149"/>
      <c r="H26" s="152"/>
      <c r="I26" s="27"/>
    </row>
    <row r="27" spans="1:9" ht="13" x14ac:dyDescent="0.25">
      <c r="A27" s="23">
        <f>MAX(A$12:A26)+1</f>
        <v>14</v>
      </c>
      <c r="B27" s="24"/>
      <c r="C27" s="24"/>
      <c r="D27" s="147" t="s">
        <v>1</v>
      </c>
      <c r="E27" s="151"/>
      <c r="F27" s="27"/>
      <c r="G27" s="149"/>
      <c r="H27" s="152"/>
      <c r="I27" s="27"/>
    </row>
    <row r="28" spans="1:9" ht="13" x14ac:dyDescent="0.25">
      <c r="A28" s="23">
        <f>MAX(A$12:A27)+1</f>
        <v>15</v>
      </c>
      <c r="B28" s="25"/>
      <c r="C28" s="24"/>
      <c r="D28" s="147" t="s">
        <v>1</v>
      </c>
      <c r="E28" s="151"/>
      <c r="F28" s="27"/>
      <c r="G28" s="149"/>
      <c r="H28" s="152"/>
      <c r="I28" s="27"/>
    </row>
    <row r="29" spans="1:9" ht="13" x14ac:dyDescent="0.25">
      <c r="A29" s="23">
        <f>MAX(A$12:A28)+1</f>
        <v>16</v>
      </c>
      <c r="B29" s="25"/>
      <c r="C29" s="24"/>
      <c r="D29" s="147" t="s">
        <v>1</v>
      </c>
      <c r="E29" s="151"/>
      <c r="F29" s="27"/>
      <c r="G29" s="149"/>
      <c r="H29" s="152"/>
      <c r="I29" s="27"/>
    </row>
    <row r="30" spans="1:9" ht="13" x14ac:dyDescent="0.25">
      <c r="A30" s="23">
        <f>MAX(A$12:A29)+1</f>
        <v>17</v>
      </c>
      <c r="B30" s="24"/>
      <c r="C30" s="24"/>
      <c r="D30" s="147" t="s">
        <v>1</v>
      </c>
      <c r="E30" s="151"/>
      <c r="F30" s="27"/>
      <c r="G30" s="149"/>
      <c r="H30" s="152"/>
      <c r="I30" s="27"/>
    </row>
    <row r="31" spans="1:9" ht="13" x14ac:dyDescent="0.25">
      <c r="A31" s="23">
        <f>MAX(A$12:A30)+1</f>
        <v>18</v>
      </c>
      <c r="B31" s="25"/>
      <c r="C31" s="24"/>
      <c r="D31" s="147" t="s">
        <v>1</v>
      </c>
      <c r="E31" s="151"/>
      <c r="F31" s="27"/>
      <c r="G31" s="149"/>
      <c r="H31" s="152"/>
      <c r="I31" s="27"/>
    </row>
    <row r="32" spans="1:9" ht="13" x14ac:dyDescent="0.25">
      <c r="A32" s="23">
        <f>MAX(A$12:A31)+1</f>
        <v>19</v>
      </c>
      <c r="B32" s="25"/>
      <c r="C32" s="24"/>
      <c r="D32" s="147" t="s">
        <v>1</v>
      </c>
      <c r="E32" s="151"/>
      <c r="F32" s="27"/>
      <c r="G32" s="149"/>
      <c r="H32" s="152"/>
      <c r="I32" s="27"/>
    </row>
    <row r="33" spans="1:9" ht="13" x14ac:dyDescent="0.25">
      <c r="A33" s="23">
        <f>MAX(A$12:A32)+1</f>
        <v>20</v>
      </c>
      <c r="B33" s="24"/>
      <c r="C33" s="24"/>
      <c r="D33" s="147" t="s">
        <v>1</v>
      </c>
      <c r="E33" s="151"/>
      <c r="F33" s="27"/>
      <c r="G33" s="149"/>
      <c r="H33" s="152"/>
      <c r="I33" s="27"/>
    </row>
    <row r="34" spans="1:9" ht="13" x14ac:dyDescent="0.25">
      <c r="A34" s="23">
        <f>MAX(A$12:A33)+1</f>
        <v>21</v>
      </c>
      <c r="B34" s="25"/>
      <c r="C34" s="24"/>
      <c r="D34" s="147" t="s">
        <v>1</v>
      </c>
      <c r="E34" s="151"/>
      <c r="F34" s="27"/>
      <c r="G34" s="149"/>
      <c r="H34" s="152"/>
      <c r="I34" s="27"/>
    </row>
    <row r="35" spans="1:9" ht="13" x14ac:dyDescent="0.25">
      <c r="A35" s="23">
        <f>MAX(A$12:A34)+1</f>
        <v>22</v>
      </c>
      <c r="B35" s="25"/>
      <c r="C35" s="24"/>
      <c r="D35" s="147" t="s">
        <v>1</v>
      </c>
      <c r="E35" s="151"/>
      <c r="F35" s="27"/>
      <c r="G35" s="149"/>
      <c r="H35" s="152"/>
      <c r="I35" s="27"/>
    </row>
    <row r="36" spans="1:9" ht="13" x14ac:dyDescent="0.25">
      <c r="A36" s="23">
        <f>MAX(A$12:A35)+1</f>
        <v>23</v>
      </c>
      <c r="B36" s="24"/>
      <c r="C36" s="24"/>
      <c r="D36" s="147" t="s">
        <v>1</v>
      </c>
      <c r="E36" s="151"/>
      <c r="F36" s="27"/>
      <c r="G36" s="149"/>
      <c r="H36" s="152"/>
      <c r="I36" s="27"/>
    </row>
    <row r="37" spans="1:9" ht="13" x14ac:dyDescent="0.25">
      <c r="A37" s="23">
        <f>MAX(A$12:A36)+1</f>
        <v>24</v>
      </c>
      <c r="B37" s="25"/>
      <c r="C37" s="24"/>
      <c r="D37" s="147" t="s">
        <v>1</v>
      </c>
      <c r="E37" s="151"/>
      <c r="F37" s="27"/>
      <c r="G37" s="149"/>
      <c r="H37" s="152"/>
      <c r="I37" s="27"/>
    </row>
    <row r="38" spans="1:9" ht="13" x14ac:dyDescent="0.25">
      <c r="A38" s="23">
        <f>MAX(A$12:A37)+1</f>
        <v>25</v>
      </c>
      <c r="B38" s="25"/>
      <c r="C38" s="24"/>
      <c r="D38" s="147" t="s">
        <v>1</v>
      </c>
      <c r="E38" s="151"/>
      <c r="F38" s="27"/>
      <c r="G38" s="149"/>
      <c r="H38" s="152"/>
      <c r="I38" s="27"/>
    </row>
    <row r="39" spans="1:9" ht="13" x14ac:dyDescent="0.25">
      <c r="A39" s="23">
        <f>MAX(A$12:A38)+1</f>
        <v>26</v>
      </c>
      <c r="B39" s="24"/>
      <c r="C39" s="24"/>
      <c r="D39" s="147" t="s">
        <v>1</v>
      </c>
      <c r="E39" s="151"/>
      <c r="F39" s="27"/>
      <c r="G39" s="149"/>
      <c r="H39" s="152"/>
      <c r="I39" s="27"/>
    </row>
    <row r="40" spans="1:9" ht="13" x14ac:dyDescent="0.25">
      <c r="A40" s="23">
        <f>MAX(A$12:A39)+1</f>
        <v>27</v>
      </c>
      <c r="B40" s="25"/>
      <c r="C40" s="24"/>
      <c r="D40" s="147" t="s">
        <v>1</v>
      </c>
      <c r="E40" s="151"/>
      <c r="F40" s="27"/>
      <c r="G40" s="149"/>
      <c r="H40" s="152"/>
      <c r="I40" s="27"/>
    </row>
    <row r="41" spans="1:9" ht="13" x14ac:dyDescent="0.25">
      <c r="A41" s="23">
        <f>MAX(A$12:A40)+1</f>
        <v>28</v>
      </c>
      <c r="B41" s="25"/>
      <c r="C41" s="24"/>
      <c r="D41" s="147" t="s">
        <v>1</v>
      </c>
      <c r="E41" s="151"/>
      <c r="F41" s="27"/>
      <c r="G41" s="149"/>
      <c r="H41" s="152"/>
      <c r="I41" s="27"/>
    </row>
    <row r="42" spans="1:9" ht="13" x14ac:dyDescent="0.25">
      <c r="A42" s="23">
        <f>MAX(A$12:A41)+1</f>
        <v>29</v>
      </c>
      <c r="B42" s="24"/>
      <c r="C42" s="24"/>
      <c r="D42" s="147" t="s">
        <v>1</v>
      </c>
      <c r="E42" s="151"/>
      <c r="F42" s="27"/>
      <c r="G42" s="149"/>
      <c r="H42" s="152"/>
      <c r="I42" s="27"/>
    </row>
    <row r="43" spans="1:9" ht="13" x14ac:dyDescent="0.25">
      <c r="A43" s="23">
        <f>MAX(A$12:A42)+1</f>
        <v>30</v>
      </c>
      <c r="B43" s="25"/>
      <c r="C43" s="24"/>
      <c r="D43" s="147" t="s">
        <v>1</v>
      </c>
      <c r="E43" s="151"/>
      <c r="F43" s="27"/>
      <c r="G43" s="149"/>
      <c r="H43" s="152"/>
      <c r="I43" s="27"/>
    </row>
    <row r="44" spans="1:9" ht="13" x14ac:dyDescent="0.25">
      <c r="A44" s="23">
        <f>MAX(A$12:A43)+1</f>
        <v>31</v>
      </c>
      <c r="B44" s="25"/>
      <c r="C44" s="24"/>
      <c r="D44" s="147" t="s">
        <v>1</v>
      </c>
      <c r="E44" s="151"/>
      <c r="F44" s="27"/>
      <c r="G44" s="149"/>
      <c r="H44" s="152"/>
      <c r="I44" s="27"/>
    </row>
    <row r="45" spans="1:9" ht="13" x14ac:dyDescent="0.25">
      <c r="A45" s="23">
        <f>MAX(A$12:A44)+1</f>
        <v>32</v>
      </c>
      <c r="B45" s="24"/>
      <c r="C45" s="24"/>
      <c r="D45" s="147" t="s">
        <v>1</v>
      </c>
      <c r="E45" s="151"/>
      <c r="F45" s="27"/>
      <c r="G45" s="149"/>
      <c r="H45" s="152"/>
      <c r="I45" s="27"/>
    </row>
    <row r="46" spans="1:9" ht="13" x14ac:dyDescent="0.25">
      <c r="A46" s="23">
        <f>MAX(A$12:A45)+1</f>
        <v>33</v>
      </c>
      <c r="B46" s="25"/>
      <c r="C46" s="24"/>
      <c r="D46" s="147" t="s">
        <v>1</v>
      </c>
      <c r="E46" s="151"/>
      <c r="F46" s="27"/>
      <c r="G46" s="149"/>
      <c r="H46" s="152"/>
      <c r="I46" s="27"/>
    </row>
    <row r="47" spans="1:9" ht="13" x14ac:dyDescent="0.25">
      <c r="A47" s="23">
        <f>MAX(A$12:A46)+1</f>
        <v>34</v>
      </c>
      <c r="B47" s="25"/>
      <c r="C47" s="24"/>
      <c r="D47" s="147" t="s">
        <v>1</v>
      </c>
      <c r="E47" s="151"/>
      <c r="F47" s="27"/>
      <c r="G47" s="149"/>
      <c r="H47" s="152"/>
      <c r="I47" s="27"/>
    </row>
    <row r="48" spans="1:9" ht="13" x14ac:dyDescent="0.25">
      <c r="A48" s="23">
        <f>MAX(A$12:A47)+1</f>
        <v>35</v>
      </c>
      <c r="B48" s="24"/>
      <c r="C48" s="24"/>
      <c r="D48" s="147" t="s">
        <v>1</v>
      </c>
      <c r="E48" s="151"/>
      <c r="F48" s="27"/>
      <c r="G48" s="149"/>
      <c r="H48" s="152"/>
      <c r="I48" s="27"/>
    </row>
    <row r="49" spans="1:9" ht="13" x14ac:dyDescent="0.25">
      <c r="A49" s="23">
        <f>MAX(A$12:A48)+1</f>
        <v>36</v>
      </c>
      <c r="B49" s="25"/>
      <c r="C49" s="24"/>
      <c r="D49" s="147" t="s">
        <v>1</v>
      </c>
      <c r="E49" s="151"/>
      <c r="F49" s="27"/>
      <c r="G49" s="149"/>
      <c r="H49" s="152"/>
      <c r="I49" s="27"/>
    </row>
    <row r="50" spans="1:9" ht="13" x14ac:dyDescent="0.25">
      <c r="A50" s="23">
        <f>MAX(A$12:A49)+1</f>
        <v>37</v>
      </c>
      <c r="B50" s="25"/>
      <c r="C50" s="24"/>
      <c r="D50" s="147" t="s">
        <v>1</v>
      </c>
      <c r="E50" s="151"/>
      <c r="F50" s="27"/>
      <c r="G50" s="149"/>
      <c r="H50" s="152"/>
      <c r="I50" s="27"/>
    </row>
    <row r="51" spans="1:9" ht="13" x14ac:dyDescent="0.25">
      <c r="A51" s="23">
        <f>MAX(A$12:A50)+1</f>
        <v>38</v>
      </c>
      <c r="B51" s="24"/>
      <c r="C51" s="24"/>
      <c r="D51" s="147" t="s">
        <v>1</v>
      </c>
      <c r="E51" s="151"/>
      <c r="F51" s="27"/>
      <c r="G51" s="149"/>
      <c r="H51" s="152"/>
      <c r="I51" s="27"/>
    </row>
    <row r="52" spans="1:9" ht="13" x14ac:dyDescent="0.25">
      <c r="A52" s="23">
        <f>MAX(A$12:A51)+1</f>
        <v>39</v>
      </c>
      <c r="B52" s="25"/>
      <c r="C52" s="24"/>
      <c r="D52" s="147" t="s">
        <v>1</v>
      </c>
      <c r="E52" s="151"/>
      <c r="F52" s="27"/>
      <c r="G52" s="149"/>
      <c r="H52" s="152"/>
      <c r="I52" s="27"/>
    </row>
    <row r="53" spans="1:9" ht="13" x14ac:dyDescent="0.25">
      <c r="A53" s="23">
        <f>MAX(A$12:A52)+1</f>
        <v>40</v>
      </c>
      <c r="B53" s="25"/>
      <c r="C53" s="24"/>
      <c r="D53" s="147" t="s">
        <v>1</v>
      </c>
      <c r="E53" s="151"/>
      <c r="F53" s="27"/>
      <c r="G53" s="149"/>
      <c r="H53" s="152"/>
      <c r="I53" s="27"/>
    </row>
    <row r="54" spans="1:9" ht="13" x14ac:dyDescent="0.25">
      <c r="A54" s="23">
        <f>MAX(A$12:A53)+1</f>
        <v>41</v>
      </c>
      <c r="B54" s="24"/>
      <c r="C54" s="24"/>
      <c r="D54" s="147" t="s">
        <v>1</v>
      </c>
      <c r="E54" s="151"/>
      <c r="F54" s="27"/>
      <c r="G54" s="149"/>
      <c r="H54" s="152"/>
      <c r="I54" s="27"/>
    </row>
    <row r="55" spans="1:9" ht="13" x14ac:dyDescent="0.25">
      <c r="A55" s="23">
        <f>MAX(A$12:A54)+1</f>
        <v>42</v>
      </c>
      <c r="B55" s="25"/>
      <c r="C55" s="24"/>
      <c r="D55" s="147" t="s">
        <v>1</v>
      </c>
      <c r="E55" s="151"/>
      <c r="F55" s="27"/>
      <c r="G55" s="149"/>
      <c r="H55" s="152"/>
      <c r="I55" s="27"/>
    </row>
    <row r="56" spans="1:9" ht="13" x14ac:dyDescent="0.25">
      <c r="A56" s="23">
        <f>MAX(A$12:A55)+1</f>
        <v>43</v>
      </c>
      <c r="B56" s="25"/>
      <c r="C56" s="24"/>
      <c r="D56" s="147" t="s">
        <v>1</v>
      </c>
      <c r="E56" s="151"/>
      <c r="F56" s="27"/>
      <c r="G56" s="149"/>
      <c r="H56" s="152"/>
      <c r="I56" s="27"/>
    </row>
    <row r="57" spans="1:9" ht="13" x14ac:dyDescent="0.25">
      <c r="A57" s="23">
        <f>MAX(A$12:A56)+1</f>
        <v>44</v>
      </c>
      <c r="B57" s="24"/>
      <c r="C57" s="24"/>
      <c r="D57" s="147" t="s">
        <v>1</v>
      </c>
      <c r="E57" s="151"/>
      <c r="F57" s="27"/>
      <c r="G57" s="149"/>
      <c r="H57" s="152"/>
      <c r="I57" s="27"/>
    </row>
    <row r="58" spans="1:9" ht="13" x14ac:dyDescent="0.25">
      <c r="A58" s="23">
        <f>MAX(A$12:A57)+1</f>
        <v>45</v>
      </c>
      <c r="B58" s="25"/>
      <c r="C58" s="24"/>
      <c r="D58" s="147" t="s">
        <v>1</v>
      </c>
      <c r="E58" s="151"/>
      <c r="F58" s="27"/>
      <c r="G58" s="149"/>
      <c r="H58" s="152"/>
      <c r="I58" s="27"/>
    </row>
    <row r="59" spans="1:9" ht="13" x14ac:dyDescent="0.25">
      <c r="A59" s="23">
        <f>MAX(A$12:A58)+1</f>
        <v>46</v>
      </c>
      <c r="B59" s="25"/>
      <c r="C59" s="24"/>
      <c r="D59" s="147" t="s">
        <v>1</v>
      </c>
      <c r="E59" s="151"/>
      <c r="F59" s="27"/>
      <c r="G59" s="149"/>
      <c r="H59" s="152"/>
      <c r="I59" s="27"/>
    </row>
    <row r="60" spans="1:9" ht="13" x14ac:dyDescent="0.25">
      <c r="A60" s="23">
        <f>MAX(A$12:A59)+1</f>
        <v>47</v>
      </c>
      <c r="B60" s="24"/>
      <c r="C60" s="24"/>
      <c r="D60" s="147" t="s">
        <v>1</v>
      </c>
      <c r="E60" s="151"/>
      <c r="F60" s="27"/>
      <c r="G60" s="149"/>
      <c r="H60" s="152"/>
      <c r="I60" s="27"/>
    </row>
    <row r="61" spans="1:9" ht="13" x14ac:dyDescent="0.25">
      <c r="A61" s="23">
        <f>MAX(A$12:A60)+1</f>
        <v>48</v>
      </c>
      <c r="B61" s="25"/>
      <c r="C61" s="24"/>
      <c r="D61" s="147" t="s">
        <v>1</v>
      </c>
      <c r="E61" s="151"/>
      <c r="F61" s="27"/>
      <c r="G61" s="149"/>
      <c r="H61" s="152"/>
      <c r="I61" s="27"/>
    </row>
    <row r="62" spans="1:9" ht="13" x14ac:dyDescent="0.25">
      <c r="A62" s="23">
        <f>MAX(A$12:A61)+1</f>
        <v>49</v>
      </c>
      <c r="B62" s="25"/>
      <c r="C62" s="24"/>
      <c r="D62" s="147" t="s">
        <v>1</v>
      </c>
      <c r="E62" s="151"/>
      <c r="F62" s="27"/>
      <c r="G62" s="149"/>
      <c r="H62" s="152"/>
      <c r="I62" s="27"/>
    </row>
    <row r="63" spans="1:9" ht="13" x14ac:dyDescent="0.25">
      <c r="A63" s="23">
        <f>MAX(A$12:A62)+1</f>
        <v>50</v>
      </c>
      <c r="B63" s="24"/>
      <c r="C63" s="24"/>
      <c r="D63" s="147" t="s">
        <v>1</v>
      </c>
      <c r="E63" s="151"/>
      <c r="F63" s="27"/>
      <c r="G63" s="149"/>
      <c r="H63" s="152"/>
      <c r="I63" s="27"/>
    </row>
    <row r="64" spans="1:9" ht="13" x14ac:dyDescent="0.3">
      <c r="A64" s="774"/>
      <c r="B64" s="774"/>
      <c r="C64" s="774"/>
      <c r="D64" s="774"/>
      <c r="E64" s="774"/>
      <c r="F64" s="774"/>
      <c r="G64" s="774"/>
      <c r="H64" s="774"/>
      <c r="I64" s="774"/>
    </row>
    <row r="65" spans="1:9" ht="13" x14ac:dyDescent="0.3">
      <c r="A65" s="775" t="s">
        <v>22</v>
      </c>
      <c r="B65" s="775"/>
      <c r="C65" s="775"/>
      <c r="D65" s="775"/>
      <c r="E65" s="775"/>
      <c r="F65" s="775"/>
      <c r="G65" s="775"/>
      <c r="H65" s="775"/>
      <c r="I65" s="775"/>
    </row>
    <row r="66" spans="1:9" ht="13" x14ac:dyDescent="0.3">
      <c r="A66" s="774"/>
      <c r="B66" s="774"/>
      <c r="C66" s="774"/>
      <c r="D66" s="774"/>
      <c r="E66" s="774"/>
      <c r="F66" s="774"/>
      <c r="G66" s="774"/>
      <c r="H66" s="774"/>
      <c r="I66" s="774"/>
    </row>
    <row r="67" spans="1:9" s="12" customFormat="1" ht="18" customHeight="1" x14ac:dyDescent="0.25">
      <c r="A67" s="10"/>
      <c r="B67" s="11"/>
      <c r="I67" s="11"/>
    </row>
    <row r="68" spans="1:9" s="12" customFormat="1" ht="18" customHeight="1" x14ac:dyDescent="0.25">
      <c r="A68" s="10"/>
      <c r="B68" s="11"/>
      <c r="I68" s="11"/>
    </row>
    <row r="69" spans="1:9" s="12" customFormat="1" ht="18" customHeight="1" x14ac:dyDescent="0.25">
      <c r="A69" s="11"/>
      <c r="B69" s="11"/>
      <c r="I69" s="11"/>
    </row>
    <row r="70" spans="1:9" s="12" customFormat="1" ht="18" customHeight="1" x14ac:dyDescent="0.25">
      <c r="A70" s="11"/>
      <c r="B70" s="11"/>
      <c r="I70" s="11"/>
    </row>
    <row r="71" spans="1:9" s="12" customFormat="1" ht="18" customHeight="1" x14ac:dyDescent="0.25">
      <c r="A71" s="11"/>
      <c r="B71" s="11"/>
      <c r="I71" s="11"/>
    </row>
    <row r="72" spans="1:9" s="12" customFormat="1" ht="18" customHeight="1" x14ac:dyDescent="0.25">
      <c r="A72" s="11"/>
      <c r="B72" s="11"/>
      <c r="I72" s="11"/>
    </row>
    <row r="73" spans="1:9" s="12" customFormat="1" ht="18" customHeight="1" x14ac:dyDescent="0.25">
      <c r="A73" s="11"/>
      <c r="B73" s="11"/>
      <c r="I73" s="11"/>
    </row>
    <row r="74" spans="1:9" s="12" customFormat="1" ht="18" customHeight="1" x14ac:dyDescent="0.25">
      <c r="A74" s="11"/>
      <c r="B74" s="11"/>
      <c r="I74" s="11"/>
    </row>
    <row r="75" spans="1:9" s="12" customFormat="1" x14ac:dyDescent="0.25">
      <c r="A75" s="11"/>
      <c r="B75" s="11"/>
      <c r="C75" s="11"/>
      <c r="D75" s="11"/>
      <c r="E75" s="11"/>
      <c r="F75" s="11"/>
      <c r="G75" s="11"/>
      <c r="H75" s="11"/>
      <c r="I75" s="11"/>
    </row>
  </sheetData>
  <mergeCells count="5">
    <mergeCell ref="A1:I1"/>
    <mergeCell ref="A66:I66"/>
    <mergeCell ref="A65:I65"/>
    <mergeCell ref="A64:I64"/>
    <mergeCell ref="A13:I13"/>
  </mergeCells>
  <phoneticPr fontId="0" type="noConversion"/>
  <conditionalFormatting sqref="D14:D63">
    <cfRule type="cellIs" dxfId="164" priority="1" stopIfTrue="1" operator="equal">
      <formula>"F"</formula>
    </cfRule>
    <cfRule type="cellIs" dxfId="163" priority="2" stopIfTrue="1" operator="equal">
      <formula>"B"</formula>
    </cfRule>
    <cfRule type="cellIs" dxfId="162" priority="3" stopIfTrue="1" operator="equal">
      <formula>"u"</formula>
    </cfRule>
  </conditionalFormatting>
  <dataValidations xWindow="81" yWindow="389" count="3">
    <dataValidation type="list" showInputMessage="1" showErrorMessage="1" promptTitle="Valid values include:" prompt="U - Untested_x000a_P - Pass_x000a_F - Fail_x000a_B - Blocked_x000a_S - Skipped_x000a_n/a - Not applicable_x000a_" sqref="D14:D63">
      <formula1>"U,P,F,B,S,n/a"</formula1>
    </dataValidation>
    <dataValidation allowBlank="1" showErrorMessage="1" promptTitle="Valid values include:" sqref="D12"/>
    <dataValidation allowBlank="1" showErrorMessage="1" sqref="A12:B12"/>
  </dataValidations>
  <hyperlinks>
    <hyperlink ref="B14" location="'UC002 Test Cases'!A1" display="输入正确的个人信息并保存"/>
    <hyperlink ref="B15" location="'UC002 Test Cases'!A32:F62" display="个人信息的必填项未输入"/>
    <hyperlink ref="B16" location="'UC002 Test Cases'!A65:F94" display="中文名字格式没有填写正确"/>
    <hyperlink ref="B17" location="'UC002 Test Cases'!A96:F126" display="个人信息的文本框都为空（不填写任何个人信息）"/>
  </hyperlinks>
  <pageMargins left="0.5" right="0.5" top="0.5" bottom="0.5" header="0.5" footer="0.5"/>
  <pageSetup orientation="landscape" r:id="rId1"/>
  <headerFooter alignWithMargins="0"/>
  <drawing r:id="rId2"/>
  <legacyDrawing r:id="rId3"/>
  <oleObjects>
    <mc:AlternateContent xmlns:mc="http://schemas.openxmlformats.org/markup-compatibility/2006">
      <mc:Choice Requires="x14">
        <oleObject progId="Paint.Picture" shapeId="109578" r:id="rId4">
          <objectPr defaultSize="0" r:id="rId5">
            <anchor moveWithCells="1">
              <from>
                <xdr:col>8</xdr:col>
                <xdr:colOff>19050</xdr:colOff>
                <xdr:row>11</xdr:row>
                <xdr:rowOff>190500</xdr:rowOff>
              </from>
              <to>
                <xdr:col>9</xdr:col>
                <xdr:colOff>0</xdr:colOff>
                <xdr:row>11</xdr:row>
                <xdr:rowOff>342900</xdr:rowOff>
              </to>
            </anchor>
          </objectPr>
        </oleObject>
      </mc:Choice>
      <mc:Fallback>
        <oleObject progId="Paint.Picture" shapeId="109578"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3"/>
  <sheetViews>
    <sheetView workbookViewId="0">
      <selection activeCell="B12" sqref="B12"/>
    </sheetView>
  </sheetViews>
  <sheetFormatPr defaultRowHeight="12.5" x14ac:dyDescent="0.25"/>
  <cols>
    <col min="1" max="1" width="3.1796875" bestFit="1" customWidth="1"/>
    <col min="2" max="2" width="32.1796875" bestFit="1" customWidth="1"/>
    <col min="3" max="3" width="30.453125" bestFit="1" customWidth="1"/>
    <col min="4" max="4" width="9.1796875" bestFit="1" customWidth="1"/>
    <col min="5" max="5" width="12.1796875" customWidth="1"/>
  </cols>
  <sheetData>
    <row r="1" spans="1:6" ht="16" thickBot="1" x14ac:dyDescent="0.3">
      <c r="A1" s="781" t="s">
        <v>144</v>
      </c>
      <c r="B1" s="781"/>
      <c r="C1" s="781"/>
      <c r="D1" s="781"/>
      <c r="E1" s="781"/>
      <c r="F1" s="781"/>
    </row>
    <row r="2" spans="1:6" ht="13.5" thickTop="1" x14ac:dyDescent="0.3">
      <c r="A2" s="157"/>
      <c r="B2" s="158" t="s">
        <v>84</v>
      </c>
      <c r="C2" s="159" t="s">
        <v>118</v>
      </c>
      <c r="D2" s="186" t="s">
        <v>77</v>
      </c>
      <c r="E2" s="190" t="s">
        <v>160</v>
      </c>
      <c r="F2" s="160"/>
    </row>
    <row r="3" spans="1:6" ht="13" x14ac:dyDescent="0.3">
      <c r="A3" s="161"/>
      <c r="B3" s="162" t="s">
        <v>85</v>
      </c>
      <c r="C3" s="782" t="s">
        <v>118</v>
      </c>
      <c r="D3" s="783"/>
      <c r="E3" s="784"/>
      <c r="F3" s="160"/>
    </row>
    <row r="4" spans="1:6" ht="13" x14ac:dyDescent="0.3">
      <c r="A4" s="163"/>
      <c r="B4" s="162" t="s">
        <v>87</v>
      </c>
      <c r="C4" s="782" t="s">
        <v>119</v>
      </c>
      <c r="D4" s="783"/>
      <c r="E4" s="784"/>
      <c r="F4" s="160"/>
    </row>
    <row r="5" spans="1:6" ht="13" x14ac:dyDescent="0.3">
      <c r="A5" s="163"/>
      <c r="B5" s="162" t="s">
        <v>86</v>
      </c>
      <c r="C5" s="782"/>
      <c r="D5" s="783"/>
      <c r="E5" s="784"/>
      <c r="F5" s="160"/>
    </row>
    <row r="6" spans="1:6" ht="13.5" thickBot="1" x14ac:dyDescent="0.35">
      <c r="A6" s="164"/>
      <c r="B6" s="165" t="s">
        <v>88</v>
      </c>
      <c r="C6" s="785" t="s">
        <v>120</v>
      </c>
      <c r="D6" s="786"/>
      <c r="E6" s="787"/>
      <c r="F6" s="166"/>
    </row>
    <row r="7" spans="1:6" ht="13" x14ac:dyDescent="0.3">
      <c r="A7" s="167"/>
      <c r="B7" s="168" t="s">
        <v>89</v>
      </c>
      <c r="C7" s="169"/>
      <c r="D7" s="170" t="s">
        <v>91</v>
      </c>
      <c r="E7" s="171"/>
      <c r="F7" s="172"/>
    </row>
    <row r="8" spans="1:6" ht="13.5" thickBot="1" x14ac:dyDescent="0.35">
      <c r="A8" s="173"/>
      <c r="B8" s="174" t="s">
        <v>90</v>
      </c>
      <c r="C8" s="175"/>
      <c r="D8" s="176" t="s">
        <v>92</v>
      </c>
      <c r="E8" s="177"/>
      <c r="F8" s="178"/>
    </row>
    <row r="9" spans="1:6" ht="23.5" thickBot="1" x14ac:dyDescent="0.35">
      <c r="A9" s="179" t="s">
        <v>78</v>
      </c>
      <c r="B9" s="180" t="s">
        <v>79</v>
      </c>
      <c r="C9" s="180" t="s">
        <v>80</v>
      </c>
      <c r="D9" s="187" t="s">
        <v>81</v>
      </c>
      <c r="E9" s="788" t="s">
        <v>82</v>
      </c>
      <c r="F9" s="789"/>
    </row>
    <row r="10" spans="1:6" ht="13" x14ac:dyDescent="0.25">
      <c r="A10" s="181">
        <v>1</v>
      </c>
      <c r="B10" s="182" t="s">
        <v>121</v>
      </c>
      <c r="C10" s="155" t="s">
        <v>122</v>
      </c>
      <c r="D10" s="156" t="s">
        <v>1</v>
      </c>
      <c r="E10" s="790"/>
      <c r="F10" s="791"/>
    </row>
    <row r="11" spans="1:6" ht="13" x14ac:dyDescent="0.25">
      <c r="A11" s="181">
        <v>2</v>
      </c>
      <c r="B11" s="189" t="s">
        <v>123</v>
      </c>
      <c r="C11" s="154" t="s">
        <v>124</v>
      </c>
      <c r="D11" s="156" t="s">
        <v>1</v>
      </c>
      <c r="E11" s="779"/>
      <c r="F11" s="780"/>
    </row>
    <row r="12" spans="1:6" ht="25" x14ac:dyDescent="0.25">
      <c r="A12" s="181">
        <v>3</v>
      </c>
      <c r="B12" s="188" t="s">
        <v>125</v>
      </c>
      <c r="C12" s="154" t="s">
        <v>127</v>
      </c>
      <c r="D12" s="156" t="s">
        <v>1</v>
      </c>
      <c r="E12" s="779"/>
      <c r="F12" s="780"/>
    </row>
    <row r="13" spans="1:6" ht="13" x14ac:dyDescent="0.25">
      <c r="A13" s="181">
        <v>4</v>
      </c>
      <c r="B13" s="182"/>
      <c r="C13" s="182"/>
      <c r="D13" s="156" t="s">
        <v>1</v>
      </c>
      <c r="E13" s="779"/>
      <c r="F13" s="780"/>
    </row>
    <row r="14" spans="1:6" ht="13" x14ac:dyDescent="0.25">
      <c r="A14" s="181">
        <v>5</v>
      </c>
      <c r="B14" s="182"/>
      <c r="C14" s="182"/>
      <c r="D14" s="156" t="s">
        <v>1</v>
      </c>
      <c r="E14" s="779"/>
      <c r="F14" s="780"/>
    </row>
    <row r="15" spans="1:6" ht="13" x14ac:dyDescent="0.25">
      <c r="A15" s="181">
        <v>6</v>
      </c>
      <c r="B15" s="182"/>
      <c r="C15" s="182"/>
      <c r="D15" s="156" t="s">
        <v>1</v>
      </c>
      <c r="E15" s="779"/>
      <c r="F15" s="780"/>
    </row>
    <row r="16" spans="1:6" ht="13" x14ac:dyDescent="0.25">
      <c r="A16" s="181">
        <v>7</v>
      </c>
      <c r="B16" s="182"/>
      <c r="C16" s="182"/>
      <c r="D16" s="156" t="s">
        <v>1</v>
      </c>
      <c r="E16" s="779"/>
      <c r="F16" s="780"/>
    </row>
    <row r="17" spans="1:6" ht="13" x14ac:dyDescent="0.25">
      <c r="A17" s="181">
        <v>8</v>
      </c>
      <c r="B17" s="182"/>
      <c r="C17" s="182"/>
      <c r="D17" s="156" t="s">
        <v>1</v>
      </c>
      <c r="E17" s="779"/>
      <c r="F17" s="780"/>
    </row>
    <row r="18" spans="1:6" ht="13" x14ac:dyDescent="0.25">
      <c r="A18" s="181">
        <v>9</v>
      </c>
      <c r="B18" s="182"/>
      <c r="C18" s="182"/>
      <c r="D18" s="156" t="s">
        <v>1</v>
      </c>
      <c r="E18" s="779"/>
      <c r="F18" s="780"/>
    </row>
    <row r="19" spans="1:6" ht="13" x14ac:dyDescent="0.25">
      <c r="A19" s="181">
        <v>10</v>
      </c>
      <c r="B19" s="182"/>
      <c r="C19" s="182"/>
      <c r="D19" s="156" t="s">
        <v>1</v>
      </c>
      <c r="E19" s="779"/>
      <c r="F19" s="780"/>
    </row>
    <row r="20" spans="1:6" ht="13" x14ac:dyDescent="0.25">
      <c r="A20" s="181">
        <v>11</v>
      </c>
      <c r="B20" s="182"/>
      <c r="C20" s="182"/>
      <c r="D20" s="156" t="s">
        <v>1</v>
      </c>
      <c r="E20" s="779"/>
      <c r="F20" s="780"/>
    </row>
    <row r="21" spans="1:6" ht="13" x14ac:dyDescent="0.25">
      <c r="A21" s="181">
        <v>12</v>
      </c>
      <c r="B21" s="182"/>
      <c r="C21" s="182"/>
      <c r="D21" s="156" t="s">
        <v>1</v>
      </c>
      <c r="E21" s="779"/>
      <c r="F21" s="780"/>
    </row>
    <row r="22" spans="1:6" ht="13" x14ac:dyDescent="0.25">
      <c r="A22" s="181">
        <v>13</v>
      </c>
      <c r="B22" s="182"/>
      <c r="C22" s="182"/>
      <c r="D22" s="156" t="s">
        <v>1</v>
      </c>
      <c r="E22" s="779"/>
      <c r="F22" s="780"/>
    </row>
    <row r="23" spans="1:6" ht="13" x14ac:dyDescent="0.25">
      <c r="A23" s="181">
        <v>14</v>
      </c>
      <c r="B23" s="182"/>
      <c r="C23" s="182"/>
      <c r="D23" s="156" t="s">
        <v>1</v>
      </c>
      <c r="E23" s="779"/>
      <c r="F23" s="780"/>
    </row>
    <row r="24" spans="1:6" ht="13" x14ac:dyDescent="0.25">
      <c r="A24" s="181">
        <v>15</v>
      </c>
      <c r="B24" s="182"/>
      <c r="C24" s="182"/>
      <c r="D24" s="156" t="s">
        <v>1</v>
      </c>
      <c r="E24" s="779"/>
      <c r="F24" s="780"/>
    </row>
    <row r="25" spans="1:6" ht="13" x14ac:dyDescent="0.25">
      <c r="A25" s="181">
        <v>16</v>
      </c>
      <c r="B25" s="182"/>
      <c r="C25" s="182"/>
      <c r="D25" s="156" t="s">
        <v>1</v>
      </c>
      <c r="E25" s="779"/>
      <c r="F25" s="780"/>
    </row>
    <row r="26" spans="1:6" ht="13" x14ac:dyDescent="0.25">
      <c r="A26" s="181">
        <v>17</v>
      </c>
      <c r="B26" s="182"/>
      <c r="C26" s="182"/>
      <c r="D26" s="156" t="s">
        <v>1</v>
      </c>
      <c r="E26" s="779"/>
      <c r="F26" s="780"/>
    </row>
    <row r="27" spans="1:6" ht="13" x14ac:dyDescent="0.25">
      <c r="A27" s="181">
        <v>18</v>
      </c>
      <c r="B27" s="182"/>
      <c r="C27" s="182"/>
      <c r="D27" s="156" t="s">
        <v>1</v>
      </c>
      <c r="E27" s="779"/>
      <c r="F27" s="780"/>
    </row>
    <row r="28" spans="1:6" ht="13" x14ac:dyDescent="0.25">
      <c r="A28" s="181">
        <v>19</v>
      </c>
      <c r="B28" s="182"/>
      <c r="C28" s="182"/>
      <c r="D28" s="156" t="s">
        <v>1</v>
      </c>
      <c r="E28" s="779"/>
      <c r="F28" s="780"/>
    </row>
    <row r="29" spans="1:6" ht="13" x14ac:dyDescent="0.25">
      <c r="A29" s="181">
        <v>20</v>
      </c>
      <c r="B29" s="182"/>
      <c r="C29" s="182"/>
      <c r="D29" s="156" t="s">
        <v>1</v>
      </c>
      <c r="E29" s="779"/>
      <c r="F29" s="780"/>
    </row>
    <row r="30" spans="1:6" ht="13.5" thickBot="1" x14ac:dyDescent="0.35">
      <c r="A30" s="183"/>
      <c r="B30" s="184" t="s">
        <v>83</v>
      </c>
      <c r="C30" s="185"/>
      <c r="D30" s="156" t="s">
        <v>1</v>
      </c>
      <c r="E30" s="795"/>
      <c r="F30" s="796"/>
    </row>
    <row r="31" spans="1:6" x14ac:dyDescent="0.25">
      <c r="A31" s="153"/>
      <c r="B31" s="153"/>
      <c r="C31" s="153"/>
      <c r="D31" s="153"/>
      <c r="E31" s="153"/>
      <c r="F31" s="153"/>
    </row>
    <row r="32" spans="1:6" ht="16.5" customHeight="1" thickBot="1" x14ac:dyDescent="0.3">
      <c r="A32" s="781" t="s">
        <v>145</v>
      </c>
      <c r="B32" s="781"/>
      <c r="C32" s="781"/>
      <c r="D32" s="781"/>
      <c r="E32" s="781"/>
      <c r="F32" s="781"/>
    </row>
    <row r="33" spans="1:6" ht="13.5" thickTop="1" x14ac:dyDescent="0.3">
      <c r="A33" s="197"/>
      <c r="B33" s="198" t="s">
        <v>84</v>
      </c>
      <c r="C33" s="199" t="s">
        <v>128</v>
      </c>
      <c r="D33" s="223" t="s">
        <v>77</v>
      </c>
      <c r="E33" s="308" t="s">
        <v>146</v>
      </c>
      <c r="F33" s="200"/>
    </row>
    <row r="34" spans="1:6" ht="13" customHeight="1" x14ac:dyDescent="0.3">
      <c r="A34" s="201"/>
      <c r="B34" s="202" t="s">
        <v>85</v>
      </c>
      <c r="C34" s="782" t="s">
        <v>129</v>
      </c>
      <c r="D34" s="783"/>
      <c r="E34" s="784"/>
      <c r="F34" s="200"/>
    </row>
    <row r="35" spans="1:6" ht="13" x14ac:dyDescent="0.3">
      <c r="A35" s="203"/>
      <c r="B35" s="202" t="s">
        <v>87</v>
      </c>
      <c r="C35" s="792" t="s">
        <v>119</v>
      </c>
      <c r="D35" s="793"/>
      <c r="E35" s="794"/>
      <c r="F35" s="200"/>
    </row>
    <row r="36" spans="1:6" ht="13" x14ac:dyDescent="0.3">
      <c r="A36" s="203"/>
      <c r="B36" s="202" t="s">
        <v>86</v>
      </c>
      <c r="C36" s="782"/>
      <c r="D36" s="783"/>
      <c r="E36" s="784"/>
      <c r="F36" s="200"/>
    </row>
    <row r="37" spans="1:6" ht="13.5" customHeight="1" thickBot="1" x14ac:dyDescent="0.35">
      <c r="A37" s="204"/>
      <c r="B37" s="205" t="s">
        <v>88</v>
      </c>
      <c r="C37" s="785" t="s">
        <v>130</v>
      </c>
      <c r="D37" s="786"/>
      <c r="E37" s="787"/>
      <c r="F37" s="206"/>
    </row>
    <row r="38" spans="1:6" ht="13" x14ac:dyDescent="0.3">
      <c r="A38" s="207"/>
      <c r="B38" s="208" t="s">
        <v>89</v>
      </c>
      <c r="C38" s="209"/>
      <c r="D38" s="210" t="s">
        <v>91</v>
      </c>
      <c r="E38" s="211"/>
      <c r="F38" s="212"/>
    </row>
    <row r="39" spans="1:6" ht="13.5" thickBot="1" x14ac:dyDescent="0.35">
      <c r="A39" s="213"/>
      <c r="B39" s="214" t="s">
        <v>90</v>
      </c>
      <c r="C39" s="215"/>
      <c r="D39" s="216" t="s">
        <v>92</v>
      </c>
      <c r="E39" s="217"/>
      <c r="F39" s="218"/>
    </row>
    <row r="40" spans="1:6" ht="23.5" thickBot="1" x14ac:dyDescent="0.35">
      <c r="A40" s="219" t="s">
        <v>78</v>
      </c>
      <c r="B40" s="220" t="s">
        <v>79</v>
      </c>
      <c r="C40" s="220" t="s">
        <v>80</v>
      </c>
      <c r="D40" s="224" t="s">
        <v>81</v>
      </c>
      <c r="E40" s="788" t="s">
        <v>82</v>
      </c>
      <c r="F40" s="797"/>
    </row>
    <row r="41" spans="1:6" ht="25" x14ac:dyDescent="0.25">
      <c r="A41" s="221">
        <v>1</v>
      </c>
      <c r="B41" s="222" t="s">
        <v>121</v>
      </c>
      <c r="C41" s="196" t="s">
        <v>131</v>
      </c>
      <c r="D41" s="156" t="s">
        <v>1</v>
      </c>
      <c r="E41" s="790"/>
      <c r="F41" s="791"/>
    </row>
    <row r="42" spans="1:6" ht="13" x14ac:dyDescent="0.25">
      <c r="A42" s="221">
        <v>2</v>
      </c>
      <c r="B42" s="194" t="s">
        <v>123</v>
      </c>
      <c r="C42" s="195" t="s">
        <v>124</v>
      </c>
      <c r="D42" s="156" t="s">
        <v>1</v>
      </c>
      <c r="E42" s="779"/>
      <c r="F42" s="780"/>
    </row>
    <row r="43" spans="1:6" ht="13" x14ac:dyDescent="0.25">
      <c r="A43" s="221">
        <v>3</v>
      </c>
      <c r="B43" s="229" t="s">
        <v>132</v>
      </c>
      <c r="C43" s="195" t="s">
        <v>133</v>
      </c>
      <c r="D43" s="156" t="s">
        <v>1</v>
      </c>
      <c r="E43" s="779"/>
      <c r="F43" s="780"/>
    </row>
    <row r="44" spans="1:6" ht="13" x14ac:dyDescent="0.25">
      <c r="A44" s="221">
        <v>4</v>
      </c>
      <c r="B44" s="222" t="s">
        <v>134</v>
      </c>
      <c r="C44" s="222" t="s">
        <v>135</v>
      </c>
      <c r="D44" s="156" t="s">
        <v>1</v>
      </c>
      <c r="E44" s="779"/>
      <c r="F44" s="780"/>
    </row>
    <row r="45" spans="1:6" ht="18" customHeight="1" x14ac:dyDescent="0.25">
      <c r="A45" s="221">
        <v>5</v>
      </c>
      <c r="B45" s="268" t="s">
        <v>137</v>
      </c>
      <c r="C45" s="222" t="s">
        <v>136</v>
      </c>
      <c r="D45" s="156" t="s">
        <v>1</v>
      </c>
      <c r="E45" s="779"/>
      <c r="F45" s="780"/>
    </row>
    <row r="46" spans="1:6" ht="13" x14ac:dyDescent="0.25">
      <c r="A46" s="221">
        <v>6</v>
      </c>
      <c r="B46" s="222"/>
      <c r="C46" s="222"/>
      <c r="D46" s="156" t="s">
        <v>1</v>
      </c>
      <c r="E46" s="779"/>
      <c r="F46" s="780"/>
    </row>
    <row r="47" spans="1:6" ht="13" x14ac:dyDescent="0.25">
      <c r="A47" s="221">
        <v>7</v>
      </c>
      <c r="B47" s="222"/>
      <c r="C47" s="222"/>
      <c r="D47" s="156" t="s">
        <v>1</v>
      </c>
      <c r="E47" s="779"/>
      <c r="F47" s="780"/>
    </row>
    <row r="48" spans="1:6" ht="13" x14ac:dyDescent="0.25">
      <c r="A48" s="221">
        <v>8</v>
      </c>
      <c r="B48" s="222"/>
      <c r="C48" s="222"/>
      <c r="D48" s="156" t="s">
        <v>1</v>
      </c>
      <c r="E48" s="779"/>
      <c r="F48" s="780"/>
    </row>
    <row r="49" spans="1:6" ht="13" x14ac:dyDescent="0.25">
      <c r="A49" s="221">
        <v>9</v>
      </c>
      <c r="B49" s="222"/>
      <c r="C49" s="222"/>
      <c r="D49" s="156" t="s">
        <v>1</v>
      </c>
      <c r="E49" s="779"/>
      <c r="F49" s="780"/>
    </row>
    <row r="50" spans="1:6" ht="13" x14ac:dyDescent="0.25">
      <c r="A50" s="221">
        <v>10</v>
      </c>
      <c r="B50" s="222"/>
      <c r="C50" s="222"/>
      <c r="D50" s="156" t="s">
        <v>1</v>
      </c>
      <c r="E50" s="779"/>
      <c r="F50" s="780"/>
    </row>
    <row r="51" spans="1:6" ht="13" x14ac:dyDescent="0.25">
      <c r="A51" s="221">
        <v>11</v>
      </c>
      <c r="B51" s="222"/>
      <c r="C51" s="222"/>
      <c r="D51" s="156" t="s">
        <v>1</v>
      </c>
      <c r="E51" s="779"/>
      <c r="F51" s="780"/>
    </row>
    <row r="52" spans="1:6" ht="13" x14ac:dyDescent="0.25">
      <c r="A52" s="221">
        <v>12</v>
      </c>
      <c r="B52" s="222"/>
      <c r="C52" s="222"/>
      <c r="D52" s="156" t="s">
        <v>1</v>
      </c>
      <c r="E52" s="779"/>
      <c r="F52" s="780"/>
    </row>
    <row r="53" spans="1:6" ht="13" x14ac:dyDescent="0.25">
      <c r="A53" s="221">
        <v>13</v>
      </c>
      <c r="B53" s="222"/>
      <c r="C53" s="222"/>
      <c r="D53" s="156" t="s">
        <v>1</v>
      </c>
      <c r="E53" s="779"/>
      <c r="F53" s="780"/>
    </row>
    <row r="54" spans="1:6" ht="13" x14ac:dyDescent="0.25">
      <c r="A54" s="221">
        <v>14</v>
      </c>
      <c r="B54" s="222"/>
      <c r="C54" s="222"/>
      <c r="D54" s="156" t="s">
        <v>1</v>
      </c>
      <c r="E54" s="779"/>
      <c r="F54" s="780"/>
    </row>
    <row r="55" spans="1:6" ht="13" x14ac:dyDescent="0.25">
      <c r="A55" s="221">
        <v>15</v>
      </c>
      <c r="B55" s="222"/>
      <c r="C55" s="222"/>
      <c r="D55" s="156" t="s">
        <v>1</v>
      </c>
      <c r="E55" s="779"/>
      <c r="F55" s="780"/>
    </row>
    <row r="56" spans="1:6" ht="13" x14ac:dyDescent="0.25">
      <c r="A56" s="221">
        <v>16</v>
      </c>
      <c r="B56" s="222"/>
      <c r="C56" s="222"/>
      <c r="D56" s="156" t="s">
        <v>1</v>
      </c>
      <c r="E56" s="779"/>
      <c r="F56" s="780"/>
    </row>
    <row r="57" spans="1:6" ht="13" x14ac:dyDescent="0.25">
      <c r="A57" s="221">
        <v>17</v>
      </c>
      <c r="B57" s="222"/>
      <c r="C57" s="222"/>
      <c r="D57" s="156" t="s">
        <v>1</v>
      </c>
      <c r="E57" s="779"/>
      <c r="F57" s="780"/>
    </row>
    <row r="58" spans="1:6" ht="13" x14ac:dyDescent="0.25">
      <c r="A58" s="221">
        <v>18</v>
      </c>
      <c r="B58" s="222"/>
      <c r="C58" s="222"/>
      <c r="D58" s="156" t="s">
        <v>1</v>
      </c>
      <c r="E58" s="779"/>
      <c r="F58" s="780"/>
    </row>
    <row r="59" spans="1:6" ht="13" x14ac:dyDescent="0.25">
      <c r="A59" s="221">
        <v>19</v>
      </c>
      <c r="B59" s="222"/>
      <c r="C59" s="222"/>
      <c r="D59" s="156" t="s">
        <v>1</v>
      </c>
      <c r="E59" s="779"/>
      <c r="F59" s="780"/>
    </row>
    <row r="60" spans="1:6" ht="13" x14ac:dyDescent="0.25">
      <c r="A60" s="221">
        <v>20</v>
      </c>
      <c r="B60" s="222"/>
      <c r="C60" s="222"/>
      <c r="D60" s="156" t="s">
        <v>1</v>
      </c>
      <c r="E60" s="779"/>
      <c r="F60" s="780"/>
    </row>
    <row r="61" spans="1:6" ht="13" x14ac:dyDescent="0.25">
      <c r="A61" s="225"/>
      <c r="B61" s="226" t="s">
        <v>83</v>
      </c>
      <c r="C61" s="226"/>
      <c r="D61" s="156" t="s">
        <v>1</v>
      </c>
      <c r="E61" s="227"/>
      <c r="F61" s="228"/>
    </row>
    <row r="62" spans="1:6" x14ac:dyDescent="0.25">
      <c r="A62" s="153"/>
      <c r="B62" s="153"/>
      <c r="C62" s="153"/>
      <c r="D62" s="153"/>
      <c r="E62" s="153"/>
      <c r="F62" s="153"/>
    </row>
    <row r="63" spans="1:6" ht="16.5" customHeight="1" thickBot="1" x14ac:dyDescent="0.3">
      <c r="A63" s="781" t="s">
        <v>147</v>
      </c>
      <c r="B63" s="781"/>
      <c r="C63" s="781"/>
      <c r="D63" s="781"/>
      <c r="E63" s="781"/>
      <c r="F63" s="781"/>
    </row>
    <row r="64" spans="1:6" ht="13.5" thickTop="1" x14ac:dyDescent="0.3">
      <c r="A64" s="235"/>
      <c r="B64" s="236" t="s">
        <v>84</v>
      </c>
      <c r="C64" s="314" t="s">
        <v>140</v>
      </c>
      <c r="D64" s="260" t="s">
        <v>77</v>
      </c>
      <c r="E64" s="308" t="s">
        <v>148</v>
      </c>
      <c r="F64" s="237"/>
    </row>
    <row r="65" spans="1:6" ht="12.75" customHeight="1" x14ac:dyDescent="0.3">
      <c r="A65" s="238"/>
      <c r="B65" s="239" t="s">
        <v>85</v>
      </c>
      <c r="C65" s="806" t="s">
        <v>149</v>
      </c>
      <c r="D65" s="807"/>
      <c r="E65" s="784"/>
      <c r="F65" s="237"/>
    </row>
    <row r="66" spans="1:6" ht="13" x14ac:dyDescent="0.3">
      <c r="A66" s="240"/>
      <c r="B66" s="239" t="s">
        <v>87</v>
      </c>
      <c r="C66" s="808" t="s">
        <v>119</v>
      </c>
      <c r="D66" s="809"/>
      <c r="E66" s="794"/>
      <c r="F66" s="237"/>
    </row>
    <row r="67" spans="1:6" ht="13" x14ac:dyDescent="0.3">
      <c r="A67" s="240"/>
      <c r="B67" s="239" t="s">
        <v>86</v>
      </c>
      <c r="C67" s="806"/>
      <c r="D67" s="807"/>
      <c r="E67" s="784"/>
      <c r="F67" s="237"/>
    </row>
    <row r="68" spans="1:6" ht="13.5" customHeight="1" thickBot="1" x14ac:dyDescent="0.35">
      <c r="A68" s="241"/>
      <c r="B68" s="242" t="s">
        <v>88</v>
      </c>
      <c r="C68" s="785" t="s">
        <v>120</v>
      </c>
      <c r="D68" s="786"/>
      <c r="E68" s="787"/>
      <c r="F68" s="243"/>
    </row>
    <row r="69" spans="1:6" ht="13" x14ac:dyDescent="0.3">
      <c r="A69" s="244"/>
      <c r="B69" s="245" t="s">
        <v>89</v>
      </c>
      <c r="C69" s="246"/>
      <c r="D69" s="247" t="s">
        <v>91</v>
      </c>
      <c r="E69" s="248"/>
      <c r="F69" s="249"/>
    </row>
    <row r="70" spans="1:6" ht="13.5" thickBot="1" x14ac:dyDescent="0.35">
      <c r="A70" s="250"/>
      <c r="B70" s="251" t="s">
        <v>90</v>
      </c>
      <c r="C70" s="252"/>
      <c r="D70" s="253" t="s">
        <v>92</v>
      </c>
      <c r="E70" s="254"/>
      <c r="F70" s="255"/>
    </row>
    <row r="71" spans="1:6" ht="23.5" thickBot="1" x14ac:dyDescent="0.35">
      <c r="A71" s="256" t="s">
        <v>78</v>
      </c>
      <c r="B71" s="257" t="s">
        <v>79</v>
      </c>
      <c r="C71" s="257" t="s">
        <v>80</v>
      </c>
      <c r="D71" s="261" t="s">
        <v>81</v>
      </c>
      <c r="E71" s="788" t="s">
        <v>82</v>
      </c>
      <c r="F71" s="797"/>
    </row>
    <row r="72" spans="1:6" ht="13" x14ac:dyDescent="0.25">
      <c r="A72" s="258">
        <v>1</v>
      </c>
      <c r="B72" s="259" t="s">
        <v>121</v>
      </c>
      <c r="C72" s="234" t="s">
        <v>122</v>
      </c>
      <c r="D72" s="156" t="s">
        <v>1</v>
      </c>
      <c r="E72" s="790"/>
      <c r="F72" s="791"/>
    </row>
    <row r="73" spans="1:6" ht="13" x14ac:dyDescent="0.25">
      <c r="A73" s="258">
        <v>2</v>
      </c>
      <c r="B73" s="266" t="s">
        <v>123</v>
      </c>
      <c r="C73" s="233" t="s">
        <v>124</v>
      </c>
      <c r="D73" s="156" t="s">
        <v>1</v>
      </c>
      <c r="E73" s="804"/>
      <c r="F73" s="805"/>
    </row>
    <row r="74" spans="1:6" ht="13" x14ac:dyDescent="0.25">
      <c r="A74" s="258">
        <v>3</v>
      </c>
      <c r="B74" s="266" t="s">
        <v>150</v>
      </c>
      <c r="C74" s="233" t="s">
        <v>151</v>
      </c>
      <c r="D74" s="156" t="s">
        <v>1</v>
      </c>
      <c r="E74" s="804"/>
      <c r="F74" s="805"/>
    </row>
    <row r="75" spans="1:6" ht="26" x14ac:dyDescent="0.25">
      <c r="A75" s="258">
        <v>4</v>
      </c>
      <c r="B75" s="266" t="s">
        <v>152</v>
      </c>
      <c r="C75" s="259" t="s">
        <v>153</v>
      </c>
      <c r="D75" s="156" t="s">
        <v>1</v>
      </c>
      <c r="E75" s="804"/>
      <c r="F75" s="805"/>
    </row>
    <row r="76" spans="1:6" ht="13" x14ac:dyDescent="0.25">
      <c r="A76" s="258">
        <v>5</v>
      </c>
      <c r="B76" s="267"/>
      <c r="C76" s="259"/>
      <c r="D76" s="156" t="s">
        <v>1</v>
      </c>
      <c r="E76" s="804"/>
      <c r="F76" s="805"/>
    </row>
    <row r="77" spans="1:6" ht="13" x14ac:dyDescent="0.25">
      <c r="A77" s="258">
        <v>6</v>
      </c>
      <c r="B77" s="259"/>
      <c r="C77" s="259"/>
      <c r="D77" s="156" t="s">
        <v>1</v>
      </c>
      <c r="E77" s="804"/>
      <c r="F77" s="805"/>
    </row>
    <row r="78" spans="1:6" ht="13" x14ac:dyDescent="0.25">
      <c r="A78" s="258">
        <v>7</v>
      </c>
      <c r="B78" s="259"/>
      <c r="C78" s="259"/>
      <c r="D78" s="156" t="s">
        <v>1</v>
      </c>
      <c r="E78" s="804"/>
      <c r="F78" s="805"/>
    </row>
    <row r="79" spans="1:6" ht="13" x14ac:dyDescent="0.25">
      <c r="A79" s="258">
        <v>8</v>
      </c>
      <c r="B79" s="259"/>
      <c r="C79" s="259"/>
      <c r="D79" s="156" t="s">
        <v>1</v>
      </c>
      <c r="E79" s="804"/>
      <c r="F79" s="805"/>
    </row>
    <row r="80" spans="1:6" ht="13" x14ac:dyDescent="0.25">
      <c r="A80" s="258">
        <v>9</v>
      </c>
      <c r="B80" s="259"/>
      <c r="C80" s="259"/>
      <c r="D80" s="156" t="s">
        <v>1</v>
      </c>
      <c r="E80" s="804"/>
      <c r="F80" s="805"/>
    </row>
    <row r="81" spans="1:6" ht="13" x14ac:dyDescent="0.25">
      <c r="A81" s="258">
        <v>10</v>
      </c>
      <c r="B81" s="259"/>
      <c r="C81" s="259"/>
      <c r="D81" s="156" t="s">
        <v>1</v>
      </c>
      <c r="E81" s="804"/>
      <c r="F81" s="805"/>
    </row>
    <row r="82" spans="1:6" ht="13" x14ac:dyDescent="0.25">
      <c r="A82" s="258">
        <v>11</v>
      </c>
      <c r="B82" s="259"/>
      <c r="C82" s="259"/>
      <c r="D82" s="156" t="s">
        <v>1</v>
      </c>
      <c r="E82" s="804"/>
      <c r="F82" s="805"/>
    </row>
    <row r="83" spans="1:6" ht="13" x14ac:dyDescent="0.25">
      <c r="A83" s="258">
        <v>12</v>
      </c>
      <c r="B83" s="259"/>
      <c r="C83" s="259"/>
      <c r="D83" s="156" t="s">
        <v>1</v>
      </c>
      <c r="E83" s="804"/>
      <c r="F83" s="805"/>
    </row>
    <row r="84" spans="1:6" ht="13" x14ac:dyDescent="0.25">
      <c r="A84" s="258">
        <v>13</v>
      </c>
      <c r="B84" s="259"/>
      <c r="C84" s="259"/>
      <c r="D84" s="156" t="s">
        <v>1</v>
      </c>
      <c r="E84" s="804"/>
      <c r="F84" s="805"/>
    </row>
    <row r="85" spans="1:6" ht="13" x14ac:dyDescent="0.25">
      <c r="A85" s="258">
        <v>14</v>
      </c>
      <c r="B85" s="259"/>
      <c r="C85" s="259"/>
      <c r="D85" s="156" t="s">
        <v>1</v>
      </c>
      <c r="E85" s="804"/>
      <c r="F85" s="805"/>
    </row>
    <row r="86" spans="1:6" ht="13" x14ac:dyDescent="0.25">
      <c r="A86" s="258">
        <v>15</v>
      </c>
      <c r="B86" s="259"/>
      <c r="C86" s="259"/>
      <c r="D86" s="156" t="s">
        <v>1</v>
      </c>
      <c r="E86" s="804"/>
      <c r="F86" s="805"/>
    </row>
    <row r="87" spans="1:6" ht="13" x14ac:dyDescent="0.25">
      <c r="A87" s="258">
        <v>16</v>
      </c>
      <c r="B87" s="259"/>
      <c r="C87" s="259"/>
      <c r="D87" s="156" t="s">
        <v>1</v>
      </c>
      <c r="E87" s="804"/>
      <c r="F87" s="805"/>
    </row>
    <row r="88" spans="1:6" ht="13" x14ac:dyDescent="0.25">
      <c r="A88" s="258">
        <v>17</v>
      </c>
      <c r="B88" s="259"/>
      <c r="C88" s="259"/>
      <c r="D88" s="156" t="s">
        <v>1</v>
      </c>
      <c r="E88" s="804"/>
      <c r="F88" s="805"/>
    </row>
    <row r="89" spans="1:6" ht="13" x14ac:dyDescent="0.25">
      <c r="A89" s="258">
        <v>18</v>
      </c>
      <c r="B89" s="259"/>
      <c r="C89" s="259"/>
      <c r="D89" s="156" t="s">
        <v>1</v>
      </c>
      <c r="E89" s="804"/>
      <c r="F89" s="805"/>
    </row>
    <row r="90" spans="1:6" ht="13" x14ac:dyDescent="0.25">
      <c r="A90" s="258">
        <v>19</v>
      </c>
      <c r="B90" s="259"/>
      <c r="C90" s="259"/>
      <c r="D90" s="156" t="s">
        <v>1</v>
      </c>
      <c r="E90" s="804"/>
      <c r="F90" s="805"/>
    </row>
    <row r="91" spans="1:6" ht="13" x14ac:dyDescent="0.25">
      <c r="A91" s="258">
        <v>20</v>
      </c>
      <c r="B91" s="259"/>
      <c r="C91" s="259"/>
      <c r="D91" s="156" t="s">
        <v>1</v>
      </c>
      <c r="E91" s="804"/>
      <c r="F91" s="805"/>
    </row>
    <row r="92" spans="1:6" ht="13" x14ac:dyDescent="0.25">
      <c r="A92" s="262"/>
      <c r="B92" s="263" t="s">
        <v>83</v>
      </c>
      <c r="C92" s="263"/>
      <c r="D92" s="156" t="s">
        <v>1</v>
      </c>
      <c r="E92" s="264"/>
      <c r="F92" s="265"/>
    </row>
    <row r="94" spans="1:6" ht="16" thickBot="1" x14ac:dyDescent="0.3">
      <c r="A94" s="781" t="s">
        <v>154</v>
      </c>
      <c r="B94" s="781"/>
      <c r="C94" s="781"/>
      <c r="D94" s="781"/>
      <c r="E94" s="781"/>
      <c r="F94" s="781"/>
    </row>
    <row r="95" spans="1:6" ht="25.5" thickTop="1" x14ac:dyDescent="0.3">
      <c r="A95" s="272"/>
      <c r="B95" s="273" t="s">
        <v>84</v>
      </c>
      <c r="C95" s="270" t="s">
        <v>142</v>
      </c>
      <c r="D95" s="300" t="s">
        <v>77</v>
      </c>
      <c r="E95" s="308" t="s">
        <v>155</v>
      </c>
      <c r="F95" s="274"/>
    </row>
    <row r="96" spans="1:6" ht="13" x14ac:dyDescent="0.3">
      <c r="A96" s="275"/>
      <c r="B96" s="276" t="s">
        <v>85</v>
      </c>
      <c r="C96" s="798" t="s">
        <v>156</v>
      </c>
      <c r="D96" s="799"/>
      <c r="E96" s="800"/>
      <c r="F96" s="274"/>
    </row>
    <row r="97" spans="1:6" ht="13" x14ac:dyDescent="0.3">
      <c r="A97" s="277"/>
      <c r="B97" s="276" t="s">
        <v>87</v>
      </c>
      <c r="C97" s="801" t="s">
        <v>119</v>
      </c>
      <c r="D97" s="802"/>
      <c r="E97" s="803"/>
      <c r="F97" s="274"/>
    </row>
    <row r="98" spans="1:6" ht="13" x14ac:dyDescent="0.3">
      <c r="A98" s="277"/>
      <c r="B98" s="276" t="s">
        <v>86</v>
      </c>
      <c r="C98" s="798"/>
      <c r="D98" s="799"/>
      <c r="E98" s="800"/>
      <c r="F98" s="274"/>
    </row>
    <row r="99" spans="1:6" ht="13.5" thickBot="1" x14ac:dyDescent="0.35">
      <c r="A99" s="278"/>
      <c r="B99" s="279" t="s">
        <v>88</v>
      </c>
      <c r="C99" s="785" t="s">
        <v>157</v>
      </c>
      <c r="D99" s="786"/>
      <c r="E99" s="787"/>
      <c r="F99" s="280"/>
    </row>
    <row r="100" spans="1:6" ht="13" x14ac:dyDescent="0.3">
      <c r="A100" s="281"/>
      <c r="B100" s="282" t="s">
        <v>89</v>
      </c>
      <c r="C100" s="283"/>
      <c r="D100" s="284" t="s">
        <v>91</v>
      </c>
      <c r="E100" s="285"/>
      <c r="F100" s="286"/>
    </row>
    <row r="101" spans="1:6" ht="13.5" thickBot="1" x14ac:dyDescent="0.35">
      <c r="A101" s="287"/>
      <c r="B101" s="288" t="s">
        <v>90</v>
      </c>
      <c r="C101" s="289"/>
      <c r="D101" s="290" t="s">
        <v>92</v>
      </c>
      <c r="E101" s="291"/>
      <c r="F101" s="292"/>
    </row>
    <row r="102" spans="1:6" ht="23.5" thickBot="1" x14ac:dyDescent="0.35">
      <c r="A102" s="293" t="s">
        <v>78</v>
      </c>
      <c r="B102" s="294" t="s">
        <v>79</v>
      </c>
      <c r="C102" s="294" t="s">
        <v>80</v>
      </c>
      <c r="D102" s="301" t="s">
        <v>81</v>
      </c>
      <c r="E102" s="788" t="s">
        <v>82</v>
      </c>
      <c r="F102" s="797"/>
    </row>
    <row r="103" spans="1:6" ht="13" x14ac:dyDescent="0.25">
      <c r="A103" s="295">
        <v>1</v>
      </c>
      <c r="B103" s="296" t="s">
        <v>121</v>
      </c>
      <c r="C103" s="270" t="s">
        <v>122</v>
      </c>
      <c r="D103" s="156" t="s">
        <v>1</v>
      </c>
      <c r="E103" s="790"/>
      <c r="F103" s="791"/>
    </row>
    <row r="104" spans="1:6" ht="13" x14ac:dyDescent="0.25">
      <c r="A104" s="295">
        <v>2</v>
      </c>
      <c r="B104" s="307" t="s">
        <v>123</v>
      </c>
      <c r="C104" s="269" t="s">
        <v>124</v>
      </c>
      <c r="D104" s="156" t="s">
        <v>1</v>
      </c>
      <c r="E104" s="810"/>
      <c r="F104" s="811"/>
    </row>
    <row r="105" spans="1:6" ht="13" x14ac:dyDescent="0.25">
      <c r="A105" s="295">
        <v>3</v>
      </c>
      <c r="B105" s="307" t="s">
        <v>158</v>
      </c>
      <c r="C105" s="269" t="s">
        <v>159</v>
      </c>
      <c r="D105" s="156" t="s">
        <v>1</v>
      </c>
      <c r="E105" s="810"/>
      <c r="F105" s="811"/>
    </row>
    <row r="106" spans="1:6" ht="13" x14ac:dyDescent="0.25">
      <c r="A106" s="295">
        <v>4</v>
      </c>
      <c r="B106" s="307"/>
      <c r="C106" s="296"/>
      <c r="D106" s="156" t="s">
        <v>1</v>
      </c>
      <c r="E106" s="810"/>
      <c r="F106" s="811"/>
    </row>
    <row r="107" spans="1:6" ht="13" x14ac:dyDescent="0.25">
      <c r="A107" s="295">
        <v>5</v>
      </c>
      <c r="B107" s="311"/>
      <c r="C107" s="296"/>
      <c r="D107" s="156" t="s">
        <v>1</v>
      </c>
      <c r="E107" s="810"/>
      <c r="F107" s="811"/>
    </row>
    <row r="108" spans="1:6" ht="13" x14ac:dyDescent="0.25">
      <c r="A108" s="295">
        <v>6</v>
      </c>
      <c r="B108" s="296"/>
      <c r="C108" s="296"/>
      <c r="D108" s="156" t="s">
        <v>1</v>
      </c>
      <c r="E108" s="810"/>
      <c r="F108" s="811"/>
    </row>
    <row r="109" spans="1:6" ht="13" x14ac:dyDescent="0.25">
      <c r="A109" s="295">
        <v>7</v>
      </c>
      <c r="B109" s="296"/>
      <c r="C109" s="296"/>
      <c r="D109" s="156" t="s">
        <v>1</v>
      </c>
      <c r="E109" s="810"/>
      <c r="F109" s="811"/>
    </row>
    <row r="110" spans="1:6" ht="13" x14ac:dyDescent="0.25">
      <c r="A110" s="295">
        <v>8</v>
      </c>
      <c r="B110" s="296"/>
      <c r="C110" s="296"/>
      <c r="D110" s="156" t="s">
        <v>1</v>
      </c>
      <c r="E110" s="810"/>
      <c r="F110" s="811"/>
    </row>
    <row r="111" spans="1:6" ht="13" x14ac:dyDescent="0.25">
      <c r="A111" s="295">
        <v>9</v>
      </c>
      <c r="B111" s="296"/>
      <c r="C111" s="296"/>
      <c r="D111" s="156" t="s">
        <v>1</v>
      </c>
      <c r="E111" s="810"/>
      <c r="F111" s="811"/>
    </row>
    <row r="112" spans="1:6" ht="13" x14ac:dyDescent="0.25">
      <c r="A112" s="295">
        <v>10</v>
      </c>
      <c r="B112" s="296"/>
      <c r="C112" s="296"/>
      <c r="D112" s="156" t="s">
        <v>1</v>
      </c>
      <c r="E112" s="810"/>
      <c r="F112" s="811"/>
    </row>
    <row r="113" spans="1:6" ht="13" x14ac:dyDescent="0.25">
      <c r="A113" s="295">
        <v>11</v>
      </c>
      <c r="B113" s="296"/>
      <c r="C113" s="296"/>
      <c r="D113" s="156" t="s">
        <v>1</v>
      </c>
      <c r="E113" s="810"/>
      <c r="F113" s="811"/>
    </row>
    <row r="114" spans="1:6" ht="13" x14ac:dyDescent="0.25">
      <c r="A114" s="295">
        <v>12</v>
      </c>
      <c r="B114" s="296"/>
      <c r="C114" s="296"/>
      <c r="D114" s="156" t="s">
        <v>1</v>
      </c>
      <c r="E114" s="810"/>
      <c r="F114" s="811"/>
    </row>
    <row r="115" spans="1:6" ht="13" x14ac:dyDescent="0.25">
      <c r="A115" s="295">
        <v>13</v>
      </c>
      <c r="B115" s="296"/>
      <c r="C115" s="296"/>
      <c r="D115" s="156" t="s">
        <v>1</v>
      </c>
      <c r="E115" s="810"/>
      <c r="F115" s="811"/>
    </row>
    <row r="116" spans="1:6" ht="13" x14ac:dyDescent="0.25">
      <c r="A116" s="295">
        <v>14</v>
      </c>
      <c r="B116" s="296"/>
      <c r="C116" s="296"/>
      <c r="D116" s="156" t="s">
        <v>1</v>
      </c>
      <c r="E116" s="810"/>
      <c r="F116" s="811"/>
    </row>
    <row r="117" spans="1:6" ht="13" x14ac:dyDescent="0.25">
      <c r="A117" s="295">
        <v>15</v>
      </c>
      <c r="B117" s="296"/>
      <c r="C117" s="296"/>
      <c r="D117" s="156" t="s">
        <v>1</v>
      </c>
      <c r="E117" s="810"/>
      <c r="F117" s="811"/>
    </row>
    <row r="118" spans="1:6" ht="13" x14ac:dyDescent="0.25">
      <c r="A118" s="295">
        <v>16</v>
      </c>
      <c r="B118" s="296"/>
      <c r="C118" s="296"/>
      <c r="D118" s="156" t="s">
        <v>1</v>
      </c>
      <c r="E118" s="810"/>
      <c r="F118" s="811"/>
    </row>
    <row r="119" spans="1:6" ht="13" x14ac:dyDescent="0.25">
      <c r="A119" s="295">
        <v>17</v>
      </c>
      <c r="B119" s="296"/>
      <c r="C119" s="296"/>
      <c r="D119" s="156" t="s">
        <v>1</v>
      </c>
      <c r="E119" s="810"/>
      <c r="F119" s="811"/>
    </row>
    <row r="120" spans="1:6" ht="13" x14ac:dyDescent="0.25">
      <c r="A120" s="295">
        <v>18</v>
      </c>
      <c r="B120" s="296"/>
      <c r="C120" s="296"/>
      <c r="D120" s="156" t="s">
        <v>1</v>
      </c>
      <c r="E120" s="810"/>
      <c r="F120" s="811"/>
    </row>
    <row r="121" spans="1:6" ht="13" x14ac:dyDescent="0.25">
      <c r="A121" s="295">
        <v>19</v>
      </c>
      <c r="B121" s="296"/>
      <c r="C121" s="296"/>
      <c r="D121" s="156" t="s">
        <v>1</v>
      </c>
      <c r="E121" s="810"/>
      <c r="F121" s="811"/>
    </row>
    <row r="122" spans="1:6" ht="13" x14ac:dyDescent="0.25">
      <c r="A122" s="295">
        <v>20</v>
      </c>
      <c r="B122" s="296"/>
      <c r="C122" s="296"/>
      <c r="D122" s="156" t="s">
        <v>1</v>
      </c>
      <c r="E122" s="810"/>
      <c r="F122" s="811"/>
    </row>
    <row r="123" spans="1:6" ht="13" x14ac:dyDescent="0.25">
      <c r="A123" s="303"/>
      <c r="B123" s="304" t="s">
        <v>83</v>
      </c>
      <c r="C123" s="304"/>
      <c r="D123" s="156" t="s">
        <v>1</v>
      </c>
      <c r="E123" s="305"/>
      <c r="F123" s="306"/>
    </row>
  </sheetData>
  <mergeCells count="105">
    <mergeCell ref="E109:F109"/>
    <mergeCell ref="E110:F110"/>
    <mergeCell ref="E111:F111"/>
    <mergeCell ref="E102:F102"/>
    <mergeCell ref="E103:F103"/>
    <mergeCell ref="E104:F104"/>
    <mergeCell ref="E105:F105"/>
    <mergeCell ref="E106:F106"/>
    <mergeCell ref="E122:F122"/>
    <mergeCell ref="E117:F117"/>
    <mergeCell ref="E118:F118"/>
    <mergeCell ref="E119:F119"/>
    <mergeCell ref="E120:F120"/>
    <mergeCell ref="E121:F121"/>
    <mergeCell ref="E112:F112"/>
    <mergeCell ref="E113:F113"/>
    <mergeCell ref="E114:F114"/>
    <mergeCell ref="E115:F115"/>
    <mergeCell ref="E116:F116"/>
    <mergeCell ref="E107:F107"/>
    <mergeCell ref="E108:F108"/>
    <mergeCell ref="E77:F77"/>
    <mergeCell ref="E53:F53"/>
    <mergeCell ref="E54:F54"/>
    <mergeCell ref="E59:F59"/>
    <mergeCell ref="E56:F56"/>
    <mergeCell ref="E57:F57"/>
    <mergeCell ref="E58:F58"/>
    <mergeCell ref="E60:F60"/>
    <mergeCell ref="E74:F74"/>
    <mergeCell ref="E75:F75"/>
    <mergeCell ref="E76:F76"/>
    <mergeCell ref="C68:E68"/>
    <mergeCell ref="E71:F71"/>
    <mergeCell ref="E72:F72"/>
    <mergeCell ref="E73:F73"/>
    <mergeCell ref="C65:E65"/>
    <mergeCell ref="C66:E66"/>
    <mergeCell ref="C67:E67"/>
    <mergeCell ref="A94:F94"/>
    <mergeCell ref="C96:E96"/>
    <mergeCell ref="C97:E97"/>
    <mergeCell ref="C98:E98"/>
    <mergeCell ref="C99:E99"/>
    <mergeCell ref="E78:F78"/>
    <mergeCell ref="E79:F79"/>
    <mergeCell ref="E80:F80"/>
    <mergeCell ref="E81:F81"/>
    <mergeCell ref="E91:F91"/>
    <mergeCell ref="E86:F86"/>
    <mergeCell ref="E87:F87"/>
    <mergeCell ref="E88:F88"/>
    <mergeCell ref="E89:F89"/>
    <mergeCell ref="E82:F82"/>
    <mergeCell ref="E83:F83"/>
    <mergeCell ref="E84:F84"/>
    <mergeCell ref="E85:F85"/>
    <mergeCell ref="E90:F90"/>
    <mergeCell ref="E48:F48"/>
    <mergeCell ref="E20:F20"/>
    <mergeCell ref="E25:F25"/>
    <mergeCell ref="E26:F26"/>
    <mergeCell ref="E27:F27"/>
    <mergeCell ref="A32:F32"/>
    <mergeCell ref="C34:E34"/>
    <mergeCell ref="C35:E35"/>
    <mergeCell ref="E21:F21"/>
    <mergeCell ref="E22:F22"/>
    <mergeCell ref="E23:F23"/>
    <mergeCell ref="E28:F28"/>
    <mergeCell ref="E29:F29"/>
    <mergeCell ref="E30:F30"/>
    <mergeCell ref="E40:F40"/>
    <mergeCell ref="E44:F44"/>
    <mergeCell ref="E45:F45"/>
    <mergeCell ref="E46:F46"/>
    <mergeCell ref="E47:F47"/>
    <mergeCell ref="E41:F41"/>
    <mergeCell ref="E42:F42"/>
    <mergeCell ref="E43:F43"/>
    <mergeCell ref="E24:F24"/>
    <mergeCell ref="E50:F50"/>
    <mergeCell ref="E55:F55"/>
    <mergeCell ref="E51:F51"/>
    <mergeCell ref="E52:F52"/>
    <mergeCell ref="A63:F63"/>
    <mergeCell ref="A1:F1"/>
    <mergeCell ref="C3:E3"/>
    <mergeCell ref="C4:E4"/>
    <mergeCell ref="C5:E5"/>
    <mergeCell ref="E17:F17"/>
    <mergeCell ref="E18:F18"/>
    <mergeCell ref="E19:F19"/>
    <mergeCell ref="E12:F12"/>
    <mergeCell ref="E13:F13"/>
    <mergeCell ref="E14:F14"/>
    <mergeCell ref="E15:F15"/>
    <mergeCell ref="C6:E6"/>
    <mergeCell ref="E9:F9"/>
    <mergeCell ref="E10:F10"/>
    <mergeCell ref="E11:F11"/>
    <mergeCell ref="E16:F16"/>
    <mergeCell ref="E49:F49"/>
    <mergeCell ref="C36:E36"/>
    <mergeCell ref="C37:E37"/>
  </mergeCells>
  <conditionalFormatting sqref="D41:D61">
    <cfRule type="cellIs" dxfId="161" priority="7" stopIfTrue="1" operator="equal">
      <formula>"F"</formula>
    </cfRule>
    <cfRule type="cellIs" dxfId="160" priority="8" stopIfTrue="1" operator="equal">
      <formula>"B"</formula>
    </cfRule>
    <cfRule type="cellIs" dxfId="159" priority="9" stopIfTrue="1" operator="equal">
      <formula>"u"</formula>
    </cfRule>
  </conditionalFormatting>
  <conditionalFormatting sqref="D10:D30">
    <cfRule type="cellIs" dxfId="158" priority="10" stopIfTrue="1" operator="equal">
      <formula>"F"</formula>
    </cfRule>
    <cfRule type="cellIs" dxfId="157" priority="11" stopIfTrue="1" operator="equal">
      <formula>"B"</formula>
    </cfRule>
    <cfRule type="cellIs" dxfId="156" priority="12" stopIfTrue="1" operator="equal">
      <formula>"u"</formula>
    </cfRule>
  </conditionalFormatting>
  <conditionalFormatting sqref="D72:D92">
    <cfRule type="cellIs" dxfId="155" priority="4" stopIfTrue="1" operator="equal">
      <formula>"F"</formula>
    </cfRule>
    <cfRule type="cellIs" dxfId="154" priority="5" stopIfTrue="1" operator="equal">
      <formula>"B"</formula>
    </cfRule>
    <cfRule type="cellIs" dxfId="153" priority="6" stopIfTrue="1" operator="equal">
      <formula>"u"</formula>
    </cfRule>
  </conditionalFormatting>
  <conditionalFormatting sqref="D103:D123">
    <cfRule type="cellIs" dxfId="152" priority="1" stopIfTrue="1" operator="equal">
      <formula>"F"</formula>
    </cfRule>
    <cfRule type="cellIs" dxfId="151" priority="2" stopIfTrue="1" operator="equal">
      <formula>"B"</formula>
    </cfRule>
    <cfRule type="cellIs" dxfId="150" priority="3"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D41:D61 D10:D30 D72:D92 D103:D123">
      <formula1>"U,P,F,B,S,n/a"</formula1>
    </dataValidation>
  </dataValidations>
  <hyperlinks>
    <hyperlink ref="B12" location="'Test Data'!A2:D14" display="输入个人信息的各项数据并点击“保存”按钮"/>
    <hyperlink ref="E2" location="'UC002'!A1" display="UC002.US05-01"/>
    <hyperlink ref="E33" location="'UC002'!A1" display="UC002-02"/>
    <hyperlink ref="E64" location="'UC002'!A1" display="UC002-03"/>
    <hyperlink ref="E95" location="'UC002'!A1" display="UC002-04"/>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I75"/>
  <sheetViews>
    <sheetView workbookViewId="0">
      <pane ySplit="12" topLeftCell="A13" activePane="bottomLeft" state="frozen"/>
      <selection pane="bottomLeft" activeCell="B14" sqref="B14"/>
    </sheetView>
  </sheetViews>
  <sheetFormatPr defaultColWidth="9.1796875" defaultRowHeight="12.5" x14ac:dyDescent="0.25"/>
  <cols>
    <col min="1" max="1" width="5.26953125" style="9" customWidth="1"/>
    <col min="2" max="3" width="29.54296875" style="9" customWidth="1"/>
    <col min="4" max="4" width="6.54296875" style="9" bestFit="1" customWidth="1"/>
    <col min="5" max="5" width="10.453125" style="9" customWidth="1"/>
    <col min="6" max="6" width="7.54296875" style="9" bestFit="1" customWidth="1"/>
    <col min="7" max="7" width="7.54296875" style="9" customWidth="1"/>
    <col min="8" max="8" width="30.54296875" style="9" customWidth="1"/>
    <col min="9" max="9" width="2.7265625" style="13" customWidth="1"/>
    <col min="10" max="16384" width="9.1796875" style="9"/>
  </cols>
  <sheetData>
    <row r="1" spans="1:9" ht="20" x14ac:dyDescent="0.4">
      <c r="A1" s="773" t="str">
        <f ca="1">MID(CELL("filename",A7),FIND("]",CELL("filename"),1)+1,255)</f>
        <v>UC003</v>
      </c>
      <c r="B1" s="773"/>
      <c r="C1" s="773"/>
      <c r="D1" s="773"/>
      <c r="E1" s="773"/>
      <c r="F1" s="773"/>
      <c r="G1" s="773"/>
      <c r="H1" s="773"/>
      <c r="I1" s="773"/>
    </row>
    <row r="2" spans="1:9" ht="3.75" customHeight="1" x14ac:dyDescent="0.4">
      <c r="A2" s="16"/>
      <c r="B2" s="16"/>
      <c r="C2" s="16"/>
      <c r="D2" s="16"/>
      <c r="E2" s="16"/>
      <c r="F2" s="16"/>
      <c r="G2" s="16"/>
      <c r="H2" s="16"/>
      <c r="I2" s="16"/>
    </row>
    <row r="3" spans="1:9" s="18" customFormat="1" ht="13" x14ac:dyDescent="0.25">
      <c r="A3" s="20"/>
      <c r="B3" s="20"/>
      <c r="C3" s="20"/>
      <c r="D3" s="143"/>
      <c r="E3" s="143" t="s">
        <v>0</v>
      </c>
      <c r="F3" s="144"/>
      <c r="G3" s="145"/>
      <c r="H3" s="20"/>
      <c r="I3" s="20"/>
    </row>
    <row r="4" spans="1:9" s="18" customFormat="1" ht="11.5" x14ac:dyDescent="0.25">
      <c r="A4" s="20"/>
      <c r="B4" s="20"/>
      <c r="C4" s="20"/>
      <c r="D4" s="146" t="s">
        <v>12</v>
      </c>
      <c r="E4" s="33">
        <f>COUNTIF($D$12:$D$65,"U")</f>
        <v>0</v>
      </c>
      <c r="F4" s="89" t="str">
        <f>IF($E$9=0, "-", $E4/$E$9)</f>
        <v>-</v>
      </c>
      <c r="G4" s="76">
        <f>SUMIF($D$12:$D$64,"U", $G$12:$G$64) / 60</f>
        <v>0</v>
      </c>
      <c r="H4" s="20"/>
      <c r="I4" s="20"/>
    </row>
    <row r="5" spans="1:9" s="18" customFormat="1" ht="11.5" x14ac:dyDescent="0.25">
      <c r="A5" s="20"/>
      <c r="B5" s="20"/>
      <c r="C5" s="20"/>
      <c r="D5" s="146" t="s">
        <v>10</v>
      </c>
      <c r="E5" s="33">
        <f>COUNTIF($D$12:$D$65,"P")</f>
        <v>0</v>
      </c>
      <c r="F5" s="89" t="str">
        <f>IF($E$9=0, "-", $E5/$E$9)</f>
        <v>-</v>
      </c>
      <c r="G5" s="77">
        <f>SUMIF($D$12:$D$65,"P", $G$12:$G$65) / 60</f>
        <v>0</v>
      </c>
      <c r="H5" s="20"/>
      <c r="I5" s="20"/>
    </row>
    <row r="6" spans="1:9" s="18" customFormat="1" ht="11.5" x14ac:dyDescent="0.25">
      <c r="A6" s="20"/>
      <c r="B6" s="20"/>
      <c r="C6" s="20"/>
      <c r="D6" s="146" t="s">
        <v>11</v>
      </c>
      <c r="E6" s="33">
        <f>COUNTIF($D$12:$D$65,"F")</f>
        <v>0</v>
      </c>
      <c r="F6" s="89" t="str">
        <f>IF($E$9=0, "-", $E6/$E$9)</f>
        <v>-</v>
      </c>
      <c r="G6" s="77">
        <f>SUMIF($D$12:$D$65,"F", $G$12:$G$65) / 60</f>
        <v>0</v>
      </c>
      <c r="H6" s="20"/>
      <c r="I6" s="20"/>
    </row>
    <row r="7" spans="1:9" s="18" customFormat="1" ht="11.5" x14ac:dyDescent="0.25">
      <c r="A7" s="21"/>
      <c r="B7" s="21"/>
      <c r="C7" s="17"/>
      <c r="D7" s="146" t="s">
        <v>9</v>
      </c>
      <c r="E7" s="33">
        <f>COUNTIF($D$12:$D$65,"S")</f>
        <v>0</v>
      </c>
      <c r="F7" s="89" t="str">
        <f>IF($E$9=0, "-", $E7/$E$9)</f>
        <v>-</v>
      </c>
      <c r="G7" s="77">
        <f>SUMIF($D$12:$D$65,"S", $G$12:$G$65) / 60</f>
        <v>0</v>
      </c>
      <c r="H7" s="20"/>
      <c r="I7" s="20"/>
    </row>
    <row r="8" spans="1:9" s="18" customFormat="1" ht="11.5" x14ac:dyDescent="0.25">
      <c r="A8" s="21"/>
      <c r="B8" s="21"/>
      <c r="C8" s="17"/>
      <c r="D8" s="146" t="s">
        <v>13</v>
      </c>
      <c r="E8" s="33">
        <f>COUNTIF($D$12:$D$65,"B")</f>
        <v>0</v>
      </c>
      <c r="F8" s="90" t="str">
        <f>IF($E$9=0, "-", $E8/$E$9)</f>
        <v>-</v>
      </c>
      <c r="G8" s="77">
        <f>SUMIF($D$12:$D$65,"B", $G$12:$G$65) / 60</f>
        <v>0</v>
      </c>
      <c r="H8" s="20"/>
      <c r="I8" s="20"/>
    </row>
    <row r="9" spans="1:9" s="18" customFormat="1" ht="11.5" hidden="1" x14ac:dyDescent="0.2">
      <c r="A9" s="21"/>
      <c r="B9" s="21"/>
      <c r="C9" s="21"/>
      <c r="D9" s="35" t="s">
        <v>7</v>
      </c>
      <c r="E9" s="37">
        <f>SUM(E4:E8)</f>
        <v>0</v>
      </c>
      <c r="F9" s="38" t="str">
        <f>IF($E$9=0,"-",$E$9/$E$9)</f>
        <v>-</v>
      </c>
      <c r="G9" s="40">
        <f>SUM(G4:G8)</f>
        <v>0</v>
      </c>
      <c r="I9" s="22"/>
    </row>
    <row r="10" spans="1:9" s="18" customFormat="1" ht="11.5" hidden="1" x14ac:dyDescent="0.2">
      <c r="A10" s="21"/>
      <c r="B10" s="21"/>
      <c r="C10" s="21"/>
      <c r="D10" s="34" t="s">
        <v>8</v>
      </c>
      <c r="E10" s="36">
        <f>COUNTIF($D$12:$D$65,"N/A")</f>
        <v>50</v>
      </c>
      <c r="F10" s="19"/>
      <c r="G10" s="39">
        <f>SUMIF($D$12:$D$65,"n/a", $G$12:$G$65) / 60</f>
        <v>0</v>
      </c>
      <c r="I10" s="22"/>
    </row>
    <row r="11" spans="1:9" ht="4.5" customHeight="1" x14ac:dyDescent="0.25">
      <c r="A11" s="6"/>
      <c r="B11" s="6"/>
      <c r="C11" s="6"/>
      <c r="D11" s="6"/>
      <c r="E11" s="6"/>
      <c r="F11" s="6"/>
      <c r="G11" s="6"/>
      <c r="H11" s="6"/>
      <c r="I11" s="7"/>
    </row>
    <row r="12" spans="1:9" ht="29.25" customHeight="1" x14ac:dyDescent="0.3">
      <c r="A12" s="32" t="s">
        <v>14</v>
      </c>
      <c r="B12" s="32" t="s">
        <v>803</v>
      </c>
      <c r="C12" s="32" t="s">
        <v>72</v>
      </c>
      <c r="D12" s="32" t="s">
        <v>73</v>
      </c>
      <c r="E12" s="32" t="s">
        <v>75</v>
      </c>
      <c r="F12" s="32" t="s">
        <v>64</v>
      </c>
      <c r="G12" s="32" t="s">
        <v>76</v>
      </c>
      <c r="H12" s="142" t="s">
        <v>74</v>
      </c>
      <c r="I12" s="41"/>
    </row>
    <row r="13" spans="1:9" ht="13.5" thickBot="1" x14ac:dyDescent="0.35">
      <c r="A13" s="776" t="s">
        <v>161</v>
      </c>
      <c r="B13" s="777"/>
      <c r="C13" s="777"/>
      <c r="D13" s="777"/>
      <c r="E13" s="777"/>
      <c r="F13" s="777"/>
      <c r="G13" s="777"/>
      <c r="H13" s="777"/>
      <c r="I13" s="778"/>
    </row>
    <row r="14" spans="1:9" ht="13" x14ac:dyDescent="0.25">
      <c r="A14" s="28">
        <f>MAX(A$12:A12)+1</f>
        <v>1</v>
      </c>
      <c r="B14" s="309" t="s">
        <v>162</v>
      </c>
      <c r="C14" s="317" t="s">
        <v>163</v>
      </c>
      <c r="D14" s="147" t="s">
        <v>1</v>
      </c>
      <c r="E14" s="148"/>
      <c r="F14" s="31"/>
      <c r="G14" s="149"/>
      <c r="H14" s="150"/>
      <c r="I14" s="31"/>
    </row>
    <row r="15" spans="1:9" ht="25" x14ac:dyDescent="0.25">
      <c r="A15" s="23">
        <f>MAX(A$12:A14)+1</f>
        <v>2</v>
      </c>
      <c r="B15" s="358" t="s">
        <v>164</v>
      </c>
      <c r="C15" s="316" t="s">
        <v>165</v>
      </c>
      <c r="D15" s="147" t="s">
        <v>1</v>
      </c>
      <c r="E15" s="151"/>
      <c r="F15" s="27"/>
      <c r="G15" s="149"/>
      <c r="H15" s="152"/>
      <c r="I15" s="27"/>
    </row>
    <row r="16" spans="1:9" ht="23" x14ac:dyDescent="0.25">
      <c r="A16" s="23">
        <f>MAX(A$12:A15)+1</f>
        <v>3</v>
      </c>
      <c r="B16" s="358" t="s">
        <v>166</v>
      </c>
      <c r="C16" s="316" t="s">
        <v>167</v>
      </c>
      <c r="D16" s="147" t="s">
        <v>1</v>
      </c>
      <c r="E16" s="151"/>
      <c r="F16" s="27"/>
      <c r="G16" s="149"/>
      <c r="H16" s="152"/>
      <c r="I16" s="27"/>
    </row>
    <row r="17" spans="1:9" ht="13" x14ac:dyDescent="0.25">
      <c r="A17" s="23">
        <f>MAX(A$12:A16)+1</f>
        <v>4</v>
      </c>
      <c r="B17" s="359" t="s">
        <v>168</v>
      </c>
      <c r="C17" s="315" t="s">
        <v>169</v>
      </c>
      <c r="D17" s="147" t="s">
        <v>1</v>
      </c>
      <c r="E17" s="151"/>
      <c r="F17" s="27"/>
      <c r="G17" s="149"/>
      <c r="H17" s="152"/>
      <c r="I17" s="27"/>
    </row>
    <row r="18" spans="1:9" ht="13" x14ac:dyDescent="0.25">
      <c r="A18" s="23">
        <f>MAX(A$12:A17)+1</f>
        <v>5</v>
      </c>
      <c r="B18" s="24"/>
      <c r="C18" s="25"/>
      <c r="D18" s="147" t="s">
        <v>1</v>
      </c>
      <c r="E18" s="151"/>
      <c r="F18" s="27"/>
      <c r="G18" s="149"/>
      <c r="H18" s="152"/>
      <c r="I18" s="27"/>
    </row>
    <row r="19" spans="1:9" ht="13" x14ac:dyDescent="0.25">
      <c r="A19" s="23">
        <f>MAX(A$12:A18)+1</f>
        <v>6</v>
      </c>
      <c r="B19" s="25"/>
      <c r="C19" s="24"/>
      <c r="D19" s="147" t="s">
        <v>1</v>
      </c>
      <c r="E19" s="151"/>
      <c r="F19" s="27"/>
      <c r="G19" s="149"/>
      <c r="H19" s="152"/>
      <c r="I19" s="27"/>
    </row>
    <row r="20" spans="1:9" ht="13" x14ac:dyDescent="0.25">
      <c r="A20" s="23">
        <f>MAX(A$12:A19)+1</f>
        <v>7</v>
      </c>
      <c r="B20" s="25"/>
      <c r="C20" s="24"/>
      <c r="D20" s="147" t="s">
        <v>1</v>
      </c>
      <c r="E20" s="151"/>
      <c r="F20" s="27"/>
      <c r="G20" s="149"/>
      <c r="H20" s="152"/>
      <c r="I20" s="27"/>
    </row>
    <row r="21" spans="1:9" ht="13" x14ac:dyDescent="0.25">
      <c r="A21" s="23">
        <f>MAX(A$12:A20)+1</f>
        <v>8</v>
      </c>
      <c r="B21" s="24"/>
      <c r="C21" s="24"/>
      <c r="D21" s="147" t="s">
        <v>1</v>
      </c>
      <c r="E21" s="151"/>
      <c r="F21" s="27"/>
      <c r="G21" s="149"/>
      <c r="H21" s="152"/>
      <c r="I21" s="27"/>
    </row>
    <row r="22" spans="1:9" ht="13" x14ac:dyDescent="0.25">
      <c r="A22" s="23">
        <f>MAX(A$12:A21)+1</f>
        <v>9</v>
      </c>
      <c r="B22" s="25"/>
      <c r="C22" s="24"/>
      <c r="D22" s="147" t="s">
        <v>1</v>
      </c>
      <c r="E22" s="151"/>
      <c r="F22" s="27"/>
      <c r="G22" s="149"/>
      <c r="H22" s="152"/>
      <c r="I22" s="27"/>
    </row>
    <row r="23" spans="1:9" ht="13" x14ac:dyDescent="0.25">
      <c r="A23" s="23">
        <f>MAX(A$12:A22)+1</f>
        <v>10</v>
      </c>
      <c r="B23" s="25"/>
      <c r="C23" s="24"/>
      <c r="D23" s="147" t="s">
        <v>1</v>
      </c>
      <c r="E23" s="151"/>
      <c r="F23" s="27"/>
      <c r="G23" s="149"/>
      <c r="H23" s="152"/>
      <c r="I23" s="27"/>
    </row>
    <row r="24" spans="1:9" ht="13" x14ac:dyDescent="0.25">
      <c r="A24" s="23">
        <f>MAX(A$12:A23)+1</f>
        <v>11</v>
      </c>
      <c r="B24" s="24"/>
      <c r="C24" s="24"/>
      <c r="D24" s="147" t="s">
        <v>1</v>
      </c>
      <c r="E24" s="151"/>
      <c r="F24" s="27"/>
      <c r="G24" s="149"/>
      <c r="H24" s="152"/>
      <c r="I24" s="27"/>
    </row>
    <row r="25" spans="1:9" ht="13" x14ac:dyDescent="0.25">
      <c r="A25" s="23">
        <f>MAX(A$12:A24)+1</f>
        <v>12</v>
      </c>
      <c r="B25" s="25"/>
      <c r="C25" s="24"/>
      <c r="D25" s="147" t="s">
        <v>1</v>
      </c>
      <c r="E25" s="151"/>
      <c r="F25" s="27"/>
      <c r="G25" s="149"/>
      <c r="H25" s="152"/>
      <c r="I25" s="27"/>
    </row>
    <row r="26" spans="1:9" ht="13" x14ac:dyDescent="0.25">
      <c r="A26" s="23">
        <f>MAX(A$12:A25)+1</f>
        <v>13</v>
      </c>
      <c r="B26" s="25"/>
      <c r="C26" s="24"/>
      <c r="D26" s="147" t="s">
        <v>1</v>
      </c>
      <c r="E26" s="151"/>
      <c r="F26" s="27"/>
      <c r="G26" s="149"/>
      <c r="H26" s="152"/>
      <c r="I26" s="27"/>
    </row>
    <row r="27" spans="1:9" ht="13" x14ac:dyDescent="0.25">
      <c r="A27" s="23">
        <f>MAX(A$12:A26)+1</f>
        <v>14</v>
      </c>
      <c r="B27" s="24"/>
      <c r="C27" s="24"/>
      <c r="D27" s="147" t="s">
        <v>1</v>
      </c>
      <c r="E27" s="151"/>
      <c r="F27" s="27"/>
      <c r="G27" s="149"/>
      <c r="H27" s="152"/>
      <c r="I27" s="27"/>
    </row>
    <row r="28" spans="1:9" ht="13" x14ac:dyDescent="0.25">
      <c r="A28" s="23">
        <f>MAX(A$12:A27)+1</f>
        <v>15</v>
      </c>
      <c r="B28" s="25"/>
      <c r="C28" s="24"/>
      <c r="D28" s="147" t="s">
        <v>1</v>
      </c>
      <c r="E28" s="151"/>
      <c r="F28" s="27"/>
      <c r="G28" s="149"/>
      <c r="H28" s="152"/>
      <c r="I28" s="27"/>
    </row>
    <row r="29" spans="1:9" ht="13" x14ac:dyDescent="0.25">
      <c r="A29" s="23">
        <f>MAX(A$12:A28)+1</f>
        <v>16</v>
      </c>
      <c r="B29" s="25"/>
      <c r="C29" s="24"/>
      <c r="D29" s="147" t="s">
        <v>1</v>
      </c>
      <c r="E29" s="151"/>
      <c r="F29" s="27"/>
      <c r="G29" s="149"/>
      <c r="H29" s="152"/>
      <c r="I29" s="27"/>
    </row>
    <row r="30" spans="1:9" ht="13" x14ac:dyDescent="0.25">
      <c r="A30" s="23">
        <f>MAX(A$12:A29)+1</f>
        <v>17</v>
      </c>
      <c r="B30" s="24"/>
      <c r="C30" s="24"/>
      <c r="D30" s="147" t="s">
        <v>1</v>
      </c>
      <c r="E30" s="151"/>
      <c r="F30" s="27"/>
      <c r="G30" s="149"/>
      <c r="H30" s="152"/>
      <c r="I30" s="27"/>
    </row>
    <row r="31" spans="1:9" ht="13" x14ac:dyDescent="0.25">
      <c r="A31" s="23">
        <f>MAX(A$12:A30)+1</f>
        <v>18</v>
      </c>
      <c r="B31" s="25"/>
      <c r="C31" s="24"/>
      <c r="D31" s="147" t="s">
        <v>1</v>
      </c>
      <c r="E31" s="151"/>
      <c r="F31" s="27"/>
      <c r="G31" s="149"/>
      <c r="H31" s="152"/>
      <c r="I31" s="27"/>
    </row>
    <row r="32" spans="1:9" ht="13" x14ac:dyDescent="0.25">
      <c r="A32" s="23">
        <f>MAX(A$12:A31)+1</f>
        <v>19</v>
      </c>
      <c r="B32" s="25"/>
      <c r="C32" s="24"/>
      <c r="D32" s="147" t="s">
        <v>1</v>
      </c>
      <c r="E32" s="151"/>
      <c r="F32" s="27"/>
      <c r="G32" s="149"/>
      <c r="H32" s="152"/>
      <c r="I32" s="27"/>
    </row>
    <row r="33" spans="1:9" ht="13" x14ac:dyDescent="0.25">
      <c r="A33" s="23">
        <f>MAX(A$12:A32)+1</f>
        <v>20</v>
      </c>
      <c r="B33" s="24"/>
      <c r="C33" s="24"/>
      <c r="D33" s="147" t="s">
        <v>1</v>
      </c>
      <c r="E33" s="151"/>
      <c r="F33" s="27"/>
      <c r="G33" s="149"/>
      <c r="H33" s="152"/>
      <c r="I33" s="27"/>
    </row>
    <row r="34" spans="1:9" ht="13" x14ac:dyDescent="0.25">
      <c r="A34" s="23">
        <f>MAX(A$12:A33)+1</f>
        <v>21</v>
      </c>
      <c r="B34" s="25"/>
      <c r="C34" s="24"/>
      <c r="D34" s="147" t="s">
        <v>1</v>
      </c>
      <c r="E34" s="151"/>
      <c r="F34" s="27"/>
      <c r="G34" s="149"/>
      <c r="H34" s="152"/>
      <c r="I34" s="27"/>
    </row>
    <row r="35" spans="1:9" ht="13" x14ac:dyDescent="0.25">
      <c r="A35" s="23">
        <f>MAX(A$12:A34)+1</f>
        <v>22</v>
      </c>
      <c r="B35" s="25"/>
      <c r="C35" s="24"/>
      <c r="D35" s="147" t="s">
        <v>1</v>
      </c>
      <c r="E35" s="151"/>
      <c r="F35" s="27"/>
      <c r="G35" s="149"/>
      <c r="H35" s="152"/>
      <c r="I35" s="27"/>
    </row>
    <row r="36" spans="1:9" ht="13" x14ac:dyDescent="0.25">
      <c r="A36" s="23">
        <f>MAX(A$12:A35)+1</f>
        <v>23</v>
      </c>
      <c r="B36" s="24"/>
      <c r="C36" s="24"/>
      <c r="D36" s="147" t="s">
        <v>1</v>
      </c>
      <c r="E36" s="151"/>
      <c r="F36" s="27"/>
      <c r="G36" s="149"/>
      <c r="H36" s="152"/>
      <c r="I36" s="27"/>
    </row>
    <row r="37" spans="1:9" ht="13" x14ac:dyDescent="0.25">
      <c r="A37" s="23">
        <f>MAX(A$12:A36)+1</f>
        <v>24</v>
      </c>
      <c r="B37" s="25"/>
      <c r="C37" s="24"/>
      <c r="D37" s="147" t="s">
        <v>1</v>
      </c>
      <c r="E37" s="151"/>
      <c r="F37" s="27"/>
      <c r="G37" s="149"/>
      <c r="H37" s="152"/>
      <c r="I37" s="27"/>
    </row>
    <row r="38" spans="1:9" ht="13" x14ac:dyDescent="0.25">
      <c r="A38" s="23">
        <f>MAX(A$12:A37)+1</f>
        <v>25</v>
      </c>
      <c r="B38" s="25"/>
      <c r="C38" s="24"/>
      <c r="D38" s="147" t="s">
        <v>1</v>
      </c>
      <c r="E38" s="151"/>
      <c r="F38" s="27"/>
      <c r="G38" s="149"/>
      <c r="H38" s="152"/>
      <c r="I38" s="27"/>
    </row>
    <row r="39" spans="1:9" ht="13" x14ac:dyDescent="0.25">
      <c r="A39" s="23">
        <f>MAX(A$12:A38)+1</f>
        <v>26</v>
      </c>
      <c r="B39" s="24"/>
      <c r="C39" s="24"/>
      <c r="D39" s="147" t="s">
        <v>1</v>
      </c>
      <c r="E39" s="151"/>
      <c r="F39" s="27"/>
      <c r="G39" s="149"/>
      <c r="H39" s="152"/>
      <c r="I39" s="27"/>
    </row>
    <row r="40" spans="1:9" ht="13" x14ac:dyDescent="0.25">
      <c r="A40" s="23">
        <f>MAX(A$12:A39)+1</f>
        <v>27</v>
      </c>
      <c r="B40" s="25"/>
      <c r="C40" s="24"/>
      <c r="D40" s="147" t="s">
        <v>1</v>
      </c>
      <c r="E40" s="151"/>
      <c r="F40" s="27"/>
      <c r="G40" s="149"/>
      <c r="H40" s="152"/>
      <c r="I40" s="27"/>
    </row>
    <row r="41" spans="1:9" ht="13" x14ac:dyDescent="0.25">
      <c r="A41" s="23">
        <f>MAX(A$12:A40)+1</f>
        <v>28</v>
      </c>
      <c r="B41" s="25"/>
      <c r="C41" s="24"/>
      <c r="D41" s="147" t="s">
        <v>1</v>
      </c>
      <c r="E41" s="151"/>
      <c r="F41" s="27"/>
      <c r="G41" s="149"/>
      <c r="H41" s="152"/>
      <c r="I41" s="27"/>
    </row>
    <row r="42" spans="1:9" ht="13" x14ac:dyDescent="0.25">
      <c r="A42" s="23">
        <f>MAX(A$12:A41)+1</f>
        <v>29</v>
      </c>
      <c r="B42" s="24"/>
      <c r="C42" s="24"/>
      <c r="D42" s="147" t="s">
        <v>1</v>
      </c>
      <c r="E42" s="151"/>
      <c r="F42" s="27"/>
      <c r="G42" s="149"/>
      <c r="H42" s="152"/>
      <c r="I42" s="27"/>
    </row>
    <row r="43" spans="1:9" ht="13" x14ac:dyDescent="0.25">
      <c r="A43" s="23">
        <f>MAX(A$12:A42)+1</f>
        <v>30</v>
      </c>
      <c r="B43" s="25"/>
      <c r="C43" s="24"/>
      <c r="D43" s="147" t="s">
        <v>1</v>
      </c>
      <c r="E43" s="151"/>
      <c r="F43" s="27"/>
      <c r="G43" s="149"/>
      <c r="H43" s="152"/>
      <c r="I43" s="27"/>
    </row>
    <row r="44" spans="1:9" ht="13" x14ac:dyDescent="0.25">
      <c r="A44" s="23">
        <f>MAX(A$12:A43)+1</f>
        <v>31</v>
      </c>
      <c r="B44" s="25"/>
      <c r="C44" s="24"/>
      <c r="D44" s="147" t="s">
        <v>1</v>
      </c>
      <c r="E44" s="151"/>
      <c r="F44" s="27"/>
      <c r="G44" s="149"/>
      <c r="H44" s="152"/>
      <c r="I44" s="27"/>
    </row>
    <row r="45" spans="1:9" ht="13" x14ac:dyDescent="0.25">
      <c r="A45" s="23">
        <f>MAX(A$12:A44)+1</f>
        <v>32</v>
      </c>
      <c r="B45" s="24"/>
      <c r="C45" s="24"/>
      <c r="D45" s="147" t="s">
        <v>1</v>
      </c>
      <c r="E45" s="151"/>
      <c r="F45" s="27"/>
      <c r="G45" s="149"/>
      <c r="H45" s="152"/>
      <c r="I45" s="27"/>
    </row>
    <row r="46" spans="1:9" ht="13" x14ac:dyDescent="0.25">
      <c r="A46" s="23">
        <f>MAX(A$12:A45)+1</f>
        <v>33</v>
      </c>
      <c r="B46" s="25"/>
      <c r="C46" s="24"/>
      <c r="D46" s="147" t="s">
        <v>1</v>
      </c>
      <c r="E46" s="151"/>
      <c r="F46" s="27"/>
      <c r="G46" s="149"/>
      <c r="H46" s="152"/>
      <c r="I46" s="27"/>
    </row>
    <row r="47" spans="1:9" ht="13" x14ac:dyDescent="0.25">
      <c r="A47" s="23">
        <f>MAX(A$12:A46)+1</f>
        <v>34</v>
      </c>
      <c r="B47" s="25"/>
      <c r="C47" s="24"/>
      <c r="D47" s="147" t="s">
        <v>1</v>
      </c>
      <c r="E47" s="151"/>
      <c r="F47" s="27"/>
      <c r="G47" s="149"/>
      <c r="H47" s="152"/>
      <c r="I47" s="27"/>
    </row>
    <row r="48" spans="1:9" ht="13" x14ac:dyDescent="0.25">
      <c r="A48" s="23">
        <f>MAX(A$12:A47)+1</f>
        <v>35</v>
      </c>
      <c r="B48" s="24"/>
      <c r="C48" s="24"/>
      <c r="D48" s="147" t="s">
        <v>1</v>
      </c>
      <c r="E48" s="151"/>
      <c r="F48" s="27"/>
      <c r="G48" s="149"/>
      <c r="H48" s="152"/>
      <c r="I48" s="27"/>
    </row>
    <row r="49" spans="1:9" ht="13" x14ac:dyDescent="0.25">
      <c r="A49" s="23">
        <f>MAX(A$12:A48)+1</f>
        <v>36</v>
      </c>
      <c r="B49" s="25"/>
      <c r="C49" s="24"/>
      <c r="D49" s="147" t="s">
        <v>1</v>
      </c>
      <c r="E49" s="151"/>
      <c r="F49" s="27"/>
      <c r="G49" s="149"/>
      <c r="H49" s="152"/>
      <c r="I49" s="27"/>
    </row>
    <row r="50" spans="1:9" ht="13" x14ac:dyDescent="0.25">
      <c r="A50" s="23">
        <f>MAX(A$12:A49)+1</f>
        <v>37</v>
      </c>
      <c r="B50" s="25"/>
      <c r="C50" s="24"/>
      <c r="D50" s="147" t="s">
        <v>1</v>
      </c>
      <c r="E50" s="151"/>
      <c r="F50" s="27"/>
      <c r="G50" s="149"/>
      <c r="H50" s="152"/>
      <c r="I50" s="27"/>
    </row>
    <row r="51" spans="1:9" ht="13" x14ac:dyDescent="0.25">
      <c r="A51" s="23">
        <f>MAX(A$12:A50)+1</f>
        <v>38</v>
      </c>
      <c r="B51" s="24"/>
      <c r="C51" s="24"/>
      <c r="D51" s="147" t="s">
        <v>1</v>
      </c>
      <c r="E51" s="151"/>
      <c r="F51" s="27"/>
      <c r="G51" s="149"/>
      <c r="H51" s="152"/>
      <c r="I51" s="27"/>
    </row>
    <row r="52" spans="1:9" ht="13" x14ac:dyDescent="0.25">
      <c r="A52" s="23">
        <f>MAX(A$12:A51)+1</f>
        <v>39</v>
      </c>
      <c r="B52" s="25"/>
      <c r="C52" s="24"/>
      <c r="D52" s="147" t="s">
        <v>1</v>
      </c>
      <c r="E52" s="151"/>
      <c r="F52" s="27"/>
      <c r="G52" s="149"/>
      <c r="H52" s="152"/>
      <c r="I52" s="27"/>
    </row>
    <row r="53" spans="1:9" ht="13" x14ac:dyDescent="0.25">
      <c r="A53" s="23">
        <f>MAX(A$12:A52)+1</f>
        <v>40</v>
      </c>
      <c r="B53" s="25"/>
      <c r="C53" s="24"/>
      <c r="D53" s="147" t="s">
        <v>1</v>
      </c>
      <c r="E53" s="151"/>
      <c r="F53" s="27"/>
      <c r="G53" s="149"/>
      <c r="H53" s="152"/>
      <c r="I53" s="27"/>
    </row>
    <row r="54" spans="1:9" ht="13" x14ac:dyDescent="0.25">
      <c r="A54" s="23">
        <f>MAX(A$12:A53)+1</f>
        <v>41</v>
      </c>
      <c r="B54" s="24"/>
      <c r="C54" s="24"/>
      <c r="D54" s="147" t="s">
        <v>1</v>
      </c>
      <c r="E54" s="151"/>
      <c r="F54" s="27"/>
      <c r="G54" s="149"/>
      <c r="H54" s="152"/>
      <c r="I54" s="27"/>
    </row>
    <row r="55" spans="1:9" ht="13" x14ac:dyDescent="0.25">
      <c r="A55" s="23">
        <f>MAX(A$12:A54)+1</f>
        <v>42</v>
      </c>
      <c r="B55" s="25"/>
      <c r="C55" s="24"/>
      <c r="D55" s="147" t="s">
        <v>1</v>
      </c>
      <c r="E55" s="151"/>
      <c r="F55" s="27"/>
      <c r="G55" s="149"/>
      <c r="H55" s="152"/>
      <c r="I55" s="27"/>
    </row>
    <row r="56" spans="1:9" ht="13" x14ac:dyDescent="0.25">
      <c r="A56" s="23">
        <f>MAX(A$12:A55)+1</f>
        <v>43</v>
      </c>
      <c r="B56" s="25"/>
      <c r="C56" s="24"/>
      <c r="D56" s="147" t="s">
        <v>1</v>
      </c>
      <c r="E56" s="151"/>
      <c r="F56" s="27"/>
      <c r="G56" s="149"/>
      <c r="H56" s="152"/>
      <c r="I56" s="27"/>
    </row>
    <row r="57" spans="1:9" ht="13" x14ac:dyDescent="0.25">
      <c r="A57" s="23">
        <f>MAX(A$12:A56)+1</f>
        <v>44</v>
      </c>
      <c r="B57" s="24"/>
      <c r="C57" s="24"/>
      <c r="D57" s="147" t="s">
        <v>1</v>
      </c>
      <c r="E57" s="151"/>
      <c r="F57" s="27"/>
      <c r="G57" s="149"/>
      <c r="H57" s="152"/>
      <c r="I57" s="27"/>
    </row>
    <row r="58" spans="1:9" ht="13" x14ac:dyDescent="0.25">
      <c r="A58" s="23">
        <f>MAX(A$12:A57)+1</f>
        <v>45</v>
      </c>
      <c r="B58" s="25"/>
      <c r="C58" s="24"/>
      <c r="D58" s="147" t="s">
        <v>1</v>
      </c>
      <c r="E58" s="151"/>
      <c r="F58" s="27"/>
      <c r="G58" s="149"/>
      <c r="H58" s="152"/>
      <c r="I58" s="27"/>
    </row>
    <row r="59" spans="1:9" ht="13" x14ac:dyDescent="0.25">
      <c r="A59" s="23">
        <f>MAX(A$12:A58)+1</f>
        <v>46</v>
      </c>
      <c r="B59" s="25"/>
      <c r="C59" s="24"/>
      <c r="D59" s="147" t="s">
        <v>1</v>
      </c>
      <c r="E59" s="151"/>
      <c r="F59" s="27"/>
      <c r="G59" s="149"/>
      <c r="H59" s="152"/>
      <c r="I59" s="27"/>
    </row>
    <row r="60" spans="1:9" ht="13" x14ac:dyDescent="0.25">
      <c r="A60" s="23">
        <f>MAX(A$12:A59)+1</f>
        <v>47</v>
      </c>
      <c r="B60" s="24"/>
      <c r="C60" s="24"/>
      <c r="D60" s="147" t="s">
        <v>1</v>
      </c>
      <c r="E60" s="151"/>
      <c r="F60" s="27"/>
      <c r="G60" s="149"/>
      <c r="H60" s="152"/>
      <c r="I60" s="27"/>
    </row>
    <row r="61" spans="1:9" ht="13" x14ac:dyDescent="0.25">
      <c r="A61" s="23">
        <f>MAX(A$12:A60)+1</f>
        <v>48</v>
      </c>
      <c r="B61" s="25"/>
      <c r="C61" s="24"/>
      <c r="D61" s="147" t="s">
        <v>1</v>
      </c>
      <c r="E61" s="151"/>
      <c r="F61" s="27"/>
      <c r="G61" s="149"/>
      <c r="H61" s="152"/>
      <c r="I61" s="27"/>
    </row>
    <row r="62" spans="1:9" ht="13" x14ac:dyDescent="0.25">
      <c r="A62" s="23">
        <f>MAX(A$12:A61)+1</f>
        <v>49</v>
      </c>
      <c r="B62" s="25"/>
      <c r="C62" s="24"/>
      <c r="D62" s="147" t="s">
        <v>1</v>
      </c>
      <c r="E62" s="151"/>
      <c r="F62" s="27"/>
      <c r="G62" s="149"/>
      <c r="H62" s="152"/>
      <c r="I62" s="27"/>
    </row>
    <row r="63" spans="1:9" ht="13" x14ac:dyDescent="0.25">
      <c r="A63" s="23">
        <f>MAX(A$12:A62)+1</f>
        <v>50</v>
      </c>
      <c r="B63" s="24"/>
      <c r="C63" s="24"/>
      <c r="D63" s="147" t="s">
        <v>1</v>
      </c>
      <c r="E63" s="151"/>
      <c r="F63" s="27"/>
      <c r="G63" s="149"/>
      <c r="H63" s="152"/>
      <c r="I63" s="27"/>
    </row>
    <row r="64" spans="1:9" ht="13" x14ac:dyDescent="0.3">
      <c r="A64" s="774"/>
      <c r="B64" s="774"/>
      <c r="C64" s="774"/>
      <c r="D64" s="774"/>
      <c r="E64" s="774"/>
      <c r="F64" s="774"/>
      <c r="G64" s="774"/>
      <c r="H64" s="774"/>
      <c r="I64" s="774"/>
    </row>
    <row r="65" spans="1:9" ht="13" x14ac:dyDescent="0.3">
      <c r="A65" s="775" t="s">
        <v>22</v>
      </c>
      <c r="B65" s="775"/>
      <c r="C65" s="775"/>
      <c r="D65" s="775"/>
      <c r="E65" s="775"/>
      <c r="F65" s="775"/>
      <c r="G65" s="775"/>
      <c r="H65" s="775"/>
      <c r="I65" s="775"/>
    </row>
    <row r="66" spans="1:9" ht="13" x14ac:dyDescent="0.3">
      <c r="A66" s="774"/>
      <c r="B66" s="774"/>
      <c r="C66" s="774"/>
      <c r="D66" s="774"/>
      <c r="E66" s="774"/>
      <c r="F66" s="774"/>
      <c r="G66" s="774"/>
      <c r="H66" s="774"/>
      <c r="I66" s="774"/>
    </row>
    <row r="67" spans="1:9" s="12" customFormat="1" ht="18" customHeight="1" x14ac:dyDescent="0.25">
      <c r="A67" s="10"/>
      <c r="B67" s="11"/>
      <c r="I67" s="11"/>
    </row>
    <row r="68" spans="1:9" s="12" customFormat="1" ht="18" customHeight="1" x14ac:dyDescent="0.25">
      <c r="A68" s="10"/>
      <c r="B68" s="11"/>
      <c r="I68" s="11"/>
    </row>
    <row r="69" spans="1:9" s="12" customFormat="1" ht="18" customHeight="1" x14ac:dyDescent="0.25">
      <c r="A69" s="11"/>
      <c r="B69" s="11"/>
      <c r="I69" s="11"/>
    </row>
    <row r="70" spans="1:9" s="12" customFormat="1" ht="18" customHeight="1" x14ac:dyDescent="0.25">
      <c r="A70" s="11"/>
      <c r="B70" s="11"/>
      <c r="I70" s="11"/>
    </row>
    <row r="71" spans="1:9" s="12" customFormat="1" ht="18" customHeight="1" x14ac:dyDescent="0.25">
      <c r="A71" s="11"/>
      <c r="B71" s="11"/>
      <c r="I71" s="11"/>
    </row>
    <row r="72" spans="1:9" s="12" customFormat="1" ht="18" customHeight="1" x14ac:dyDescent="0.25">
      <c r="A72" s="11"/>
      <c r="B72" s="11"/>
      <c r="I72" s="11"/>
    </row>
    <row r="73" spans="1:9" s="12" customFormat="1" ht="18" customHeight="1" x14ac:dyDescent="0.25">
      <c r="A73" s="11"/>
      <c r="B73" s="11"/>
      <c r="I73" s="11"/>
    </row>
    <row r="74" spans="1:9" s="12" customFormat="1" ht="18" customHeight="1" x14ac:dyDescent="0.25">
      <c r="A74" s="11"/>
      <c r="B74" s="11"/>
      <c r="I74" s="11"/>
    </row>
    <row r="75" spans="1:9" s="12" customFormat="1" x14ac:dyDescent="0.25">
      <c r="A75" s="11"/>
      <c r="B75" s="11"/>
      <c r="C75" s="11"/>
      <c r="D75" s="11"/>
      <c r="E75" s="11"/>
      <c r="F75" s="11"/>
      <c r="G75" s="11"/>
      <c r="H75" s="11"/>
      <c r="I75" s="11"/>
    </row>
  </sheetData>
  <mergeCells count="5">
    <mergeCell ref="A1:I1"/>
    <mergeCell ref="A66:I66"/>
    <mergeCell ref="A13:I13"/>
    <mergeCell ref="A65:I65"/>
    <mergeCell ref="A64:I64"/>
  </mergeCells>
  <phoneticPr fontId="0" type="noConversion"/>
  <conditionalFormatting sqref="D14:D63">
    <cfRule type="cellIs" dxfId="149" priority="1" stopIfTrue="1" operator="equal">
      <formula>"F"</formula>
    </cfRule>
    <cfRule type="cellIs" dxfId="148" priority="2" stopIfTrue="1" operator="equal">
      <formula>"B"</formula>
    </cfRule>
    <cfRule type="cellIs" dxfId="147" priority="3" stopIfTrue="1" operator="equal">
      <formula>"u"</formula>
    </cfRule>
  </conditionalFormatting>
  <dataValidations xWindow="81" yWindow="389" count="3">
    <dataValidation type="list" showInputMessage="1" showErrorMessage="1" promptTitle="Valid values include:" prompt="U - Untested_x000a_P - Pass_x000a_F - Fail_x000a_B - Blocked_x000a_S - Skipped_x000a_n/a - Not applicable_x000a_" sqref="D14:D63">
      <formula1>"U,P,F,B,S,n/a"</formula1>
    </dataValidation>
    <dataValidation allowBlank="1" showErrorMessage="1" promptTitle="Valid values include:" sqref="D12"/>
    <dataValidation allowBlank="1" showErrorMessage="1" sqref="A12:B12"/>
  </dataValidations>
  <hyperlinks>
    <hyperlink ref="B14" location="'UC003 Test Cases'!A1:F30" display="输入正确的联系信息并保存"/>
    <hyperlink ref="B15" location="'UC003 Test Cases'!A32:F62" display="联系信息的必填项没有输入，点击“保存”按钮"/>
    <hyperlink ref="B16" location="'UC003 Test Cases'!A64:F94" display="联系信息的所有文本框都为空，点击“保存”按钮"/>
    <hyperlink ref="B17" location="'UC003 Test Cases'!A97:F127" display="勾选“使用邮寄地址”单选框"/>
  </hyperlinks>
  <pageMargins left="0.5" right="0.5" top="0.5" bottom="0.5" header="0.5" footer="0.5"/>
  <pageSetup orientation="landscape" r:id="rId1"/>
  <headerFooter alignWithMargins="0"/>
  <drawing r:id="rId2"/>
  <legacyDrawing r:id="rId3"/>
  <oleObjects>
    <mc:AlternateContent xmlns:mc="http://schemas.openxmlformats.org/markup-compatibility/2006">
      <mc:Choice Requires="x14">
        <oleObject progId="Paint.Picture" shapeId="111626" r:id="rId4">
          <objectPr defaultSize="0" r:id="rId5">
            <anchor moveWithCells="1">
              <from>
                <xdr:col>8</xdr:col>
                <xdr:colOff>19050</xdr:colOff>
                <xdr:row>11</xdr:row>
                <xdr:rowOff>190500</xdr:rowOff>
              </from>
              <to>
                <xdr:col>9</xdr:col>
                <xdr:colOff>0</xdr:colOff>
                <xdr:row>11</xdr:row>
                <xdr:rowOff>342900</xdr:rowOff>
              </to>
            </anchor>
          </objectPr>
        </oleObject>
      </mc:Choice>
      <mc:Fallback>
        <oleObject progId="Paint.Picture" shapeId="111626" r:id="rId4"/>
      </mc:Fallback>
    </mc:AlternateContent>
    <mc:AlternateContent xmlns:mc="http://schemas.openxmlformats.org/markup-compatibility/2006">
      <mc:Choice Requires="x14">
        <oleObject progId="Paint.Picture" shapeId="111633" r:id="rId6">
          <objectPr defaultSize="0" r:id="rId5">
            <anchor moveWithCells="1">
              <from>
                <xdr:col>8</xdr:col>
                <xdr:colOff>19050</xdr:colOff>
                <xdr:row>11</xdr:row>
                <xdr:rowOff>190500</xdr:rowOff>
              </from>
              <to>
                <xdr:col>9</xdr:col>
                <xdr:colOff>0</xdr:colOff>
                <xdr:row>11</xdr:row>
                <xdr:rowOff>342900</xdr:rowOff>
              </to>
            </anchor>
          </objectPr>
        </oleObject>
      </mc:Choice>
      <mc:Fallback>
        <oleObject progId="Paint.Picture" shapeId="111633" r:id="rId6"/>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4"/>
  <sheetViews>
    <sheetView workbookViewId="0">
      <selection activeCell="B12" sqref="B12"/>
    </sheetView>
  </sheetViews>
  <sheetFormatPr defaultColWidth="9.1796875" defaultRowHeight="12.5" x14ac:dyDescent="0.25"/>
  <cols>
    <col min="1" max="1" width="3.1796875" style="268" bestFit="1" customWidth="1"/>
    <col min="2" max="2" width="32.1796875" style="268" bestFit="1" customWidth="1"/>
    <col min="3" max="3" width="30.453125" style="268" bestFit="1" customWidth="1"/>
    <col min="4" max="4" width="9.1796875" style="268" bestFit="1" customWidth="1"/>
    <col min="5" max="5" width="12.1796875" style="268" customWidth="1"/>
    <col min="6" max="16384" width="9.1796875" style="268"/>
  </cols>
  <sheetData>
    <row r="1" spans="1:6" ht="16.5" customHeight="1" thickBot="1" x14ac:dyDescent="0.3">
      <c r="A1" s="827" t="s">
        <v>170</v>
      </c>
      <c r="B1" s="827"/>
      <c r="C1" s="827"/>
      <c r="D1" s="827"/>
      <c r="E1" s="827"/>
      <c r="F1" s="827"/>
    </row>
    <row r="2" spans="1:6" ht="13.5" thickTop="1" x14ac:dyDescent="0.3">
      <c r="A2" s="321"/>
      <c r="B2" s="322" t="s">
        <v>84</v>
      </c>
      <c r="C2" s="323" t="s">
        <v>162</v>
      </c>
      <c r="D2" s="350" t="s">
        <v>77</v>
      </c>
      <c r="E2" s="312" t="s">
        <v>171</v>
      </c>
      <c r="F2" s="324"/>
    </row>
    <row r="3" spans="1:6" ht="13" x14ac:dyDescent="0.3">
      <c r="A3" s="325"/>
      <c r="B3" s="326" t="s">
        <v>85</v>
      </c>
      <c r="C3" s="817" t="s">
        <v>162</v>
      </c>
      <c r="D3" s="818"/>
      <c r="E3" s="819"/>
      <c r="F3" s="324"/>
    </row>
    <row r="4" spans="1:6" ht="13" x14ac:dyDescent="0.3">
      <c r="A4" s="327"/>
      <c r="B4" s="326" t="s">
        <v>87</v>
      </c>
      <c r="C4" s="817" t="s">
        <v>172</v>
      </c>
      <c r="D4" s="818"/>
      <c r="E4" s="819"/>
      <c r="F4" s="324"/>
    </row>
    <row r="5" spans="1:6" ht="13" x14ac:dyDescent="0.3">
      <c r="A5" s="327"/>
      <c r="B5" s="326" t="s">
        <v>86</v>
      </c>
      <c r="C5" s="817"/>
      <c r="D5" s="818"/>
      <c r="E5" s="819"/>
      <c r="F5" s="324"/>
    </row>
    <row r="6" spans="1:6" ht="13.5" customHeight="1" thickBot="1" x14ac:dyDescent="0.35">
      <c r="A6" s="328"/>
      <c r="B6" s="329" t="s">
        <v>88</v>
      </c>
      <c r="C6" s="820" t="s">
        <v>173</v>
      </c>
      <c r="D6" s="821"/>
      <c r="E6" s="822"/>
      <c r="F6" s="330"/>
    </row>
    <row r="7" spans="1:6" ht="13" x14ac:dyDescent="0.3">
      <c r="A7" s="331"/>
      <c r="B7" s="332" t="s">
        <v>89</v>
      </c>
      <c r="C7" s="333"/>
      <c r="D7" s="334" t="s">
        <v>91</v>
      </c>
      <c r="E7" s="335"/>
      <c r="F7" s="336"/>
    </row>
    <row r="8" spans="1:6" ht="13.5" thickBot="1" x14ac:dyDescent="0.35">
      <c r="A8" s="337"/>
      <c r="B8" s="338" t="s">
        <v>90</v>
      </c>
      <c r="C8" s="339"/>
      <c r="D8" s="340" t="s">
        <v>92</v>
      </c>
      <c r="E8" s="341"/>
      <c r="F8" s="342"/>
    </row>
    <row r="9" spans="1:6" ht="23.5" thickBot="1" x14ac:dyDescent="0.35">
      <c r="A9" s="343" t="s">
        <v>78</v>
      </c>
      <c r="B9" s="344" t="s">
        <v>79</v>
      </c>
      <c r="C9" s="344" t="s">
        <v>80</v>
      </c>
      <c r="D9" s="351" t="s">
        <v>81</v>
      </c>
      <c r="E9" s="823" t="s">
        <v>82</v>
      </c>
      <c r="F9" s="830"/>
    </row>
    <row r="10" spans="1:6" ht="13" x14ac:dyDescent="0.25">
      <c r="A10" s="345">
        <v>1</v>
      </c>
      <c r="B10" s="346" t="s">
        <v>174</v>
      </c>
      <c r="C10" s="320" t="s">
        <v>175</v>
      </c>
      <c r="D10" s="156" t="s">
        <v>1</v>
      </c>
      <c r="E10" s="825"/>
      <c r="F10" s="826"/>
    </row>
    <row r="11" spans="1:6" ht="13" x14ac:dyDescent="0.25">
      <c r="A11" s="345">
        <v>2</v>
      </c>
      <c r="B11" s="318" t="s">
        <v>123</v>
      </c>
      <c r="C11" s="319" t="s">
        <v>176</v>
      </c>
      <c r="D11" s="156" t="s">
        <v>1</v>
      </c>
      <c r="E11" s="812"/>
      <c r="F11" s="813"/>
    </row>
    <row r="12" spans="1:6" ht="25" x14ac:dyDescent="0.25">
      <c r="A12" s="345"/>
      <c r="B12" s="643" t="s">
        <v>177</v>
      </c>
      <c r="C12" s="319" t="s">
        <v>178</v>
      </c>
      <c r="D12" s="156" t="s">
        <v>1</v>
      </c>
      <c r="E12" s="812"/>
      <c r="F12" s="813"/>
    </row>
    <row r="13" spans="1:6" ht="26" x14ac:dyDescent="0.25">
      <c r="A13" s="345">
        <v>4</v>
      </c>
      <c r="B13" s="346" t="s">
        <v>179</v>
      </c>
      <c r="C13" s="346" t="s">
        <v>180</v>
      </c>
      <c r="D13" s="156" t="s">
        <v>1</v>
      </c>
      <c r="E13" s="812"/>
      <c r="F13" s="813"/>
    </row>
    <row r="14" spans="1:6" ht="13" x14ac:dyDescent="0.25">
      <c r="A14" s="345">
        <v>5</v>
      </c>
      <c r="B14" s="346"/>
      <c r="C14" s="346"/>
      <c r="D14" s="156" t="s">
        <v>1</v>
      </c>
      <c r="E14" s="812"/>
      <c r="F14" s="813"/>
    </row>
    <row r="15" spans="1:6" ht="13" x14ac:dyDescent="0.25">
      <c r="A15" s="345">
        <v>6</v>
      </c>
      <c r="B15" s="346"/>
      <c r="C15" s="346"/>
      <c r="D15" s="156" t="s">
        <v>1</v>
      </c>
      <c r="E15" s="812"/>
      <c r="F15" s="813"/>
    </row>
    <row r="16" spans="1:6" ht="13" x14ac:dyDescent="0.25">
      <c r="A16" s="345">
        <v>7</v>
      </c>
      <c r="B16" s="346"/>
      <c r="C16" s="346"/>
      <c r="D16" s="156" t="s">
        <v>1</v>
      </c>
      <c r="E16" s="812"/>
      <c r="F16" s="813"/>
    </row>
    <row r="17" spans="1:6" ht="13" x14ac:dyDescent="0.25">
      <c r="A17" s="345">
        <v>8</v>
      </c>
      <c r="B17" s="346"/>
      <c r="C17" s="346"/>
      <c r="D17" s="156" t="s">
        <v>1</v>
      </c>
      <c r="E17" s="812"/>
      <c r="F17" s="813"/>
    </row>
    <row r="18" spans="1:6" ht="13" x14ac:dyDescent="0.25">
      <c r="A18" s="345">
        <v>9</v>
      </c>
      <c r="B18" s="346"/>
      <c r="C18" s="346"/>
      <c r="D18" s="156" t="s">
        <v>1</v>
      </c>
      <c r="E18" s="812"/>
      <c r="F18" s="813"/>
    </row>
    <row r="19" spans="1:6" ht="13" x14ac:dyDescent="0.25">
      <c r="A19" s="345">
        <v>10</v>
      </c>
      <c r="B19" s="346"/>
      <c r="C19" s="346"/>
      <c r="D19" s="156" t="s">
        <v>1</v>
      </c>
      <c r="E19" s="812"/>
      <c r="F19" s="813"/>
    </row>
    <row r="20" spans="1:6" ht="13" x14ac:dyDescent="0.25">
      <c r="A20" s="345">
        <v>11</v>
      </c>
      <c r="B20" s="346"/>
      <c r="C20" s="346"/>
      <c r="D20" s="156" t="s">
        <v>1</v>
      </c>
      <c r="E20" s="812"/>
      <c r="F20" s="813"/>
    </row>
    <row r="21" spans="1:6" ht="13" x14ac:dyDescent="0.25">
      <c r="A21" s="345">
        <v>12</v>
      </c>
      <c r="B21" s="346"/>
      <c r="C21" s="346"/>
      <c r="D21" s="156" t="s">
        <v>1</v>
      </c>
      <c r="E21" s="812"/>
      <c r="F21" s="813"/>
    </row>
    <row r="22" spans="1:6" ht="13" x14ac:dyDescent="0.25">
      <c r="A22" s="345">
        <v>13</v>
      </c>
      <c r="B22" s="346"/>
      <c r="C22" s="346"/>
      <c r="D22" s="156" t="s">
        <v>1</v>
      </c>
      <c r="E22" s="812"/>
      <c r="F22" s="813"/>
    </row>
    <row r="23" spans="1:6" ht="13" x14ac:dyDescent="0.25">
      <c r="A23" s="345">
        <v>14</v>
      </c>
      <c r="B23" s="346"/>
      <c r="C23" s="346"/>
      <c r="D23" s="156" t="s">
        <v>1</v>
      </c>
      <c r="E23" s="812"/>
      <c r="F23" s="813"/>
    </row>
    <row r="24" spans="1:6" ht="13" x14ac:dyDescent="0.25">
      <c r="A24" s="345">
        <v>15</v>
      </c>
      <c r="B24" s="346"/>
      <c r="C24" s="346"/>
      <c r="D24" s="156" t="s">
        <v>1</v>
      </c>
      <c r="E24" s="812"/>
      <c r="F24" s="813"/>
    </row>
    <row r="25" spans="1:6" ht="13" x14ac:dyDescent="0.25">
      <c r="A25" s="345">
        <v>16</v>
      </c>
      <c r="B25" s="346"/>
      <c r="C25" s="346"/>
      <c r="D25" s="156" t="s">
        <v>1</v>
      </c>
      <c r="E25" s="812"/>
      <c r="F25" s="813"/>
    </row>
    <row r="26" spans="1:6" ht="13" x14ac:dyDescent="0.25">
      <c r="A26" s="345">
        <v>17</v>
      </c>
      <c r="B26" s="346"/>
      <c r="C26" s="346"/>
      <c r="D26" s="156" t="s">
        <v>1</v>
      </c>
      <c r="E26" s="812"/>
      <c r="F26" s="813"/>
    </row>
    <row r="27" spans="1:6" ht="13" x14ac:dyDescent="0.25">
      <c r="A27" s="345">
        <v>18</v>
      </c>
      <c r="B27" s="346"/>
      <c r="C27" s="346"/>
      <c r="D27" s="156" t="s">
        <v>1</v>
      </c>
      <c r="E27" s="812"/>
      <c r="F27" s="813"/>
    </row>
    <row r="28" spans="1:6" ht="13" x14ac:dyDescent="0.25">
      <c r="A28" s="345">
        <v>19</v>
      </c>
      <c r="B28" s="346"/>
      <c r="C28" s="346"/>
      <c r="D28" s="156" t="s">
        <v>1</v>
      </c>
      <c r="E28" s="812"/>
      <c r="F28" s="813"/>
    </row>
    <row r="29" spans="1:6" ht="13" x14ac:dyDescent="0.25">
      <c r="A29" s="345">
        <v>20</v>
      </c>
      <c r="B29" s="346"/>
      <c r="C29" s="346"/>
      <c r="D29" s="156" t="s">
        <v>1</v>
      </c>
      <c r="E29" s="812"/>
      <c r="F29" s="813"/>
    </row>
    <row r="30" spans="1:6" ht="13.5" thickBot="1" x14ac:dyDescent="0.35">
      <c r="A30" s="347"/>
      <c r="B30" s="348" t="s">
        <v>83</v>
      </c>
      <c r="C30" s="349"/>
      <c r="D30" s="156" t="s">
        <v>1</v>
      </c>
      <c r="E30" s="828"/>
      <c r="F30" s="829"/>
    </row>
    <row r="32" spans="1:6" ht="16.5" customHeight="1" thickBot="1" x14ac:dyDescent="0.3">
      <c r="A32" s="827" t="s">
        <v>181</v>
      </c>
      <c r="B32" s="827"/>
      <c r="C32" s="827"/>
      <c r="D32" s="827"/>
      <c r="E32" s="827"/>
      <c r="F32" s="827"/>
    </row>
    <row r="33" spans="1:6" ht="13.5" thickTop="1" x14ac:dyDescent="0.3">
      <c r="A33" s="321"/>
      <c r="B33" s="322" t="s">
        <v>84</v>
      </c>
      <c r="C33" s="323" t="s">
        <v>182</v>
      </c>
      <c r="D33" s="350" t="s">
        <v>77</v>
      </c>
      <c r="E33" s="310" t="s">
        <v>183</v>
      </c>
      <c r="F33" s="324"/>
    </row>
    <row r="34" spans="1:6" ht="13" customHeight="1" x14ac:dyDescent="0.3">
      <c r="A34" s="325"/>
      <c r="B34" s="326" t="s">
        <v>85</v>
      </c>
      <c r="C34" s="817" t="s">
        <v>184</v>
      </c>
      <c r="D34" s="818"/>
      <c r="E34" s="819"/>
      <c r="F34" s="324"/>
    </row>
    <row r="35" spans="1:6" ht="13" x14ac:dyDescent="0.3">
      <c r="A35" s="327"/>
      <c r="B35" s="326" t="s">
        <v>87</v>
      </c>
      <c r="C35" s="814" t="s">
        <v>172</v>
      </c>
      <c r="D35" s="815"/>
      <c r="E35" s="816"/>
      <c r="F35" s="324"/>
    </row>
    <row r="36" spans="1:6" ht="13" x14ac:dyDescent="0.3">
      <c r="A36" s="327"/>
      <c r="B36" s="326" t="s">
        <v>86</v>
      </c>
      <c r="C36" s="817"/>
      <c r="D36" s="818"/>
      <c r="E36" s="819"/>
      <c r="F36" s="324"/>
    </row>
    <row r="37" spans="1:6" ht="13.5" customHeight="1" thickBot="1" x14ac:dyDescent="0.35">
      <c r="A37" s="328"/>
      <c r="B37" s="329" t="s">
        <v>88</v>
      </c>
      <c r="C37" s="820" t="s">
        <v>185</v>
      </c>
      <c r="D37" s="821"/>
      <c r="E37" s="822"/>
      <c r="F37" s="330"/>
    </row>
    <row r="38" spans="1:6" ht="13" x14ac:dyDescent="0.3">
      <c r="A38" s="331"/>
      <c r="B38" s="332" t="s">
        <v>89</v>
      </c>
      <c r="C38" s="333"/>
      <c r="D38" s="334" t="s">
        <v>91</v>
      </c>
      <c r="E38" s="335"/>
      <c r="F38" s="336"/>
    </row>
    <row r="39" spans="1:6" ht="13.5" thickBot="1" x14ac:dyDescent="0.35">
      <c r="A39" s="337"/>
      <c r="B39" s="338" t="s">
        <v>90</v>
      </c>
      <c r="C39" s="339"/>
      <c r="D39" s="340" t="s">
        <v>92</v>
      </c>
      <c r="E39" s="341"/>
      <c r="F39" s="342"/>
    </row>
    <row r="40" spans="1:6" ht="23.5" thickBot="1" x14ac:dyDescent="0.35">
      <c r="A40" s="343" t="s">
        <v>78</v>
      </c>
      <c r="B40" s="344" t="s">
        <v>79</v>
      </c>
      <c r="C40" s="344" t="s">
        <v>80</v>
      </c>
      <c r="D40" s="351" t="s">
        <v>81</v>
      </c>
      <c r="E40" s="823" t="s">
        <v>82</v>
      </c>
      <c r="F40" s="824"/>
    </row>
    <row r="41" spans="1:6" ht="13" x14ac:dyDescent="0.25">
      <c r="A41" s="345">
        <v>1</v>
      </c>
      <c r="B41" s="346" t="s">
        <v>174</v>
      </c>
      <c r="C41" s="320" t="s">
        <v>175</v>
      </c>
      <c r="D41" s="156" t="s">
        <v>1</v>
      </c>
      <c r="E41" s="825"/>
      <c r="F41" s="826"/>
    </row>
    <row r="42" spans="1:6" ht="13" x14ac:dyDescent="0.25">
      <c r="A42" s="345">
        <v>2</v>
      </c>
      <c r="B42" s="318" t="s">
        <v>123</v>
      </c>
      <c r="C42" s="319" t="s">
        <v>176</v>
      </c>
      <c r="D42" s="156" t="s">
        <v>1</v>
      </c>
      <c r="E42" s="812"/>
      <c r="F42" s="813"/>
    </row>
    <row r="43" spans="1:6" ht="13" x14ac:dyDescent="0.25">
      <c r="A43" s="345">
        <v>3</v>
      </c>
      <c r="B43" s="357" t="s">
        <v>186</v>
      </c>
      <c r="C43" s="319" t="s">
        <v>133</v>
      </c>
      <c r="D43" s="156" t="s">
        <v>1</v>
      </c>
      <c r="E43" s="812"/>
      <c r="F43" s="813"/>
    </row>
    <row r="44" spans="1:6" ht="13" x14ac:dyDescent="0.25">
      <c r="A44" s="345">
        <v>4</v>
      </c>
      <c r="B44" s="346" t="s">
        <v>134</v>
      </c>
      <c r="C44" s="346" t="s">
        <v>135</v>
      </c>
      <c r="D44" s="156" t="s">
        <v>1</v>
      </c>
      <c r="E44" s="812"/>
      <c r="F44" s="813"/>
    </row>
    <row r="45" spans="1:6" ht="29.25" customHeight="1" x14ac:dyDescent="0.25">
      <c r="A45" s="345">
        <v>5</v>
      </c>
      <c r="B45" s="352" t="s">
        <v>137</v>
      </c>
      <c r="C45" s="346" t="s">
        <v>187</v>
      </c>
      <c r="D45" s="156" t="s">
        <v>1</v>
      </c>
      <c r="E45" s="812"/>
      <c r="F45" s="813"/>
    </row>
    <row r="46" spans="1:6" ht="13" x14ac:dyDescent="0.25">
      <c r="A46" s="345">
        <v>6</v>
      </c>
      <c r="B46" s="346"/>
      <c r="C46" s="346"/>
      <c r="D46" s="156" t="s">
        <v>1</v>
      </c>
      <c r="E46" s="812"/>
      <c r="F46" s="813"/>
    </row>
    <row r="47" spans="1:6" ht="13" x14ac:dyDescent="0.25">
      <c r="A47" s="345">
        <v>7</v>
      </c>
      <c r="B47" s="346"/>
      <c r="C47" s="346"/>
      <c r="D47" s="156" t="s">
        <v>1</v>
      </c>
      <c r="E47" s="812"/>
      <c r="F47" s="813"/>
    </row>
    <row r="48" spans="1:6" ht="13" x14ac:dyDescent="0.25">
      <c r="A48" s="345">
        <v>8</v>
      </c>
      <c r="B48" s="346"/>
      <c r="C48" s="346"/>
      <c r="D48" s="156" t="s">
        <v>1</v>
      </c>
      <c r="E48" s="812"/>
      <c r="F48" s="813"/>
    </row>
    <row r="49" spans="1:6" ht="13" x14ac:dyDescent="0.25">
      <c r="A49" s="345">
        <v>9</v>
      </c>
      <c r="B49" s="346"/>
      <c r="C49" s="346"/>
      <c r="D49" s="156" t="s">
        <v>1</v>
      </c>
      <c r="E49" s="812"/>
      <c r="F49" s="813"/>
    </row>
    <row r="50" spans="1:6" ht="13" x14ac:dyDescent="0.25">
      <c r="A50" s="345">
        <v>10</v>
      </c>
      <c r="B50" s="346"/>
      <c r="C50" s="346"/>
      <c r="D50" s="156" t="s">
        <v>1</v>
      </c>
      <c r="E50" s="812"/>
      <c r="F50" s="813"/>
    </row>
    <row r="51" spans="1:6" ht="13" x14ac:dyDescent="0.25">
      <c r="A51" s="345">
        <v>11</v>
      </c>
      <c r="B51" s="346"/>
      <c r="C51" s="346"/>
      <c r="D51" s="156" t="s">
        <v>1</v>
      </c>
      <c r="E51" s="812"/>
      <c r="F51" s="813"/>
    </row>
    <row r="52" spans="1:6" ht="13" x14ac:dyDescent="0.25">
      <c r="A52" s="345">
        <v>12</v>
      </c>
      <c r="B52" s="346"/>
      <c r="C52" s="346"/>
      <c r="D52" s="156" t="s">
        <v>1</v>
      </c>
      <c r="E52" s="812"/>
      <c r="F52" s="813"/>
    </row>
    <row r="53" spans="1:6" ht="13" x14ac:dyDescent="0.25">
      <c r="A53" s="345">
        <v>13</v>
      </c>
      <c r="B53" s="346"/>
      <c r="C53" s="346"/>
      <c r="D53" s="156" t="s">
        <v>1</v>
      </c>
      <c r="E53" s="812"/>
      <c r="F53" s="813"/>
    </row>
    <row r="54" spans="1:6" ht="13" x14ac:dyDescent="0.25">
      <c r="A54" s="345">
        <v>14</v>
      </c>
      <c r="B54" s="346"/>
      <c r="C54" s="346"/>
      <c r="D54" s="156" t="s">
        <v>1</v>
      </c>
      <c r="E54" s="812"/>
      <c r="F54" s="813"/>
    </row>
    <row r="55" spans="1:6" ht="13" x14ac:dyDescent="0.25">
      <c r="A55" s="345">
        <v>15</v>
      </c>
      <c r="B55" s="346"/>
      <c r="C55" s="346"/>
      <c r="D55" s="156" t="s">
        <v>1</v>
      </c>
      <c r="E55" s="812"/>
      <c r="F55" s="813"/>
    </row>
    <row r="56" spans="1:6" ht="13" x14ac:dyDescent="0.25">
      <c r="A56" s="345">
        <v>16</v>
      </c>
      <c r="B56" s="346"/>
      <c r="C56" s="346"/>
      <c r="D56" s="156" t="s">
        <v>1</v>
      </c>
      <c r="E56" s="812"/>
      <c r="F56" s="813"/>
    </row>
    <row r="57" spans="1:6" ht="13" x14ac:dyDescent="0.25">
      <c r="A57" s="345">
        <v>17</v>
      </c>
      <c r="B57" s="346"/>
      <c r="C57" s="346"/>
      <c r="D57" s="156" t="s">
        <v>1</v>
      </c>
      <c r="E57" s="812"/>
      <c r="F57" s="813"/>
    </row>
    <row r="58" spans="1:6" ht="13" x14ac:dyDescent="0.25">
      <c r="A58" s="345">
        <v>18</v>
      </c>
      <c r="B58" s="346"/>
      <c r="C58" s="346"/>
      <c r="D58" s="156" t="s">
        <v>1</v>
      </c>
      <c r="E58" s="812"/>
      <c r="F58" s="813"/>
    </row>
    <row r="59" spans="1:6" ht="13" x14ac:dyDescent="0.25">
      <c r="A59" s="345">
        <v>19</v>
      </c>
      <c r="B59" s="346"/>
      <c r="C59" s="346"/>
      <c r="D59" s="156" t="s">
        <v>1</v>
      </c>
      <c r="E59" s="812"/>
      <c r="F59" s="813"/>
    </row>
    <row r="60" spans="1:6" ht="13" x14ac:dyDescent="0.25">
      <c r="A60" s="345">
        <v>20</v>
      </c>
      <c r="B60" s="346"/>
      <c r="C60" s="346"/>
      <c r="D60" s="156" t="s">
        <v>1</v>
      </c>
      <c r="E60" s="812"/>
      <c r="F60" s="813"/>
    </row>
    <row r="61" spans="1:6" ht="13" x14ac:dyDescent="0.25">
      <c r="A61" s="353"/>
      <c r="B61" s="354" t="s">
        <v>83</v>
      </c>
      <c r="C61" s="354"/>
      <c r="D61" s="156" t="s">
        <v>1</v>
      </c>
      <c r="E61" s="355"/>
      <c r="F61" s="356"/>
    </row>
    <row r="63" spans="1:6" ht="16.5" customHeight="1" thickBot="1" x14ac:dyDescent="0.3">
      <c r="A63" s="827" t="s">
        <v>188</v>
      </c>
      <c r="B63" s="827"/>
      <c r="C63" s="827"/>
      <c r="D63" s="827"/>
      <c r="E63" s="827"/>
      <c r="F63" s="827"/>
    </row>
    <row r="64" spans="1:6" ht="25.5" thickTop="1" x14ac:dyDescent="0.3">
      <c r="A64" s="321"/>
      <c r="B64" s="322" t="s">
        <v>84</v>
      </c>
      <c r="C64" s="319" t="s">
        <v>166</v>
      </c>
      <c r="D64" s="350" t="s">
        <v>77</v>
      </c>
      <c r="E64" s="310" t="s">
        <v>202</v>
      </c>
      <c r="F64" s="324"/>
    </row>
    <row r="65" spans="1:6" ht="12.75" customHeight="1" x14ac:dyDescent="0.3">
      <c r="A65" s="325"/>
      <c r="B65" s="326" t="s">
        <v>85</v>
      </c>
      <c r="C65" s="817" t="s">
        <v>184</v>
      </c>
      <c r="D65" s="818"/>
      <c r="E65" s="819"/>
      <c r="F65" s="324"/>
    </row>
    <row r="66" spans="1:6" ht="13" x14ac:dyDescent="0.3">
      <c r="A66" s="327"/>
      <c r="B66" s="326" t="s">
        <v>87</v>
      </c>
      <c r="C66" s="814" t="s">
        <v>172</v>
      </c>
      <c r="D66" s="815"/>
      <c r="E66" s="816"/>
      <c r="F66" s="324"/>
    </row>
    <row r="67" spans="1:6" ht="13" x14ac:dyDescent="0.3">
      <c r="A67" s="327"/>
      <c r="B67" s="326" t="s">
        <v>86</v>
      </c>
      <c r="C67" s="817"/>
      <c r="D67" s="818"/>
      <c r="E67" s="819"/>
      <c r="F67" s="324"/>
    </row>
    <row r="68" spans="1:6" ht="13.5" customHeight="1" thickBot="1" x14ac:dyDescent="0.35">
      <c r="A68" s="328"/>
      <c r="B68" s="329" t="s">
        <v>88</v>
      </c>
      <c r="C68" s="820" t="s">
        <v>189</v>
      </c>
      <c r="D68" s="821"/>
      <c r="E68" s="822"/>
      <c r="F68" s="330"/>
    </row>
    <row r="69" spans="1:6" ht="13" x14ac:dyDescent="0.3">
      <c r="A69" s="331"/>
      <c r="B69" s="332" t="s">
        <v>89</v>
      </c>
      <c r="C69" s="333"/>
      <c r="D69" s="334" t="s">
        <v>91</v>
      </c>
      <c r="E69" s="335"/>
      <c r="F69" s="336"/>
    </row>
    <row r="70" spans="1:6" ht="13.5" thickBot="1" x14ac:dyDescent="0.35">
      <c r="A70" s="337"/>
      <c r="B70" s="338" t="s">
        <v>90</v>
      </c>
      <c r="C70" s="339"/>
      <c r="D70" s="340" t="s">
        <v>92</v>
      </c>
      <c r="E70" s="341"/>
      <c r="F70" s="342"/>
    </row>
    <row r="71" spans="1:6" ht="23.5" thickBot="1" x14ac:dyDescent="0.35">
      <c r="A71" s="343" t="s">
        <v>78</v>
      </c>
      <c r="B71" s="344" t="s">
        <v>79</v>
      </c>
      <c r="C71" s="344" t="s">
        <v>80</v>
      </c>
      <c r="D71" s="351" t="s">
        <v>81</v>
      </c>
      <c r="E71" s="823" t="s">
        <v>82</v>
      </c>
      <c r="F71" s="824"/>
    </row>
    <row r="72" spans="1:6" ht="25" x14ac:dyDescent="0.25">
      <c r="A72" s="345">
        <v>1</v>
      </c>
      <c r="B72" s="346" t="s">
        <v>174</v>
      </c>
      <c r="C72" s="320" t="s">
        <v>190</v>
      </c>
      <c r="D72" s="156" t="s">
        <v>1</v>
      </c>
      <c r="E72" s="825"/>
      <c r="F72" s="826"/>
    </row>
    <row r="73" spans="1:6" ht="13" x14ac:dyDescent="0.25">
      <c r="A73" s="345">
        <v>2</v>
      </c>
      <c r="B73" s="318" t="s">
        <v>123</v>
      </c>
      <c r="C73" s="319" t="s">
        <v>176</v>
      </c>
      <c r="D73" s="156" t="s">
        <v>1</v>
      </c>
      <c r="E73" s="812"/>
      <c r="F73" s="813"/>
    </row>
    <row r="74" spans="1:6" ht="13" x14ac:dyDescent="0.25">
      <c r="A74" s="345">
        <v>3</v>
      </c>
      <c r="B74" s="357" t="s">
        <v>191</v>
      </c>
      <c r="C74" s="319" t="s">
        <v>192</v>
      </c>
      <c r="D74" s="156" t="s">
        <v>1</v>
      </c>
      <c r="E74" s="812"/>
      <c r="F74" s="813"/>
    </row>
    <row r="75" spans="1:6" ht="13" x14ac:dyDescent="0.25">
      <c r="A75" s="345">
        <v>4</v>
      </c>
      <c r="B75" s="346" t="s">
        <v>134</v>
      </c>
      <c r="C75" s="346" t="s">
        <v>135</v>
      </c>
      <c r="D75" s="156" t="s">
        <v>1</v>
      </c>
      <c r="E75" s="812"/>
      <c r="F75" s="813"/>
    </row>
    <row r="76" spans="1:6" ht="39" x14ac:dyDescent="0.25">
      <c r="A76" s="345"/>
      <c r="B76" s="352" t="s">
        <v>193</v>
      </c>
      <c r="C76" s="346" t="s">
        <v>194</v>
      </c>
      <c r="D76" s="156" t="s">
        <v>1</v>
      </c>
      <c r="E76" s="812"/>
      <c r="F76" s="813"/>
    </row>
    <row r="77" spans="1:6" ht="13" x14ac:dyDescent="0.25">
      <c r="A77" s="345">
        <v>6</v>
      </c>
      <c r="B77" s="346"/>
      <c r="C77" s="346"/>
      <c r="D77" s="156" t="s">
        <v>1</v>
      </c>
      <c r="E77" s="812"/>
      <c r="F77" s="813"/>
    </row>
    <row r="78" spans="1:6" ht="13" x14ac:dyDescent="0.25">
      <c r="A78" s="345">
        <v>7</v>
      </c>
      <c r="B78" s="346"/>
      <c r="C78" s="346"/>
      <c r="D78" s="156" t="s">
        <v>1</v>
      </c>
      <c r="E78" s="812"/>
      <c r="F78" s="813"/>
    </row>
    <row r="79" spans="1:6" ht="13" x14ac:dyDescent="0.25">
      <c r="A79" s="345">
        <v>8</v>
      </c>
      <c r="B79" s="346"/>
      <c r="C79" s="346"/>
      <c r="D79" s="156" t="s">
        <v>1</v>
      </c>
      <c r="E79" s="812"/>
      <c r="F79" s="813"/>
    </row>
    <row r="80" spans="1:6" ht="13" x14ac:dyDescent="0.25">
      <c r="A80" s="345">
        <v>9</v>
      </c>
      <c r="B80" s="346"/>
      <c r="C80" s="346"/>
      <c r="D80" s="156" t="s">
        <v>1</v>
      </c>
      <c r="E80" s="812"/>
      <c r="F80" s="813"/>
    </row>
    <row r="81" spans="1:6" ht="13" x14ac:dyDescent="0.25">
      <c r="A81" s="345">
        <v>10</v>
      </c>
      <c r="B81" s="346"/>
      <c r="C81" s="346"/>
      <c r="D81" s="156" t="s">
        <v>1</v>
      </c>
      <c r="E81" s="812"/>
      <c r="F81" s="813"/>
    </row>
    <row r="82" spans="1:6" ht="13" x14ac:dyDescent="0.25">
      <c r="A82" s="345">
        <v>11</v>
      </c>
      <c r="B82" s="346"/>
      <c r="C82" s="346"/>
      <c r="D82" s="156" t="s">
        <v>1</v>
      </c>
      <c r="E82" s="812"/>
      <c r="F82" s="813"/>
    </row>
    <row r="83" spans="1:6" ht="13" x14ac:dyDescent="0.25">
      <c r="A83" s="345">
        <v>12</v>
      </c>
      <c r="B83" s="346"/>
      <c r="C83" s="346"/>
      <c r="D83" s="156" t="s">
        <v>1</v>
      </c>
      <c r="E83" s="812"/>
      <c r="F83" s="813"/>
    </row>
    <row r="84" spans="1:6" ht="13" x14ac:dyDescent="0.25">
      <c r="A84" s="345">
        <v>13</v>
      </c>
      <c r="B84" s="346"/>
      <c r="C84" s="346"/>
      <c r="D84" s="156" t="s">
        <v>1</v>
      </c>
      <c r="E84" s="812"/>
      <c r="F84" s="813"/>
    </row>
    <row r="85" spans="1:6" ht="13" x14ac:dyDescent="0.25">
      <c r="A85" s="345">
        <v>14</v>
      </c>
      <c r="B85" s="346"/>
      <c r="C85" s="346"/>
      <c r="D85" s="156" t="s">
        <v>1</v>
      </c>
      <c r="E85" s="812"/>
      <c r="F85" s="813"/>
    </row>
    <row r="86" spans="1:6" ht="13" x14ac:dyDescent="0.25">
      <c r="A86" s="345">
        <v>15</v>
      </c>
      <c r="B86" s="346"/>
      <c r="C86" s="346"/>
      <c r="D86" s="156" t="s">
        <v>1</v>
      </c>
      <c r="E86" s="812"/>
      <c r="F86" s="813"/>
    </row>
    <row r="87" spans="1:6" ht="13" x14ac:dyDescent="0.25">
      <c r="A87" s="345">
        <v>16</v>
      </c>
      <c r="B87" s="346"/>
      <c r="C87" s="346"/>
      <c r="D87" s="156" t="s">
        <v>1</v>
      </c>
      <c r="E87" s="812"/>
      <c r="F87" s="813"/>
    </row>
    <row r="88" spans="1:6" ht="13" x14ac:dyDescent="0.25">
      <c r="A88" s="345">
        <v>17</v>
      </c>
      <c r="B88" s="346"/>
      <c r="C88" s="346"/>
      <c r="D88" s="156" t="s">
        <v>1</v>
      </c>
      <c r="E88" s="812"/>
      <c r="F88" s="813"/>
    </row>
    <row r="89" spans="1:6" ht="13" x14ac:dyDescent="0.25">
      <c r="A89" s="345">
        <v>18</v>
      </c>
      <c r="B89" s="346"/>
      <c r="C89" s="346"/>
      <c r="D89" s="156" t="s">
        <v>1</v>
      </c>
      <c r="E89" s="812"/>
      <c r="F89" s="813"/>
    </row>
    <row r="90" spans="1:6" ht="13" x14ac:dyDescent="0.25">
      <c r="A90" s="345">
        <v>19</v>
      </c>
      <c r="B90" s="346"/>
      <c r="C90" s="346"/>
      <c r="D90" s="156" t="s">
        <v>1</v>
      </c>
      <c r="E90" s="812"/>
      <c r="F90" s="813"/>
    </row>
    <row r="91" spans="1:6" ht="13" x14ac:dyDescent="0.25">
      <c r="A91" s="345">
        <v>20</v>
      </c>
      <c r="B91" s="346"/>
      <c r="C91" s="346"/>
      <c r="D91" s="156" t="s">
        <v>1</v>
      </c>
      <c r="E91" s="812"/>
      <c r="F91" s="813"/>
    </row>
    <row r="92" spans="1:6" ht="13" x14ac:dyDescent="0.25">
      <c r="A92" s="353"/>
      <c r="B92" s="354" t="s">
        <v>83</v>
      </c>
      <c r="C92" s="354"/>
      <c r="D92" s="156" t="s">
        <v>1</v>
      </c>
      <c r="E92" s="355"/>
      <c r="F92" s="356"/>
    </row>
    <row r="94" spans="1:6" ht="16.5" customHeight="1" thickBot="1" x14ac:dyDescent="0.3">
      <c r="A94" s="313"/>
      <c r="B94" s="313"/>
      <c r="C94" s="313"/>
      <c r="D94" s="313"/>
      <c r="E94" s="313"/>
      <c r="F94" s="313"/>
    </row>
    <row r="95" spans="1:6" ht="16.5" thickTop="1" thickBot="1" x14ac:dyDescent="0.3">
      <c r="A95" s="827" t="s">
        <v>195</v>
      </c>
      <c r="B95" s="827"/>
      <c r="C95" s="827"/>
      <c r="D95" s="827"/>
      <c r="E95" s="827"/>
      <c r="F95" s="827"/>
    </row>
    <row r="96" spans="1:6" ht="13.5" thickTop="1" x14ac:dyDescent="0.3">
      <c r="A96" s="321"/>
      <c r="B96" s="322" t="s">
        <v>84</v>
      </c>
      <c r="C96" s="320" t="s">
        <v>168</v>
      </c>
      <c r="D96" s="350" t="s">
        <v>77</v>
      </c>
      <c r="E96" s="310" t="s">
        <v>196</v>
      </c>
      <c r="F96" s="324"/>
    </row>
    <row r="97" spans="1:6" ht="13" x14ac:dyDescent="0.3">
      <c r="A97" s="325"/>
      <c r="B97" s="326" t="s">
        <v>85</v>
      </c>
      <c r="C97" s="817" t="s">
        <v>197</v>
      </c>
      <c r="D97" s="818"/>
      <c r="E97" s="819"/>
      <c r="F97" s="324"/>
    </row>
    <row r="98" spans="1:6" ht="13" x14ac:dyDescent="0.3">
      <c r="A98" s="327"/>
      <c r="B98" s="326" t="s">
        <v>87</v>
      </c>
      <c r="C98" s="814" t="s">
        <v>172</v>
      </c>
      <c r="D98" s="815"/>
      <c r="E98" s="816"/>
      <c r="F98" s="324"/>
    </row>
    <row r="99" spans="1:6" ht="13.5" customHeight="1" x14ac:dyDescent="0.3">
      <c r="A99" s="327"/>
      <c r="B99" s="326" t="s">
        <v>86</v>
      </c>
      <c r="C99" s="817"/>
      <c r="D99" s="818"/>
      <c r="E99" s="819"/>
      <c r="F99" s="324"/>
    </row>
    <row r="100" spans="1:6" ht="13.5" thickBot="1" x14ac:dyDescent="0.35">
      <c r="A100" s="328"/>
      <c r="B100" s="329" t="s">
        <v>88</v>
      </c>
      <c r="C100" s="820" t="s">
        <v>198</v>
      </c>
      <c r="D100" s="821"/>
      <c r="E100" s="822"/>
      <c r="F100" s="330"/>
    </row>
    <row r="101" spans="1:6" ht="13" x14ac:dyDescent="0.3">
      <c r="A101" s="331"/>
      <c r="B101" s="332" t="s">
        <v>89</v>
      </c>
      <c r="C101" s="333"/>
      <c r="D101" s="334" t="s">
        <v>91</v>
      </c>
      <c r="E101" s="335"/>
      <c r="F101" s="336"/>
    </row>
    <row r="102" spans="1:6" ht="13.5" thickBot="1" x14ac:dyDescent="0.35">
      <c r="A102" s="337"/>
      <c r="B102" s="338" t="s">
        <v>90</v>
      </c>
      <c r="C102" s="339"/>
      <c r="D102" s="340" t="s">
        <v>92</v>
      </c>
      <c r="E102" s="341"/>
      <c r="F102" s="342"/>
    </row>
    <row r="103" spans="1:6" ht="23.5" thickBot="1" x14ac:dyDescent="0.35">
      <c r="A103" s="343" t="s">
        <v>78</v>
      </c>
      <c r="B103" s="344" t="s">
        <v>79</v>
      </c>
      <c r="C103" s="344" t="s">
        <v>80</v>
      </c>
      <c r="D103" s="351" t="s">
        <v>81</v>
      </c>
      <c r="E103" s="823" t="s">
        <v>82</v>
      </c>
      <c r="F103" s="824"/>
    </row>
    <row r="104" spans="1:6" ht="13" x14ac:dyDescent="0.25">
      <c r="A104" s="345">
        <v>1</v>
      </c>
      <c r="B104" s="346" t="s">
        <v>174</v>
      </c>
      <c r="C104" s="320" t="s">
        <v>175</v>
      </c>
      <c r="D104" s="156" t="s">
        <v>1</v>
      </c>
      <c r="E104" s="825"/>
      <c r="F104" s="826"/>
    </row>
    <row r="105" spans="1:6" ht="13" x14ac:dyDescent="0.25">
      <c r="A105" s="345">
        <v>2</v>
      </c>
      <c r="B105" s="318" t="s">
        <v>123</v>
      </c>
      <c r="C105" s="319" t="s">
        <v>176</v>
      </c>
      <c r="D105" s="156" t="s">
        <v>1</v>
      </c>
      <c r="E105" s="812"/>
      <c r="F105" s="813"/>
    </row>
    <row r="106" spans="1:6" ht="25" x14ac:dyDescent="0.25">
      <c r="A106" s="345">
        <v>3</v>
      </c>
      <c r="B106" s="357" t="s">
        <v>199</v>
      </c>
      <c r="C106" s="319" t="s">
        <v>200</v>
      </c>
      <c r="D106" s="156" t="s">
        <v>1</v>
      </c>
      <c r="E106" s="812"/>
      <c r="F106" s="813"/>
    </row>
    <row r="107" spans="1:6" ht="13" x14ac:dyDescent="0.25">
      <c r="A107" s="345">
        <v>4</v>
      </c>
      <c r="B107" s="346" t="s">
        <v>201</v>
      </c>
      <c r="C107" s="346" t="s">
        <v>163</v>
      </c>
      <c r="D107" s="156" t="s">
        <v>1</v>
      </c>
      <c r="E107" s="812"/>
      <c r="F107" s="813"/>
    </row>
    <row r="108" spans="1:6" ht="13" x14ac:dyDescent="0.25">
      <c r="A108" s="345">
        <v>5</v>
      </c>
      <c r="B108" s="352"/>
      <c r="C108" s="346"/>
      <c r="D108" s="156" t="s">
        <v>1</v>
      </c>
      <c r="E108" s="812"/>
      <c r="F108" s="813"/>
    </row>
    <row r="109" spans="1:6" ht="13" x14ac:dyDescent="0.25">
      <c r="A109" s="345">
        <v>6</v>
      </c>
      <c r="B109" s="346"/>
      <c r="C109" s="346"/>
      <c r="D109" s="156" t="s">
        <v>1</v>
      </c>
      <c r="E109" s="812"/>
      <c r="F109" s="813"/>
    </row>
    <row r="110" spans="1:6" ht="13" x14ac:dyDescent="0.25">
      <c r="A110" s="345">
        <v>7</v>
      </c>
      <c r="B110" s="346"/>
      <c r="C110" s="346"/>
      <c r="D110" s="156" t="s">
        <v>1</v>
      </c>
      <c r="E110" s="812"/>
      <c r="F110" s="813"/>
    </row>
    <row r="111" spans="1:6" ht="13" x14ac:dyDescent="0.25">
      <c r="A111" s="345">
        <v>8</v>
      </c>
      <c r="B111" s="346"/>
      <c r="C111" s="346"/>
      <c r="D111" s="156" t="s">
        <v>1</v>
      </c>
      <c r="E111" s="812"/>
      <c r="F111" s="813"/>
    </row>
    <row r="112" spans="1:6" ht="13" x14ac:dyDescent="0.25">
      <c r="A112" s="345">
        <v>9</v>
      </c>
      <c r="B112" s="346"/>
      <c r="C112" s="346"/>
      <c r="D112" s="156" t="s">
        <v>1</v>
      </c>
      <c r="E112" s="812"/>
      <c r="F112" s="813"/>
    </row>
    <row r="113" spans="1:6" ht="13" x14ac:dyDescent="0.25">
      <c r="A113" s="345">
        <v>10</v>
      </c>
      <c r="B113" s="346"/>
      <c r="C113" s="346"/>
      <c r="D113" s="156" t="s">
        <v>1</v>
      </c>
      <c r="E113" s="812"/>
      <c r="F113" s="813"/>
    </row>
    <row r="114" spans="1:6" ht="13" x14ac:dyDescent="0.25">
      <c r="A114" s="345">
        <v>11</v>
      </c>
      <c r="B114" s="346"/>
      <c r="C114" s="346"/>
      <c r="D114" s="156" t="s">
        <v>1</v>
      </c>
      <c r="E114" s="812"/>
      <c r="F114" s="813"/>
    </row>
    <row r="115" spans="1:6" ht="13" x14ac:dyDescent="0.25">
      <c r="A115" s="345">
        <v>12</v>
      </c>
      <c r="B115" s="346"/>
      <c r="C115" s="346"/>
      <c r="D115" s="156" t="s">
        <v>1</v>
      </c>
      <c r="E115" s="812"/>
      <c r="F115" s="813"/>
    </row>
    <row r="116" spans="1:6" ht="13" x14ac:dyDescent="0.25">
      <c r="A116" s="345">
        <v>13</v>
      </c>
      <c r="B116" s="346"/>
      <c r="C116" s="346"/>
      <c r="D116" s="156" t="s">
        <v>1</v>
      </c>
      <c r="E116" s="812"/>
      <c r="F116" s="813"/>
    </row>
    <row r="117" spans="1:6" ht="13" x14ac:dyDescent="0.25">
      <c r="A117" s="345">
        <v>14</v>
      </c>
      <c r="B117" s="346"/>
      <c r="C117" s="346"/>
      <c r="D117" s="156" t="s">
        <v>1</v>
      </c>
      <c r="E117" s="812"/>
      <c r="F117" s="813"/>
    </row>
    <row r="118" spans="1:6" ht="13" x14ac:dyDescent="0.25">
      <c r="A118" s="345">
        <v>15</v>
      </c>
      <c r="B118" s="346"/>
      <c r="C118" s="346"/>
      <c r="D118" s="156" t="s">
        <v>1</v>
      </c>
      <c r="E118" s="812"/>
      <c r="F118" s="813"/>
    </row>
    <row r="119" spans="1:6" ht="13" x14ac:dyDescent="0.25">
      <c r="A119" s="345">
        <v>16</v>
      </c>
      <c r="B119" s="346"/>
      <c r="C119" s="346"/>
      <c r="D119" s="156" t="s">
        <v>1</v>
      </c>
      <c r="E119" s="812"/>
      <c r="F119" s="813"/>
    </row>
    <row r="120" spans="1:6" ht="13" x14ac:dyDescent="0.25">
      <c r="A120" s="345">
        <v>17</v>
      </c>
      <c r="B120" s="346"/>
      <c r="C120" s="346"/>
      <c r="D120" s="156" t="s">
        <v>1</v>
      </c>
      <c r="E120" s="812"/>
      <c r="F120" s="813"/>
    </row>
    <row r="121" spans="1:6" ht="13" x14ac:dyDescent="0.25">
      <c r="A121" s="345">
        <v>18</v>
      </c>
      <c r="B121" s="346"/>
      <c r="C121" s="346"/>
      <c r="D121" s="156" t="s">
        <v>1</v>
      </c>
      <c r="E121" s="812"/>
      <c r="F121" s="813"/>
    </row>
    <row r="122" spans="1:6" ht="13" x14ac:dyDescent="0.25">
      <c r="A122" s="345">
        <v>19</v>
      </c>
      <c r="B122" s="346"/>
      <c r="C122" s="346"/>
      <c r="D122" s="156" t="s">
        <v>1</v>
      </c>
      <c r="E122" s="812"/>
      <c r="F122" s="813"/>
    </row>
    <row r="123" spans="1:6" ht="13" x14ac:dyDescent="0.25">
      <c r="A123" s="345">
        <v>20</v>
      </c>
      <c r="B123" s="346"/>
      <c r="C123" s="346"/>
      <c r="D123" s="156" t="s">
        <v>1</v>
      </c>
      <c r="E123" s="812"/>
      <c r="F123" s="813"/>
    </row>
    <row r="124" spans="1:6" ht="13" x14ac:dyDescent="0.25">
      <c r="A124" s="353"/>
      <c r="B124" s="354" t="s">
        <v>83</v>
      </c>
      <c r="C124" s="354"/>
      <c r="D124" s="156" t="s">
        <v>1</v>
      </c>
      <c r="E124" s="355"/>
      <c r="F124" s="356"/>
    </row>
  </sheetData>
  <mergeCells count="105">
    <mergeCell ref="E28:F28"/>
    <mergeCell ref="E29:F29"/>
    <mergeCell ref="E30:F30"/>
    <mergeCell ref="A32:F32"/>
    <mergeCell ref="C34:E34"/>
    <mergeCell ref="C35:E35"/>
    <mergeCell ref="A1:F1"/>
    <mergeCell ref="C3:E3"/>
    <mergeCell ref="C4:E4"/>
    <mergeCell ref="C5:E5"/>
    <mergeCell ref="C6:E6"/>
    <mergeCell ref="E9:F9"/>
    <mergeCell ref="E22:F22"/>
    <mergeCell ref="E23:F23"/>
    <mergeCell ref="E24:F24"/>
    <mergeCell ref="E16:F16"/>
    <mergeCell ref="E17:F17"/>
    <mergeCell ref="E18:F18"/>
    <mergeCell ref="E10:F10"/>
    <mergeCell ref="E11:F11"/>
    <mergeCell ref="E12:F12"/>
    <mergeCell ref="E13:F13"/>
    <mergeCell ref="E14:F14"/>
    <mergeCell ref="E15:F15"/>
    <mergeCell ref="E50:F50"/>
    <mergeCell ref="E51:F51"/>
    <mergeCell ref="E52:F52"/>
    <mergeCell ref="E19:F19"/>
    <mergeCell ref="E20:F20"/>
    <mergeCell ref="E21:F21"/>
    <mergeCell ref="E53:F53"/>
    <mergeCell ref="E54:F54"/>
    <mergeCell ref="E55:F55"/>
    <mergeCell ref="E44:F44"/>
    <mergeCell ref="E45:F45"/>
    <mergeCell ref="E46:F46"/>
    <mergeCell ref="E47:F47"/>
    <mergeCell ref="E48:F48"/>
    <mergeCell ref="E49:F49"/>
    <mergeCell ref="E25:F25"/>
    <mergeCell ref="E26:F26"/>
    <mergeCell ref="E27:F27"/>
    <mergeCell ref="C36:E36"/>
    <mergeCell ref="C37:E37"/>
    <mergeCell ref="E40:F40"/>
    <mergeCell ref="E41:F41"/>
    <mergeCell ref="E42:F42"/>
    <mergeCell ref="E43:F43"/>
    <mergeCell ref="A63:F63"/>
    <mergeCell ref="C65:E65"/>
    <mergeCell ref="C66:E66"/>
    <mergeCell ref="C67:E67"/>
    <mergeCell ref="C68:E68"/>
    <mergeCell ref="E71:F71"/>
    <mergeCell ref="E56:F56"/>
    <mergeCell ref="E57:F57"/>
    <mergeCell ref="E58:F58"/>
    <mergeCell ref="E59:F59"/>
    <mergeCell ref="E60:F60"/>
    <mergeCell ref="E78:F78"/>
    <mergeCell ref="E79:F79"/>
    <mergeCell ref="E80:F80"/>
    <mergeCell ref="E81:F81"/>
    <mergeCell ref="E82:F82"/>
    <mergeCell ref="E83:F83"/>
    <mergeCell ref="E72:F72"/>
    <mergeCell ref="E73:F73"/>
    <mergeCell ref="E74:F74"/>
    <mergeCell ref="E75:F75"/>
    <mergeCell ref="E76:F76"/>
    <mergeCell ref="E77:F77"/>
    <mergeCell ref="E90:F90"/>
    <mergeCell ref="E91:F91"/>
    <mergeCell ref="A95:F95"/>
    <mergeCell ref="C97:E97"/>
    <mergeCell ref="E84:F84"/>
    <mergeCell ref="E85:F85"/>
    <mergeCell ref="E86:F86"/>
    <mergeCell ref="E87:F87"/>
    <mergeCell ref="E88:F88"/>
    <mergeCell ref="E89:F89"/>
    <mergeCell ref="E106:F106"/>
    <mergeCell ref="E107:F107"/>
    <mergeCell ref="E108:F108"/>
    <mergeCell ref="C98:E98"/>
    <mergeCell ref="C99:E99"/>
    <mergeCell ref="C100:E100"/>
    <mergeCell ref="E103:F103"/>
    <mergeCell ref="E104:F104"/>
    <mergeCell ref="E105:F105"/>
    <mergeCell ref="E109:F109"/>
    <mergeCell ref="E110:F110"/>
    <mergeCell ref="E111:F111"/>
    <mergeCell ref="E118:F118"/>
    <mergeCell ref="E119:F119"/>
    <mergeCell ref="E120:F120"/>
    <mergeCell ref="E121:F121"/>
    <mergeCell ref="E122:F122"/>
    <mergeCell ref="E123:F123"/>
    <mergeCell ref="E112:F112"/>
    <mergeCell ref="E113:F113"/>
    <mergeCell ref="E114:F114"/>
    <mergeCell ref="E115:F115"/>
    <mergeCell ref="E116:F116"/>
    <mergeCell ref="E117:F117"/>
  </mergeCells>
  <conditionalFormatting sqref="D10:D30">
    <cfRule type="cellIs" dxfId="146" priority="10" stopIfTrue="1" operator="equal">
      <formula>"F"</formula>
    </cfRule>
    <cfRule type="cellIs" dxfId="145" priority="11" stopIfTrue="1" operator="equal">
      <formula>"B"</formula>
    </cfRule>
    <cfRule type="cellIs" dxfId="144" priority="12" stopIfTrue="1" operator="equal">
      <formula>"u"</formula>
    </cfRule>
  </conditionalFormatting>
  <conditionalFormatting sqref="D41:D61">
    <cfRule type="cellIs" dxfId="143" priority="7" stopIfTrue="1" operator="equal">
      <formula>"F"</formula>
    </cfRule>
    <cfRule type="cellIs" dxfId="142" priority="8" stopIfTrue="1" operator="equal">
      <formula>"B"</formula>
    </cfRule>
    <cfRule type="cellIs" dxfId="141" priority="9" stopIfTrue="1" operator="equal">
      <formula>"u"</formula>
    </cfRule>
  </conditionalFormatting>
  <conditionalFormatting sqref="D72:D92">
    <cfRule type="cellIs" dxfId="140" priority="4" stopIfTrue="1" operator="equal">
      <formula>"F"</formula>
    </cfRule>
    <cfRule type="cellIs" dxfId="139" priority="5" stopIfTrue="1" operator="equal">
      <formula>"B"</formula>
    </cfRule>
    <cfRule type="cellIs" dxfId="138" priority="6" stopIfTrue="1" operator="equal">
      <formula>"u"</formula>
    </cfRule>
  </conditionalFormatting>
  <conditionalFormatting sqref="D104:D124">
    <cfRule type="cellIs" dxfId="137" priority="1" stopIfTrue="1" operator="equal">
      <formula>"F"</formula>
    </cfRule>
    <cfRule type="cellIs" dxfId="136" priority="2" stopIfTrue="1" operator="equal">
      <formula>"B"</formula>
    </cfRule>
    <cfRule type="cellIs" dxfId="135" priority="3"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D10:D30 D41:D61 D72:D92 D104:D124">
      <formula1>"U,P,F,B,S,n/a"</formula1>
    </dataValidation>
  </dataValidations>
  <hyperlinks>
    <hyperlink ref="E33" location="'UC003'!A1" display="UC003-02"/>
    <hyperlink ref="B45" location="'Test Data'!A2:D14" display="在编辑页面填写必填项的数据，点击“保存”按钮"/>
    <hyperlink ref="E2" location="'UC003'!A1" display="UC003-01"/>
    <hyperlink ref="E64" location="'UC003'!A1" display="UC003-03"/>
    <hyperlink ref="B76" location="'Test Data'!A15:E33" display="在编辑页面填写正确的联系信息，并点击“保存”按钮"/>
    <hyperlink ref="E96" location="'UC003'!A1" display="UC003-04"/>
    <hyperlink ref="B12" location="'Test Data'!A15:E46" display="输入正确的联系信息，并点击“保存”按钮"/>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I75"/>
  <sheetViews>
    <sheetView workbookViewId="0">
      <pane ySplit="12" topLeftCell="A13" activePane="bottomLeft" state="frozen"/>
      <selection pane="bottomLeft" sqref="A1:I1"/>
    </sheetView>
  </sheetViews>
  <sheetFormatPr defaultColWidth="9.1796875" defaultRowHeight="12.5" x14ac:dyDescent="0.25"/>
  <cols>
    <col min="1" max="1" width="5.26953125" style="9" customWidth="1"/>
    <col min="2" max="3" width="29.54296875" style="9" customWidth="1"/>
    <col min="4" max="4" width="6.54296875" style="9" bestFit="1" customWidth="1"/>
    <col min="5" max="5" width="10.453125" style="9" customWidth="1"/>
    <col min="6" max="6" width="7.54296875" style="9" bestFit="1" customWidth="1"/>
    <col min="7" max="7" width="7.54296875" style="9" customWidth="1"/>
    <col min="8" max="8" width="30.54296875" style="9" customWidth="1"/>
    <col min="9" max="9" width="2.7265625" style="13" customWidth="1"/>
    <col min="10" max="16384" width="9.1796875" style="9"/>
  </cols>
  <sheetData>
    <row r="1" spans="1:9" ht="20" x14ac:dyDescent="0.4">
      <c r="A1" s="773" t="str">
        <f ca="1">MID(CELL("filename",A7),FIND("]",CELL("filename"),1)+1,255)</f>
        <v>UC060</v>
      </c>
      <c r="B1" s="773"/>
      <c r="C1" s="773"/>
      <c r="D1" s="773"/>
      <c r="E1" s="773"/>
      <c r="F1" s="773"/>
      <c r="G1" s="773"/>
      <c r="H1" s="773"/>
      <c r="I1" s="773"/>
    </row>
    <row r="2" spans="1:9" ht="3.75" customHeight="1" x14ac:dyDescent="0.4">
      <c r="A2" s="16"/>
      <c r="B2" s="16"/>
      <c r="C2" s="16"/>
      <c r="D2" s="16"/>
      <c r="E2" s="16"/>
      <c r="F2" s="16"/>
      <c r="G2" s="16"/>
      <c r="H2" s="16"/>
      <c r="I2" s="16"/>
    </row>
    <row r="3" spans="1:9" s="18" customFormat="1" ht="13" x14ac:dyDescent="0.25">
      <c r="A3" s="20"/>
      <c r="B3" s="20"/>
      <c r="C3" s="20"/>
      <c r="D3" s="143"/>
      <c r="E3" s="143" t="s">
        <v>0</v>
      </c>
      <c r="F3" s="144"/>
      <c r="G3" s="145"/>
      <c r="H3" s="20"/>
      <c r="I3" s="20"/>
    </row>
    <row r="4" spans="1:9" s="18" customFormat="1" ht="11.5" x14ac:dyDescent="0.25">
      <c r="A4" s="20"/>
      <c r="B4" s="20"/>
      <c r="C4" s="20"/>
      <c r="D4" s="146" t="s">
        <v>12</v>
      </c>
      <c r="E4" s="33">
        <f>COUNTIF($D$12:$D$65,"U")</f>
        <v>0</v>
      </c>
      <c r="F4" s="89" t="str">
        <f>IF($E$9=0, "-", $E4/$E$9)</f>
        <v>-</v>
      </c>
      <c r="G4" s="76">
        <f>SUMIF($D$12:$D$64,"U", $G$12:$G$64) / 60</f>
        <v>0</v>
      </c>
      <c r="H4" s="20"/>
      <c r="I4" s="20"/>
    </row>
    <row r="5" spans="1:9" s="18" customFormat="1" ht="11.5" x14ac:dyDescent="0.25">
      <c r="A5" s="20"/>
      <c r="B5" s="20"/>
      <c r="C5" s="20"/>
      <c r="D5" s="146" t="s">
        <v>10</v>
      </c>
      <c r="E5" s="33">
        <f>COUNTIF($D$12:$D$65,"P")</f>
        <v>0</v>
      </c>
      <c r="F5" s="89" t="str">
        <f>IF($E$9=0, "-", $E5/$E$9)</f>
        <v>-</v>
      </c>
      <c r="G5" s="77">
        <f>SUMIF($D$12:$D$65,"P", $G$12:$G$65) / 60</f>
        <v>0</v>
      </c>
      <c r="H5" s="20"/>
      <c r="I5" s="20"/>
    </row>
    <row r="6" spans="1:9" s="18" customFormat="1" ht="11.5" x14ac:dyDescent="0.25">
      <c r="A6" s="20"/>
      <c r="B6" s="20"/>
      <c r="C6" s="20"/>
      <c r="D6" s="146" t="s">
        <v>11</v>
      </c>
      <c r="E6" s="33">
        <f>COUNTIF($D$12:$D$65,"F")</f>
        <v>0</v>
      </c>
      <c r="F6" s="89" t="str">
        <f>IF($E$9=0, "-", $E6/$E$9)</f>
        <v>-</v>
      </c>
      <c r="G6" s="77">
        <f>SUMIF($D$12:$D$65,"F", $G$12:$G$65) / 60</f>
        <v>0</v>
      </c>
      <c r="H6" s="20"/>
      <c r="I6" s="20"/>
    </row>
    <row r="7" spans="1:9" s="18" customFormat="1" ht="11.5" x14ac:dyDescent="0.25">
      <c r="A7" s="21"/>
      <c r="B7" s="21"/>
      <c r="C7" s="17"/>
      <c r="D7" s="146" t="s">
        <v>9</v>
      </c>
      <c r="E7" s="33">
        <f>COUNTIF($D$12:$D$65,"S")</f>
        <v>0</v>
      </c>
      <c r="F7" s="89" t="str">
        <f>IF($E$9=0, "-", $E7/$E$9)</f>
        <v>-</v>
      </c>
      <c r="G7" s="77">
        <f>SUMIF($D$12:$D$65,"S", $G$12:$G$65) / 60</f>
        <v>0</v>
      </c>
      <c r="H7" s="20"/>
      <c r="I7" s="20"/>
    </row>
    <row r="8" spans="1:9" s="18" customFormat="1" ht="11.5" x14ac:dyDescent="0.25">
      <c r="A8" s="21"/>
      <c r="B8" s="21"/>
      <c r="C8" s="17"/>
      <c r="D8" s="146" t="s">
        <v>13</v>
      </c>
      <c r="E8" s="33">
        <f>COUNTIF($D$12:$D$65,"B")</f>
        <v>0</v>
      </c>
      <c r="F8" s="90" t="str">
        <f>IF($E$9=0, "-", $E8/$E$9)</f>
        <v>-</v>
      </c>
      <c r="G8" s="77">
        <f>SUMIF($D$12:$D$65,"B", $G$12:$G$65) / 60</f>
        <v>0</v>
      </c>
      <c r="H8" s="20"/>
      <c r="I8" s="20"/>
    </row>
    <row r="9" spans="1:9" s="18" customFormat="1" ht="11.5" hidden="1" x14ac:dyDescent="0.2">
      <c r="A9" s="21"/>
      <c r="B9" s="21"/>
      <c r="C9" s="21"/>
      <c r="D9" s="35" t="s">
        <v>7</v>
      </c>
      <c r="E9" s="37">
        <f>SUM(E4:E8)</f>
        <v>0</v>
      </c>
      <c r="F9" s="38" t="str">
        <f>IF($E$9=0,"-",$E$9/$E$9)</f>
        <v>-</v>
      </c>
      <c r="G9" s="40">
        <f>SUM(G4:G8)</f>
        <v>0</v>
      </c>
      <c r="I9" s="22"/>
    </row>
    <row r="10" spans="1:9" s="18" customFormat="1" ht="11.5" hidden="1" x14ac:dyDescent="0.2">
      <c r="A10" s="21"/>
      <c r="B10" s="21"/>
      <c r="C10" s="21"/>
      <c r="D10" s="34" t="s">
        <v>8</v>
      </c>
      <c r="E10" s="36">
        <f>COUNTIF($D$12:$D$65,"N/A")</f>
        <v>50</v>
      </c>
      <c r="F10" s="19"/>
      <c r="G10" s="39">
        <f>SUMIF($D$12:$D$65,"n/a", $G$12:$G$65) / 60</f>
        <v>0</v>
      </c>
      <c r="I10" s="22"/>
    </row>
    <row r="11" spans="1:9" ht="4.5" customHeight="1" x14ac:dyDescent="0.25">
      <c r="A11" s="6"/>
      <c r="B11" s="6"/>
      <c r="C11" s="6"/>
      <c r="D11" s="6"/>
      <c r="E11" s="6"/>
      <c r="F11" s="6"/>
      <c r="G11" s="6"/>
      <c r="H11" s="6"/>
      <c r="I11" s="7"/>
    </row>
    <row r="12" spans="1:9" ht="29.25" customHeight="1" x14ac:dyDescent="0.3">
      <c r="A12" s="32" t="s">
        <v>14</v>
      </c>
      <c r="B12" s="32" t="s">
        <v>803</v>
      </c>
      <c r="C12" s="32" t="s">
        <v>72</v>
      </c>
      <c r="D12" s="32" t="s">
        <v>73</v>
      </c>
      <c r="E12" s="32" t="s">
        <v>75</v>
      </c>
      <c r="F12" s="32" t="s">
        <v>64</v>
      </c>
      <c r="G12" s="32" t="s">
        <v>76</v>
      </c>
      <c r="H12" s="142" t="s">
        <v>74</v>
      </c>
      <c r="I12" s="41"/>
    </row>
    <row r="13" spans="1:9" ht="13.5" thickBot="1" x14ac:dyDescent="0.35">
      <c r="A13" s="776" t="s">
        <v>203</v>
      </c>
      <c r="B13" s="777"/>
      <c r="C13" s="777"/>
      <c r="D13" s="777"/>
      <c r="E13" s="777"/>
      <c r="F13" s="777"/>
      <c r="G13" s="777"/>
      <c r="H13" s="777"/>
      <c r="I13" s="778"/>
    </row>
    <row r="14" spans="1:9" ht="23" x14ac:dyDescent="0.25">
      <c r="A14" s="28">
        <f>MAX(A$12:A12)+1</f>
        <v>1</v>
      </c>
      <c r="B14" s="403" t="s">
        <v>204</v>
      </c>
      <c r="C14" s="360" t="s">
        <v>205</v>
      </c>
      <c r="D14" s="147" t="s">
        <v>1</v>
      </c>
      <c r="E14" s="148"/>
      <c r="F14" s="31"/>
      <c r="G14" s="149"/>
      <c r="H14" s="150"/>
      <c r="I14" s="31"/>
    </row>
    <row r="15" spans="1:9" ht="23" x14ac:dyDescent="0.25">
      <c r="A15" s="23">
        <f>MAX(A$12:A14)+1</f>
        <v>2</v>
      </c>
      <c r="B15" s="309" t="s">
        <v>206</v>
      </c>
      <c r="C15" s="361" t="s">
        <v>207</v>
      </c>
      <c r="D15" s="147" t="s">
        <v>1</v>
      </c>
      <c r="E15" s="151"/>
      <c r="F15" s="27"/>
      <c r="G15" s="149"/>
      <c r="H15" s="152"/>
      <c r="I15" s="27"/>
    </row>
    <row r="16" spans="1:9" ht="13" x14ac:dyDescent="0.25">
      <c r="A16" s="23">
        <f>MAX(A$12:A15)+1</f>
        <v>3</v>
      </c>
      <c r="B16" s="26"/>
      <c r="C16" s="25"/>
      <c r="D16" s="147" t="s">
        <v>1</v>
      </c>
      <c r="E16" s="151"/>
      <c r="F16" s="27"/>
      <c r="G16" s="149"/>
      <c r="H16" s="152"/>
      <c r="I16" s="27"/>
    </row>
    <row r="17" spans="1:9" ht="13" x14ac:dyDescent="0.25">
      <c r="A17" s="23">
        <f>MAX(A$12:A16)+1</f>
        <v>4</v>
      </c>
      <c r="B17" s="24"/>
      <c r="C17" s="25"/>
      <c r="D17" s="147" t="s">
        <v>1</v>
      </c>
      <c r="E17" s="151"/>
      <c r="F17" s="27"/>
      <c r="G17" s="149"/>
      <c r="H17" s="152"/>
      <c r="I17" s="27"/>
    </row>
    <row r="18" spans="1:9" ht="13" x14ac:dyDescent="0.25">
      <c r="A18" s="23">
        <f>MAX(A$12:A17)+1</f>
        <v>5</v>
      </c>
      <c r="B18" s="24"/>
      <c r="C18" s="25"/>
      <c r="D18" s="147" t="s">
        <v>1</v>
      </c>
      <c r="E18" s="151"/>
      <c r="F18" s="27"/>
      <c r="G18" s="149"/>
      <c r="H18" s="152"/>
      <c r="I18" s="27"/>
    </row>
    <row r="19" spans="1:9" ht="13" x14ac:dyDescent="0.25">
      <c r="A19" s="23">
        <f>MAX(A$12:A18)+1</f>
        <v>6</v>
      </c>
      <c r="B19" s="25"/>
      <c r="C19" s="24"/>
      <c r="D19" s="147" t="s">
        <v>1</v>
      </c>
      <c r="E19" s="151"/>
      <c r="F19" s="27"/>
      <c r="G19" s="149"/>
      <c r="H19" s="152"/>
      <c r="I19" s="27"/>
    </row>
    <row r="20" spans="1:9" ht="13" x14ac:dyDescent="0.25">
      <c r="A20" s="23">
        <f>MAX(A$12:A19)+1</f>
        <v>7</v>
      </c>
      <c r="B20" s="25"/>
      <c r="C20" s="24"/>
      <c r="D20" s="147" t="s">
        <v>1</v>
      </c>
      <c r="E20" s="151"/>
      <c r="F20" s="27"/>
      <c r="G20" s="149"/>
      <c r="H20" s="152"/>
      <c r="I20" s="27"/>
    </row>
    <row r="21" spans="1:9" ht="13" x14ac:dyDescent="0.25">
      <c r="A21" s="23">
        <f>MAX(A$12:A20)+1</f>
        <v>8</v>
      </c>
      <c r="B21" s="24"/>
      <c r="C21" s="24"/>
      <c r="D21" s="147" t="s">
        <v>1</v>
      </c>
      <c r="E21" s="151"/>
      <c r="F21" s="27"/>
      <c r="G21" s="149"/>
      <c r="H21" s="152"/>
      <c r="I21" s="27"/>
    </row>
    <row r="22" spans="1:9" ht="13" x14ac:dyDescent="0.25">
      <c r="A22" s="23">
        <f>MAX(A$12:A21)+1</f>
        <v>9</v>
      </c>
      <c r="B22" s="25"/>
      <c r="C22" s="24"/>
      <c r="D22" s="147" t="s">
        <v>1</v>
      </c>
      <c r="E22" s="151"/>
      <c r="F22" s="27"/>
      <c r="G22" s="149"/>
      <c r="H22" s="152"/>
      <c r="I22" s="27"/>
    </row>
    <row r="23" spans="1:9" ht="13" x14ac:dyDescent="0.25">
      <c r="A23" s="23">
        <f>MAX(A$12:A22)+1</f>
        <v>10</v>
      </c>
      <c r="B23" s="25"/>
      <c r="C23" s="24"/>
      <c r="D23" s="147" t="s">
        <v>1</v>
      </c>
      <c r="E23" s="151"/>
      <c r="F23" s="27"/>
      <c r="G23" s="149"/>
      <c r="H23" s="152"/>
      <c r="I23" s="27"/>
    </row>
    <row r="24" spans="1:9" ht="13" x14ac:dyDescent="0.25">
      <c r="A24" s="23">
        <f>MAX(A$12:A23)+1</f>
        <v>11</v>
      </c>
      <c r="B24" s="24"/>
      <c r="C24" s="24"/>
      <c r="D24" s="147" t="s">
        <v>1</v>
      </c>
      <c r="E24" s="151"/>
      <c r="F24" s="27"/>
      <c r="G24" s="149"/>
      <c r="H24" s="152"/>
      <c r="I24" s="27"/>
    </row>
    <row r="25" spans="1:9" ht="13" x14ac:dyDescent="0.25">
      <c r="A25" s="23">
        <f>MAX(A$12:A24)+1</f>
        <v>12</v>
      </c>
      <c r="B25" s="25"/>
      <c r="C25" s="24"/>
      <c r="D25" s="147" t="s">
        <v>1</v>
      </c>
      <c r="E25" s="151"/>
      <c r="F25" s="27"/>
      <c r="G25" s="149"/>
      <c r="H25" s="152"/>
      <c r="I25" s="27"/>
    </row>
    <row r="26" spans="1:9" ht="13" x14ac:dyDescent="0.25">
      <c r="A26" s="23">
        <f>MAX(A$12:A25)+1</f>
        <v>13</v>
      </c>
      <c r="B26" s="25"/>
      <c r="C26" s="24"/>
      <c r="D26" s="147" t="s">
        <v>1</v>
      </c>
      <c r="E26" s="151"/>
      <c r="F26" s="27"/>
      <c r="G26" s="149"/>
      <c r="H26" s="152"/>
      <c r="I26" s="27"/>
    </row>
    <row r="27" spans="1:9" ht="13" x14ac:dyDescent="0.25">
      <c r="A27" s="23">
        <f>MAX(A$12:A26)+1</f>
        <v>14</v>
      </c>
      <c r="B27" s="24"/>
      <c r="C27" s="24"/>
      <c r="D27" s="147" t="s">
        <v>1</v>
      </c>
      <c r="E27" s="151"/>
      <c r="F27" s="27"/>
      <c r="G27" s="149"/>
      <c r="H27" s="152"/>
      <c r="I27" s="27"/>
    </row>
    <row r="28" spans="1:9" ht="13" x14ac:dyDescent="0.25">
      <c r="A28" s="23">
        <f>MAX(A$12:A27)+1</f>
        <v>15</v>
      </c>
      <c r="B28" s="25"/>
      <c r="C28" s="24"/>
      <c r="D28" s="147" t="s">
        <v>1</v>
      </c>
      <c r="E28" s="151"/>
      <c r="F28" s="27"/>
      <c r="G28" s="149"/>
      <c r="H28" s="152"/>
      <c r="I28" s="27"/>
    </row>
    <row r="29" spans="1:9" ht="13" x14ac:dyDescent="0.25">
      <c r="A29" s="23">
        <f>MAX(A$12:A28)+1</f>
        <v>16</v>
      </c>
      <c r="B29" s="25"/>
      <c r="C29" s="24"/>
      <c r="D29" s="147" t="s">
        <v>1</v>
      </c>
      <c r="E29" s="151"/>
      <c r="F29" s="27"/>
      <c r="G29" s="149"/>
      <c r="H29" s="152"/>
      <c r="I29" s="27"/>
    </row>
    <row r="30" spans="1:9" ht="13" x14ac:dyDescent="0.25">
      <c r="A30" s="23">
        <f>MAX(A$12:A29)+1</f>
        <v>17</v>
      </c>
      <c r="B30" s="24"/>
      <c r="C30" s="24"/>
      <c r="D30" s="147" t="s">
        <v>1</v>
      </c>
      <c r="E30" s="151"/>
      <c r="F30" s="27"/>
      <c r="G30" s="149"/>
      <c r="H30" s="152"/>
      <c r="I30" s="27"/>
    </row>
    <row r="31" spans="1:9" ht="13" x14ac:dyDescent="0.25">
      <c r="A31" s="23">
        <f>MAX(A$12:A30)+1</f>
        <v>18</v>
      </c>
      <c r="B31" s="25"/>
      <c r="C31" s="24"/>
      <c r="D31" s="147" t="s">
        <v>1</v>
      </c>
      <c r="E31" s="151"/>
      <c r="F31" s="27"/>
      <c r="G31" s="149"/>
      <c r="H31" s="152"/>
      <c r="I31" s="27"/>
    </row>
    <row r="32" spans="1:9" ht="13" x14ac:dyDescent="0.25">
      <c r="A32" s="23">
        <f>MAX(A$12:A31)+1</f>
        <v>19</v>
      </c>
      <c r="B32" s="25"/>
      <c r="C32" s="24"/>
      <c r="D32" s="147" t="s">
        <v>1</v>
      </c>
      <c r="E32" s="151"/>
      <c r="F32" s="27"/>
      <c r="G32" s="149"/>
      <c r="H32" s="152"/>
      <c r="I32" s="27"/>
    </row>
    <row r="33" spans="1:9" ht="13" x14ac:dyDescent="0.25">
      <c r="A33" s="23">
        <f>MAX(A$12:A32)+1</f>
        <v>20</v>
      </c>
      <c r="B33" s="24"/>
      <c r="C33" s="24"/>
      <c r="D33" s="147" t="s">
        <v>1</v>
      </c>
      <c r="E33" s="151"/>
      <c r="F33" s="27"/>
      <c r="G33" s="149"/>
      <c r="H33" s="152"/>
      <c r="I33" s="27"/>
    </row>
    <row r="34" spans="1:9" ht="13" x14ac:dyDescent="0.25">
      <c r="A34" s="23">
        <f>MAX(A$12:A33)+1</f>
        <v>21</v>
      </c>
      <c r="B34" s="25"/>
      <c r="C34" s="24"/>
      <c r="D34" s="147" t="s">
        <v>1</v>
      </c>
      <c r="E34" s="151"/>
      <c r="F34" s="27"/>
      <c r="G34" s="149"/>
      <c r="H34" s="152"/>
      <c r="I34" s="27"/>
    </row>
    <row r="35" spans="1:9" ht="13" x14ac:dyDescent="0.25">
      <c r="A35" s="23">
        <f>MAX(A$12:A34)+1</f>
        <v>22</v>
      </c>
      <c r="B35" s="25"/>
      <c r="C35" s="24"/>
      <c r="D35" s="147" t="s">
        <v>1</v>
      </c>
      <c r="E35" s="151"/>
      <c r="F35" s="27"/>
      <c r="G35" s="149"/>
      <c r="H35" s="152"/>
      <c r="I35" s="27"/>
    </row>
    <row r="36" spans="1:9" ht="13" x14ac:dyDescent="0.25">
      <c r="A36" s="23">
        <f>MAX(A$12:A35)+1</f>
        <v>23</v>
      </c>
      <c r="B36" s="24"/>
      <c r="C36" s="24"/>
      <c r="D36" s="147" t="s">
        <v>1</v>
      </c>
      <c r="E36" s="151"/>
      <c r="F36" s="27"/>
      <c r="G36" s="149"/>
      <c r="H36" s="152"/>
      <c r="I36" s="27"/>
    </row>
    <row r="37" spans="1:9" ht="13" x14ac:dyDescent="0.25">
      <c r="A37" s="23">
        <f>MAX(A$12:A36)+1</f>
        <v>24</v>
      </c>
      <c r="B37" s="25"/>
      <c r="C37" s="24"/>
      <c r="D37" s="147" t="s">
        <v>1</v>
      </c>
      <c r="E37" s="151"/>
      <c r="F37" s="27"/>
      <c r="G37" s="149"/>
      <c r="H37" s="152"/>
      <c r="I37" s="27"/>
    </row>
    <row r="38" spans="1:9" ht="13" x14ac:dyDescent="0.25">
      <c r="A38" s="23">
        <f>MAX(A$12:A37)+1</f>
        <v>25</v>
      </c>
      <c r="B38" s="25"/>
      <c r="C38" s="24"/>
      <c r="D38" s="147" t="s">
        <v>1</v>
      </c>
      <c r="E38" s="151"/>
      <c r="F38" s="27"/>
      <c r="G38" s="149"/>
      <c r="H38" s="152"/>
      <c r="I38" s="27"/>
    </row>
    <row r="39" spans="1:9" ht="13" x14ac:dyDescent="0.25">
      <c r="A39" s="23">
        <f>MAX(A$12:A38)+1</f>
        <v>26</v>
      </c>
      <c r="B39" s="24"/>
      <c r="C39" s="24"/>
      <c r="D39" s="147" t="s">
        <v>1</v>
      </c>
      <c r="E39" s="151"/>
      <c r="F39" s="27"/>
      <c r="G39" s="149"/>
      <c r="H39" s="152"/>
      <c r="I39" s="27"/>
    </row>
    <row r="40" spans="1:9" ht="13" x14ac:dyDescent="0.25">
      <c r="A40" s="23">
        <f>MAX(A$12:A39)+1</f>
        <v>27</v>
      </c>
      <c r="B40" s="25"/>
      <c r="C40" s="24"/>
      <c r="D40" s="147" t="s">
        <v>1</v>
      </c>
      <c r="E40" s="151"/>
      <c r="F40" s="27"/>
      <c r="G40" s="149"/>
      <c r="H40" s="152"/>
      <c r="I40" s="27"/>
    </row>
    <row r="41" spans="1:9" ht="13" x14ac:dyDescent="0.25">
      <c r="A41" s="23">
        <f>MAX(A$12:A40)+1</f>
        <v>28</v>
      </c>
      <c r="B41" s="25"/>
      <c r="C41" s="24"/>
      <c r="D41" s="147" t="s">
        <v>1</v>
      </c>
      <c r="E41" s="151"/>
      <c r="F41" s="27"/>
      <c r="G41" s="149"/>
      <c r="H41" s="152"/>
      <c r="I41" s="27"/>
    </row>
    <row r="42" spans="1:9" ht="13" x14ac:dyDescent="0.25">
      <c r="A42" s="23">
        <f>MAX(A$12:A41)+1</f>
        <v>29</v>
      </c>
      <c r="B42" s="24"/>
      <c r="C42" s="24"/>
      <c r="D42" s="147" t="s">
        <v>1</v>
      </c>
      <c r="E42" s="151"/>
      <c r="F42" s="27"/>
      <c r="G42" s="149"/>
      <c r="H42" s="152"/>
      <c r="I42" s="27"/>
    </row>
    <row r="43" spans="1:9" ht="13" x14ac:dyDescent="0.25">
      <c r="A43" s="23">
        <f>MAX(A$12:A42)+1</f>
        <v>30</v>
      </c>
      <c r="B43" s="25"/>
      <c r="C43" s="24"/>
      <c r="D43" s="147" t="s">
        <v>1</v>
      </c>
      <c r="E43" s="151"/>
      <c r="F43" s="27"/>
      <c r="G43" s="149"/>
      <c r="H43" s="152"/>
      <c r="I43" s="27"/>
    </row>
    <row r="44" spans="1:9" ht="13" x14ac:dyDescent="0.25">
      <c r="A44" s="23">
        <f>MAX(A$12:A43)+1</f>
        <v>31</v>
      </c>
      <c r="B44" s="25"/>
      <c r="C44" s="24"/>
      <c r="D44" s="147" t="s">
        <v>1</v>
      </c>
      <c r="E44" s="151"/>
      <c r="F44" s="27"/>
      <c r="G44" s="149"/>
      <c r="H44" s="152"/>
      <c r="I44" s="27"/>
    </row>
    <row r="45" spans="1:9" ht="13" x14ac:dyDescent="0.25">
      <c r="A45" s="23">
        <f>MAX(A$12:A44)+1</f>
        <v>32</v>
      </c>
      <c r="B45" s="24"/>
      <c r="C45" s="24"/>
      <c r="D45" s="147" t="s">
        <v>1</v>
      </c>
      <c r="E45" s="151"/>
      <c r="F45" s="27"/>
      <c r="G45" s="149"/>
      <c r="H45" s="152"/>
      <c r="I45" s="27"/>
    </row>
    <row r="46" spans="1:9" ht="13" x14ac:dyDescent="0.25">
      <c r="A46" s="23">
        <f>MAX(A$12:A45)+1</f>
        <v>33</v>
      </c>
      <c r="B46" s="25"/>
      <c r="C46" s="24"/>
      <c r="D46" s="147" t="s">
        <v>1</v>
      </c>
      <c r="E46" s="151"/>
      <c r="F46" s="27"/>
      <c r="G46" s="149"/>
      <c r="H46" s="152"/>
      <c r="I46" s="27"/>
    </row>
    <row r="47" spans="1:9" ht="13" x14ac:dyDescent="0.25">
      <c r="A47" s="23">
        <f>MAX(A$12:A46)+1</f>
        <v>34</v>
      </c>
      <c r="B47" s="25"/>
      <c r="C47" s="24"/>
      <c r="D47" s="147" t="s">
        <v>1</v>
      </c>
      <c r="E47" s="151"/>
      <c r="F47" s="27"/>
      <c r="G47" s="149"/>
      <c r="H47" s="152"/>
      <c r="I47" s="27"/>
    </row>
    <row r="48" spans="1:9" ht="13" x14ac:dyDescent="0.25">
      <c r="A48" s="23">
        <f>MAX(A$12:A47)+1</f>
        <v>35</v>
      </c>
      <c r="B48" s="24"/>
      <c r="C48" s="24"/>
      <c r="D48" s="147" t="s">
        <v>1</v>
      </c>
      <c r="E48" s="151"/>
      <c r="F48" s="27"/>
      <c r="G48" s="149"/>
      <c r="H48" s="152"/>
      <c r="I48" s="27"/>
    </row>
    <row r="49" spans="1:9" ht="13" x14ac:dyDescent="0.25">
      <c r="A49" s="23">
        <f>MAX(A$12:A48)+1</f>
        <v>36</v>
      </c>
      <c r="B49" s="25"/>
      <c r="C49" s="24"/>
      <c r="D49" s="147" t="s">
        <v>1</v>
      </c>
      <c r="E49" s="151"/>
      <c r="F49" s="27"/>
      <c r="G49" s="149"/>
      <c r="H49" s="152"/>
      <c r="I49" s="27"/>
    </row>
    <row r="50" spans="1:9" ht="13" x14ac:dyDescent="0.25">
      <c r="A50" s="23">
        <f>MAX(A$12:A49)+1</f>
        <v>37</v>
      </c>
      <c r="B50" s="25"/>
      <c r="C50" s="24"/>
      <c r="D50" s="147" t="s">
        <v>1</v>
      </c>
      <c r="E50" s="151"/>
      <c r="F50" s="27"/>
      <c r="G50" s="149"/>
      <c r="H50" s="152"/>
      <c r="I50" s="27"/>
    </row>
    <row r="51" spans="1:9" ht="13" x14ac:dyDescent="0.25">
      <c r="A51" s="23">
        <f>MAX(A$12:A50)+1</f>
        <v>38</v>
      </c>
      <c r="B51" s="24"/>
      <c r="C51" s="24"/>
      <c r="D51" s="147" t="s">
        <v>1</v>
      </c>
      <c r="E51" s="151"/>
      <c r="F51" s="27"/>
      <c r="G51" s="149"/>
      <c r="H51" s="152"/>
      <c r="I51" s="27"/>
    </row>
    <row r="52" spans="1:9" ht="13" x14ac:dyDescent="0.25">
      <c r="A52" s="23">
        <f>MAX(A$12:A51)+1</f>
        <v>39</v>
      </c>
      <c r="B52" s="25"/>
      <c r="C52" s="24"/>
      <c r="D52" s="147" t="s">
        <v>1</v>
      </c>
      <c r="E52" s="151"/>
      <c r="F52" s="27"/>
      <c r="G52" s="149"/>
      <c r="H52" s="152"/>
      <c r="I52" s="27"/>
    </row>
    <row r="53" spans="1:9" ht="13" x14ac:dyDescent="0.25">
      <c r="A53" s="23">
        <f>MAX(A$12:A52)+1</f>
        <v>40</v>
      </c>
      <c r="B53" s="25"/>
      <c r="C53" s="24"/>
      <c r="D53" s="147" t="s">
        <v>1</v>
      </c>
      <c r="E53" s="151"/>
      <c r="F53" s="27"/>
      <c r="G53" s="149"/>
      <c r="H53" s="152"/>
      <c r="I53" s="27"/>
    </row>
    <row r="54" spans="1:9" ht="13" x14ac:dyDescent="0.25">
      <c r="A54" s="23">
        <f>MAX(A$12:A53)+1</f>
        <v>41</v>
      </c>
      <c r="B54" s="24"/>
      <c r="C54" s="24"/>
      <c r="D54" s="147" t="s">
        <v>1</v>
      </c>
      <c r="E54" s="151"/>
      <c r="F54" s="27"/>
      <c r="G54" s="149"/>
      <c r="H54" s="152"/>
      <c r="I54" s="27"/>
    </row>
    <row r="55" spans="1:9" ht="13" x14ac:dyDescent="0.25">
      <c r="A55" s="23">
        <f>MAX(A$12:A54)+1</f>
        <v>42</v>
      </c>
      <c r="B55" s="25"/>
      <c r="C55" s="24"/>
      <c r="D55" s="147" t="s">
        <v>1</v>
      </c>
      <c r="E55" s="151"/>
      <c r="F55" s="27"/>
      <c r="G55" s="149"/>
      <c r="H55" s="152"/>
      <c r="I55" s="27"/>
    </row>
    <row r="56" spans="1:9" ht="13" x14ac:dyDescent="0.25">
      <c r="A56" s="23">
        <f>MAX(A$12:A55)+1</f>
        <v>43</v>
      </c>
      <c r="B56" s="25"/>
      <c r="C56" s="24"/>
      <c r="D56" s="147" t="s">
        <v>1</v>
      </c>
      <c r="E56" s="151"/>
      <c r="F56" s="27"/>
      <c r="G56" s="149"/>
      <c r="H56" s="152"/>
      <c r="I56" s="27"/>
    </row>
    <row r="57" spans="1:9" ht="13" x14ac:dyDescent="0.25">
      <c r="A57" s="23">
        <f>MAX(A$12:A56)+1</f>
        <v>44</v>
      </c>
      <c r="B57" s="24"/>
      <c r="C57" s="24"/>
      <c r="D57" s="147" t="s">
        <v>1</v>
      </c>
      <c r="E57" s="151"/>
      <c r="F57" s="27"/>
      <c r="G57" s="149"/>
      <c r="H57" s="152"/>
      <c r="I57" s="27"/>
    </row>
    <row r="58" spans="1:9" ht="13" x14ac:dyDescent="0.25">
      <c r="A58" s="23">
        <f>MAX(A$12:A57)+1</f>
        <v>45</v>
      </c>
      <c r="B58" s="25"/>
      <c r="C58" s="24"/>
      <c r="D58" s="147" t="s">
        <v>1</v>
      </c>
      <c r="E58" s="151"/>
      <c r="F58" s="27"/>
      <c r="G58" s="149"/>
      <c r="H58" s="152"/>
      <c r="I58" s="27"/>
    </row>
    <row r="59" spans="1:9" ht="13" x14ac:dyDescent="0.25">
      <c r="A59" s="23">
        <f>MAX(A$12:A58)+1</f>
        <v>46</v>
      </c>
      <c r="B59" s="25"/>
      <c r="C59" s="24"/>
      <c r="D59" s="147" t="s">
        <v>1</v>
      </c>
      <c r="E59" s="151"/>
      <c r="F59" s="27"/>
      <c r="G59" s="149"/>
      <c r="H59" s="152"/>
      <c r="I59" s="27"/>
    </row>
    <row r="60" spans="1:9" ht="13" x14ac:dyDescent="0.25">
      <c r="A60" s="23">
        <f>MAX(A$12:A59)+1</f>
        <v>47</v>
      </c>
      <c r="B60" s="24"/>
      <c r="C60" s="24"/>
      <c r="D60" s="147" t="s">
        <v>1</v>
      </c>
      <c r="E60" s="151"/>
      <c r="F60" s="27"/>
      <c r="G60" s="149"/>
      <c r="H60" s="152"/>
      <c r="I60" s="27"/>
    </row>
    <row r="61" spans="1:9" ht="13" x14ac:dyDescent="0.25">
      <c r="A61" s="23">
        <f>MAX(A$12:A60)+1</f>
        <v>48</v>
      </c>
      <c r="B61" s="25"/>
      <c r="C61" s="24"/>
      <c r="D61" s="147" t="s">
        <v>1</v>
      </c>
      <c r="E61" s="151"/>
      <c r="F61" s="27"/>
      <c r="G61" s="149"/>
      <c r="H61" s="152"/>
      <c r="I61" s="27"/>
    </row>
    <row r="62" spans="1:9" ht="13" x14ac:dyDescent="0.25">
      <c r="A62" s="23">
        <f>MAX(A$12:A61)+1</f>
        <v>49</v>
      </c>
      <c r="B62" s="25"/>
      <c r="C62" s="24"/>
      <c r="D62" s="147" t="s">
        <v>1</v>
      </c>
      <c r="E62" s="151"/>
      <c r="F62" s="27"/>
      <c r="G62" s="149"/>
      <c r="H62" s="152"/>
      <c r="I62" s="27"/>
    </row>
    <row r="63" spans="1:9" ht="13" x14ac:dyDescent="0.25">
      <c r="A63" s="23">
        <f>MAX(A$12:A62)+1</f>
        <v>50</v>
      </c>
      <c r="B63" s="24"/>
      <c r="C63" s="24"/>
      <c r="D63" s="147" t="s">
        <v>1</v>
      </c>
      <c r="E63" s="151"/>
      <c r="F63" s="27"/>
      <c r="G63" s="149"/>
      <c r="H63" s="152"/>
      <c r="I63" s="27"/>
    </row>
    <row r="64" spans="1:9" ht="13" x14ac:dyDescent="0.3">
      <c r="A64" s="774"/>
      <c r="B64" s="774"/>
      <c r="C64" s="774"/>
      <c r="D64" s="774"/>
      <c r="E64" s="774"/>
      <c r="F64" s="774"/>
      <c r="G64" s="774"/>
      <c r="H64" s="774"/>
      <c r="I64" s="774"/>
    </row>
    <row r="65" spans="1:9" ht="13" x14ac:dyDescent="0.3">
      <c r="A65" s="775" t="s">
        <v>22</v>
      </c>
      <c r="B65" s="775"/>
      <c r="C65" s="775"/>
      <c r="D65" s="775"/>
      <c r="E65" s="775"/>
      <c r="F65" s="775"/>
      <c r="G65" s="775"/>
      <c r="H65" s="775"/>
      <c r="I65" s="775"/>
    </row>
    <row r="66" spans="1:9" ht="13" x14ac:dyDescent="0.3">
      <c r="A66" s="774"/>
      <c r="B66" s="774"/>
      <c r="C66" s="774"/>
      <c r="D66" s="774"/>
      <c r="E66" s="774"/>
      <c r="F66" s="774"/>
      <c r="G66" s="774"/>
      <c r="H66" s="774"/>
      <c r="I66" s="774"/>
    </row>
    <row r="67" spans="1:9" s="12" customFormat="1" ht="18" customHeight="1" x14ac:dyDescent="0.25">
      <c r="A67" s="10"/>
      <c r="B67" s="11"/>
      <c r="I67" s="11"/>
    </row>
    <row r="68" spans="1:9" s="12" customFormat="1" ht="18" customHeight="1" x14ac:dyDescent="0.25">
      <c r="A68" s="10"/>
      <c r="B68" s="11"/>
      <c r="I68" s="11"/>
    </row>
    <row r="69" spans="1:9" s="12" customFormat="1" ht="18" customHeight="1" x14ac:dyDescent="0.25">
      <c r="A69" s="11"/>
      <c r="B69" s="11"/>
      <c r="I69" s="11"/>
    </row>
    <row r="70" spans="1:9" s="12" customFormat="1" ht="18" customHeight="1" x14ac:dyDescent="0.25">
      <c r="A70" s="11"/>
      <c r="B70" s="11"/>
      <c r="I70" s="11"/>
    </row>
    <row r="71" spans="1:9" s="12" customFormat="1" ht="18" customHeight="1" x14ac:dyDescent="0.25">
      <c r="A71" s="11"/>
      <c r="B71" s="11"/>
      <c r="I71" s="11"/>
    </row>
    <row r="72" spans="1:9" s="12" customFormat="1" ht="18" customHeight="1" x14ac:dyDescent="0.25">
      <c r="A72" s="11"/>
      <c r="B72" s="11"/>
      <c r="I72" s="11"/>
    </row>
    <row r="73" spans="1:9" s="12" customFormat="1" ht="18" customHeight="1" x14ac:dyDescent="0.25">
      <c r="A73" s="11"/>
      <c r="B73" s="11"/>
      <c r="I73" s="11"/>
    </row>
    <row r="74" spans="1:9" s="12" customFormat="1" ht="18" customHeight="1" x14ac:dyDescent="0.25">
      <c r="A74" s="11"/>
      <c r="B74" s="11"/>
      <c r="I74" s="11"/>
    </row>
    <row r="75" spans="1:9" s="12" customFormat="1" x14ac:dyDescent="0.25">
      <c r="A75" s="11"/>
      <c r="B75" s="11"/>
      <c r="C75" s="11"/>
      <c r="D75" s="11"/>
      <c r="E75" s="11"/>
      <c r="F75" s="11"/>
      <c r="G75" s="11"/>
      <c r="H75" s="11"/>
      <c r="I75" s="11"/>
    </row>
  </sheetData>
  <mergeCells count="5">
    <mergeCell ref="A1:I1"/>
    <mergeCell ref="A66:I66"/>
    <mergeCell ref="A13:I13"/>
    <mergeCell ref="A65:I65"/>
    <mergeCell ref="A64:I64"/>
  </mergeCells>
  <phoneticPr fontId="0" type="noConversion"/>
  <conditionalFormatting sqref="D14:D63">
    <cfRule type="cellIs" dxfId="134" priority="1" stopIfTrue="1" operator="equal">
      <formula>"F"</formula>
    </cfRule>
    <cfRule type="cellIs" dxfId="133" priority="2" stopIfTrue="1" operator="equal">
      <formula>"B"</formula>
    </cfRule>
    <cfRule type="cellIs" dxfId="132" priority="3" stopIfTrue="1" operator="equal">
      <formula>"u"</formula>
    </cfRule>
  </conditionalFormatting>
  <dataValidations xWindow="81" yWindow="389" count="3">
    <dataValidation type="list" showInputMessage="1" showErrorMessage="1" promptTitle="Valid values include:" prompt="U - Untested_x000a_P - Pass_x000a_F - Fail_x000a_B - Blocked_x000a_S - Skipped_x000a_n/a - Not applicable_x000a_" sqref="D14:D63">
      <formula1>"U,P,F,B,S,n/a"</formula1>
    </dataValidation>
    <dataValidation allowBlank="1" showErrorMessage="1" promptTitle="Valid values include:" sqref="D12"/>
    <dataValidation allowBlank="1" showErrorMessage="1" sqref="A12:B12"/>
  </dataValidations>
  <hyperlinks>
    <hyperlink ref="B14" location="'UC060 Test Cases '!A1:A30" display="国籍信息的所有文本框都填写正确的信息，点击“保存”按钮"/>
    <hyperlink ref="B15" location="'UC060 Test Cases '!A30:A62" display="国籍信息的所有文本框都为空，点击“保存”按钮"/>
  </hyperlinks>
  <pageMargins left="0.5" right="0.5" top="0.5" bottom="0.5" header="0.5" footer="0.5"/>
  <pageSetup orientation="landscape" r:id="rId1"/>
  <headerFooter alignWithMargins="0"/>
  <drawing r:id="rId2"/>
  <legacyDrawing r:id="rId3"/>
  <oleObjects>
    <mc:AlternateContent xmlns:mc="http://schemas.openxmlformats.org/markup-compatibility/2006">
      <mc:Choice Requires="x14">
        <oleObject progId="Paint.Picture" shapeId="113674" r:id="rId4">
          <objectPr defaultSize="0" r:id="rId5">
            <anchor moveWithCells="1">
              <from>
                <xdr:col>8</xdr:col>
                <xdr:colOff>19050</xdr:colOff>
                <xdr:row>11</xdr:row>
                <xdr:rowOff>190500</xdr:rowOff>
              </from>
              <to>
                <xdr:col>9</xdr:col>
                <xdr:colOff>0</xdr:colOff>
                <xdr:row>11</xdr:row>
                <xdr:rowOff>342900</xdr:rowOff>
              </to>
            </anchor>
          </objectPr>
        </oleObject>
      </mc:Choice>
      <mc:Fallback>
        <oleObject progId="Paint.Picture" shapeId="113674" r:id="rId4"/>
      </mc:Fallback>
    </mc:AlternateContent>
    <mc:AlternateContent xmlns:mc="http://schemas.openxmlformats.org/markup-compatibility/2006">
      <mc:Choice Requires="x14">
        <oleObject progId="Paint.Picture" shapeId="113681" r:id="rId6">
          <objectPr defaultSize="0" r:id="rId5">
            <anchor moveWithCells="1">
              <from>
                <xdr:col>8</xdr:col>
                <xdr:colOff>19050</xdr:colOff>
                <xdr:row>11</xdr:row>
                <xdr:rowOff>190500</xdr:rowOff>
              </from>
              <to>
                <xdr:col>9</xdr:col>
                <xdr:colOff>0</xdr:colOff>
                <xdr:row>11</xdr:row>
                <xdr:rowOff>342900</xdr:rowOff>
              </to>
            </anchor>
          </objectPr>
        </oleObject>
      </mc:Choice>
      <mc:Fallback>
        <oleObject progId="Paint.Picture" shapeId="113681" r:id="rId6"/>
      </mc:Fallback>
    </mc:AlternateContent>
    <mc:AlternateContent xmlns:mc="http://schemas.openxmlformats.org/markup-compatibility/2006">
      <mc:Choice Requires="x14">
        <oleObject progId="Paint.Picture" shapeId="113682" r:id="rId7">
          <objectPr defaultSize="0" r:id="rId5">
            <anchor moveWithCells="1">
              <from>
                <xdr:col>8</xdr:col>
                <xdr:colOff>19050</xdr:colOff>
                <xdr:row>11</xdr:row>
                <xdr:rowOff>190500</xdr:rowOff>
              </from>
              <to>
                <xdr:col>9</xdr:col>
                <xdr:colOff>0</xdr:colOff>
                <xdr:row>11</xdr:row>
                <xdr:rowOff>342900</xdr:rowOff>
              </to>
            </anchor>
          </objectPr>
        </oleObject>
      </mc:Choice>
      <mc:Fallback>
        <oleObject progId="Paint.Picture" shapeId="113682" r:id="rId7"/>
      </mc:Fallback>
    </mc:AlternateContent>
  </oleObjec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workbookViewId="0">
      <selection activeCell="B12" sqref="B12"/>
    </sheetView>
  </sheetViews>
  <sheetFormatPr defaultColWidth="9.1796875" defaultRowHeight="12.5" x14ac:dyDescent="0.25"/>
  <cols>
    <col min="1" max="1" width="3.1796875" style="268" bestFit="1" customWidth="1"/>
    <col min="2" max="2" width="32.1796875" style="268" bestFit="1" customWidth="1"/>
    <col min="3" max="3" width="30.453125" style="268" bestFit="1" customWidth="1"/>
    <col min="4" max="4" width="9.1796875" style="268" bestFit="1" customWidth="1"/>
    <col min="5" max="5" width="12.1796875" style="268" customWidth="1"/>
    <col min="6" max="16384" width="9.1796875" style="268"/>
  </cols>
  <sheetData>
    <row r="1" spans="1:6" ht="16.5" customHeight="1" thickBot="1" x14ac:dyDescent="0.3">
      <c r="A1" s="827" t="s">
        <v>208</v>
      </c>
      <c r="B1" s="827"/>
      <c r="C1" s="827"/>
      <c r="D1" s="827"/>
      <c r="E1" s="827"/>
      <c r="F1" s="827"/>
    </row>
    <row r="2" spans="1:6" ht="13.5" thickTop="1" x14ac:dyDescent="0.3">
      <c r="A2" s="366"/>
      <c r="B2" s="367" t="s">
        <v>84</v>
      </c>
      <c r="C2" s="368" t="s">
        <v>209</v>
      </c>
      <c r="D2" s="395" t="s">
        <v>77</v>
      </c>
      <c r="E2" s="312" t="s">
        <v>210</v>
      </c>
      <c r="F2" s="369"/>
    </row>
    <row r="3" spans="1:6" ht="13" x14ac:dyDescent="0.3">
      <c r="A3" s="370"/>
      <c r="B3" s="371" t="s">
        <v>85</v>
      </c>
      <c r="C3" s="833" t="s">
        <v>209</v>
      </c>
      <c r="D3" s="834"/>
      <c r="E3" s="835"/>
      <c r="F3" s="369"/>
    </row>
    <row r="4" spans="1:6" ht="13" x14ac:dyDescent="0.3">
      <c r="A4" s="372"/>
      <c r="B4" s="371" t="s">
        <v>87</v>
      </c>
      <c r="C4" s="833" t="s">
        <v>211</v>
      </c>
      <c r="D4" s="834"/>
      <c r="E4" s="835"/>
      <c r="F4" s="369"/>
    </row>
    <row r="5" spans="1:6" ht="13" x14ac:dyDescent="0.3">
      <c r="A5" s="372"/>
      <c r="B5" s="371" t="s">
        <v>86</v>
      </c>
      <c r="C5" s="833"/>
      <c r="D5" s="834"/>
      <c r="E5" s="835"/>
      <c r="F5" s="369"/>
    </row>
    <row r="6" spans="1:6" ht="13.5" customHeight="1" thickBot="1" x14ac:dyDescent="0.35">
      <c r="A6" s="373"/>
      <c r="B6" s="374" t="s">
        <v>88</v>
      </c>
      <c r="C6" s="820" t="s">
        <v>212</v>
      </c>
      <c r="D6" s="821"/>
      <c r="E6" s="822"/>
      <c r="F6" s="375"/>
    </row>
    <row r="7" spans="1:6" ht="13" x14ac:dyDescent="0.3">
      <c r="A7" s="376"/>
      <c r="B7" s="377" t="s">
        <v>89</v>
      </c>
      <c r="C7" s="378"/>
      <c r="D7" s="379" t="s">
        <v>91</v>
      </c>
      <c r="E7" s="380"/>
      <c r="F7" s="381"/>
    </row>
    <row r="8" spans="1:6" ht="13.5" thickBot="1" x14ac:dyDescent="0.35">
      <c r="A8" s="382"/>
      <c r="B8" s="383" t="s">
        <v>90</v>
      </c>
      <c r="C8" s="384"/>
      <c r="D8" s="385" t="s">
        <v>92</v>
      </c>
      <c r="E8" s="386"/>
      <c r="F8" s="387"/>
    </row>
    <row r="9" spans="1:6" ht="23.5" thickBot="1" x14ac:dyDescent="0.35">
      <c r="A9" s="388" t="s">
        <v>78</v>
      </c>
      <c r="B9" s="389" t="s">
        <v>79</v>
      </c>
      <c r="C9" s="389" t="s">
        <v>80</v>
      </c>
      <c r="D9" s="396" t="s">
        <v>81</v>
      </c>
      <c r="E9" s="823" t="s">
        <v>82</v>
      </c>
      <c r="F9" s="830"/>
    </row>
    <row r="10" spans="1:6" ht="13" x14ac:dyDescent="0.25">
      <c r="A10" s="390">
        <v>1</v>
      </c>
      <c r="B10" s="391" t="s">
        <v>213</v>
      </c>
      <c r="C10" s="364" t="s">
        <v>214</v>
      </c>
      <c r="D10" s="156" t="s">
        <v>1</v>
      </c>
      <c r="E10" s="825"/>
      <c r="F10" s="826"/>
    </row>
    <row r="11" spans="1:6" ht="13" x14ac:dyDescent="0.25">
      <c r="A11" s="390">
        <v>2</v>
      </c>
      <c r="B11" s="362" t="s">
        <v>123</v>
      </c>
      <c r="C11" s="363" t="s">
        <v>215</v>
      </c>
      <c r="D11" s="156" t="s">
        <v>1</v>
      </c>
      <c r="E11" s="831"/>
      <c r="F11" s="832"/>
    </row>
    <row r="12" spans="1:6" ht="25" x14ac:dyDescent="0.25">
      <c r="A12" s="390"/>
      <c r="B12" s="648" t="s">
        <v>216</v>
      </c>
      <c r="C12" s="363" t="s">
        <v>217</v>
      </c>
      <c r="D12" s="156" t="s">
        <v>1</v>
      </c>
      <c r="E12" s="831"/>
      <c r="F12" s="832"/>
    </row>
    <row r="13" spans="1:6" ht="26" x14ac:dyDescent="0.25">
      <c r="A13" s="390">
        <v>4</v>
      </c>
      <c r="B13" s="391" t="s">
        <v>218</v>
      </c>
      <c r="C13" s="391" t="s">
        <v>180</v>
      </c>
      <c r="D13" s="156" t="s">
        <v>1</v>
      </c>
      <c r="E13" s="831"/>
      <c r="F13" s="832"/>
    </row>
    <row r="14" spans="1:6" ht="13" x14ac:dyDescent="0.25">
      <c r="A14" s="390">
        <v>5</v>
      </c>
      <c r="B14" s="391"/>
      <c r="C14" s="391"/>
      <c r="D14" s="156" t="s">
        <v>1</v>
      </c>
      <c r="E14" s="831"/>
      <c r="F14" s="832"/>
    </row>
    <row r="15" spans="1:6" ht="13" x14ac:dyDescent="0.25">
      <c r="A15" s="390">
        <v>6</v>
      </c>
      <c r="B15" s="391"/>
      <c r="C15" s="391"/>
      <c r="D15" s="156" t="s">
        <v>1</v>
      </c>
      <c r="E15" s="831"/>
      <c r="F15" s="832"/>
    </row>
    <row r="16" spans="1:6" ht="13" x14ac:dyDescent="0.25">
      <c r="A16" s="390">
        <v>7</v>
      </c>
      <c r="B16" s="391"/>
      <c r="C16" s="391"/>
      <c r="D16" s="156" t="s">
        <v>1</v>
      </c>
      <c r="E16" s="831"/>
      <c r="F16" s="832"/>
    </row>
    <row r="17" spans="1:6" ht="13" x14ac:dyDescent="0.25">
      <c r="A17" s="390">
        <v>8</v>
      </c>
      <c r="B17" s="391"/>
      <c r="C17" s="391"/>
      <c r="D17" s="156" t="s">
        <v>1</v>
      </c>
      <c r="E17" s="831"/>
      <c r="F17" s="832"/>
    </row>
    <row r="18" spans="1:6" ht="13" x14ac:dyDescent="0.25">
      <c r="A18" s="390">
        <v>9</v>
      </c>
      <c r="B18" s="391"/>
      <c r="C18" s="391"/>
      <c r="D18" s="156" t="s">
        <v>1</v>
      </c>
      <c r="E18" s="831"/>
      <c r="F18" s="832"/>
    </row>
    <row r="19" spans="1:6" ht="13" x14ac:dyDescent="0.25">
      <c r="A19" s="390">
        <v>10</v>
      </c>
      <c r="B19" s="391"/>
      <c r="C19" s="391"/>
      <c r="D19" s="156" t="s">
        <v>1</v>
      </c>
      <c r="E19" s="831"/>
      <c r="F19" s="832"/>
    </row>
    <row r="20" spans="1:6" ht="13" x14ac:dyDescent="0.25">
      <c r="A20" s="390">
        <v>11</v>
      </c>
      <c r="B20" s="391"/>
      <c r="C20" s="391"/>
      <c r="D20" s="156" t="s">
        <v>1</v>
      </c>
      <c r="E20" s="831"/>
      <c r="F20" s="832"/>
    </row>
    <row r="21" spans="1:6" ht="13" x14ac:dyDescent="0.25">
      <c r="A21" s="390">
        <v>12</v>
      </c>
      <c r="B21" s="391"/>
      <c r="C21" s="391"/>
      <c r="D21" s="156" t="s">
        <v>1</v>
      </c>
      <c r="E21" s="831"/>
      <c r="F21" s="832"/>
    </row>
    <row r="22" spans="1:6" ht="13" x14ac:dyDescent="0.25">
      <c r="A22" s="390">
        <v>13</v>
      </c>
      <c r="B22" s="391"/>
      <c r="C22" s="391"/>
      <c r="D22" s="156" t="s">
        <v>1</v>
      </c>
      <c r="E22" s="831"/>
      <c r="F22" s="832"/>
    </row>
    <row r="23" spans="1:6" ht="13" x14ac:dyDescent="0.25">
      <c r="A23" s="390">
        <v>14</v>
      </c>
      <c r="B23" s="391"/>
      <c r="C23" s="391"/>
      <c r="D23" s="156" t="s">
        <v>1</v>
      </c>
      <c r="E23" s="831"/>
      <c r="F23" s="832"/>
    </row>
    <row r="24" spans="1:6" ht="13" x14ac:dyDescent="0.25">
      <c r="A24" s="390">
        <v>15</v>
      </c>
      <c r="B24" s="391"/>
      <c r="C24" s="391"/>
      <c r="D24" s="156" t="s">
        <v>1</v>
      </c>
      <c r="E24" s="831"/>
      <c r="F24" s="832"/>
    </row>
    <row r="25" spans="1:6" ht="13" x14ac:dyDescent="0.25">
      <c r="A25" s="390">
        <v>16</v>
      </c>
      <c r="B25" s="391"/>
      <c r="C25" s="391"/>
      <c r="D25" s="156" t="s">
        <v>1</v>
      </c>
      <c r="E25" s="831"/>
      <c r="F25" s="832"/>
    </row>
    <row r="26" spans="1:6" ht="13" x14ac:dyDescent="0.25">
      <c r="A26" s="390">
        <v>17</v>
      </c>
      <c r="B26" s="391"/>
      <c r="C26" s="391"/>
      <c r="D26" s="156" t="s">
        <v>1</v>
      </c>
      <c r="E26" s="831"/>
      <c r="F26" s="832"/>
    </row>
    <row r="27" spans="1:6" ht="13" x14ac:dyDescent="0.25">
      <c r="A27" s="390">
        <v>18</v>
      </c>
      <c r="B27" s="391"/>
      <c r="C27" s="391"/>
      <c r="D27" s="156" t="s">
        <v>1</v>
      </c>
      <c r="E27" s="831"/>
      <c r="F27" s="832"/>
    </row>
    <row r="28" spans="1:6" ht="13" x14ac:dyDescent="0.25">
      <c r="A28" s="390">
        <v>19</v>
      </c>
      <c r="B28" s="391"/>
      <c r="C28" s="391"/>
      <c r="D28" s="156" t="s">
        <v>1</v>
      </c>
      <c r="E28" s="831"/>
      <c r="F28" s="832"/>
    </row>
    <row r="29" spans="1:6" ht="13" x14ac:dyDescent="0.25">
      <c r="A29" s="390">
        <v>20</v>
      </c>
      <c r="B29" s="391"/>
      <c r="C29" s="391"/>
      <c r="D29" s="156" t="s">
        <v>1</v>
      </c>
      <c r="E29" s="831"/>
      <c r="F29" s="832"/>
    </row>
    <row r="30" spans="1:6" ht="13.5" thickBot="1" x14ac:dyDescent="0.35">
      <c r="A30" s="392"/>
      <c r="B30" s="393" t="s">
        <v>83</v>
      </c>
      <c r="C30" s="394"/>
      <c r="D30" s="156" t="s">
        <v>1</v>
      </c>
      <c r="E30" s="828"/>
      <c r="F30" s="829"/>
    </row>
    <row r="32" spans="1:6" ht="16.5" customHeight="1" thickBot="1" x14ac:dyDescent="0.3">
      <c r="A32" s="827" t="s">
        <v>219</v>
      </c>
      <c r="B32" s="827"/>
      <c r="C32" s="827"/>
      <c r="D32" s="827"/>
      <c r="E32" s="827"/>
      <c r="F32" s="827"/>
    </row>
    <row r="33" spans="1:6" ht="25.5" thickTop="1" x14ac:dyDescent="0.3">
      <c r="A33" s="366"/>
      <c r="B33" s="367" t="s">
        <v>84</v>
      </c>
      <c r="C33" s="365" t="s">
        <v>206</v>
      </c>
      <c r="D33" s="395" t="s">
        <v>77</v>
      </c>
      <c r="E33" s="310" t="s">
        <v>220</v>
      </c>
      <c r="F33" s="369"/>
    </row>
    <row r="34" spans="1:6" ht="13" customHeight="1" x14ac:dyDescent="0.3">
      <c r="A34" s="370"/>
      <c r="B34" s="371" t="s">
        <v>85</v>
      </c>
      <c r="C34" s="833" t="s">
        <v>221</v>
      </c>
      <c r="D34" s="834"/>
      <c r="E34" s="835"/>
      <c r="F34" s="369"/>
    </row>
    <row r="35" spans="1:6" ht="13" x14ac:dyDescent="0.3">
      <c r="A35" s="372"/>
      <c r="B35" s="371" t="s">
        <v>87</v>
      </c>
      <c r="C35" s="836" t="s">
        <v>211</v>
      </c>
      <c r="D35" s="837"/>
      <c r="E35" s="838"/>
      <c r="F35" s="369"/>
    </row>
    <row r="36" spans="1:6" ht="13" x14ac:dyDescent="0.3">
      <c r="A36" s="372"/>
      <c r="B36" s="371" t="s">
        <v>86</v>
      </c>
      <c r="C36" s="833"/>
      <c r="D36" s="834"/>
      <c r="E36" s="835"/>
      <c r="F36" s="369"/>
    </row>
    <row r="37" spans="1:6" ht="13.5" customHeight="1" thickBot="1" x14ac:dyDescent="0.35">
      <c r="A37" s="373"/>
      <c r="B37" s="374" t="s">
        <v>88</v>
      </c>
      <c r="C37" s="820" t="s">
        <v>222</v>
      </c>
      <c r="D37" s="821"/>
      <c r="E37" s="822"/>
      <c r="F37" s="375"/>
    </row>
    <row r="38" spans="1:6" ht="13" x14ac:dyDescent="0.3">
      <c r="A38" s="376"/>
      <c r="B38" s="377" t="s">
        <v>89</v>
      </c>
      <c r="C38" s="378"/>
      <c r="D38" s="379" t="s">
        <v>91</v>
      </c>
      <c r="E38" s="380"/>
      <c r="F38" s="381"/>
    </row>
    <row r="39" spans="1:6" ht="13.5" thickBot="1" x14ac:dyDescent="0.35">
      <c r="A39" s="382"/>
      <c r="B39" s="383" t="s">
        <v>90</v>
      </c>
      <c r="C39" s="384"/>
      <c r="D39" s="385" t="s">
        <v>92</v>
      </c>
      <c r="E39" s="386"/>
      <c r="F39" s="387"/>
    </row>
    <row r="40" spans="1:6" ht="23.5" thickBot="1" x14ac:dyDescent="0.35">
      <c r="A40" s="388" t="s">
        <v>78</v>
      </c>
      <c r="B40" s="389" t="s">
        <v>79</v>
      </c>
      <c r="C40" s="389" t="s">
        <v>80</v>
      </c>
      <c r="D40" s="396" t="s">
        <v>81</v>
      </c>
      <c r="E40" s="823" t="s">
        <v>82</v>
      </c>
      <c r="F40" s="824"/>
    </row>
    <row r="41" spans="1:6" ht="13" x14ac:dyDescent="0.25">
      <c r="A41" s="390">
        <v>1</v>
      </c>
      <c r="B41" s="391" t="s">
        <v>213</v>
      </c>
      <c r="C41" s="364" t="s">
        <v>214</v>
      </c>
      <c r="D41" s="156" t="s">
        <v>1</v>
      </c>
      <c r="E41" s="825"/>
      <c r="F41" s="826"/>
    </row>
    <row r="42" spans="1:6" ht="13" x14ac:dyDescent="0.25">
      <c r="A42" s="390">
        <v>2</v>
      </c>
      <c r="B42" s="362" t="s">
        <v>123</v>
      </c>
      <c r="C42" s="363" t="s">
        <v>215</v>
      </c>
      <c r="D42" s="156" t="s">
        <v>1</v>
      </c>
      <c r="E42" s="831"/>
      <c r="F42" s="832"/>
    </row>
    <row r="43" spans="1:6" ht="25" x14ac:dyDescent="0.25">
      <c r="A43" s="390">
        <v>3</v>
      </c>
      <c r="B43" s="402" t="s">
        <v>223</v>
      </c>
      <c r="C43" s="363" t="s">
        <v>224</v>
      </c>
      <c r="D43" s="156" t="s">
        <v>1</v>
      </c>
      <c r="E43" s="831"/>
      <c r="F43" s="832"/>
    </row>
    <row r="44" spans="1:6" ht="13" x14ac:dyDescent="0.25">
      <c r="A44" s="390">
        <v>4</v>
      </c>
      <c r="B44" s="391"/>
      <c r="C44" s="391"/>
      <c r="D44" s="156" t="s">
        <v>1</v>
      </c>
      <c r="E44" s="831"/>
      <c r="F44" s="832"/>
    </row>
    <row r="45" spans="1:6" ht="18" customHeight="1" x14ac:dyDescent="0.25">
      <c r="A45" s="390">
        <v>5</v>
      </c>
      <c r="B45" s="397"/>
      <c r="C45" s="391"/>
      <c r="D45" s="156" t="s">
        <v>1</v>
      </c>
      <c r="E45" s="831"/>
      <c r="F45" s="832"/>
    </row>
    <row r="46" spans="1:6" ht="13" x14ac:dyDescent="0.25">
      <c r="A46" s="390">
        <v>6</v>
      </c>
      <c r="B46" s="391"/>
      <c r="C46" s="391"/>
      <c r="D46" s="156" t="s">
        <v>1</v>
      </c>
      <c r="E46" s="831"/>
      <c r="F46" s="832"/>
    </row>
    <row r="47" spans="1:6" ht="13" x14ac:dyDescent="0.25">
      <c r="A47" s="390">
        <v>7</v>
      </c>
      <c r="B47" s="391"/>
      <c r="C47" s="391"/>
      <c r="D47" s="156" t="s">
        <v>1</v>
      </c>
      <c r="E47" s="831"/>
      <c r="F47" s="832"/>
    </row>
    <row r="48" spans="1:6" ht="13" x14ac:dyDescent="0.25">
      <c r="A48" s="390">
        <v>8</v>
      </c>
      <c r="B48" s="391"/>
      <c r="C48" s="391"/>
      <c r="D48" s="156" t="s">
        <v>1</v>
      </c>
      <c r="E48" s="831"/>
      <c r="F48" s="832"/>
    </row>
    <row r="49" spans="1:6" ht="13" x14ac:dyDescent="0.25">
      <c r="A49" s="390">
        <v>9</v>
      </c>
      <c r="B49" s="391"/>
      <c r="C49" s="391"/>
      <c r="D49" s="156" t="s">
        <v>1</v>
      </c>
      <c r="E49" s="831"/>
      <c r="F49" s="832"/>
    </row>
    <row r="50" spans="1:6" ht="13" x14ac:dyDescent="0.25">
      <c r="A50" s="390">
        <v>10</v>
      </c>
      <c r="B50" s="391"/>
      <c r="C50" s="391"/>
      <c r="D50" s="156" t="s">
        <v>1</v>
      </c>
      <c r="E50" s="831"/>
      <c r="F50" s="832"/>
    </row>
    <row r="51" spans="1:6" ht="13" x14ac:dyDescent="0.25">
      <c r="A51" s="390">
        <v>11</v>
      </c>
      <c r="B51" s="391"/>
      <c r="C51" s="391"/>
      <c r="D51" s="156" t="s">
        <v>1</v>
      </c>
      <c r="E51" s="831"/>
      <c r="F51" s="832"/>
    </row>
    <row r="52" spans="1:6" ht="13" x14ac:dyDescent="0.25">
      <c r="A52" s="390">
        <v>12</v>
      </c>
      <c r="B52" s="391"/>
      <c r="C52" s="391"/>
      <c r="D52" s="156" t="s">
        <v>1</v>
      </c>
      <c r="E52" s="831"/>
      <c r="F52" s="832"/>
    </row>
    <row r="53" spans="1:6" ht="13" x14ac:dyDescent="0.25">
      <c r="A53" s="390">
        <v>13</v>
      </c>
      <c r="B53" s="391"/>
      <c r="C53" s="391"/>
      <c r="D53" s="156" t="s">
        <v>1</v>
      </c>
      <c r="E53" s="831"/>
      <c r="F53" s="832"/>
    </row>
    <row r="54" spans="1:6" ht="13" x14ac:dyDescent="0.25">
      <c r="A54" s="390">
        <v>14</v>
      </c>
      <c r="B54" s="391"/>
      <c r="C54" s="391"/>
      <c r="D54" s="156" t="s">
        <v>1</v>
      </c>
      <c r="E54" s="831"/>
      <c r="F54" s="832"/>
    </row>
    <row r="55" spans="1:6" ht="13" x14ac:dyDescent="0.25">
      <c r="A55" s="390">
        <v>15</v>
      </c>
      <c r="B55" s="391"/>
      <c r="C55" s="391"/>
      <c r="D55" s="156" t="s">
        <v>1</v>
      </c>
      <c r="E55" s="831"/>
      <c r="F55" s="832"/>
    </row>
    <row r="56" spans="1:6" ht="13" x14ac:dyDescent="0.25">
      <c r="A56" s="390">
        <v>16</v>
      </c>
      <c r="B56" s="391"/>
      <c r="C56" s="391"/>
      <c r="D56" s="156" t="s">
        <v>1</v>
      </c>
      <c r="E56" s="831"/>
      <c r="F56" s="832"/>
    </row>
    <row r="57" spans="1:6" ht="13" x14ac:dyDescent="0.25">
      <c r="A57" s="390">
        <v>17</v>
      </c>
      <c r="B57" s="391"/>
      <c r="C57" s="391"/>
      <c r="D57" s="156" t="s">
        <v>1</v>
      </c>
      <c r="E57" s="831"/>
      <c r="F57" s="832"/>
    </row>
    <row r="58" spans="1:6" ht="13" x14ac:dyDescent="0.25">
      <c r="A58" s="390">
        <v>18</v>
      </c>
      <c r="B58" s="391"/>
      <c r="C58" s="391"/>
      <c r="D58" s="156" t="s">
        <v>1</v>
      </c>
      <c r="E58" s="831"/>
      <c r="F58" s="832"/>
    </row>
    <row r="59" spans="1:6" ht="13" x14ac:dyDescent="0.25">
      <c r="A59" s="390">
        <v>19</v>
      </c>
      <c r="B59" s="391"/>
      <c r="C59" s="391"/>
      <c r="D59" s="156" t="s">
        <v>1</v>
      </c>
      <c r="E59" s="831"/>
      <c r="F59" s="832"/>
    </row>
    <row r="60" spans="1:6" ht="13" x14ac:dyDescent="0.25">
      <c r="A60" s="390">
        <v>20</v>
      </c>
      <c r="B60" s="391"/>
      <c r="C60" s="391"/>
      <c r="D60" s="156" t="s">
        <v>1</v>
      </c>
      <c r="E60" s="831"/>
      <c r="F60" s="832"/>
    </row>
    <row r="61" spans="1:6" ht="13" x14ac:dyDescent="0.25">
      <c r="A61" s="398"/>
      <c r="B61" s="399" t="s">
        <v>83</v>
      </c>
      <c r="C61" s="399"/>
      <c r="D61" s="156" t="s">
        <v>1</v>
      </c>
      <c r="E61" s="400"/>
      <c r="F61" s="401"/>
    </row>
    <row r="63" spans="1:6" ht="16.5" customHeight="1" x14ac:dyDescent="0.25"/>
    <row r="65" ht="12.75" customHeight="1" x14ac:dyDescent="0.25"/>
    <row r="68" ht="13.5" customHeight="1" x14ac:dyDescent="0.25"/>
    <row r="95" ht="16.5" customHeight="1" x14ac:dyDescent="0.25"/>
    <row r="96" ht="17.25" customHeight="1" x14ac:dyDescent="0.25"/>
    <row r="100" ht="13.5" customHeight="1" x14ac:dyDescent="0.25"/>
    <row r="101" ht="13.5" customHeight="1" x14ac:dyDescent="0.25"/>
  </sheetData>
  <mergeCells count="53">
    <mergeCell ref="E56:F56"/>
    <mergeCell ref="E57:F57"/>
    <mergeCell ref="E58:F58"/>
    <mergeCell ref="E59:F59"/>
    <mergeCell ref="E60:F60"/>
    <mergeCell ref="E55:F55"/>
    <mergeCell ref="E49:F49"/>
    <mergeCell ref="E44:F44"/>
    <mergeCell ref="E45:F45"/>
    <mergeCell ref="E46:F46"/>
    <mergeCell ref="E47:F47"/>
    <mergeCell ref="E48:F48"/>
    <mergeCell ref="E50:F50"/>
    <mergeCell ref="E51:F51"/>
    <mergeCell ref="E52:F52"/>
    <mergeCell ref="E53:F53"/>
    <mergeCell ref="E54:F54"/>
    <mergeCell ref="E43:F43"/>
    <mergeCell ref="C35:E35"/>
    <mergeCell ref="E28:F28"/>
    <mergeCell ref="E29:F29"/>
    <mergeCell ref="E30:F30"/>
    <mergeCell ref="A32:F32"/>
    <mergeCell ref="C34:E34"/>
    <mergeCell ref="C36:E36"/>
    <mergeCell ref="C37:E37"/>
    <mergeCell ref="E40:F40"/>
    <mergeCell ref="E41:F41"/>
    <mergeCell ref="E42:F42"/>
    <mergeCell ref="E27:F27"/>
    <mergeCell ref="E21:F21"/>
    <mergeCell ref="E16:F16"/>
    <mergeCell ref="E17:F17"/>
    <mergeCell ref="E18:F18"/>
    <mergeCell ref="E19:F19"/>
    <mergeCell ref="E20:F20"/>
    <mergeCell ref="E22:F22"/>
    <mergeCell ref="E23:F23"/>
    <mergeCell ref="E24:F24"/>
    <mergeCell ref="E25:F25"/>
    <mergeCell ref="E26:F26"/>
    <mergeCell ref="E15:F15"/>
    <mergeCell ref="E9:F9"/>
    <mergeCell ref="A1:F1"/>
    <mergeCell ref="C3:E3"/>
    <mergeCell ref="C4:E4"/>
    <mergeCell ref="C5:E5"/>
    <mergeCell ref="C6:E6"/>
    <mergeCell ref="E10:F10"/>
    <mergeCell ref="E11:F11"/>
    <mergeCell ref="E12:F12"/>
    <mergeCell ref="E13:F13"/>
    <mergeCell ref="E14:F14"/>
  </mergeCells>
  <conditionalFormatting sqref="D10:D30">
    <cfRule type="cellIs" dxfId="131" priority="4" stopIfTrue="1" operator="equal">
      <formula>"F"</formula>
    </cfRule>
    <cfRule type="cellIs" dxfId="130" priority="5" stopIfTrue="1" operator="equal">
      <formula>"B"</formula>
    </cfRule>
    <cfRule type="cellIs" dxfId="129" priority="6" stopIfTrue="1" operator="equal">
      <formula>"u"</formula>
    </cfRule>
  </conditionalFormatting>
  <conditionalFormatting sqref="D41:D61">
    <cfRule type="cellIs" dxfId="128" priority="1" stopIfTrue="1" operator="equal">
      <formula>"F"</formula>
    </cfRule>
    <cfRule type="cellIs" dxfId="127" priority="2" stopIfTrue="1" operator="equal">
      <formula>"B"</formula>
    </cfRule>
    <cfRule type="cellIs" dxfId="126" priority="3"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D10:D30 D41:D61">
      <formula1>"U,P,F,B,S,n/a"</formula1>
    </dataValidation>
  </dataValidations>
  <hyperlinks>
    <hyperlink ref="E33" location="'UC060'!A1" display="UC060-02"/>
    <hyperlink ref="E2" location="'UC060'!A1" display="UC060-01"/>
    <hyperlink ref="B12" location="'Test Data'!A46:E50" display="输入正确的国籍信息，并点击“保存”按钮"/>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Snapshot</vt:lpstr>
      <vt:lpstr>Trend</vt:lpstr>
      <vt:lpstr>用例说明</vt:lpstr>
      <vt:lpstr>UC002</vt:lpstr>
      <vt:lpstr>UC002 Test Cases</vt:lpstr>
      <vt:lpstr>UC003</vt:lpstr>
      <vt:lpstr>UC003 Test Cases</vt:lpstr>
      <vt:lpstr>UC060</vt:lpstr>
      <vt:lpstr>UC060 Test Cases </vt:lpstr>
      <vt:lpstr>UC004</vt:lpstr>
      <vt:lpstr>UC004 Test Cases</vt:lpstr>
      <vt:lpstr>UC005</vt:lpstr>
      <vt:lpstr>UC005 Test Cases</vt:lpstr>
      <vt:lpstr>UC009</vt:lpstr>
      <vt:lpstr>UC009 Test Cases</vt:lpstr>
      <vt:lpstr>UC006</vt:lpstr>
      <vt:lpstr>UC006 Test Cases</vt:lpstr>
      <vt:lpstr>UC007</vt:lpstr>
      <vt:lpstr>UC007 Test Cases</vt:lpstr>
      <vt:lpstr>UC008</vt:lpstr>
      <vt:lpstr>UC008 Test Cases </vt:lpstr>
      <vt:lpstr>UC010</vt:lpstr>
      <vt:lpstr>UC010 Test Cases</vt:lpstr>
      <vt:lpstr>UC011</vt:lpstr>
      <vt:lpstr>UC011 Test Cases</vt:lpstr>
      <vt:lpstr>UC054</vt:lpstr>
      <vt:lpstr>UC054 Test Cases</vt:lpstr>
      <vt:lpstr>UC055</vt:lpstr>
      <vt:lpstr>UC055 Test Cases</vt:lpstr>
      <vt:lpstr>UC056</vt:lpstr>
      <vt:lpstr>UC056 Test Cases</vt:lpstr>
      <vt:lpstr>UC062</vt:lpstr>
      <vt:lpstr>UC062 Test Cases</vt:lpstr>
      <vt:lpstr>UC059</vt:lpstr>
      <vt:lpstr>UC059 Test Cases</vt:lpstr>
      <vt:lpstr>UC061</vt:lpstr>
      <vt:lpstr>UC061 Test Cases</vt:lpstr>
      <vt:lpstr>20 - X</vt:lpstr>
      <vt:lpstr>Test Data</vt:lpstr>
    </vt:vector>
  </TitlesOfParts>
  <Company>WinTestGear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Test Case Manager</dc:title>
  <dc:subject>Excel Test Case Manager</dc:subject>
  <dc:creator>Matt Pierce</dc:creator>
  <cp:lastModifiedBy>Bella Bi</cp:lastModifiedBy>
  <cp:lastPrinted>2010-01-30T03:11:46Z</cp:lastPrinted>
  <dcterms:created xsi:type="dcterms:W3CDTF">1996-10-14T23:33:28Z</dcterms:created>
  <dcterms:modified xsi:type="dcterms:W3CDTF">2016-11-23T09:54:10Z</dcterms:modified>
  <cp:category>Test Case Management</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WinTestGear</vt:lpwstr>
  </property>
  <property fmtid="{D5CDD505-2E9C-101B-9397-08002B2CF9AE}" pid="3" name="Publisher">
    <vt:lpwstr>WinTestGear</vt:lpwstr>
  </property>
</Properties>
</file>