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Phase 63\"/>
    </mc:Choice>
  </mc:AlternateContent>
  <xr:revisionPtr revIDLastSave="0" documentId="13_ncr:1_{07939CD0-1629-4DB0-BB9E-D0667C78E4CB}"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Mosquitto Library" sheetId="32615" r:id="rId4"/>
    <sheet name="UC006" sheetId="3262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18" i="32615" l="1"/>
  <c r="A19" i="32615" s="1"/>
  <c r="A20" i="32615" l="1"/>
  <c r="A21" i="32615" l="1"/>
  <c r="A22" i="32615" s="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<sst xmlns="http://schemas.openxmlformats.org/spreadsheetml/2006/main" count="475" uniqueCount="183">
  <si>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</si>
  <si>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</si>
  <si>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</si>
  <si>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</si>
  <si>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</si>
  <si>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</si>
  <si>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</si>
  <si>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</si>
  <si>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</si>
  <si>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</si>
  <si>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</si>
  <si>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</si>
  <si>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</si>
  <si>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</si>
  <si>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</si>
  <si>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</si>
  <si>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</si>
  <si>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</si>
  <si>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</si>
  <si>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</si>
  <si>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</si>
  <si>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</si>
  <si>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</si>
  <si>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</si>
  <si>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</si>
  <si>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</si>
  <si>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</si>
  <si>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</si>
  <si>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</si>
  <si>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</si>
  <si>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</si>
  <si>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</si>
  <si>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</si>
  <si>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</si>
  <si>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</si>
  <si>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</si>
  <si>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</si>
  <si>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</si>
  <si>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</si>
  <si>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</si>
  <si>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</si>
  <si>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</si>
  <si>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</si>
  <si>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</si>
  <si>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</si>
  <si>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</si>
  <si>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</si>
  <si>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</si>
  <si>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</si>
  <si>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</si>
  <si>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</si>
  <si>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</si>
  <si>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</si>
  <si>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</si>
  <si>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</si>
  <si>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</si>
  <si>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</si>
  <si>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</si>
  <si>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</si>
  <si>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</si>
  <si>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</si>
  <si>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</si>
  <si>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</si>
  <si>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</si>
  <si>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</si>
  <si>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</si>
  <si>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</si>
  <si>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</si>
  <si>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</si>
  <si>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</si>
  <si>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</si>
  <si>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</si>
  <si>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</si>
  <si>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</si>
  <si>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</si>
  <si>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</si>
  <si>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</si>
  <si>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</si>
  <si>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</si>
  <si>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</si>
  <si>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</si>
  <si>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</si>
  <si>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</si>
  <si>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</si>
  <si>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</si>
  <si>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</si>
  <si>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</si>
  <si>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</si>
  <si>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</si>
  <si>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</si>
  <si>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</si>
  <si>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</si>
  <si>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</si>
  <si>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</si>
  <si>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</si>
  <si>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</si>
  <si>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</si>
  <si>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</si>
  <si>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</si>
  <si>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UC006</t>
    <phoneticPr fontId="8" type="noConversion"/>
  </si>
  <si>
    <t>Alice</t>
    <phoneticPr fontId="8" type="noConversion"/>
  </si>
  <si>
    <t>Test if user is able to schedule blend request successfully and if the blend information can be displayed correctly on Product Haul section</t>
    <phoneticPr fontId="8" type="noConversion"/>
  </si>
  <si>
    <t>UC007-001</t>
    <phoneticPr fontId="8" type="noConversion"/>
  </si>
  <si>
    <t>UC007-002</t>
    <phoneticPr fontId="8" type="noConversion"/>
  </si>
  <si>
    <t>UC007-003</t>
    <phoneticPr fontId="8" type="noConversion"/>
  </si>
  <si>
    <t>UC007-004</t>
    <phoneticPr fontId="8" type="noConversion"/>
  </si>
  <si>
    <t xml:space="preserve">A rigjob needs a blend  to rig bin.  </t>
    <phoneticPr fontId="8" type="noConversion"/>
  </si>
  <si>
    <t/>
  </si>
  <si>
    <t xml:space="preserve"> </t>
  </si>
  <si>
    <t>ContextMenu</t>
    <phoneticPr fontId="8" type="noConversion"/>
  </si>
  <si>
    <t>The Blend of the target BIN are different from the source BIN</t>
    <phoneticPr fontId="8" type="noConversion"/>
  </si>
  <si>
    <t>The target bin Blend is the same,The source BIn is automatically cleared</t>
    <phoneticPr fontId="8" type="noConversion"/>
  </si>
  <si>
    <t>The target bin is empty</t>
    <phoneticPr fontId="8" type="noConversion"/>
  </si>
  <si>
    <t>Test if context menu will behave as expected.</t>
    <phoneticPr fontId="8" type="noConversion"/>
  </si>
  <si>
    <t>Test if system will display correct information when target BIN stores material different from that of source BIN during Blend Transfer.</t>
    <phoneticPr fontId="8" type="noConversion"/>
  </si>
  <si>
    <t>Transfer Blend on Bin Column of Bulk Plant</t>
    <phoneticPr fontId="8" type="noConversion"/>
  </si>
  <si>
    <t>UC006-001</t>
    <phoneticPr fontId="8" type="noConversion"/>
  </si>
  <si>
    <t>UC006-002</t>
    <phoneticPr fontId="8" type="noConversion"/>
  </si>
  <si>
    <t>UC006-003</t>
    <phoneticPr fontId="8" type="noConversion"/>
  </si>
  <si>
    <t>UC006-004</t>
    <phoneticPr fontId="8" type="noConversion"/>
  </si>
  <si>
    <t>UC006-005</t>
    <phoneticPr fontId="8" type="noConversion"/>
  </si>
  <si>
    <t>Test if message can be delivered successfully if network has been disconnected.</t>
    <phoneticPr fontId="8" type="noConversion"/>
  </si>
  <si>
    <t>start local mosquitto</t>
    <phoneticPr fontId="8" type="noConversion"/>
  </si>
  <si>
    <t>Done</t>
    <phoneticPr fontId="8" type="noConversion"/>
  </si>
  <si>
    <t>send message and wait 1-2 minutes</t>
    <phoneticPr fontId="8" type="noConversion"/>
  </si>
  <si>
    <t>connect network</t>
    <phoneticPr fontId="8" type="noConversion"/>
  </si>
  <si>
    <t xml:space="preserve">Message  </t>
    <phoneticPr fontId="8" type="noConversion"/>
  </si>
  <si>
    <t>message should have been forwarded and processed in server</t>
    <phoneticPr fontId="8" type="noConversion"/>
  </si>
  <si>
    <t>Launch express</t>
    <phoneticPr fontId="8" type="noConversion"/>
  </si>
  <si>
    <t xml:space="preserve">Click Current Job  </t>
    <phoneticPr fontId="8" type="noConversion"/>
  </si>
  <si>
    <t>System will display below sections.
Pumped Volume
Storage Volume
Maintenance Notes</t>
    <phoneticPr fontId="8" type="noConversion"/>
  </si>
  <si>
    <t>Click Unlock of Maintenance Notes</t>
    <phoneticPr fontId="8" type="noConversion"/>
  </si>
  <si>
    <t>The column of Notes will be editable</t>
    <phoneticPr fontId="8" type="noConversion"/>
  </si>
  <si>
    <t>Input value to the column of Notes and click Confirm</t>
    <phoneticPr fontId="8" type="noConversion"/>
  </si>
  <si>
    <t>Inputs will be saved</t>
    <phoneticPr fontId="8" type="noConversion"/>
  </si>
  <si>
    <t>Disconnect local network</t>
    <phoneticPr fontId="8" type="noConversion"/>
  </si>
  <si>
    <t>Send message and wait 1-2 minutes</t>
    <phoneticPr fontId="8" type="noConversion"/>
  </si>
  <si>
    <t>Start remote mosquitto</t>
    <phoneticPr fontId="8" type="noConversion"/>
  </si>
  <si>
    <t>Message should have been forwarded and processed in server</t>
    <phoneticPr fontId="8" type="noConversion"/>
  </si>
  <si>
    <t>start server</t>
    <phoneticPr fontId="8" type="noConversion"/>
  </si>
  <si>
    <t>STOP local mosquitto</t>
    <phoneticPr fontId="8" type="noConversion"/>
  </si>
  <si>
    <t>Log should have an error record</t>
    <phoneticPr fontId="8" type="noConversion"/>
  </si>
  <si>
    <t>send message</t>
    <phoneticPr fontId="8" type="noConversion"/>
  </si>
  <si>
    <t xml:space="preserve">Send message - Log should generate error record if local mosquitto is stopped </t>
    <phoneticPr fontId="8" type="noConversion"/>
  </si>
  <si>
    <t>stop local mosquitto and wait 4-5 minutes</t>
    <phoneticPr fontId="8" type="noConversion"/>
  </si>
  <si>
    <t>connect local network</t>
    <phoneticPr fontId="8" type="noConversion"/>
  </si>
  <si>
    <t>Message Delivery - message could be forwarded successfully even if local mosquitto has been stopped and restarted again</t>
    <phoneticPr fontId="8" type="noConversion"/>
  </si>
  <si>
    <t>Message Delivery -- Message could be forwarded successfully even if server has been stopped and started again</t>
    <phoneticPr fontId="8" type="noConversion"/>
  </si>
  <si>
    <t>select UnitType, Notes, * from   [SanjelData].[dbo].[MaintenanceNote] order by modified_datetime DESC;</t>
    <phoneticPr fontId="8" type="noConversion"/>
  </si>
  <si>
    <t xml:space="preserve">start local mosquitto
start remote mosquitto
run server
</t>
    <phoneticPr fontId="8" type="noConversion"/>
  </si>
  <si>
    <t>Check value of Notes</t>
    <phoneticPr fontId="8" type="noConversion"/>
  </si>
  <si>
    <t>UnitType =746133 Notes = Verify
UnitType =446146 Notes = China
UnitType =Other  Notes = Australia
UnitType =740103 Notes = America</t>
    <phoneticPr fontId="8" type="noConversion"/>
  </si>
  <si>
    <t>Express updated content should be forwarded successfully even if network has been disconnected and re-connected again</t>
    <phoneticPr fontId="8" type="noConversion"/>
  </si>
  <si>
    <t xml:space="preserve">start local mosquitto
stop remote mosquitto
run server
</t>
    <phoneticPr fontId="8" type="noConversion"/>
  </si>
  <si>
    <t>UnitType =746133 Notes = Sanjel
UnitType =446146 Notes = Ethernal
UnitType =Other  Notes = Internal
UnitType =740103 Notes = External</t>
    <phoneticPr fontId="8" type="noConversion"/>
  </si>
  <si>
    <t>Initiate express</t>
    <phoneticPr fontId="8" type="noConversion"/>
  </si>
  <si>
    <t>Check value of Notes in database</t>
    <phoneticPr fontId="8" type="noConversion"/>
  </si>
  <si>
    <t>Check value of Notes on screen</t>
    <phoneticPr fontId="8" type="noConversion"/>
  </si>
  <si>
    <t xml:space="preserve">start local mosquitto
start remote mosquitto
stop server
</t>
    <phoneticPr fontId="8" type="noConversion"/>
  </si>
  <si>
    <t>UnitType =746133 Notes = Express
UnitType =446146 Notes = Mythology
UnitType =Other  Notes = Archetechor
UnitType =740103 Notes = Art</t>
    <phoneticPr fontId="8" type="noConversion"/>
  </si>
  <si>
    <t xml:space="preserve"> 11:50:22.027 +8 = [WRN] = 
 server disconnected: reason:UnspecifiedError; ex:"Error while connecting with host '127.0.0.1:1883'.+由于目标计算机积极拒绝，无法连接。 [::ffff:127.0.0.1]:1883".  
 11:50:22.027 +8 = [FTL] = 
 mqtt server error on connecting: ex:"Error while connecting with host '127.0.0.1:1883'.+由于目标计算机积极拒绝，无法连接。 [::ffff:127.0.0.1]:1883". </t>
    <phoneticPr fontId="8" type="noConversion"/>
  </si>
  <si>
    <t>Check AdditionalInformation, RevisedDirection, IsDirectionRevised in database</t>
    <phoneticPr fontId="8" type="noConversion"/>
  </si>
  <si>
    <t>select AdditionalInformation, RevisedDirection, IsDirectionRevised, *  FROM [SanjelData].[dbo].[PostJobReport] order by modified_datetime DESC;</t>
    <phoneticPr fontId="8" type="noConversion"/>
  </si>
  <si>
    <t xml:space="preserve">No new record will  be generated
AdditionalInformation is not updated.
RevisedDirection is not updated.
IsDirectionRevised is not updated
</t>
    <phoneticPr fontId="8" type="noConversion"/>
  </si>
  <si>
    <t>Stop local mosquitto
start remote mosquitto
stop server
AdditionalInformation = Additional
RevisedDirection = information</t>
    <phoneticPr fontId="8" type="noConversion"/>
  </si>
  <si>
    <t>Revise value stored in Additional Information</t>
    <phoneticPr fontId="8" type="noConversion"/>
  </si>
  <si>
    <t>Additionalinformation = Additional</t>
    <phoneticPr fontId="8" type="noConversion"/>
  </si>
  <si>
    <t>Revise value stored in Direction Changes Required?</t>
    <phoneticPr fontId="8" type="noConversion"/>
  </si>
  <si>
    <t xml:space="preserve">Eternal </t>
    <phoneticPr fontId="8" type="noConversion"/>
  </si>
  <si>
    <t>Internet</t>
    <phoneticPr fontId="8" type="noConversion"/>
  </si>
  <si>
    <t>RevisedDirection = Internet</t>
    <phoneticPr fontId="8" type="noConversion"/>
  </si>
  <si>
    <t>start local mosquitto
start remote mosquitto
start server</t>
    <phoneticPr fontId="8" type="noConversion"/>
  </si>
  <si>
    <t>Unlock comments and update comments</t>
    <phoneticPr fontId="8" type="noConversion"/>
  </si>
  <si>
    <t>Unlock Additional Information and do update Additionalinformation, RevisedDirection</t>
    <phoneticPr fontId="8" type="noConversion"/>
  </si>
  <si>
    <t>Do revise change request</t>
    <phoneticPr fontId="8" type="noConversion"/>
  </si>
  <si>
    <t>Check changerequest</t>
    <phoneticPr fontId="8" type="noConversion"/>
  </si>
  <si>
    <t>Disconnect local network and wait 4-5 minutes</t>
    <phoneticPr fontId="8" type="noConversion"/>
  </si>
  <si>
    <t>UnitType =746133 Notes = Ecology
UnitType =446146 Notes = China
UnitType =Other  Notes = Biological
UnitType =740103 Notes = Artificial</t>
    <phoneticPr fontId="8" type="noConversion"/>
  </si>
  <si>
    <t>Additional Information = Need expert from America
Direction Changes Required = Change direcction from east to west</t>
    <phoneticPr fontId="8" type="noConversion"/>
  </si>
  <si>
    <t>Comments = change comments during network disconnection</t>
    <phoneticPr fontId="8" type="noConversion"/>
  </si>
  <si>
    <t>Changerequesttype = Operations
Status = ClientApproved
Approver= Alder,Cam
Description of change = Change Approver from Jason to Alder
Description Of Control = Keep the system being under control Alder
Risk Pre-MOC = Major
Risk Post-MOC = Serious
OSR Signed By = Alice Sun</t>
    <phoneticPr fontId="8" type="noConversion"/>
  </si>
  <si>
    <t>select DescriptionOfChange, DescriptionOfControl, OSRSignedBy, *  FROM [SanjelData].[dbo].[ChangeRequest] order by modified_datetime DESC;</t>
    <phoneticPr fontId="8" type="noConversion"/>
  </si>
  <si>
    <t xml:space="preserve">DescriptionOfChange = Change Approver from Jason to Alder
DescriptionOfControl = Keep the system being under control Alder
OSRSignedBy = Alice Sun
</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</si>
</sst>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diagonal/>
    </border>
    <border>
      <left style="medium">
        <color auto="1"/>
      </left>
      <right/>
      <top/>
      <bottom style="thin">
        <color auto="1"/>
      </bottom>
      <diagonal/>
    </border>
  </borders>
  <cellStyleXfs count="7">
    <xf numFmtId="0" fontId="0" fillId="0" borderId="0"/>
    <xf numFmtId="0" fontId="2" fillId="0" borderId="0" applyNumberFormat="0" applyFill="0" applyBorder="0" applyAlignment="0" applyProtection="0">
      <alignment vertical="top"/>
      <protection locked="0"/>
    </xf>
    <xf numFmtId="9" fontId="42" fillId="0" borderId="0" applyFont="0" applyFill="0" applyBorder="0" applyAlignment="0" applyProtection="0"/>
    <xf numFmtId="0" fontId="2"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0" fontId="43" fillId="0" borderId="0">
      <alignment vertical="center"/>
    </xf>
  </cellStyleXfs>
  <cellXfs count="308">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2" fillId="4" borderId="3" xfId="1" applyFill="1" applyBorder="1" applyAlignment="1" applyProtection="1">
      <alignment vertical="top" wrapText="1"/>
    </xf>
    <xf numFmtId="0" fontId="16" fillId="4" borderId="3" xfId="1" applyFont="1" applyFill="1" applyBorder="1" applyAlignment="1" applyProtection="1">
      <alignment horizontal="left" vertical="top" wrapText="1"/>
    </xf>
    <xf numFmtId="0" fontId="18" fillId="3" borderId="9" xfId="0" applyFont="1" applyFill="1" applyBorder="1" applyAlignment="1" applyProtection="1">
      <alignment vertical="center"/>
    </xf>
    <xf numFmtId="0" fontId="19"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20" fillId="2" borderId="0" xfId="0" applyFont="1" applyFill="1" applyAlignment="1">
      <alignment horizontal="center"/>
    </xf>
    <xf numFmtId="0" fontId="9" fillId="2" borderId="0" xfId="0" applyFont="1" applyFill="1" applyAlignment="1">
      <alignment horizontal="center"/>
    </xf>
    <xf numFmtId="0" fontId="21" fillId="3" borderId="35" xfId="0" applyFont="1" applyFill="1" applyBorder="1" applyAlignment="1" applyProtection="1">
      <alignment vertical="center"/>
    </xf>
    <xf numFmtId="0" fontId="19"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2" fillId="4" borderId="9" xfId="0" applyFont="1" applyFill="1" applyBorder="1"/>
    <xf numFmtId="0" fontId="22" fillId="4" borderId="10" xfId="0" applyFont="1" applyFill="1" applyBorder="1"/>
    <xf numFmtId="0" fontId="22" fillId="4" borderId="11" xfId="0" applyFont="1" applyFill="1" applyBorder="1"/>
    <xf numFmtId="0" fontId="22" fillId="4" borderId="0" xfId="0" applyFont="1" applyFill="1"/>
    <xf numFmtId="0" fontId="18" fillId="3" borderId="9" xfId="0" applyFont="1" applyFill="1" applyBorder="1" applyAlignment="1" applyProtection="1">
      <alignment horizontal="left" vertical="center"/>
    </xf>
    <xf numFmtId="0" fontId="18" fillId="3" borderId="10" xfId="0" applyFont="1" applyFill="1" applyBorder="1" applyAlignment="1" applyProtection="1">
      <alignment horizontal="left" vertical="center"/>
    </xf>
    <xf numFmtId="0" fontId="18" fillId="3" borderId="1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3" fillId="8" borderId="3"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4" fillId="2" borderId="34" xfId="0" applyFont="1" applyFill="1" applyBorder="1" applyAlignment="1" applyProtection="1">
      <alignment horizontal="center" vertical="center"/>
    </xf>
    <xf numFmtId="0" fontId="25"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4" fillId="2" borderId="32" xfId="0" applyFont="1" applyFill="1" applyBorder="1" applyAlignment="1" applyProtection="1">
      <alignment horizontal="center" vertical="center"/>
    </xf>
    <xf numFmtId="0" fontId="25"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6" fillId="2" borderId="34" xfId="0" applyFont="1" applyFill="1" applyBorder="1" applyAlignment="1" applyProtection="1">
      <alignment horizontal="left" vertical="center"/>
    </xf>
    <xf numFmtId="0" fontId="24" fillId="2" borderId="40"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26" fillId="2" borderId="32" xfId="0" applyFont="1" applyFill="1" applyBorder="1" applyAlignment="1" applyProtection="1">
      <alignment horizontal="left" vertical="center"/>
    </xf>
    <xf numFmtId="0" fontId="24" fillId="2" borderId="0"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24" fillId="2" borderId="15" xfId="0" applyFont="1" applyFill="1" applyBorder="1" applyAlignment="1" applyProtection="1">
      <alignment horizontal="left" vertical="center"/>
    </xf>
    <xf numFmtId="0" fontId="24" fillId="2" borderId="45" xfId="0" applyFont="1" applyFill="1" applyBorder="1" applyAlignment="1" applyProtection="1">
      <alignment horizontal="left" vertical="center"/>
    </xf>
    <xf numFmtId="0" fontId="24"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7" fillId="4" borderId="0" xfId="0" applyFont="1" applyFill="1" applyAlignment="1">
      <alignment horizontal="right"/>
    </xf>
    <xf numFmtId="0" fontId="0" fillId="4" borderId="0" xfId="0" applyFont="1" applyFill="1" applyAlignment="1" applyProtection="1">
      <alignment vertical="center"/>
    </xf>
    <xf numFmtId="0" fontId="18" fillId="3" borderId="10" xfId="0" applyFont="1" applyFill="1" applyBorder="1" applyAlignment="1" applyProtection="1">
      <alignment vertical="center"/>
    </xf>
    <xf numFmtId="0" fontId="24" fillId="2" borderId="34" xfId="0" applyFont="1" applyFill="1" applyBorder="1" applyAlignment="1" applyProtection="1">
      <alignment vertical="center"/>
    </xf>
    <xf numFmtId="0" fontId="24" fillId="2" borderId="32" xfId="0" applyFont="1" applyFill="1" applyBorder="1" applyAlignment="1" applyProtection="1">
      <alignment vertical="center"/>
    </xf>
    <xf numFmtId="0" fontId="24" fillId="2" borderId="15" xfId="0" applyFont="1" applyFill="1" applyBorder="1" applyAlignment="1" applyProtection="1">
      <alignment vertical="center"/>
    </xf>
    <xf numFmtId="0" fontId="28"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4" fillId="2" borderId="6" xfId="0" applyFont="1" applyFill="1" applyBorder="1" applyAlignment="1" applyProtection="1">
      <alignment vertical="center"/>
    </xf>
    <xf numFmtId="0" fontId="24" fillId="2" borderId="7" xfId="0" applyFont="1" applyFill="1" applyBorder="1" applyAlignment="1" applyProtection="1">
      <alignment vertical="center"/>
    </xf>
    <xf numFmtId="0" fontId="18" fillId="3" borderId="34" xfId="0" applyFont="1" applyFill="1" applyBorder="1" applyAlignment="1" applyProtection="1">
      <alignment vertical="center"/>
    </xf>
    <xf numFmtId="0" fontId="19"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8" fillId="3" borderId="9" xfId="0" applyFont="1" applyFill="1" applyBorder="1" applyProtection="1"/>
    <xf numFmtId="0" fontId="18"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30" fillId="4" borderId="0" xfId="0" applyFont="1" applyFill="1" applyAlignment="1">
      <alignment horizontal="center"/>
    </xf>
    <xf numFmtId="0" fontId="31" fillId="2" borderId="0" xfId="0" applyFont="1" applyFill="1" applyAlignment="1" applyProtection="1">
      <alignment horizontal="right"/>
    </xf>
    <xf numFmtId="0" fontId="32" fillId="2" borderId="0" xfId="0" applyFont="1" applyFill="1" applyAlignment="1">
      <alignment horizontal="right" vertical="center"/>
    </xf>
    <xf numFmtId="0" fontId="33" fillId="2" borderId="0" xfId="1" applyFont="1" applyFill="1" applyAlignment="1" applyProtection="1">
      <alignment horizontal="right" vertical="top"/>
    </xf>
    <xf numFmtId="0" fontId="20" fillId="2" borderId="0" xfId="0" applyFont="1" applyFill="1" applyAlignment="1">
      <alignment horizontal="right"/>
    </xf>
    <xf numFmtId="0" fontId="30" fillId="2" borderId="0" xfId="0" applyFont="1" applyFill="1" applyAlignment="1">
      <alignment horizontal="center" vertical="top"/>
    </xf>
    <xf numFmtId="0" fontId="9" fillId="4" borderId="0" xfId="0" applyFont="1" applyFill="1"/>
    <xf numFmtId="0" fontId="19"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9" fillId="2" borderId="32" xfId="0" applyNumberFormat="1" applyFont="1" applyFill="1" applyBorder="1" applyAlignment="1">
      <alignment vertical="center"/>
    </xf>
    <xf numFmtId="9" fontId="29" fillId="2" borderId="50" xfId="2" applyFont="1" applyFill="1" applyBorder="1" applyAlignment="1">
      <alignment vertical="center"/>
    </xf>
    <xf numFmtId="181" fontId="34"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4" fillId="2" borderId="9" xfId="0" applyNumberFormat="1" applyFont="1" applyFill="1" applyBorder="1" applyAlignment="1">
      <alignment vertical="center"/>
    </xf>
    <xf numFmtId="0" fontId="24" fillId="2" borderId="14" xfId="0" applyFont="1" applyFill="1" applyBorder="1" applyAlignment="1">
      <alignment vertical="center"/>
    </xf>
    <xf numFmtId="181" fontId="35" fillId="2" borderId="3" xfId="0" applyNumberFormat="1" applyFont="1" applyFill="1" applyBorder="1" applyAlignment="1">
      <alignment vertical="center"/>
    </xf>
    <xf numFmtId="0" fontId="42"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2" fillId="0" borderId="3" xfId="0" applyFont="1" applyBorder="1"/>
    <xf numFmtId="0" fontId="0" fillId="0" borderId="3" xfId="0" applyBorder="1"/>
    <xf numFmtId="0" fontId="42" fillId="2" borderId="9" xfId="0" applyFont="1" applyFill="1" applyBorder="1" applyAlignment="1">
      <alignment horizontal="left" vertical="top" wrapText="1"/>
    </xf>
    <xf numFmtId="0" fontId="42" fillId="4" borderId="3" xfId="0" applyFont="1" applyFill="1" applyBorder="1" applyAlignment="1">
      <alignment horizontal="left" vertical="top"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14" fillId="2" borderId="37" xfId="0" applyFont="1" applyFill="1" applyBorder="1" applyAlignment="1">
      <alignment horizontal="right" vertical="center" wrapText="1"/>
    </xf>
    <xf numFmtId="0" fontId="45" fillId="0" borderId="53" xfId="0" quotePrefix="1" applyFont="1" applyBorder="1"/>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1" fillId="0" borderId="0" xfId="0" applyFont="1"/>
    <xf numFmtId="0" fontId="15" fillId="4" borderId="55" xfId="0" applyFont="1" applyFill="1" applyBorder="1" applyAlignment="1">
      <alignment horizontal="left" vertical="top" wrapText="1"/>
    </xf>
    <xf numFmtId="0" fontId="9" fillId="4" borderId="55" xfId="0" applyFont="1" applyFill="1" applyBorder="1" applyAlignment="1">
      <alignment horizontal="center" vertical="center" wrapText="1"/>
    </xf>
    <xf numFmtId="0" fontId="13" fillId="0" borderId="33" xfId="0" applyFont="1" applyBorder="1" applyAlignment="1">
      <alignment horizontal="center" vertical="top" wrapText="1"/>
    </xf>
    <xf numFmtId="0" fontId="15" fillId="4" borderId="6" xfId="0" applyFont="1" applyFill="1" applyBorder="1" applyAlignment="1">
      <alignment horizontal="left" vertical="top" wrapText="1"/>
    </xf>
    <xf numFmtId="0" fontId="15" fillId="4" borderId="6" xfId="0" quotePrefix="1" applyFont="1" applyFill="1" applyBorder="1" applyAlignment="1">
      <alignment horizontal="left" vertical="top" wrapText="1"/>
    </xf>
    <xf numFmtId="0" fontId="13" fillId="0" borderId="55" xfId="0" applyFont="1" applyBorder="1" applyAlignment="1">
      <alignment horizontal="center" vertical="top" wrapText="1"/>
    </xf>
    <xf numFmtId="0" fontId="15" fillId="0" borderId="55" xfId="0" applyFont="1" applyBorder="1" applyAlignment="1">
      <alignment vertical="top" wrapText="1"/>
    </xf>
    <xf numFmtId="0" fontId="14" fillId="2" borderId="56" xfId="0" applyFont="1" applyFill="1" applyBorder="1" applyAlignment="1">
      <alignment horizontal="center" vertical="center" wrapText="1"/>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4" fillId="2" borderId="9" xfId="0" applyFont="1" applyFill="1" applyBorder="1" applyAlignment="1" applyProtection="1">
      <alignment horizontal="left" vertical="center"/>
    </xf>
    <xf numFmtId="0" fontId="24" fillId="2" borderId="10" xfId="0" applyFont="1" applyFill="1" applyBorder="1" applyAlignment="1" applyProtection="1">
      <alignment horizontal="left" vertical="center"/>
    </xf>
    <xf numFmtId="0" fontId="24"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9" fillId="2" borderId="32" xfId="0" applyFont="1" applyFill="1" applyBorder="1" applyAlignment="1" applyProtection="1">
      <alignment horizontal="left" vertical="center"/>
    </xf>
    <xf numFmtId="0" fontId="29" fillId="2" borderId="0" xfId="0" applyFont="1" applyFill="1" applyBorder="1" applyAlignment="1" applyProtection="1">
      <alignment horizontal="left" vertical="center"/>
    </xf>
    <xf numFmtId="0" fontId="29"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4" fillId="4" borderId="32" xfId="0" applyFont="1" applyFill="1" applyBorder="1" applyAlignment="1" applyProtection="1">
      <alignment horizontal="left" vertical="center"/>
    </xf>
    <xf numFmtId="0" fontId="24"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4" fillId="4" borderId="15" xfId="0" applyFont="1" applyFill="1" applyBorder="1" applyAlignment="1" applyProtection="1">
      <alignment horizontal="left" vertical="center"/>
    </xf>
    <xf numFmtId="0" fontId="24"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4" fillId="2" borderId="32"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4" fillId="2" borderId="46" xfId="0" applyFont="1" applyFill="1" applyBorder="1" applyAlignment="1" applyProtection="1">
      <alignment horizontal="left" vertical="center"/>
    </xf>
    <xf numFmtId="0" fontId="24" fillId="2" borderId="47"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24" fillId="2" borderId="34"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7"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2" fillId="0" borderId="21" xfId="0" quotePrefix="1" applyFont="1" applyBorder="1" applyAlignment="1">
      <alignment horizontal="left" vertical="center" wrapText="1"/>
    </xf>
    <xf numFmtId="0" fontId="12" fillId="0" borderId="21" xfId="0" applyFont="1" applyBorder="1" applyAlignment="1">
      <alignment horizontal="left" vertical="center" wrapText="1"/>
    </xf>
    <xf numFmtId="0" fontId="44"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45" fillId="0" borderId="3" xfId="0" applyFont="1" applyBorder="1"/>
    <xf numFmtId="0" fontId="46" fillId="0" borderId="3" xfId="0" applyFont="1" applyBorder="1"/>
    <xf numFmtId="0" fontId="15" fillId="0" borderId="5" xfId="0" applyFont="1" applyBorder="1" applyAlignment="1">
      <alignment vertical="top" wrapText="1"/>
    </xf>
    <xf numFmtId="0" fontId="13" fillId="0" borderId="6" xfId="0" applyFont="1" applyBorder="1" applyAlignment="1">
      <alignment horizontal="center" vertical="top" wrapText="1"/>
    </xf>
    <xf numFmtId="0" fontId="15" fillId="0" borderId="6" xfId="0" applyFont="1" applyBorder="1" applyAlignment="1">
      <alignment vertical="top" wrapText="1"/>
    </xf>
    <xf numFmtId="0" fontId="13" fillId="2" borderId="57" xfId="0" applyFont="1" applyFill="1" applyBorder="1" applyAlignment="1">
      <alignment horizontal="center"/>
    </xf>
    <xf numFmtId="0" fontId="14" fillId="2" borderId="13" xfId="0" applyFont="1" applyFill="1" applyBorder="1" applyAlignment="1">
      <alignment horizontal="right" vertical="center" wrapText="1"/>
    </xf>
    <xf numFmtId="0" fontId="44" fillId="0" borderId="15" xfId="0" applyFont="1" applyBorder="1" applyAlignment="1">
      <alignment horizontal="left" vertical="center" wrapText="1"/>
    </xf>
    <xf numFmtId="0" fontId="15" fillId="0" borderId="45" xfId="0" applyFont="1" applyBorder="1" applyAlignment="1">
      <alignment horizontal="left" vertical="center" wrapText="1"/>
    </xf>
    <xf numFmtId="0" fontId="15" fillId="0" borderId="13" xfId="0" applyFont="1" applyBorder="1" applyAlignment="1">
      <alignment horizontal="left" vertical="center" wrapText="1"/>
    </xf>
    <xf numFmtId="0" fontId="14" fillId="2" borderId="15" xfId="0" applyFont="1" applyFill="1" applyBorder="1" applyAlignment="1">
      <alignment horizontal="right" vertical="center" wrapText="1"/>
    </xf>
    <xf numFmtId="0" fontId="45" fillId="0" borderId="33" xfId="0" quotePrefix="1" applyFont="1" applyBorder="1"/>
    <xf numFmtId="0" fontId="12" fillId="0" borderId="55" xfId="0" quotePrefix="1" applyFont="1" applyBorder="1" applyAlignment="1">
      <alignment horizontal="left" vertical="center" wrapText="1"/>
    </xf>
    <xf numFmtId="0" fontId="12" fillId="0" borderId="55" xfId="0" applyFont="1" applyBorder="1" applyAlignment="1">
      <alignment horizontal="left" vertical="center" wrapText="1"/>
    </xf>
    <xf numFmtId="0" fontId="15" fillId="0" borderId="0" xfId="0" applyFont="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3"/>
      <c r="J1" s="124"/>
      <c r="K1" s="124"/>
      <c r="L1" s="124"/>
    </row>
    <row r="2" spans="1:12" ht="20.25" x14ac:dyDescent="0.3">
      <c r="F2" s="46" t="str">
        <f>$I$9</f>
        <v>Release 1.1</v>
      </c>
      <c r="I2" s="125"/>
      <c r="L2" s="126"/>
    </row>
    <row r="3" spans="1:12" x14ac:dyDescent="0.2">
      <c r="F3" s="47" t="str">
        <f>"Project: "&amp;$B$16&amp;"  "&amp;$B$17</f>
        <v>Project: P18  教育平台</v>
      </c>
      <c r="I3" s="125"/>
      <c r="J3" s="127"/>
      <c r="K3" s="127"/>
      <c r="L3" s="124"/>
    </row>
    <row r="4" spans="1:12" ht="4.5" customHeight="1" x14ac:dyDescent="0.2"/>
    <row r="5" spans="1:12" ht="23.25" x14ac:dyDescent="0.2">
      <c r="A5" s="48" t="s">
        <v>0</v>
      </c>
      <c r="B5" s="49"/>
      <c r="C5" s="49"/>
      <c r="D5" s="49"/>
      <c r="E5" s="49"/>
      <c r="F5" s="49"/>
      <c r="G5" s="49"/>
      <c r="H5" s="49"/>
      <c r="I5" s="49"/>
      <c r="J5" s="49"/>
      <c r="K5" s="49"/>
      <c r="L5" s="49"/>
    </row>
    <row r="6" spans="1:12" ht="9" customHeight="1" x14ac:dyDescent="0.2">
      <c r="A6" s="50"/>
      <c r="B6" s="50"/>
      <c r="C6" s="50"/>
      <c r="D6" s="50"/>
      <c r="E6" s="50"/>
      <c r="F6" s="50"/>
      <c r="G6" s="50"/>
      <c r="H6" s="50"/>
      <c r="I6" s="50"/>
      <c r="J6" s="50"/>
      <c r="K6" s="50"/>
      <c r="L6" s="50"/>
    </row>
    <row r="7" spans="1:12" ht="16.5" customHeight="1" x14ac:dyDescent="0.2">
      <c r="A7" s="43" t="s">
        <v>1</v>
      </c>
      <c r="B7" s="44"/>
      <c r="C7" s="44"/>
      <c r="D7" s="44"/>
      <c r="E7" s="44"/>
      <c r="F7" s="91"/>
      <c r="G7" s="43" t="s">
        <v>2</v>
      </c>
      <c r="H7" s="92"/>
      <c r="I7" s="44"/>
      <c r="J7" s="44"/>
      <c r="K7" s="44"/>
      <c r="L7" s="44"/>
    </row>
    <row r="8" spans="1:12" ht="16.5" customHeight="1" x14ac:dyDescent="0.2">
      <c r="A8" s="45" t="s">
        <v>3</v>
      </c>
      <c r="B8" s="244" t="s">
        <v>4</v>
      </c>
      <c r="C8" s="244"/>
      <c r="D8" s="244"/>
      <c r="E8" s="244"/>
      <c r="F8" s="91"/>
      <c r="G8" s="255" t="s">
        <v>3</v>
      </c>
      <c r="H8" s="256"/>
      <c r="I8" s="244" t="s">
        <v>4</v>
      </c>
      <c r="J8" s="244"/>
      <c r="K8" s="244"/>
      <c r="L8" s="244"/>
    </row>
    <row r="9" spans="1:12" ht="16.5" customHeight="1" x14ac:dyDescent="0.2">
      <c r="A9" s="93" t="s">
        <v>5</v>
      </c>
      <c r="B9" s="228" t="s">
        <v>6</v>
      </c>
      <c r="C9" s="229"/>
      <c r="D9" s="229"/>
      <c r="E9" s="230"/>
      <c r="F9" s="91"/>
      <c r="G9" s="257" t="s">
        <v>7</v>
      </c>
      <c r="H9" s="258"/>
      <c r="I9" s="259" t="s">
        <v>8</v>
      </c>
      <c r="J9" s="260"/>
      <c r="K9" s="260"/>
      <c r="L9" s="261"/>
    </row>
    <row r="10" spans="1:12" ht="16.5" customHeight="1" x14ac:dyDescent="0.2">
      <c r="A10" s="94" t="s">
        <v>9</v>
      </c>
      <c r="B10" s="245" t="s">
        <v>10</v>
      </c>
      <c r="C10" s="246"/>
      <c r="D10" s="246"/>
      <c r="E10" s="247"/>
      <c r="F10" s="91"/>
      <c r="G10" s="248" t="s">
        <v>11</v>
      </c>
      <c r="H10" s="249"/>
      <c r="I10" s="250"/>
      <c r="J10" s="251"/>
      <c r="K10" s="251"/>
      <c r="L10" s="252"/>
    </row>
    <row r="11" spans="1:12" ht="16.5" customHeight="1" x14ac:dyDescent="0.2">
      <c r="A11" s="94" t="s">
        <v>12</v>
      </c>
      <c r="B11" s="245" t="s">
        <v>13</v>
      </c>
      <c r="C11" s="246"/>
      <c r="D11" s="246"/>
      <c r="E11" s="247"/>
      <c r="F11" s="91"/>
      <c r="G11" s="253" t="s">
        <v>14</v>
      </c>
      <c r="H11" s="254"/>
      <c r="I11" s="250"/>
      <c r="J11" s="251"/>
      <c r="K11" s="251"/>
      <c r="L11" s="252"/>
    </row>
    <row r="12" spans="1:12" ht="16.5" customHeight="1" x14ac:dyDescent="0.2">
      <c r="A12" s="95" t="s">
        <v>15</v>
      </c>
      <c r="B12" s="236" t="s">
        <v>16</v>
      </c>
      <c r="C12" s="237"/>
      <c r="D12" s="237"/>
      <c r="E12" s="238"/>
      <c r="F12" s="91"/>
      <c r="G12" s="231" t="s">
        <v>17</v>
      </c>
      <c r="H12" s="232"/>
      <c r="I12" s="233"/>
      <c r="J12" s="234"/>
      <c r="K12" s="234"/>
      <c r="L12" s="235"/>
    </row>
    <row r="13" spans="1:12" ht="16.5" customHeight="1" x14ac:dyDescent="0.2">
      <c r="A13" s="96"/>
      <c r="B13" s="91"/>
      <c r="C13" s="91"/>
      <c r="D13" s="91"/>
      <c r="E13" s="91"/>
      <c r="F13" s="97"/>
      <c r="G13" s="231" t="s">
        <v>18</v>
      </c>
      <c r="H13" s="232"/>
      <c r="I13" s="233"/>
      <c r="J13" s="234"/>
      <c r="K13" s="234"/>
      <c r="L13" s="235"/>
    </row>
    <row r="14" spans="1:12" ht="16.5" customHeight="1" x14ac:dyDescent="0.2">
      <c r="A14" s="43" t="s">
        <v>19</v>
      </c>
      <c r="B14" s="44"/>
      <c r="C14" s="44"/>
      <c r="D14" s="44"/>
      <c r="E14" s="44"/>
      <c r="F14" s="91"/>
      <c r="G14" s="231" t="s">
        <v>20</v>
      </c>
      <c r="H14" s="232"/>
      <c r="I14" s="233"/>
      <c r="J14" s="234"/>
      <c r="K14" s="234"/>
      <c r="L14" s="235"/>
    </row>
    <row r="15" spans="1:12" ht="16.5" customHeight="1" x14ac:dyDescent="0.2">
      <c r="A15" s="45" t="s">
        <v>3</v>
      </c>
      <c r="B15" s="244" t="s">
        <v>4</v>
      </c>
      <c r="C15" s="244"/>
      <c r="D15" s="244"/>
      <c r="E15" s="244"/>
      <c r="F15" s="98"/>
      <c r="G15" s="231" t="s">
        <v>21</v>
      </c>
      <c r="H15" s="232"/>
      <c r="I15" s="233"/>
      <c r="J15" s="234"/>
      <c r="K15" s="234"/>
      <c r="L15" s="235"/>
    </row>
    <row r="16" spans="1:12" ht="16.5" customHeight="1" x14ac:dyDescent="0.2">
      <c r="A16" s="99" t="s">
        <v>22</v>
      </c>
      <c r="B16" s="228" t="s">
        <v>23</v>
      </c>
      <c r="C16" s="229"/>
      <c r="D16" s="229"/>
      <c r="E16" s="230"/>
      <c r="F16" s="91"/>
      <c r="G16" s="231" t="s">
        <v>24</v>
      </c>
      <c r="H16" s="232"/>
      <c r="I16" s="233"/>
      <c r="J16" s="234"/>
      <c r="K16" s="234"/>
      <c r="L16" s="235"/>
    </row>
    <row r="17" spans="1:12" ht="16.5" customHeight="1" x14ac:dyDescent="0.2">
      <c r="A17" s="100" t="s">
        <v>25</v>
      </c>
      <c r="B17" s="236" t="s">
        <v>26</v>
      </c>
      <c r="C17" s="237"/>
      <c r="D17" s="237"/>
      <c r="E17" s="238"/>
      <c r="F17" s="91"/>
      <c r="G17" s="239" t="s">
        <v>27</v>
      </c>
      <c r="H17" s="240"/>
      <c r="I17" s="241"/>
      <c r="J17" s="242"/>
      <c r="K17" s="242"/>
      <c r="L17" s="243"/>
    </row>
    <row r="18" spans="1:12" ht="9" customHeight="1" x14ac:dyDescent="0.2">
      <c r="A18" s="50"/>
      <c r="B18" s="50"/>
      <c r="C18" s="50"/>
      <c r="D18" s="50"/>
      <c r="E18" s="50"/>
      <c r="F18" s="50"/>
      <c r="G18" s="50"/>
      <c r="H18" s="50"/>
      <c r="I18" s="50"/>
      <c r="J18" s="50"/>
      <c r="K18" s="50"/>
      <c r="L18" s="50"/>
    </row>
    <row r="19" spans="1:12" ht="16.5" customHeight="1" x14ac:dyDescent="0.2">
      <c r="A19" s="101" t="s">
        <v>28</v>
      </c>
      <c r="B19" s="102"/>
      <c r="C19" s="102"/>
      <c r="D19" s="102"/>
      <c r="E19" s="102"/>
      <c r="F19" s="91"/>
      <c r="G19" s="43" t="s">
        <v>29</v>
      </c>
      <c r="H19" s="92"/>
      <c r="I19" s="44"/>
      <c r="J19" s="44"/>
      <c r="K19" s="44"/>
      <c r="L19" s="44"/>
    </row>
    <row r="20" spans="1:12" ht="30" customHeight="1" x14ac:dyDescent="0.2">
      <c r="A20" s="222" t="s">
        <v>30</v>
      </c>
      <c r="B20" s="222"/>
      <c r="C20" s="103" t="s">
        <v>31</v>
      </c>
      <c r="D20" s="104" t="s">
        <v>32</v>
      </c>
      <c r="E20" s="104" t="s">
        <v>33</v>
      </c>
      <c r="F20" s="105"/>
      <c r="G20" s="223" t="s">
        <v>34</v>
      </c>
      <c r="H20" s="224"/>
      <c r="I20" s="225" t="s">
        <v>33</v>
      </c>
      <c r="J20" s="226"/>
      <c r="K20" s="226"/>
      <c r="L20" s="227"/>
    </row>
    <row r="21" spans="1:12" ht="16.5" customHeight="1" x14ac:dyDescent="0.2">
      <c r="A21" s="209" t="e">
        <f ca="1">MID(CELL("filename",#REF!),FIND("]",CELL("filename"),1)+1,255)</f>
        <v>#REF!</v>
      </c>
      <c r="B21" s="210"/>
      <c r="C21" s="106"/>
      <c r="D21" s="107" t="e">
        <f>IF(#REF!=0,"",#REF!)</f>
        <v>#REF!</v>
      </c>
      <c r="E21" s="108" t="e">
        <f>IF(#REF!=0,"",#REF!)</f>
        <v>#REF!</v>
      </c>
      <c r="F21" s="105"/>
      <c r="G21" s="50"/>
      <c r="H21" s="50"/>
      <c r="I21" s="128"/>
      <c r="J21" s="50"/>
      <c r="K21" s="50"/>
      <c r="L21" s="50"/>
    </row>
    <row r="22" spans="1:12" ht="16.5" customHeight="1" x14ac:dyDescent="0.2">
      <c r="A22" s="209" t="e">
        <f ca="1">MID(CELL("filename",#REF!),FIND("]",CELL("filename"),1)+1,255)</f>
        <v>#REF!</v>
      </c>
      <c r="B22" s="210"/>
      <c r="C22" s="109"/>
      <c r="D22" s="107" t="e">
        <f>IF(#REF!=0,"",#REF!)</f>
        <v>#REF!</v>
      </c>
      <c r="E22" s="108" t="e">
        <f>IF(#REF!=0,"",#REF!)</f>
        <v>#REF!</v>
      </c>
      <c r="F22" s="105"/>
      <c r="G22" s="50"/>
      <c r="H22" s="50"/>
      <c r="I22" s="128"/>
      <c r="J22" s="50"/>
      <c r="K22" s="50"/>
      <c r="L22" s="50"/>
    </row>
    <row r="23" spans="1:12" ht="16.5" customHeight="1" x14ac:dyDescent="0.2">
      <c r="A23" s="209" t="e">
        <f ca="1">MID(CELL("filename",#REF!),FIND("]",CELL("filename"),1)+1,255)</f>
        <v>#REF!</v>
      </c>
      <c r="B23" s="210"/>
      <c r="C23" s="110"/>
      <c r="D23" s="107" t="e">
        <f>IF(#REF!=0,"",#REF!)</f>
        <v>#REF!</v>
      </c>
      <c r="E23" s="108" t="e">
        <f>IF(#REF!=0,"",#REF!)</f>
        <v>#REF!</v>
      </c>
      <c r="F23" s="50"/>
      <c r="G23" s="50"/>
      <c r="H23" s="50"/>
      <c r="I23" s="128"/>
      <c r="J23" s="50"/>
      <c r="K23" s="50"/>
      <c r="L23" s="50"/>
    </row>
    <row r="24" spans="1:12" ht="16.5" customHeight="1" x14ac:dyDescent="0.2">
      <c r="A24" s="209" t="e">
        <f ca="1">MID(CELL("filename",#REF!),FIND("]",CELL("filename"),1)+1,255)</f>
        <v>#REF!</v>
      </c>
      <c r="B24" s="210"/>
      <c r="C24" s="110"/>
      <c r="D24" s="107" t="e">
        <f>IF(#REF!=0,"",#REF!)</f>
        <v>#REF!</v>
      </c>
      <c r="E24" s="108" t="e">
        <f>IF(#REF!=0,"",#REF!)</f>
        <v>#REF!</v>
      </c>
      <c r="F24" s="50"/>
      <c r="G24" s="50"/>
      <c r="H24" s="50"/>
      <c r="I24" s="128"/>
      <c r="J24" s="50"/>
      <c r="K24" s="50"/>
      <c r="L24" s="50"/>
    </row>
    <row r="25" spans="1:12" ht="16.5" customHeight="1" x14ac:dyDescent="0.2">
      <c r="A25" s="209" t="e">
        <f ca="1">MID(CELL("filename",#REF!),FIND("]",CELL("filename"),1)+1,255)</f>
        <v>#REF!</v>
      </c>
      <c r="B25" s="210"/>
      <c r="C25" s="110"/>
      <c r="D25" s="107" t="e">
        <f>IF(#REF!=0,"",#REF!)</f>
        <v>#REF!</v>
      </c>
      <c r="E25" s="108" t="e">
        <f>IF(#REF!=0,"",#REF!)</f>
        <v>#REF!</v>
      </c>
      <c r="F25" s="50"/>
      <c r="G25" s="50"/>
      <c r="H25" s="50"/>
      <c r="I25" s="128"/>
      <c r="J25" s="50"/>
      <c r="K25" s="50"/>
      <c r="L25" s="50"/>
    </row>
    <row r="26" spans="1:12" ht="16.5" customHeight="1" x14ac:dyDescent="0.2">
      <c r="A26" s="209" t="e">
        <f ca="1">MID(CELL("filename",#REF!),FIND("]",CELL("filename"),1)+1,255)</f>
        <v>#REF!</v>
      </c>
      <c r="B26" s="210"/>
      <c r="C26" s="110"/>
      <c r="D26" s="107" t="e">
        <f>IF(#REF!=0,"",#REF!)</f>
        <v>#REF!</v>
      </c>
      <c r="E26" s="108" t="e">
        <f>IF(#REF!=0,"",#REF!)</f>
        <v>#REF!</v>
      </c>
      <c r="F26" s="50"/>
      <c r="G26" s="50"/>
      <c r="H26" s="50"/>
      <c r="I26" s="128"/>
      <c r="J26" s="50"/>
      <c r="K26" s="50"/>
      <c r="L26" s="50"/>
    </row>
    <row r="27" spans="1:12" ht="16.5" customHeight="1" x14ac:dyDescent="0.2">
      <c r="A27" s="209" t="e">
        <f ca="1">MID(CELL("filename",#REF!),FIND("]",CELL("filename"),1)+1,255)</f>
        <v>#REF!</v>
      </c>
      <c r="B27" s="210"/>
      <c r="C27" s="110"/>
      <c r="D27" s="107" t="e">
        <f>IF(#REF!=0,"",#REF!)</f>
        <v>#REF!</v>
      </c>
      <c r="E27" s="108" t="e">
        <f>IF(#REF!=0,"",#REF!)</f>
        <v>#REF!</v>
      </c>
      <c r="F27" s="50"/>
      <c r="G27" s="50"/>
      <c r="H27" s="50"/>
      <c r="I27" s="128"/>
      <c r="J27" s="50"/>
      <c r="K27" s="50"/>
      <c r="L27" s="50"/>
    </row>
    <row r="28" spans="1:12" ht="16.5" customHeight="1" x14ac:dyDescent="0.2">
      <c r="A28" s="209" t="e">
        <f ca="1">MID(CELL("filename",#REF!),FIND("]",CELL("filename"),1)+1,255)</f>
        <v>#REF!</v>
      </c>
      <c r="B28" s="210"/>
      <c r="C28" s="110"/>
      <c r="D28" s="107" t="e">
        <f>IF(#REF!=0,"",#REF!)</f>
        <v>#REF!</v>
      </c>
      <c r="E28" s="108" t="e">
        <f>IF(#REF!=0,"",#REF!)</f>
        <v>#REF!</v>
      </c>
      <c r="F28" s="50"/>
      <c r="G28" s="50"/>
      <c r="H28" s="50"/>
      <c r="I28" s="128"/>
      <c r="J28" s="50"/>
      <c r="K28" s="50"/>
      <c r="L28" s="50"/>
    </row>
    <row r="29" spans="1:12" ht="16.5" customHeight="1" x14ac:dyDescent="0.2">
      <c r="A29" s="209" t="e">
        <f ca="1">MID(CELL("filename",#REF!),FIND("]",CELL("filename"),1)+1,255)</f>
        <v>#REF!</v>
      </c>
      <c r="B29" s="210"/>
      <c r="C29" s="110"/>
      <c r="D29" s="107" t="e">
        <f>IF(#REF!=0,"",#REF!)</f>
        <v>#REF!</v>
      </c>
      <c r="E29" s="108" t="e">
        <f>IF(#REF!=0,"",#REF!)</f>
        <v>#REF!</v>
      </c>
      <c r="F29" s="50"/>
      <c r="G29" s="50"/>
      <c r="H29" s="50"/>
      <c r="I29" s="128"/>
      <c r="J29" s="50"/>
      <c r="K29" s="50"/>
      <c r="L29" s="50"/>
    </row>
    <row r="30" spans="1:12" ht="16.5" customHeight="1" x14ac:dyDescent="0.2">
      <c r="A30" s="209" t="e">
        <f ca="1">MID(CELL("filename",#REF!),FIND("]",CELL("filename"),1)+1,255)</f>
        <v>#REF!</v>
      </c>
      <c r="B30" s="210"/>
      <c r="C30" s="110"/>
      <c r="D30" s="107" t="e">
        <f>IF(#REF!=0,"",#REF!)</f>
        <v>#REF!</v>
      </c>
      <c r="E30" s="108" t="e">
        <f>IF(#REF!=0,"",#REF!)</f>
        <v>#REF!</v>
      </c>
      <c r="F30" s="50"/>
      <c r="G30" s="50"/>
      <c r="H30" s="50"/>
      <c r="I30" s="128"/>
      <c r="J30" s="50"/>
      <c r="K30" s="50"/>
      <c r="L30" s="50"/>
    </row>
    <row r="31" spans="1:12" ht="16.5" customHeight="1" x14ac:dyDescent="0.2">
      <c r="A31" s="209" t="e">
        <f ca="1">MID(CELL("filename",#REF!),FIND("]",CELL("filename"),1)+1,255)</f>
        <v>#REF!</v>
      </c>
      <c r="B31" s="210"/>
      <c r="C31" s="110"/>
      <c r="D31" s="107" t="e">
        <f>IF(#REF!=0,"",#REF!)</f>
        <v>#REF!</v>
      </c>
      <c r="E31" s="108" t="e">
        <f>IF(#REF!=0,"",#REF!)</f>
        <v>#REF!</v>
      </c>
      <c r="F31" s="50"/>
      <c r="G31" s="50"/>
      <c r="H31" s="50"/>
      <c r="I31" s="128"/>
      <c r="J31" s="50"/>
      <c r="K31" s="50"/>
      <c r="L31" s="50"/>
    </row>
    <row r="32" spans="1:12" ht="16.5" customHeight="1" x14ac:dyDescent="0.2">
      <c r="A32" s="209" t="e">
        <f ca="1">MID(CELL("filename",#REF!),FIND("]",CELL("filename"),1)+1,255)</f>
        <v>#REF!</v>
      </c>
      <c r="B32" s="210"/>
      <c r="C32" s="110"/>
      <c r="D32" s="107" t="e">
        <f>IF(#REF!=0,"",#REF!)</f>
        <v>#REF!</v>
      </c>
      <c r="E32" s="108" t="e">
        <f>IF(#REF!=0,"",#REF!)</f>
        <v>#REF!</v>
      </c>
      <c r="F32" s="50"/>
      <c r="G32" s="50"/>
      <c r="H32" s="50"/>
      <c r="I32" s="128"/>
      <c r="J32" s="50"/>
      <c r="K32" s="50"/>
      <c r="L32" s="50"/>
    </row>
    <row r="33" spans="1:12" ht="16.5" customHeight="1" x14ac:dyDescent="0.25">
      <c r="A33" s="209" t="e">
        <f ca="1">MID(CELL("filename",#REF!),FIND("]",CELL("filename"),1)+1,255)</f>
        <v>#REF!</v>
      </c>
      <c r="B33" s="210"/>
      <c r="C33" s="110"/>
      <c r="D33" s="107" t="e">
        <f>IF(#REF!=0,"",#REF!)</f>
        <v>#REF!</v>
      </c>
      <c r="E33" s="108" t="e">
        <f>IF(#REF!=0,"",#REF!)</f>
        <v>#REF!</v>
      </c>
      <c r="F33" s="50"/>
      <c r="G33" s="111" t="s">
        <v>35</v>
      </c>
      <c r="H33" s="112"/>
      <c r="I33" s="129"/>
      <c r="J33" s="129"/>
      <c r="K33" s="129"/>
      <c r="L33" s="129"/>
    </row>
    <row r="34" spans="1:12" ht="16.5" customHeight="1" x14ac:dyDescent="0.2">
      <c r="A34" s="209" t="e">
        <f ca="1">MID(CELL("filename",#REF!),FIND("]",CELL("filename"),1)+1,255)</f>
        <v>#REF!</v>
      </c>
      <c r="B34" s="210"/>
      <c r="C34" s="110"/>
      <c r="D34" s="107" t="e">
        <f>IF(#REF!=0,"",#REF!)</f>
        <v>#REF!</v>
      </c>
      <c r="E34" s="108" t="e">
        <f>IF(#REF!=0,"",#REF!)</f>
        <v>#REF!</v>
      </c>
      <c r="F34" s="50"/>
      <c r="G34" s="190" t="s">
        <v>36</v>
      </c>
      <c r="H34" s="191"/>
      <c r="I34" s="192"/>
      <c r="J34" s="205" t="s">
        <v>34</v>
      </c>
      <c r="K34" s="207" t="s">
        <v>37</v>
      </c>
      <c r="L34" s="188" t="s">
        <v>33</v>
      </c>
    </row>
    <row r="35" spans="1:12" ht="16.5" customHeight="1" x14ac:dyDescent="0.2">
      <c r="A35" s="209" t="e">
        <f ca="1">MID(CELL("filename",#REF!),FIND("]",CELL("filename"),1)+1,255)</f>
        <v>#REF!</v>
      </c>
      <c r="B35" s="210"/>
      <c r="C35" s="110"/>
      <c r="D35" s="107" t="e">
        <f>IF(#REF!=0,"",#REF!)</f>
        <v>#REF!</v>
      </c>
      <c r="E35" s="108" t="e">
        <f>IF(#REF!=0,"",#REF!)</f>
        <v>#REF!</v>
      </c>
      <c r="F35" s="50"/>
      <c r="G35" s="193"/>
      <c r="H35" s="194"/>
      <c r="I35" s="195"/>
      <c r="J35" s="206"/>
      <c r="K35" s="208"/>
      <c r="L35" s="189"/>
    </row>
    <row r="36" spans="1:12" ht="16.5" customHeight="1" x14ac:dyDescent="0.2">
      <c r="A36" s="209" t="e">
        <f ca="1">MID(CELL("filename",#REF!),FIND("]",CELL("filename"),1)+1,255)</f>
        <v>#REF!</v>
      </c>
      <c r="B36" s="210"/>
      <c r="C36" s="110"/>
      <c r="D36" s="107" t="e">
        <f>IF(#REF!=0,"",#REF!)</f>
        <v>#REF!</v>
      </c>
      <c r="E36" s="108" t="e">
        <f>IF(#REF!=0,"",#REF!)</f>
        <v>#REF!</v>
      </c>
      <c r="F36" s="50"/>
      <c r="G36" s="219" t="s">
        <v>38</v>
      </c>
      <c r="H36" s="220"/>
      <c r="I36" s="221"/>
      <c r="J36" s="130" t="e">
        <f>#REF!+#REF!+#REF!+#REF!+#REF!+#REF!+#REF!+#REF!+#REF!+#REF!+#REF!+#REF!+#REF!+#REF!+#REF!+#REF!+#REF!+#REF!+#REF!+#REF!</f>
        <v>#REF!</v>
      </c>
      <c r="K36" s="131" t="e">
        <f>J36/$J$42</f>
        <v>#REF!</v>
      </c>
      <c r="L36" s="132" t="e">
        <f>#REF!+#REF!+#REF!+#REF!+#REF!+#REF!+#REF!+#REF!+#REF!+#REF!+#REF!+#REF!+#REF!+#REF!+#REF!+#REF!+#REF!+#REF!+#REF!+#REF!</f>
        <v>#REF!</v>
      </c>
    </row>
    <row r="37" spans="1:12" ht="16.5" customHeight="1" x14ac:dyDescent="0.2">
      <c r="A37" s="209" t="e">
        <f ca="1">MID(CELL("filename",#REF!),FIND("]",CELL("filename"),1)+1,255)</f>
        <v>#REF!</v>
      </c>
      <c r="B37" s="210"/>
      <c r="C37" s="110"/>
      <c r="D37" s="107" t="e">
        <f>IF(#REF!=0,"",#REF!)</f>
        <v>#REF!</v>
      </c>
      <c r="E37" s="108" t="e">
        <f>IF(#REF!=0,"",#REF!)</f>
        <v>#REF!</v>
      </c>
      <c r="F37" s="50"/>
      <c r="G37" s="211" t="s">
        <v>39</v>
      </c>
      <c r="H37" s="212"/>
      <c r="I37" s="213"/>
      <c r="J37" s="133" t="e">
        <f>#REF!+#REF!+#REF!+#REF!+#REF!+#REF!+#REF!+#REF!+#REF!+#REF!+#REF!+#REF!+#REF!+#REF!+#REF!+#REF!+#REF!+#REF!+#REF!+#REF!</f>
        <v>#REF!</v>
      </c>
      <c r="K37" s="134" t="e">
        <f>J37/$J$42</f>
        <v>#REF!</v>
      </c>
      <c r="L37" s="135" t="e">
        <f>#REF!+#REF!+#REF!+#REF!+#REF!+#REF!+#REF!+#REF!+#REF!+#REF!+#REF!+#REF!+#REF!+#REF!+#REF!+#REF!+#REF!+#REF!+#REF!+#REF!</f>
        <v>#REF!</v>
      </c>
    </row>
    <row r="38" spans="1:12" ht="16.5" customHeight="1" x14ac:dyDescent="0.2">
      <c r="A38" s="214" t="e">
        <f ca="1">MID(CELL("filename",#REF!),FIND("]",CELL("filename"),1)+1,255)</f>
        <v>#REF!</v>
      </c>
      <c r="B38" s="215"/>
      <c r="C38" s="113"/>
      <c r="D38" s="114" t="e">
        <f>IF(#REF!=0,"",#REF!)</f>
        <v>#REF!</v>
      </c>
      <c r="E38" s="115" t="e">
        <f>IF(#REF!=0,"",#REF!)</f>
        <v>#REF!</v>
      </c>
      <c r="F38" s="50"/>
      <c r="G38" s="216" t="s">
        <v>40</v>
      </c>
      <c r="H38" s="217"/>
      <c r="I38" s="218"/>
      <c r="J38" s="136" t="e">
        <f>#REF!+#REF!+#REF!+#REF!+#REF!+#REF!+#REF!+#REF!+#REF!+#REF!+#REF!+#REF!+#REF!+#REF!+#REF!+#REF!+#REF!+#REF!+#REF!+#REF!</f>
        <v>#REF!</v>
      </c>
      <c r="K38" s="137" t="e">
        <f>J38/$J$42</f>
        <v>#REF!</v>
      </c>
      <c r="L38" s="138" t="e">
        <f>#REF!+#REF!+#REF!+#REF!+#REF!+#REF!+#REF!+#REF!+#REF!+#REF!+#REF!+#REF!+#REF!+#REF!+#REF!+#REF!+#REF!+#REF!+#REF!+#REF!</f>
        <v>#REF!</v>
      </c>
    </row>
    <row r="39" spans="1:12" ht="16.5" customHeight="1" x14ac:dyDescent="0.2">
      <c r="A39" s="50"/>
      <c r="B39" s="50"/>
      <c r="C39" s="50"/>
      <c r="D39" s="50"/>
      <c r="E39" s="116"/>
      <c r="F39" s="50"/>
      <c r="G39" s="211" t="s">
        <v>41</v>
      </c>
      <c r="H39" s="212"/>
      <c r="I39" s="213"/>
      <c r="J39" s="133" t="e">
        <f>#REF!+#REF!+#REF!+#REF!+#REF!+#REF!+#REF!+#REF!+#REF!+#REF!+#REF!+#REF!+#REF!+#REF!+#REF!+#REF!+#REF!+#REF!+#REF!+#REF!</f>
        <v>#REF!</v>
      </c>
      <c r="K39" s="134" t="e">
        <f>J39/$J$42</f>
        <v>#REF!</v>
      </c>
      <c r="L39" s="135" t="e">
        <f>#REF!+#REF!+#REF!+#REF!+#REF!+#REF!+#REF!+#REF!+#REF!+#REF!+#REF!+#REF!+#REF!+#REF!+#REF!+#REF!+#REF!+#REF!+#REF!+#REF!</f>
        <v>#REF!</v>
      </c>
    </row>
    <row r="40" spans="1:12" ht="16.5" customHeight="1" x14ac:dyDescent="0.2">
      <c r="A40" s="117" t="s">
        <v>42</v>
      </c>
      <c r="B40" s="118"/>
      <c r="C40" s="119"/>
      <c r="D40" s="120" t="e">
        <f>SUM(D21:D38)</f>
        <v>#REF!</v>
      </c>
      <c r="E40" s="121" t="e">
        <f>SUM(E21:E38)</f>
        <v>#REF!</v>
      </c>
      <c r="F40" s="50"/>
      <c r="G40" s="196" t="s">
        <v>43</v>
      </c>
      <c r="H40" s="197"/>
      <c r="I40" s="198"/>
      <c r="J40" s="139" t="e">
        <f>#REF!+#REF!+#REF!+#REF!+#REF!+#REF!+#REF!+#REF!+#REF!+#REF!+#REF!+#REF!+#REF!+#REF!+#REF!+#REF!+#REF!+#REF!+#REF!+#REF!</f>
        <v>#REF!</v>
      </c>
      <c r="K40" s="140" t="e">
        <f>J40/$J$42</f>
        <v>#REF!</v>
      </c>
      <c r="L40" s="141" t="e">
        <f>#REF!+#REF!+#REF!+#REF!+#REF!+#REF!+#REF!+#REF!+#REF!+#REF!+#REF!+#REF!+#REF!+#REF!+#REF!+#REF!+#REF!+#REF!+#REF!+#REF!</f>
        <v>#REF!</v>
      </c>
    </row>
    <row r="41" spans="1:12" ht="4.5" customHeight="1" x14ac:dyDescent="0.2">
      <c r="A41" s="50"/>
      <c r="B41" s="50"/>
      <c r="C41" s="50"/>
      <c r="D41" s="50"/>
      <c r="E41" s="116"/>
      <c r="F41" s="50"/>
      <c r="G41" s="50"/>
      <c r="H41" s="50"/>
      <c r="I41" s="50"/>
      <c r="J41" s="50"/>
      <c r="K41" s="50"/>
      <c r="L41" s="50"/>
    </row>
    <row r="42" spans="1:12" x14ac:dyDescent="0.2">
      <c r="A42" s="50"/>
      <c r="B42" s="50"/>
      <c r="C42" s="50"/>
      <c r="D42" s="50"/>
      <c r="E42" s="50"/>
      <c r="F42" s="50"/>
      <c r="G42" s="199" t="s">
        <v>42</v>
      </c>
      <c r="H42" s="200"/>
      <c r="I42" s="201"/>
      <c r="J42" s="142" t="e">
        <f>SUM(J36:J40)</f>
        <v>#REF!</v>
      </c>
      <c r="K42" s="143" t="e">
        <f>J42/$J$42</f>
        <v>#REF!</v>
      </c>
      <c r="L42" s="121" t="e">
        <f>SUM(L36:L40)</f>
        <v>#REF!</v>
      </c>
    </row>
    <row r="43" spans="1:12" ht="4.5" customHeight="1" x14ac:dyDescent="0.2">
      <c r="A43" s="50"/>
      <c r="B43" s="50"/>
      <c r="C43" s="50"/>
      <c r="D43" s="50"/>
      <c r="E43" s="116"/>
      <c r="F43" s="50"/>
      <c r="G43" s="50"/>
      <c r="H43" s="50"/>
      <c r="I43" s="50"/>
      <c r="J43" s="50"/>
      <c r="K43" s="50"/>
      <c r="L43" s="50"/>
    </row>
    <row r="44" spans="1:12" x14ac:dyDescent="0.2">
      <c r="A44" s="122"/>
      <c r="B44" s="50"/>
      <c r="C44" s="50"/>
      <c r="D44" s="50"/>
      <c r="E44" s="50"/>
      <c r="F44" s="50"/>
      <c r="G44" s="202" t="s">
        <v>44</v>
      </c>
      <c r="H44" s="203"/>
      <c r="I44" s="204"/>
      <c r="J44" s="144" t="e">
        <f>#REF!+#REF!+#REF!+#REF!+#REF!+#REF!+#REF!+#REF!+#REF!+#REF!+#REF!+#REF!+#REF!+#REF!+#REF!+#REF!+#REF!+#REF!+#REF!+#REF!</f>
        <v>#REF!</v>
      </c>
      <c r="K44" s="145"/>
      <c r="L44" s="146" t="e">
        <f>#REF!+#REF!+#REF!+#REF!+#REF!+#REF!+#REF!+#REF!+#REF!+#REF!+#REF!+#REF!+#REF!+#REF!+#REF!+#REF!+#REF!+#REF!+#REF!+#REF!</f>
        <v>#REF!</v>
      </c>
    </row>
    <row r="45" spans="1:12" ht="9" customHeight="1" x14ac:dyDescent="0.2">
      <c r="A45" s="50"/>
      <c r="B45" s="50"/>
      <c r="C45" s="50"/>
      <c r="D45" s="50"/>
      <c r="E45" s="50"/>
      <c r="F45" s="50"/>
      <c r="G45" s="50"/>
      <c r="H45" s="50"/>
      <c r="I45" s="50"/>
      <c r="J45" s="50"/>
      <c r="K45" s="50"/>
      <c r="L45" s="50"/>
    </row>
    <row r="46" spans="1:12" x14ac:dyDescent="0.2">
      <c r="A46" s="50"/>
      <c r="B46" s="50"/>
      <c r="C46" s="50"/>
      <c r="D46" s="50"/>
      <c r="E46" s="50"/>
      <c r="F46" s="50"/>
      <c r="G46" s="50"/>
      <c r="H46" s="50"/>
      <c r="I46" s="50"/>
      <c r="J46" s="50"/>
      <c r="K46" s="50"/>
      <c r="L46" s="90" t="s">
        <v>45</v>
      </c>
    </row>
    <row r="47" spans="1:12" x14ac:dyDescent="0.2">
      <c r="F47" s="50"/>
      <c r="G47" s="50"/>
      <c r="H47" s="50"/>
      <c r="I47" s="50"/>
      <c r="J47" s="50"/>
      <c r="K47" s="50"/>
      <c r="L47" s="50"/>
    </row>
    <row r="48" spans="1:12" x14ac:dyDescent="0.2">
      <c r="F48" s="50"/>
      <c r="G48" s="50"/>
      <c r="H48" s="50"/>
      <c r="I48" s="50"/>
      <c r="J48" s="50"/>
      <c r="K48" s="50"/>
      <c r="L48" s="50"/>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6" t="str">
        <f>Snapshot!$I$9</f>
        <v>Release 1.1</v>
      </c>
      <c r="G2" s="46"/>
      <c r="H2" s="46"/>
      <c r="I2" s="46"/>
    </row>
    <row r="3" spans="1:12" x14ac:dyDescent="0.2">
      <c r="F3" s="47" t="str">
        <f>"Project: "&amp;Snapshot!$B$16&amp;"  "&amp;Snapshot!$B$17</f>
        <v>Project: P18  教育平台</v>
      </c>
      <c r="G3" s="47"/>
      <c r="H3" s="47"/>
    </row>
    <row r="4" spans="1:12" ht="4.5" customHeight="1" x14ac:dyDescent="0.2"/>
    <row r="5" spans="1:12" ht="23.25" x14ac:dyDescent="0.2">
      <c r="A5" s="48" t="s">
        <v>46</v>
      </c>
      <c r="B5" s="48"/>
      <c r="C5" s="49"/>
      <c r="D5" s="49"/>
      <c r="E5" s="49"/>
      <c r="F5" s="49"/>
      <c r="G5" s="49"/>
      <c r="H5" s="49"/>
      <c r="I5" s="49"/>
      <c r="J5" s="49"/>
      <c r="K5" s="49"/>
      <c r="L5" s="49"/>
    </row>
    <row r="6" spans="1:12" x14ac:dyDescent="0.2">
      <c r="A6" s="50"/>
      <c r="B6" s="50"/>
      <c r="C6" s="50"/>
      <c r="D6" s="50"/>
      <c r="E6" s="50"/>
      <c r="F6" s="50"/>
      <c r="G6" s="50"/>
      <c r="H6" s="50"/>
      <c r="I6" s="50"/>
      <c r="J6" s="50"/>
      <c r="K6" s="50"/>
      <c r="L6" s="50"/>
    </row>
    <row r="7" spans="1:12" ht="16.5" customHeight="1" x14ac:dyDescent="0.2">
      <c r="A7" s="50"/>
      <c r="B7" s="51"/>
      <c r="C7" s="52"/>
      <c r="D7" s="52"/>
      <c r="E7" s="53"/>
      <c r="F7" s="50"/>
      <c r="G7" s="50"/>
      <c r="H7" s="50"/>
      <c r="I7" s="50"/>
      <c r="J7" s="50"/>
      <c r="K7" s="50"/>
      <c r="L7" s="50"/>
    </row>
    <row r="8" spans="1:12" x14ac:dyDescent="0.2">
      <c r="A8" s="50"/>
      <c r="B8" s="50"/>
      <c r="C8" s="50"/>
      <c r="D8" s="50"/>
      <c r="E8" s="50"/>
      <c r="F8" s="50"/>
      <c r="G8" s="50"/>
      <c r="H8" s="50"/>
      <c r="I8" s="50"/>
      <c r="J8" s="50"/>
      <c r="K8" s="50"/>
      <c r="L8" s="50"/>
    </row>
    <row r="9" spans="1:12" x14ac:dyDescent="0.2">
      <c r="A9" s="50"/>
      <c r="B9" s="50"/>
      <c r="C9" s="50"/>
      <c r="D9" s="50"/>
      <c r="E9" s="50"/>
      <c r="F9" s="50"/>
      <c r="G9" s="50"/>
      <c r="H9" s="50"/>
      <c r="I9" s="50"/>
      <c r="J9" s="50"/>
      <c r="K9" s="50"/>
      <c r="L9" s="50"/>
    </row>
    <row r="10" spans="1:12" x14ac:dyDescent="0.2">
      <c r="A10" s="50"/>
      <c r="B10" s="50"/>
      <c r="C10" s="50"/>
      <c r="D10" s="50"/>
      <c r="E10" s="50"/>
      <c r="F10" s="50"/>
      <c r="G10" s="50"/>
      <c r="H10" s="50"/>
      <c r="I10" s="50"/>
      <c r="J10" s="50"/>
      <c r="K10" s="50"/>
      <c r="L10" s="50"/>
    </row>
    <row r="11" spans="1:12" x14ac:dyDescent="0.2">
      <c r="A11" s="50"/>
      <c r="B11" s="50"/>
      <c r="C11" s="50"/>
      <c r="D11" s="50"/>
      <c r="E11" s="50"/>
      <c r="F11" s="50"/>
      <c r="G11" s="50"/>
      <c r="H11" s="50"/>
      <c r="I11" s="50"/>
      <c r="J11" s="50"/>
      <c r="K11" s="50"/>
      <c r="L11" s="50"/>
    </row>
    <row r="12" spans="1:12" x14ac:dyDescent="0.2">
      <c r="A12" s="50"/>
      <c r="B12" s="50"/>
      <c r="C12" s="50"/>
      <c r="D12" s="50"/>
      <c r="E12" s="50"/>
      <c r="F12" s="50"/>
      <c r="G12" s="50"/>
      <c r="H12" s="50"/>
      <c r="I12" s="50"/>
      <c r="J12" s="50"/>
      <c r="K12" s="50"/>
      <c r="L12" s="50"/>
    </row>
    <row r="13" spans="1:12" x14ac:dyDescent="0.2">
      <c r="A13" s="50"/>
      <c r="B13" s="50"/>
      <c r="C13" s="50"/>
      <c r="D13" s="50"/>
      <c r="E13" s="50"/>
      <c r="F13" s="50"/>
      <c r="G13" s="50"/>
      <c r="H13" s="50"/>
      <c r="I13" s="50"/>
      <c r="J13" s="50"/>
      <c r="K13" s="50"/>
      <c r="L13" s="50"/>
    </row>
    <row r="14" spans="1:12" x14ac:dyDescent="0.2">
      <c r="A14" s="50"/>
      <c r="B14" s="50"/>
      <c r="C14" s="50"/>
      <c r="D14" s="50"/>
      <c r="E14" s="50"/>
      <c r="F14" s="50"/>
      <c r="G14" s="50"/>
      <c r="H14" s="50"/>
      <c r="I14" s="50"/>
      <c r="J14" s="50"/>
      <c r="K14" s="50"/>
      <c r="L14" s="50"/>
    </row>
    <row r="15" spans="1:12" x14ac:dyDescent="0.2">
      <c r="A15" s="50"/>
      <c r="B15" s="50"/>
      <c r="C15" s="50"/>
      <c r="D15" s="50"/>
      <c r="E15" s="50"/>
      <c r="F15" s="50"/>
      <c r="G15" s="50"/>
      <c r="H15" s="50"/>
      <c r="I15" s="50"/>
      <c r="J15" s="50"/>
      <c r="K15" s="50"/>
      <c r="L15" s="50"/>
    </row>
    <row r="16" spans="1:12" x14ac:dyDescent="0.2">
      <c r="A16" s="50"/>
      <c r="B16" s="50"/>
      <c r="C16" s="50"/>
      <c r="D16" s="50"/>
      <c r="E16" s="50"/>
      <c r="F16" s="50"/>
      <c r="G16" s="50"/>
      <c r="H16" s="50"/>
      <c r="I16" s="50"/>
      <c r="J16" s="50"/>
      <c r="K16" s="50"/>
      <c r="L16" s="50"/>
    </row>
    <row r="17" spans="1:12" ht="5.25" customHeight="1" x14ac:dyDescent="0.2">
      <c r="A17" s="50"/>
      <c r="B17" s="50"/>
      <c r="C17" s="50"/>
      <c r="D17" s="50"/>
      <c r="E17" s="50"/>
      <c r="F17" s="50"/>
      <c r="G17" s="50"/>
      <c r="H17" s="50"/>
      <c r="I17" s="50"/>
      <c r="J17" s="50"/>
      <c r="K17" s="50"/>
      <c r="L17" s="50"/>
    </row>
    <row r="18" spans="1:12" ht="15" x14ac:dyDescent="0.2">
      <c r="A18" s="54"/>
      <c r="B18" s="55"/>
      <c r="C18" s="55"/>
      <c r="D18" s="55"/>
      <c r="E18" s="56"/>
      <c r="F18" s="57"/>
      <c r="G18" s="50"/>
      <c r="H18" s="50"/>
      <c r="I18" s="50"/>
      <c r="J18" s="50"/>
      <c r="K18" s="50"/>
      <c r="L18" s="50"/>
    </row>
    <row r="19" spans="1:12" x14ac:dyDescent="0.2">
      <c r="A19" s="50"/>
      <c r="B19" s="50"/>
      <c r="C19" s="50"/>
      <c r="D19" s="50"/>
      <c r="E19" s="50"/>
      <c r="F19" s="50"/>
      <c r="G19" s="50"/>
      <c r="H19" s="50"/>
      <c r="I19" s="50"/>
      <c r="J19" s="50"/>
      <c r="K19" s="50"/>
      <c r="L19" s="50"/>
    </row>
    <row r="20" spans="1:12" x14ac:dyDescent="0.2">
      <c r="A20" s="50"/>
      <c r="B20" s="50"/>
      <c r="C20" s="50"/>
      <c r="D20" s="50"/>
      <c r="E20" s="50"/>
      <c r="F20" s="50"/>
      <c r="G20" s="50"/>
      <c r="H20" s="50"/>
      <c r="I20" s="50"/>
      <c r="J20" s="50"/>
      <c r="K20" s="50"/>
      <c r="L20" s="50"/>
    </row>
    <row r="21" spans="1:12" x14ac:dyDescent="0.2">
      <c r="A21" s="50"/>
      <c r="B21" s="50"/>
      <c r="C21" s="50"/>
      <c r="D21" s="50"/>
      <c r="E21" s="50"/>
      <c r="F21" s="50"/>
      <c r="G21" s="50"/>
      <c r="H21" s="50"/>
      <c r="I21" s="50"/>
      <c r="J21" s="50"/>
      <c r="K21" s="50"/>
      <c r="L21" s="50"/>
    </row>
    <row r="22" spans="1:12" x14ac:dyDescent="0.2">
      <c r="A22" s="50"/>
      <c r="B22" s="50"/>
      <c r="C22" s="50"/>
      <c r="D22" s="50"/>
      <c r="E22" s="50"/>
      <c r="F22" s="50"/>
      <c r="G22" s="50"/>
      <c r="H22" s="50"/>
      <c r="I22" s="50"/>
      <c r="J22" s="50"/>
      <c r="K22" s="50"/>
      <c r="L22" s="50"/>
    </row>
    <row r="23" spans="1:12" x14ac:dyDescent="0.2">
      <c r="A23" s="50"/>
      <c r="B23" s="50"/>
      <c r="C23" s="50"/>
      <c r="D23" s="50"/>
      <c r="E23" s="50"/>
      <c r="F23" s="50"/>
      <c r="G23" s="50"/>
      <c r="H23" s="50"/>
      <c r="I23" s="50"/>
      <c r="J23" s="50"/>
      <c r="K23" s="50"/>
      <c r="L23" s="50"/>
    </row>
    <row r="24" spans="1:12" x14ac:dyDescent="0.2">
      <c r="A24" s="50"/>
      <c r="B24" s="50"/>
      <c r="C24" s="50"/>
      <c r="D24" s="50"/>
      <c r="E24" s="50"/>
      <c r="F24" s="50"/>
      <c r="G24" s="50"/>
      <c r="H24" s="50"/>
      <c r="I24" s="50"/>
      <c r="J24" s="50"/>
      <c r="K24" s="50"/>
      <c r="L24" s="50"/>
    </row>
    <row r="25" spans="1:12" x14ac:dyDescent="0.2">
      <c r="A25" s="50"/>
      <c r="B25" s="50"/>
      <c r="C25" s="50"/>
      <c r="D25" s="50"/>
      <c r="E25" s="50"/>
      <c r="F25" s="50"/>
      <c r="G25" s="50"/>
      <c r="H25" s="50"/>
      <c r="I25" s="50"/>
      <c r="J25" s="50"/>
      <c r="K25" s="50"/>
      <c r="L25" s="50"/>
    </row>
    <row r="26" spans="1:12" x14ac:dyDescent="0.2">
      <c r="A26" s="50"/>
      <c r="B26" s="50"/>
      <c r="C26" s="50"/>
      <c r="D26" s="50"/>
      <c r="E26" s="50"/>
      <c r="F26" s="50"/>
      <c r="G26" s="50"/>
      <c r="H26" s="50"/>
      <c r="I26" s="50"/>
      <c r="J26" s="50"/>
      <c r="K26" s="50"/>
      <c r="L26" s="50"/>
    </row>
    <row r="27" spans="1:12" x14ac:dyDescent="0.2">
      <c r="A27" s="50"/>
      <c r="B27" s="50"/>
      <c r="C27" s="50"/>
      <c r="D27" s="50"/>
      <c r="E27" s="50"/>
      <c r="F27" s="50"/>
      <c r="G27" s="50"/>
      <c r="H27" s="50"/>
      <c r="I27" s="50"/>
      <c r="J27" s="50"/>
      <c r="K27" s="50"/>
      <c r="L27" s="50"/>
    </row>
    <row r="28" spans="1:12" ht="3" customHeight="1" x14ac:dyDescent="0.2">
      <c r="A28" s="50"/>
      <c r="B28" s="50"/>
      <c r="C28" s="50"/>
      <c r="D28" s="50"/>
      <c r="E28" s="50"/>
      <c r="F28" s="50"/>
      <c r="G28" s="50"/>
      <c r="H28" s="50"/>
      <c r="I28" s="50"/>
      <c r="J28" s="50"/>
      <c r="K28" s="50"/>
      <c r="L28" s="50"/>
    </row>
    <row r="29" spans="1:12" ht="6" customHeight="1" x14ac:dyDescent="0.2">
      <c r="A29" s="50"/>
      <c r="B29" s="50"/>
      <c r="C29" s="50"/>
      <c r="D29" s="50"/>
      <c r="E29" s="50"/>
      <c r="F29" s="50"/>
      <c r="G29" s="50"/>
      <c r="H29" s="50"/>
      <c r="I29" s="50"/>
      <c r="J29" s="50"/>
      <c r="K29" s="50"/>
      <c r="L29" s="50"/>
    </row>
    <row r="30" spans="1:12" ht="16.5" customHeight="1" x14ac:dyDescent="0.2">
      <c r="A30" s="58" t="s">
        <v>47</v>
      </c>
      <c r="B30" s="59"/>
      <c r="C30" s="59"/>
      <c r="D30" s="59"/>
      <c r="E30" s="60"/>
      <c r="F30" s="61"/>
      <c r="G30" s="61"/>
      <c r="H30" s="61"/>
      <c r="I30" s="61"/>
      <c r="J30" s="61"/>
      <c r="K30" s="61"/>
      <c r="L30" s="61"/>
    </row>
    <row r="31" spans="1:12" ht="28.5" customHeight="1" x14ac:dyDescent="0.2">
      <c r="A31" s="265" t="s">
        <v>48</v>
      </c>
      <c r="B31" s="205" t="s">
        <v>49</v>
      </c>
      <c r="C31" s="262" t="s">
        <v>50</v>
      </c>
      <c r="D31" s="263"/>
      <c r="E31" s="268" t="s">
        <v>51</v>
      </c>
      <c r="F31" s="62"/>
      <c r="G31" s="62"/>
      <c r="H31" s="62"/>
      <c r="I31" s="264"/>
      <c r="J31" s="264"/>
      <c r="K31" s="264"/>
      <c r="L31" s="264"/>
    </row>
    <row r="32" spans="1:12" x14ac:dyDescent="0.2">
      <c r="A32" s="266"/>
      <c r="B32" s="267"/>
      <c r="C32" s="63" t="s">
        <v>42</v>
      </c>
      <c r="D32" s="63" t="s">
        <v>40</v>
      </c>
      <c r="E32" s="269"/>
      <c r="F32" s="64"/>
      <c r="G32" s="64"/>
      <c r="H32" s="64"/>
      <c r="I32" s="64"/>
      <c r="J32" s="64"/>
      <c r="K32" s="64"/>
      <c r="L32" s="64"/>
    </row>
    <row r="33" spans="1:12" ht="16.5" customHeight="1" x14ac:dyDescent="0.2">
      <c r="A33" s="65">
        <v>1</v>
      </c>
      <c r="B33" s="66" t="s">
        <v>52</v>
      </c>
      <c r="C33" s="67">
        <v>109</v>
      </c>
      <c r="D33" s="68">
        <v>15</v>
      </c>
      <c r="E33" s="69">
        <v>40.4</v>
      </c>
      <c r="F33" s="70"/>
      <c r="G33" s="70"/>
      <c r="H33" s="70"/>
      <c r="I33" s="89"/>
      <c r="J33" s="89"/>
      <c r="K33" s="89"/>
      <c r="L33" s="89"/>
    </row>
    <row r="34" spans="1:12" ht="16.5" customHeight="1" x14ac:dyDescent="0.2">
      <c r="A34" s="71">
        <f t="shared" ref="A34:A42" si="0">A33+1</f>
        <v>2</v>
      </c>
      <c r="B34" s="72" t="s">
        <v>53</v>
      </c>
      <c r="C34" s="73">
        <v>356</v>
      </c>
      <c r="D34" s="74">
        <v>24</v>
      </c>
      <c r="E34" s="75">
        <v>111.3</v>
      </c>
      <c r="F34" s="70"/>
      <c r="G34" s="70"/>
      <c r="H34" s="70"/>
      <c r="I34" s="89"/>
      <c r="J34" s="89"/>
      <c r="K34" s="89"/>
      <c r="L34" s="89"/>
    </row>
    <row r="35" spans="1:12" ht="16.5" customHeight="1" x14ac:dyDescent="0.2">
      <c r="A35" s="71">
        <f t="shared" si="0"/>
        <v>3</v>
      </c>
      <c r="B35" s="72" t="s">
        <v>54</v>
      </c>
      <c r="C35" s="73">
        <v>379</v>
      </c>
      <c r="D35" s="74">
        <v>16</v>
      </c>
      <c r="E35" s="75">
        <v>90.8</v>
      </c>
      <c r="F35" s="70"/>
      <c r="G35" s="70"/>
      <c r="H35" s="70"/>
      <c r="I35" s="89"/>
      <c r="J35" s="89"/>
      <c r="K35" s="89"/>
      <c r="L35" s="89"/>
    </row>
    <row r="36" spans="1:12" ht="16.5" customHeight="1" x14ac:dyDescent="0.2">
      <c r="A36" s="71">
        <f t="shared" si="0"/>
        <v>4</v>
      </c>
      <c r="B36" s="72" t="s">
        <v>55</v>
      </c>
      <c r="C36" s="73">
        <v>412</v>
      </c>
      <c r="D36" s="74">
        <v>14</v>
      </c>
      <c r="E36" s="75">
        <v>92.3</v>
      </c>
      <c r="F36" s="70"/>
      <c r="G36" s="70"/>
      <c r="H36" s="70"/>
      <c r="I36" s="89"/>
      <c r="J36" s="89"/>
      <c r="K36" s="89"/>
      <c r="L36" s="89"/>
    </row>
    <row r="37" spans="1:12" ht="16.5" customHeight="1" x14ac:dyDescent="0.2">
      <c r="A37" s="71">
        <f t="shared" si="0"/>
        <v>5</v>
      </c>
      <c r="B37" s="72" t="s">
        <v>56</v>
      </c>
      <c r="C37" s="73">
        <v>439</v>
      </c>
      <c r="D37" s="74">
        <v>13</v>
      </c>
      <c r="E37" s="75">
        <v>75.8</v>
      </c>
      <c r="F37" s="70"/>
      <c r="G37" s="70"/>
      <c r="H37" s="70"/>
      <c r="I37" s="89"/>
      <c r="J37" s="89"/>
      <c r="K37" s="89"/>
      <c r="L37" s="89"/>
    </row>
    <row r="38" spans="1:12" ht="16.5" customHeight="1" x14ac:dyDescent="0.2">
      <c r="A38" s="71">
        <f t="shared" si="0"/>
        <v>6</v>
      </c>
      <c r="B38" s="72" t="s">
        <v>57</v>
      </c>
      <c r="C38" s="73">
        <v>504</v>
      </c>
      <c r="D38" s="74">
        <v>12</v>
      </c>
      <c r="E38" s="75">
        <v>85.4</v>
      </c>
      <c r="F38" s="70"/>
      <c r="G38" s="70"/>
      <c r="H38" s="70"/>
      <c r="I38" s="89"/>
      <c r="J38" s="89"/>
      <c r="K38" s="89"/>
      <c r="L38" s="89"/>
    </row>
    <row r="39" spans="1:12" ht="16.5" customHeight="1" x14ac:dyDescent="0.2">
      <c r="A39" s="71">
        <f t="shared" si="0"/>
        <v>7</v>
      </c>
      <c r="B39" s="72" t="s">
        <v>58</v>
      </c>
      <c r="C39" s="73">
        <v>514</v>
      </c>
      <c r="D39" s="74">
        <v>4</v>
      </c>
      <c r="E39" s="75">
        <v>76.400000000000006</v>
      </c>
      <c r="F39" s="70"/>
      <c r="G39" s="70"/>
      <c r="H39" s="70"/>
      <c r="I39" s="89"/>
      <c r="J39" s="89"/>
      <c r="K39" s="89"/>
      <c r="L39" s="89"/>
    </row>
    <row r="40" spans="1:12" ht="16.5" customHeight="1" x14ac:dyDescent="0.2">
      <c r="A40" s="71">
        <f t="shared" si="0"/>
        <v>8</v>
      </c>
      <c r="B40" s="72" t="s">
        <v>59</v>
      </c>
      <c r="C40" s="73">
        <v>519</v>
      </c>
      <c r="D40" s="74">
        <v>4</v>
      </c>
      <c r="E40" s="75">
        <v>65.2</v>
      </c>
      <c r="F40" s="70"/>
      <c r="G40" s="70"/>
      <c r="H40" s="70"/>
      <c r="I40" s="89"/>
      <c r="J40" s="89"/>
      <c r="K40" s="89"/>
      <c r="L40" s="89"/>
    </row>
    <row r="41" spans="1:12" ht="16.5" customHeight="1" x14ac:dyDescent="0.2">
      <c r="A41" s="71">
        <f t="shared" si="0"/>
        <v>9</v>
      </c>
      <c r="B41" s="72" t="s">
        <v>60</v>
      </c>
      <c r="C41" s="73">
        <v>543</v>
      </c>
      <c r="D41" s="74">
        <v>3</v>
      </c>
      <c r="E41" s="75">
        <v>66.400000000000006</v>
      </c>
      <c r="F41" s="70"/>
      <c r="G41" s="70"/>
      <c r="H41" s="70"/>
      <c r="I41" s="89"/>
      <c r="J41" s="89"/>
      <c r="K41" s="89"/>
      <c r="L41" s="89"/>
    </row>
    <row r="42" spans="1:12" ht="16.5" customHeight="1" x14ac:dyDescent="0.2">
      <c r="A42" s="71">
        <f t="shared" si="0"/>
        <v>10</v>
      </c>
      <c r="B42" s="72" t="s">
        <v>61</v>
      </c>
      <c r="C42" s="76">
        <v>552</v>
      </c>
      <c r="D42" s="77">
        <v>2</v>
      </c>
      <c r="E42" s="78">
        <v>61.8</v>
      </c>
      <c r="F42" s="70"/>
      <c r="G42" s="70"/>
      <c r="H42" s="70"/>
      <c r="I42" s="89"/>
      <c r="J42" s="89"/>
      <c r="K42" s="89"/>
      <c r="L42" s="89"/>
    </row>
    <row r="43" spans="1:12" x14ac:dyDescent="0.2">
      <c r="A43" s="79"/>
      <c r="B43" s="80"/>
      <c r="C43" s="80"/>
      <c r="D43" s="80"/>
      <c r="E43" s="81"/>
      <c r="F43" s="70"/>
      <c r="G43" s="70"/>
      <c r="H43" s="70"/>
      <c r="I43" s="89"/>
      <c r="J43" s="89"/>
      <c r="K43" s="89"/>
      <c r="L43" s="89"/>
    </row>
    <row r="44" spans="1:12" x14ac:dyDescent="0.2">
      <c r="A44" s="82"/>
      <c r="B44" s="83"/>
      <c r="C44" s="83"/>
      <c r="D44" s="83"/>
      <c r="E44" s="84"/>
      <c r="F44" s="70"/>
      <c r="G44" s="70"/>
      <c r="H44" s="70"/>
      <c r="I44" s="89"/>
      <c r="J44" s="89"/>
      <c r="K44" s="50"/>
      <c r="L44" s="90" t="s">
        <v>45</v>
      </c>
    </row>
    <row r="45" spans="1:12" x14ac:dyDescent="0.2">
      <c r="A45" s="85"/>
      <c r="B45" s="83"/>
      <c r="C45" s="83"/>
      <c r="D45" s="83"/>
      <c r="E45" s="84"/>
      <c r="F45" s="70"/>
      <c r="G45" s="70"/>
      <c r="H45" s="70"/>
      <c r="I45" s="89"/>
      <c r="J45" s="89"/>
      <c r="K45" s="50"/>
      <c r="L45" s="50"/>
    </row>
    <row r="46" spans="1:12" ht="15" customHeight="1" x14ac:dyDescent="0.2">
      <c r="A46" s="86"/>
      <c r="B46" s="87"/>
      <c r="C46" s="87"/>
      <c r="D46" s="87"/>
      <c r="E46" s="88"/>
      <c r="F46" s="70"/>
      <c r="G46" s="70"/>
      <c r="H46" s="70"/>
      <c r="I46" s="89"/>
      <c r="J46" s="89"/>
      <c r="K46" s="50"/>
      <c r="L46" s="50"/>
    </row>
    <row r="47" spans="1:12" ht="6" customHeight="1" x14ac:dyDescent="0.2">
      <c r="A47" s="50"/>
      <c r="B47" s="50"/>
      <c r="C47" s="50"/>
      <c r="D47" s="50"/>
      <c r="E47" s="50"/>
      <c r="F47" s="50"/>
      <c r="G47" s="50"/>
      <c r="H47" s="50"/>
      <c r="I47" s="50"/>
      <c r="J47" s="50"/>
      <c r="K47" s="50"/>
      <c r="L47" s="50"/>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8" sqref="B18"/>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3" t="s">
        <v>62</v>
      </c>
      <c r="B2" s="44"/>
      <c r="C2" s="44"/>
      <c r="D2" s="44"/>
    </row>
    <row r="3" spans="1:4" x14ac:dyDescent="0.2">
      <c r="A3" s="45" t="s">
        <v>63</v>
      </c>
      <c r="B3" s="45" t="s">
        <v>64</v>
      </c>
      <c r="C3" s="45" t="s">
        <v>65</v>
      </c>
      <c r="D3" s="45"/>
    </row>
    <row r="4" spans="1:4" x14ac:dyDescent="0.2">
      <c r="A4" s="165" t="s">
        <v>99</v>
      </c>
      <c r="B4" s="165" t="s">
        <v>115</v>
      </c>
      <c r="C4" s="166"/>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workbookViewId="0">
      <selection activeCell="C34" sqref="C34"/>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70" t="str">
        <f ca="1">MID(CELL("filename",A7),FIND("]",CELL("filename"),1)+1,255)</f>
        <v>Mosquitto Library</v>
      </c>
      <c r="B1" s="270"/>
      <c r="C1" s="270"/>
      <c r="D1" s="270"/>
      <c r="E1" s="270"/>
      <c r="F1" s="270"/>
      <c r="G1" s="270"/>
      <c r="H1" s="270"/>
      <c r="I1" s="270"/>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71" t="s">
        <v>98</v>
      </c>
      <c r="B13" s="272"/>
      <c r="C13" s="272"/>
      <c r="D13" s="272"/>
      <c r="E13" s="272"/>
      <c r="F13" s="272"/>
      <c r="G13" s="272"/>
      <c r="H13" s="272"/>
      <c r="I13" s="273"/>
    </row>
    <row r="14" spans="1:9" ht="34.5" customHeight="1" x14ac:dyDescent="0.2">
      <c r="A14" s="167" t="s">
        <v>102</v>
      </c>
      <c r="B14" s="41" t="s">
        <v>109</v>
      </c>
      <c r="C14" s="168" t="s">
        <v>113</v>
      </c>
      <c r="D14" s="28" t="s">
        <v>77</v>
      </c>
      <c r="E14" s="33">
        <v>45243</v>
      </c>
      <c r="F14" s="147" t="s">
        <v>100</v>
      </c>
      <c r="G14" s="29"/>
      <c r="H14" s="35"/>
      <c r="I14" s="34"/>
    </row>
    <row r="15" spans="1:9" ht="39.75" customHeight="1" x14ac:dyDescent="0.2">
      <c r="A15" s="167" t="s">
        <v>103</v>
      </c>
      <c r="B15" s="41" t="s">
        <v>110</v>
      </c>
      <c r="C15" s="168" t="s">
        <v>114</v>
      </c>
      <c r="D15" s="28" t="s">
        <v>77</v>
      </c>
      <c r="E15" s="33">
        <v>45243</v>
      </c>
      <c r="F15" s="147" t="s">
        <v>100</v>
      </c>
      <c r="G15" s="29"/>
      <c r="H15" s="35"/>
      <c r="I15" s="34"/>
    </row>
    <row r="16" spans="1:9" ht="33.75" customHeight="1" x14ac:dyDescent="0.2">
      <c r="A16" s="167" t="s">
        <v>104</v>
      </c>
      <c r="B16" s="41" t="s">
        <v>111</v>
      </c>
      <c r="C16" s="168" t="s">
        <v>101</v>
      </c>
      <c r="D16" s="28" t="s">
        <v>77</v>
      </c>
      <c r="E16" s="33">
        <v>45243</v>
      </c>
      <c r="F16" s="147" t="s">
        <v>100</v>
      </c>
      <c r="G16" s="29"/>
      <c r="H16" s="35"/>
      <c r="I16" s="34"/>
    </row>
    <row r="17" spans="1:9" ht="24" customHeight="1" x14ac:dyDescent="0.2">
      <c r="A17" s="167" t="s">
        <v>105</v>
      </c>
      <c r="B17" s="41" t="s">
        <v>112</v>
      </c>
      <c r="C17" s="168" t="s">
        <v>106</v>
      </c>
      <c r="D17" s="28" t="s">
        <v>77</v>
      </c>
      <c r="E17" s="33">
        <v>45239</v>
      </c>
      <c r="F17" s="147" t="s">
        <v>100</v>
      </c>
      <c r="G17" s="29"/>
      <c r="H17" s="35"/>
      <c r="I17" s="34"/>
    </row>
    <row r="18" spans="1:9" ht="15" customHeight="1" x14ac:dyDescent="0.2">
      <c r="A18" s="30">
        <f>MAX(A$12:A17)+1</f>
        <v>1</v>
      </c>
      <c r="B18" s="42"/>
      <c r="C18" s="31"/>
      <c r="D18" s="28" t="s">
        <v>77</v>
      </c>
      <c r="E18" s="33"/>
      <c r="F18" s="34"/>
      <c r="G18" s="29"/>
      <c r="H18" s="35"/>
      <c r="I18" s="34"/>
    </row>
    <row r="19" spans="1:9" ht="15.75" customHeight="1" x14ac:dyDescent="0.2">
      <c r="A19" s="30">
        <f>MAX(A$12:A18)+1</f>
        <v>2</v>
      </c>
      <c r="B19" s="32"/>
      <c r="C19" s="31"/>
      <c r="D19" s="28" t="s">
        <v>77</v>
      </c>
      <c r="E19" s="33"/>
      <c r="F19" s="34"/>
      <c r="G19" s="29"/>
      <c r="H19" s="35"/>
      <c r="I19" s="34"/>
    </row>
    <row r="20" spans="1:9" ht="15" customHeight="1" x14ac:dyDescent="0.2">
      <c r="A20" s="30">
        <f>MAX(A$12:A19)+1</f>
        <v>3</v>
      </c>
      <c r="B20" s="31"/>
      <c r="C20" s="31"/>
      <c r="D20" s="28" t="s">
        <v>77</v>
      </c>
      <c r="E20" s="33"/>
      <c r="F20" s="34"/>
      <c r="G20" s="29"/>
      <c r="H20" s="35"/>
      <c r="I20" s="34"/>
    </row>
    <row r="21" spans="1:9" x14ac:dyDescent="0.2">
      <c r="A21" s="30">
        <f>MAX(A$12:A20)+1</f>
        <v>4</v>
      </c>
      <c r="B21" s="32"/>
      <c r="C21" s="31"/>
      <c r="D21" s="28" t="s">
        <v>77</v>
      </c>
      <c r="E21" s="33"/>
      <c r="F21" s="34"/>
      <c r="G21" s="29"/>
      <c r="H21" s="35"/>
      <c r="I21" s="34"/>
    </row>
    <row r="22" spans="1:9" x14ac:dyDescent="0.2">
      <c r="A22" s="30">
        <f>MAX(A$12:A21)+1</f>
        <v>5</v>
      </c>
      <c r="B22" s="32"/>
      <c r="C22" s="31"/>
      <c r="D22" s="28" t="s">
        <v>77</v>
      </c>
      <c r="E22" s="33"/>
      <c r="F22" s="34"/>
      <c r="G22" s="29"/>
      <c r="H22" s="35"/>
      <c r="I22" s="34"/>
    </row>
    <row r="23" spans="1:9" x14ac:dyDescent="0.2">
      <c r="A23" s="30">
        <f>MAX(A$12:A22)+1</f>
        <v>6</v>
      </c>
      <c r="B23" s="31"/>
      <c r="C23" s="31"/>
      <c r="D23" s="28" t="s">
        <v>77</v>
      </c>
      <c r="E23" s="33"/>
      <c r="F23" s="34"/>
      <c r="G23" s="29"/>
      <c r="H23" s="35"/>
      <c r="I23" s="34"/>
    </row>
    <row r="24" spans="1:9" x14ac:dyDescent="0.2">
      <c r="A24" s="30">
        <f>MAX(A$12:A23)+1</f>
        <v>7</v>
      </c>
      <c r="B24" s="32"/>
      <c r="C24" s="31"/>
      <c r="D24" s="28" t="s">
        <v>77</v>
      </c>
      <c r="E24" s="33"/>
      <c r="F24" s="34"/>
      <c r="G24" s="29"/>
      <c r="H24" s="35"/>
      <c r="I24" s="34"/>
    </row>
    <row r="25" spans="1:9" x14ac:dyDescent="0.2">
      <c r="A25" s="30">
        <f>MAX(A$12:A24)+1</f>
        <v>8</v>
      </c>
      <c r="B25" s="32"/>
      <c r="C25" s="31"/>
      <c r="D25" s="28" t="s">
        <v>77</v>
      </c>
      <c r="E25" s="33"/>
      <c r="F25" s="34"/>
      <c r="G25" s="29"/>
      <c r="H25" s="35"/>
      <c r="I25" s="34"/>
    </row>
    <row r="26" spans="1:9" x14ac:dyDescent="0.2">
      <c r="A26" s="30">
        <f>MAX(A$12:A25)+1</f>
        <v>9</v>
      </c>
      <c r="B26" s="31"/>
      <c r="C26" s="31"/>
      <c r="D26" s="28" t="s">
        <v>77</v>
      </c>
      <c r="E26" s="33"/>
      <c r="F26" s="34"/>
      <c r="G26" s="29"/>
      <c r="H26" s="35"/>
      <c r="I26" s="34"/>
    </row>
    <row r="27" spans="1:9" x14ac:dyDescent="0.2">
      <c r="A27" s="30">
        <f>MAX(A$12:A26)+1</f>
        <v>10</v>
      </c>
      <c r="B27" s="32"/>
      <c r="C27" s="31"/>
      <c r="D27" s="28" t="s">
        <v>77</v>
      </c>
      <c r="E27" s="33"/>
      <c r="F27" s="34"/>
      <c r="G27" s="29"/>
      <c r="H27" s="35"/>
      <c r="I27" s="34"/>
    </row>
    <row r="28" spans="1:9" x14ac:dyDescent="0.2">
      <c r="A28" s="30">
        <f>MAX(A$12:A27)+1</f>
        <v>11</v>
      </c>
      <c r="B28" s="32"/>
      <c r="C28" s="31"/>
      <c r="D28" s="28" t="s">
        <v>77</v>
      </c>
      <c r="E28" s="33"/>
      <c r="F28" s="34"/>
      <c r="G28" s="29"/>
      <c r="H28" s="35"/>
      <c r="I28" s="34"/>
    </row>
    <row r="29" spans="1:9" x14ac:dyDescent="0.2">
      <c r="A29" s="30">
        <f>MAX(A$12:A28)+1</f>
        <v>12</v>
      </c>
      <c r="B29" s="31"/>
      <c r="C29" s="31"/>
      <c r="D29" s="28" t="s">
        <v>77</v>
      </c>
      <c r="E29" s="33"/>
      <c r="F29" s="34"/>
      <c r="G29" s="29"/>
      <c r="H29" s="35"/>
      <c r="I29" s="34"/>
    </row>
    <row r="30" spans="1:9" x14ac:dyDescent="0.2">
      <c r="A30" s="30">
        <f>MAX(A$12:A29)+1</f>
        <v>13</v>
      </c>
      <c r="B30" s="32"/>
      <c r="C30" s="31"/>
      <c r="D30" s="28" t="s">
        <v>77</v>
      </c>
      <c r="E30" s="33"/>
      <c r="F30" s="34"/>
      <c r="G30" s="29"/>
      <c r="H30" s="35"/>
      <c r="I30" s="34"/>
    </row>
    <row r="31" spans="1:9" x14ac:dyDescent="0.2">
      <c r="A31" s="30">
        <f>MAX(A$12:A30)+1</f>
        <v>14</v>
      </c>
      <c r="B31" s="32"/>
      <c r="C31" s="31"/>
      <c r="D31" s="28" t="s">
        <v>77</v>
      </c>
      <c r="E31" s="33"/>
      <c r="F31" s="34"/>
      <c r="G31" s="29"/>
      <c r="H31" s="35"/>
      <c r="I31" s="34"/>
    </row>
    <row r="32" spans="1:9" x14ac:dyDescent="0.2">
      <c r="A32" s="30">
        <f>MAX(A$12:A31)+1</f>
        <v>15</v>
      </c>
      <c r="B32" s="31"/>
      <c r="C32" s="31"/>
      <c r="D32" s="28" t="s">
        <v>77</v>
      </c>
      <c r="E32" s="33"/>
      <c r="F32" s="34"/>
      <c r="G32" s="29"/>
      <c r="H32" s="35"/>
      <c r="I32" s="34"/>
    </row>
    <row r="33" spans="1:9" x14ac:dyDescent="0.2">
      <c r="A33" s="30">
        <f>MAX(A$12:A32)+1</f>
        <v>16</v>
      </c>
      <c r="B33" s="32"/>
      <c r="C33" s="31"/>
      <c r="D33" s="28" t="s">
        <v>77</v>
      </c>
      <c r="E33" s="33"/>
      <c r="F33" s="34"/>
      <c r="G33" s="29"/>
      <c r="H33" s="35"/>
      <c r="I33" s="34"/>
    </row>
    <row r="34" spans="1:9" x14ac:dyDescent="0.2">
      <c r="A34" s="30">
        <f>MAX(A$12:A33)+1</f>
        <v>17</v>
      </c>
      <c r="B34" s="32"/>
      <c r="C34" s="31"/>
      <c r="D34" s="28" t="s">
        <v>77</v>
      </c>
      <c r="E34" s="33"/>
      <c r="F34" s="34"/>
      <c r="G34" s="29"/>
      <c r="H34" s="35"/>
      <c r="I34" s="34"/>
    </row>
    <row r="35" spans="1:9" x14ac:dyDescent="0.2">
      <c r="A35" s="30">
        <f>MAX(A$12:A34)+1</f>
        <v>18</v>
      </c>
      <c r="B35" s="31"/>
      <c r="C35" s="31"/>
      <c r="D35" s="28" t="s">
        <v>77</v>
      </c>
      <c r="E35" s="33"/>
      <c r="F35" s="34"/>
      <c r="G35" s="29"/>
      <c r="H35" s="35"/>
      <c r="I35" s="34"/>
    </row>
    <row r="36" spans="1:9" x14ac:dyDescent="0.2">
      <c r="A36" s="30">
        <f>MAX(A$12:A35)+1</f>
        <v>19</v>
      </c>
      <c r="B36" s="32"/>
      <c r="C36" s="31"/>
      <c r="D36" s="28" t="s">
        <v>77</v>
      </c>
      <c r="E36" s="33"/>
      <c r="F36" s="34"/>
      <c r="G36" s="29"/>
      <c r="H36" s="35"/>
      <c r="I36" s="34"/>
    </row>
    <row r="37" spans="1:9" x14ac:dyDescent="0.2">
      <c r="A37" s="30">
        <f>MAX(A$12:A36)+1</f>
        <v>20</v>
      </c>
      <c r="B37" s="32"/>
      <c r="C37" s="31"/>
      <c r="D37" s="28" t="s">
        <v>77</v>
      </c>
      <c r="E37" s="33"/>
      <c r="F37" s="34"/>
      <c r="G37" s="29"/>
      <c r="H37" s="35"/>
      <c r="I37" s="34"/>
    </row>
    <row r="38" spans="1:9" x14ac:dyDescent="0.2">
      <c r="A38" s="30">
        <f>MAX(A$12:A37)+1</f>
        <v>21</v>
      </c>
      <c r="B38" s="31"/>
      <c r="C38" s="31"/>
      <c r="D38" s="28" t="s">
        <v>77</v>
      </c>
      <c r="E38" s="33"/>
      <c r="F38" s="34"/>
      <c r="G38" s="29"/>
      <c r="H38" s="35"/>
      <c r="I38" s="34"/>
    </row>
    <row r="39" spans="1:9" x14ac:dyDescent="0.2">
      <c r="A39" s="30">
        <f>MAX(A$12:A38)+1</f>
        <v>22</v>
      </c>
      <c r="B39" s="32"/>
      <c r="C39" s="31"/>
      <c r="D39" s="28" t="s">
        <v>77</v>
      </c>
      <c r="E39" s="33"/>
      <c r="F39" s="34"/>
      <c r="G39" s="29"/>
      <c r="H39" s="35"/>
      <c r="I39" s="34"/>
    </row>
    <row r="40" spans="1:9" x14ac:dyDescent="0.2">
      <c r="A40" s="30">
        <f>MAX(A$12:A39)+1</f>
        <v>23</v>
      </c>
      <c r="B40" s="32"/>
      <c r="C40" s="31"/>
      <c r="D40" s="28" t="s">
        <v>77</v>
      </c>
      <c r="E40" s="33"/>
      <c r="F40" s="34"/>
      <c r="G40" s="29"/>
      <c r="H40" s="35"/>
      <c r="I40" s="34"/>
    </row>
    <row r="41" spans="1:9" x14ac:dyDescent="0.2">
      <c r="A41" s="30">
        <f>MAX(A$12:A40)+1</f>
        <v>24</v>
      </c>
      <c r="B41" s="31"/>
      <c r="C41" s="31"/>
      <c r="D41" s="28" t="s">
        <v>77</v>
      </c>
      <c r="E41" s="33"/>
      <c r="F41" s="34"/>
      <c r="G41" s="29"/>
      <c r="H41" s="35"/>
      <c r="I41" s="34"/>
    </row>
    <row r="42" spans="1:9" x14ac:dyDescent="0.2">
      <c r="A42" s="30">
        <f>MAX(A$12:A41)+1</f>
        <v>25</v>
      </c>
      <c r="B42" s="32"/>
      <c r="C42" s="31"/>
      <c r="D42" s="28" t="s">
        <v>77</v>
      </c>
      <c r="E42" s="33"/>
      <c r="F42" s="34"/>
      <c r="G42" s="29"/>
      <c r="H42" s="35"/>
      <c r="I42" s="34"/>
    </row>
    <row r="43" spans="1:9" x14ac:dyDescent="0.2">
      <c r="A43" s="30">
        <f>MAX(A$12:A42)+1</f>
        <v>26</v>
      </c>
      <c r="B43" s="32"/>
      <c r="C43" s="31"/>
      <c r="D43" s="28" t="s">
        <v>77</v>
      </c>
      <c r="E43" s="33"/>
      <c r="F43" s="34"/>
      <c r="G43" s="29"/>
      <c r="H43" s="35"/>
      <c r="I43" s="34"/>
    </row>
    <row r="44" spans="1:9" x14ac:dyDescent="0.2">
      <c r="A44" s="30">
        <f>MAX(A$12:A43)+1</f>
        <v>27</v>
      </c>
      <c r="B44" s="31"/>
      <c r="C44" s="31"/>
      <c r="D44" s="28" t="s">
        <v>77</v>
      </c>
      <c r="E44" s="33"/>
      <c r="F44" s="34"/>
      <c r="G44" s="29"/>
      <c r="H44" s="35"/>
      <c r="I44" s="34"/>
    </row>
    <row r="45" spans="1:9" x14ac:dyDescent="0.2">
      <c r="A45" s="30">
        <f>MAX(A$12:A44)+1</f>
        <v>28</v>
      </c>
      <c r="B45" s="32"/>
      <c r="C45" s="31"/>
      <c r="D45" s="28" t="s">
        <v>77</v>
      </c>
      <c r="E45" s="33"/>
      <c r="F45" s="34"/>
      <c r="G45" s="29"/>
      <c r="H45" s="35"/>
      <c r="I45" s="34"/>
    </row>
    <row r="46" spans="1:9" x14ac:dyDescent="0.2">
      <c r="A46" s="30">
        <f>MAX(A$12:A45)+1</f>
        <v>29</v>
      </c>
      <c r="B46" s="32"/>
      <c r="C46" s="31"/>
      <c r="D46" s="28" t="s">
        <v>77</v>
      </c>
      <c r="E46" s="33"/>
      <c r="F46" s="34"/>
      <c r="G46" s="29"/>
      <c r="H46" s="35"/>
      <c r="I46" s="34"/>
    </row>
    <row r="47" spans="1:9" x14ac:dyDescent="0.2">
      <c r="A47" s="30">
        <f>MAX(A$12:A46)+1</f>
        <v>30</v>
      </c>
      <c r="B47" s="31"/>
      <c r="C47" s="31"/>
      <c r="D47" s="28" t="s">
        <v>77</v>
      </c>
      <c r="E47" s="33"/>
      <c r="F47" s="34"/>
      <c r="G47" s="29"/>
      <c r="H47" s="35"/>
      <c r="I47" s="34"/>
    </row>
    <row r="48" spans="1:9" x14ac:dyDescent="0.2">
      <c r="A48" s="30">
        <f>MAX(A$12:A47)+1</f>
        <v>31</v>
      </c>
      <c r="B48" s="32"/>
      <c r="C48" s="31"/>
      <c r="D48" s="28" t="s">
        <v>77</v>
      </c>
      <c r="E48" s="33"/>
      <c r="F48" s="34"/>
      <c r="G48" s="29"/>
      <c r="H48" s="35"/>
      <c r="I48" s="34"/>
    </row>
    <row r="49" spans="1:9" x14ac:dyDescent="0.2">
      <c r="A49" s="30">
        <f>MAX(A$12:A48)+1</f>
        <v>32</v>
      </c>
      <c r="B49" s="32"/>
      <c r="C49" s="31"/>
      <c r="D49" s="28" t="s">
        <v>77</v>
      </c>
      <c r="E49" s="33"/>
      <c r="F49" s="34"/>
      <c r="G49" s="29"/>
      <c r="H49" s="35"/>
      <c r="I49" s="34"/>
    </row>
    <row r="50" spans="1:9" x14ac:dyDescent="0.2">
      <c r="A50" s="30">
        <f>MAX(A$12:A49)+1</f>
        <v>33</v>
      </c>
      <c r="B50" s="31"/>
      <c r="C50" s="31"/>
      <c r="D50" s="28" t="s">
        <v>77</v>
      </c>
      <c r="E50" s="33"/>
      <c r="F50" s="34"/>
      <c r="G50" s="29"/>
      <c r="H50" s="35"/>
      <c r="I50" s="34"/>
    </row>
    <row r="51" spans="1:9" x14ac:dyDescent="0.2">
      <c r="A51" s="30">
        <f>MAX(A$12:A50)+1</f>
        <v>34</v>
      </c>
      <c r="B51" s="32"/>
      <c r="C51" s="31"/>
      <c r="D51" s="28" t="s">
        <v>77</v>
      </c>
      <c r="E51" s="33"/>
      <c r="F51" s="34"/>
      <c r="G51" s="29"/>
      <c r="H51" s="35"/>
      <c r="I51" s="34"/>
    </row>
    <row r="52" spans="1:9" x14ac:dyDescent="0.2">
      <c r="A52" s="30">
        <f>MAX(A$12:A51)+1</f>
        <v>35</v>
      </c>
      <c r="B52" s="32"/>
      <c r="C52" s="31"/>
      <c r="D52" s="28" t="s">
        <v>77</v>
      </c>
      <c r="E52" s="33"/>
      <c r="F52" s="34"/>
      <c r="G52" s="29"/>
      <c r="H52" s="35"/>
      <c r="I52" s="34"/>
    </row>
    <row r="53" spans="1:9" x14ac:dyDescent="0.2">
      <c r="A53" s="30">
        <f>MAX(A$12:A52)+1</f>
        <v>36</v>
      </c>
      <c r="B53" s="31"/>
      <c r="C53" s="31"/>
      <c r="D53" s="28" t="s">
        <v>77</v>
      </c>
      <c r="E53" s="33"/>
      <c r="F53" s="34"/>
      <c r="G53" s="29"/>
      <c r="H53" s="35"/>
      <c r="I53" s="34"/>
    </row>
    <row r="54" spans="1:9" x14ac:dyDescent="0.2">
      <c r="A54" s="30">
        <f>MAX(A$12:A53)+1</f>
        <v>37</v>
      </c>
      <c r="B54" s="32"/>
      <c r="C54" s="31"/>
      <c r="D54" s="28" t="s">
        <v>77</v>
      </c>
      <c r="E54" s="33"/>
      <c r="F54" s="34"/>
      <c r="G54" s="29"/>
      <c r="H54" s="35"/>
      <c r="I54" s="34"/>
    </row>
    <row r="55" spans="1:9" x14ac:dyDescent="0.2">
      <c r="A55" s="30">
        <f>MAX(A$12:A54)+1</f>
        <v>38</v>
      </c>
      <c r="B55" s="32"/>
      <c r="C55" s="31"/>
      <c r="D55" s="28" t="s">
        <v>77</v>
      </c>
      <c r="E55" s="33"/>
      <c r="F55" s="34"/>
      <c r="G55" s="29"/>
      <c r="H55" s="35"/>
      <c r="I55" s="34"/>
    </row>
    <row r="56" spans="1:9" x14ac:dyDescent="0.2">
      <c r="A56" s="30">
        <f>MAX(A$12:A55)+1</f>
        <v>39</v>
      </c>
      <c r="B56" s="31"/>
      <c r="C56" s="31"/>
      <c r="D56" s="28" t="s">
        <v>77</v>
      </c>
      <c r="E56" s="33"/>
      <c r="F56" s="34"/>
      <c r="G56" s="29"/>
      <c r="H56" s="35"/>
      <c r="I56" s="34"/>
    </row>
    <row r="57" spans="1:9" x14ac:dyDescent="0.2">
      <c r="A57" s="30">
        <f>MAX(A$12:A56)+1</f>
        <v>40</v>
      </c>
      <c r="B57" s="32"/>
      <c r="C57" s="31"/>
      <c r="D57" s="28" t="s">
        <v>77</v>
      </c>
      <c r="E57" s="33"/>
      <c r="F57" s="34"/>
      <c r="G57" s="29"/>
      <c r="H57" s="35"/>
      <c r="I57" s="34"/>
    </row>
    <row r="58" spans="1:9" x14ac:dyDescent="0.2">
      <c r="A58" s="30">
        <f>MAX(A$12:A57)+1</f>
        <v>41</v>
      </c>
      <c r="B58" s="32"/>
      <c r="C58" s="31"/>
      <c r="D58" s="28" t="s">
        <v>77</v>
      </c>
      <c r="E58" s="33"/>
      <c r="F58" s="34"/>
      <c r="G58" s="29"/>
      <c r="H58" s="35"/>
      <c r="I58" s="34"/>
    </row>
    <row r="59" spans="1:9" x14ac:dyDescent="0.2">
      <c r="A59" s="30">
        <f>MAX(A$12:A58)+1</f>
        <v>42</v>
      </c>
      <c r="B59" s="31"/>
      <c r="C59" s="31"/>
      <c r="D59" s="28" t="s">
        <v>77</v>
      </c>
      <c r="E59" s="33"/>
      <c r="F59" s="34"/>
      <c r="G59" s="29"/>
      <c r="H59" s="35"/>
      <c r="I59" s="34"/>
    </row>
    <row r="60" spans="1:9" x14ac:dyDescent="0.2">
      <c r="A60" s="274"/>
      <c r="B60" s="274"/>
      <c r="C60" s="274"/>
      <c r="D60" s="274"/>
      <c r="E60" s="274"/>
      <c r="F60" s="274"/>
      <c r="G60" s="274"/>
      <c r="H60" s="274"/>
      <c r="I60" s="274"/>
    </row>
    <row r="61" spans="1:9" x14ac:dyDescent="0.2">
      <c r="A61" s="275" t="s">
        <v>78</v>
      </c>
      <c r="B61" s="275"/>
      <c r="C61" s="275"/>
      <c r="D61" s="275"/>
      <c r="E61" s="275"/>
      <c r="F61" s="275"/>
      <c r="G61" s="275"/>
      <c r="H61" s="275"/>
      <c r="I61" s="275"/>
    </row>
  </sheetData>
  <mergeCells count="4">
    <mergeCell ref="A1:I1"/>
    <mergeCell ref="A13:I13"/>
    <mergeCell ref="A60:I60"/>
    <mergeCell ref="A61:I61"/>
  </mergeCells>
  <phoneticPr fontId="8" type="noConversion"/>
  <conditionalFormatting sqref="D14:D59">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hyperlinks>
    <hyperlink ref="B14" location="'UC006'!D2" display="ContextMenu" xr:uid="{BA204AC0-E140-4C87-A767-E1D8B444B1B8}"/>
    <hyperlink ref="B15" location="'UC006'!D21" display="The Blend of the target BIN are different from the source BIN" xr:uid="{07A16484-43D5-4C2C-94DA-AFDE8587C847}"/>
    <hyperlink ref="B16" location="'UC006'!D36" display="The target bin Blend is the same,The source BIn is automatically cleared" xr:uid="{EB94FFF2-4D6E-4326-B0F3-1F62C1CD4AA6}"/>
    <hyperlink ref="B17" location="'UC006'!D62" display="The target bin is empty" xr:uid="{61CD0C5D-D73E-41F6-AE29-1DF497647887}"/>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33BA3-6857-47EE-B488-C226B7643CEF}">
  <dimension ref="A1:G103"/>
  <sheetViews>
    <sheetView tabSelected="1" zoomScale="115" zoomScaleNormal="115" workbookViewId="0">
      <selection activeCell="D14" sqref="D14"/>
    </sheetView>
  </sheetViews>
  <sheetFormatPr defaultRowHeight="12.75" x14ac:dyDescent="0.2"/>
  <cols>
    <col min="1" max="1" width="12" customWidth="1"/>
    <col min="2" max="2" width="46.28515625" customWidth="1"/>
    <col min="3" max="3" width="41.140625" customWidth="1"/>
    <col min="4" max="4" width="35.5703125" customWidth="1"/>
    <col min="5" max="5" width="38.85546875" customWidth="1"/>
    <col min="6" max="6" width="11.85546875" customWidth="1"/>
    <col min="7" max="7" width="15.140625" customWidth="1"/>
  </cols>
  <sheetData>
    <row r="1" spans="1:7" ht="16.5" thickBot="1" x14ac:dyDescent="0.25">
      <c r="A1" s="285" t="s">
        <v>116</v>
      </c>
      <c r="B1" s="286"/>
      <c r="C1" s="286"/>
      <c r="D1" s="286"/>
      <c r="E1" s="286"/>
      <c r="F1" s="286"/>
      <c r="G1" s="286"/>
    </row>
    <row r="2" spans="1:7" ht="31.5" customHeight="1" thickTop="1" x14ac:dyDescent="0.2">
      <c r="A2" s="169"/>
      <c r="B2" s="170" t="s">
        <v>79</v>
      </c>
      <c r="C2" s="287" t="s">
        <v>152</v>
      </c>
      <c r="D2" s="288"/>
      <c r="E2" s="289"/>
      <c r="F2" s="171" t="s">
        <v>80</v>
      </c>
      <c r="G2" s="172" t="s">
        <v>116</v>
      </c>
    </row>
    <row r="3" spans="1:7" ht="18.75" customHeight="1" x14ac:dyDescent="0.2">
      <c r="A3" s="148"/>
      <c r="B3" s="149" t="s">
        <v>81</v>
      </c>
      <c r="C3" s="290" t="s">
        <v>121</v>
      </c>
      <c r="D3" s="291"/>
      <c r="E3" s="291"/>
      <c r="F3" s="291"/>
      <c r="G3" s="292"/>
    </row>
    <row r="4" spans="1:7" ht="11.25" customHeight="1" x14ac:dyDescent="0.2">
      <c r="A4" s="150"/>
      <c r="B4" s="149" t="s">
        <v>82</v>
      </c>
      <c r="C4" s="290"/>
      <c r="D4" s="291"/>
      <c r="E4" s="291"/>
      <c r="F4" s="291"/>
      <c r="G4" s="292"/>
    </row>
    <row r="5" spans="1:7" ht="15.75" customHeight="1" x14ac:dyDescent="0.2">
      <c r="A5" s="150"/>
      <c r="B5" s="149" t="s">
        <v>83</v>
      </c>
      <c r="C5" s="293"/>
      <c r="D5" s="294"/>
      <c r="E5" s="294"/>
      <c r="F5" s="294"/>
      <c r="G5" s="294"/>
    </row>
    <row r="6" spans="1:7" ht="53.25" customHeight="1" thickBot="1" x14ac:dyDescent="0.25">
      <c r="A6" s="151"/>
      <c r="B6" s="152" t="s">
        <v>84</v>
      </c>
      <c r="C6" s="276" t="s">
        <v>149</v>
      </c>
      <c r="D6" s="277"/>
      <c r="E6" s="277"/>
      <c r="F6" s="277"/>
      <c r="G6" s="278"/>
    </row>
    <row r="7" spans="1:7" ht="17.25" customHeight="1" x14ac:dyDescent="0.2">
      <c r="A7" s="153"/>
      <c r="B7" s="154" t="s">
        <v>85</v>
      </c>
      <c r="C7" s="279" t="s">
        <v>100</v>
      </c>
      <c r="D7" s="280"/>
      <c r="E7" s="281"/>
      <c r="F7" s="155" t="s">
        <v>86</v>
      </c>
      <c r="G7" s="173">
        <v>45252</v>
      </c>
    </row>
    <row r="8" spans="1:7" ht="13.5" thickBot="1" x14ac:dyDescent="0.25">
      <c r="A8" s="156"/>
      <c r="B8" s="157" t="s">
        <v>87</v>
      </c>
      <c r="C8" s="282" t="s">
        <v>88</v>
      </c>
      <c r="D8" s="283"/>
      <c r="E8" s="284"/>
      <c r="F8" s="158" t="s">
        <v>89</v>
      </c>
      <c r="G8" s="174" t="s">
        <v>107</v>
      </c>
    </row>
    <row r="9" spans="1:7" ht="23.25" thickBot="1" x14ac:dyDescent="0.25">
      <c r="A9" s="159" t="s">
        <v>90</v>
      </c>
      <c r="B9" s="160" t="s">
        <v>91</v>
      </c>
      <c r="C9" s="160" t="s">
        <v>95</v>
      </c>
      <c r="D9" s="160" t="s">
        <v>92</v>
      </c>
      <c r="E9" s="160" t="s">
        <v>96</v>
      </c>
      <c r="F9" s="187" t="s">
        <v>74</v>
      </c>
      <c r="G9" s="175" t="s">
        <v>93</v>
      </c>
    </row>
    <row r="10" spans="1:7" ht="22.5" customHeight="1" x14ac:dyDescent="0.2">
      <c r="A10" s="162">
        <v>1</v>
      </c>
      <c r="B10" s="39" t="s">
        <v>128</v>
      </c>
      <c r="C10" s="39"/>
      <c r="D10" s="180" t="s">
        <v>123</v>
      </c>
      <c r="E10" s="180"/>
      <c r="F10" s="176" t="s">
        <v>68</v>
      </c>
      <c r="G10" s="180"/>
    </row>
    <row r="11" spans="1:7" ht="24" customHeight="1" x14ac:dyDescent="0.2">
      <c r="A11" s="162">
        <v>2</v>
      </c>
      <c r="B11" s="39" t="s">
        <v>135</v>
      </c>
      <c r="C11" s="39"/>
      <c r="D11" s="180" t="s">
        <v>123</v>
      </c>
      <c r="E11" s="180"/>
      <c r="F11" s="181" t="s">
        <v>68</v>
      </c>
      <c r="G11" s="180"/>
    </row>
    <row r="12" spans="1:7" ht="48.75" customHeight="1" x14ac:dyDescent="0.2">
      <c r="A12" s="162">
        <v>3</v>
      </c>
      <c r="B12" s="39" t="s">
        <v>129</v>
      </c>
      <c r="C12" s="39"/>
      <c r="D12" s="180" t="s">
        <v>130</v>
      </c>
      <c r="E12" s="180"/>
      <c r="F12" s="176" t="s">
        <v>68</v>
      </c>
      <c r="G12" s="180"/>
    </row>
    <row r="13" spans="1:7" ht="26.25" customHeight="1" x14ac:dyDescent="0.2">
      <c r="A13" s="162">
        <v>4</v>
      </c>
      <c r="B13" s="39" t="s">
        <v>131</v>
      </c>
      <c r="C13" s="39"/>
      <c r="D13" s="180" t="s">
        <v>132</v>
      </c>
      <c r="E13" s="180"/>
      <c r="F13" s="181" t="s">
        <v>68</v>
      </c>
      <c r="G13" s="180"/>
    </row>
    <row r="14" spans="1:7" ht="48.75" customHeight="1" x14ac:dyDescent="0.2">
      <c r="A14" s="162">
        <v>5</v>
      </c>
      <c r="B14" s="39" t="s">
        <v>133</v>
      </c>
      <c r="C14" s="39" t="s">
        <v>151</v>
      </c>
      <c r="D14" s="180" t="s">
        <v>134</v>
      </c>
      <c r="E14" s="180"/>
      <c r="F14" s="181" t="s">
        <v>68</v>
      </c>
      <c r="G14" s="180"/>
    </row>
    <row r="15" spans="1:7" ht="24.75" customHeight="1" x14ac:dyDescent="0.2">
      <c r="A15" s="162">
        <v>6</v>
      </c>
      <c r="B15" s="39" t="s">
        <v>136</v>
      </c>
      <c r="C15" s="39"/>
      <c r="D15" s="180" t="s">
        <v>123</v>
      </c>
      <c r="E15" s="180"/>
      <c r="F15" s="181" t="s">
        <v>68</v>
      </c>
      <c r="G15" s="180"/>
    </row>
    <row r="16" spans="1:7" ht="21.75" customHeight="1" x14ac:dyDescent="0.2">
      <c r="A16" s="162">
        <v>7</v>
      </c>
      <c r="B16" s="39" t="s">
        <v>125</v>
      </c>
      <c r="C16" s="39"/>
      <c r="D16" s="180" t="s">
        <v>123</v>
      </c>
      <c r="E16" s="180"/>
      <c r="F16" s="181" t="s">
        <v>68</v>
      </c>
      <c r="G16" s="180"/>
    </row>
    <row r="17" spans="1:7" ht="27" customHeight="1" x14ac:dyDescent="0.2">
      <c r="A17" s="162">
        <v>8</v>
      </c>
      <c r="B17" s="39" t="s">
        <v>137</v>
      </c>
      <c r="C17" s="39"/>
      <c r="D17" s="40" t="s">
        <v>127</v>
      </c>
      <c r="E17" s="40" t="s">
        <v>107</v>
      </c>
      <c r="F17" s="181" t="s">
        <v>68</v>
      </c>
      <c r="G17" s="40" t="s">
        <v>107</v>
      </c>
    </row>
    <row r="18" spans="1:7" ht="53.25" customHeight="1" x14ac:dyDescent="0.2">
      <c r="A18" s="182">
        <v>9</v>
      </c>
      <c r="B18" s="295" t="s">
        <v>150</v>
      </c>
      <c r="C18" s="295" t="s">
        <v>148</v>
      </c>
      <c r="D18" s="183" t="s">
        <v>151</v>
      </c>
      <c r="E18" s="183"/>
      <c r="F18" s="181" t="s">
        <v>68</v>
      </c>
      <c r="G18" s="183"/>
    </row>
    <row r="19" spans="1:7" ht="13.5" thickBot="1" x14ac:dyDescent="0.25">
      <c r="A19" s="177">
        <v>10</v>
      </c>
      <c r="B19" s="163" t="s">
        <v>94</v>
      </c>
      <c r="C19" s="163"/>
      <c r="D19" s="164"/>
      <c r="E19" s="164"/>
      <c r="F19" s="181" t="s">
        <v>68</v>
      </c>
      <c r="G19" s="164"/>
    </row>
    <row r="20" spans="1:7" ht="14.25" x14ac:dyDescent="0.2">
      <c r="A20" s="178"/>
      <c r="B20" s="178"/>
      <c r="C20" s="178"/>
      <c r="D20" s="178"/>
      <c r="E20" s="178"/>
      <c r="F20" s="178"/>
      <c r="G20" s="179" t="s">
        <v>108</v>
      </c>
    </row>
    <row r="21" spans="1:7" ht="22.5" customHeight="1" thickBot="1" x14ac:dyDescent="0.25">
      <c r="A21" s="285" t="s">
        <v>117</v>
      </c>
      <c r="B21" s="286"/>
      <c r="C21" s="286"/>
      <c r="D21" s="286"/>
      <c r="E21" s="286"/>
      <c r="F21" s="286"/>
      <c r="G21" s="286"/>
    </row>
    <row r="22" spans="1:7" ht="20.25" customHeight="1" thickTop="1" x14ac:dyDescent="0.2">
      <c r="A22" s="169"/>
      <c r="B22" s="170" t="s">
        <v>79</v>
      </c>
      <c r="C22" s="287" t="s">
        <v>126</v>
      </c>
      <c r="D22" s="288"/>
      <c r="E22" s="289"/>
      <c r="F22" s="171" t="s">
        <v>80</v>
      </c>
      <c r="G22" s="172" t="s">
        <v>117</v>
      </c>
    </row>
    <row r="23" spans="1:7" ht="20.25" customHeight="1" x14ac:dyDescent="0.2">
      <c r="A23" s="148"/>
      <c r="B23" s="149" t="s">
        <v>81</v>
      </c>
      <c r="C23" s="290" t="s">
        <v>138</v>
      </c>
      <c r="D23" s="291"/>
      <c r="E23" s="291"/>
      <c r="F23" s="291"/>
      <c r="G23" s="292"/>
    </row>
    <row r="24" spans="1:7" ht="17.25" customHeight="1" x14ac:dyDescent="0.2">
      <c r="A24" s="150"/>
      <c r="B24" s="149" t="s">
        <v>82</v>
      </c>
      <c r="C24" s="290"/>
      <c r="D24" s="291"/>
      <c r="E24" s="291"/>
      <c r="F24" s="291"/>
      <c r="G24" s="292"/>
    </row>
    <row r="25" spans="1:7" ht="12.75" customHeight="1" x14ac:dyDescent="0.2">
      <c r="A25" s="150"/>
      <c r="B25" s="149" t="s">
        <v>83</v>
      </c>
      <c r="C25" s="293"/>
      <c r="D25" s="294"/>
      <c r="E25" s="294"/>
      <c r="F25" s="294"/>
      <c r="G25" s="294"/>
    </row>
    <row r="26" spans="1:7" ht="36.75" customHeight="1" thickBot="1" x14ac:dyDescent="0.25">
      <c r="A26" s="151"/>
      <c r="B26" s="152" t="s">
        <v>84</v>
      </c>
      <c r="C26" s="276" t="s">
        <v>153</v>
      </c>
      <c r="D26" s="277"/>
      <c r="E26" s="277"/>
      <c r="F26" s="277"/>
      <c r="G26" s="278"/>
    </row>
    <row r="27" spans="1:7" ht="14.25" customHeight="1" x14ac:dyDescent="0.2">
      <c r="A27" s="153"/>
      <c r="B27" s="154" t="s">
        <v>85</v>
      </c>
      <c r="C27" s="279" t="s">
        <v>100</v>
      </c>
      <c r="D27" s="280"/>
      <c r="E27" s="281"/>
      <c r="F27" s="155" t="s">
        <v>86</v>
      </c>
      <c r="G27" s="173">
        <v>45252</v>
      </c>
    </row>
    <row r="28" spans="1:7" ht="13.5" customHeight="1" thickBot="1" x14ac:dyDescent="0.25">
      <c r="A28" s="156"/>
      <c r="B28" s="157" t="s">
        <v>87</v>
      </c>
      <c r="C28" s="282" t="s">
        <v>88</v>
      </c>
      <c r="D28" s="283"/>
      <c r="E28" s="284"/>
      <c r="F28" s="158" t="s">
        <v>89</v>
      </c>
      <c r="G28" s="174" t="s">
        <v>107</v>
      </c>
    </row>
    <row r="29" spans="1:7" ht="25.5" customHeight="1" thickBot="1" x14ac:dyDescent="0.25">
      <c r="A29" s="159" t="s">
        <v>90</v>
      </c>
      <c r="B29" s="160" t="s">
        <v>91</v>
      </c>
      <c r="C29" s="160" t="s">
        <v>95</v>
      </c>
      <c r="D29" s="160" t="s">
        <v>92</v>
      </c>
      <c r="E29" s="160" t="s">
        <v>96</v>
      </c>
      <c r="F29" s="161" t="s">
        <v>74</v>
      </c>
      <c r="G29" s="175" t="s">
        <v>93</v>
      </c>
    </row>
    <row r="30" spans="1:7" ht="21" customHeight="1" x14ac:dyDescent="0.2">
      <c r="A30" s="162">
        <v>1</v>
      </c>
      <c r="B30" s="39" t="s">
        <v>155</v>
      </c>
      <c r="C30" s="39"/>
      <c r="D30" s="180" t="s">
        <v>123</v>
      </c>
      <c r="E30" s="180"/>
      <c r="F30" s="176" t="s">
        <v>68</v>
      </c>
      <c r="G30" s="180"/>
    </row>
    <row r="31" spans="1:7" ht="49.5" customHeight="1" x14ac:dyDescent="0.2">
      <c r="A31" s="162">
        <v>2</v>
      </c>
      <c r="B31" s="39" t="s">
        <v>129</v>
      </c>
      <c r="C31" s="39"/>
      <c r="D31" s="180" t="s">
        <v>130</v>
      </c>
      <c r="E31" s="180"/>
      <c r="F31" s="176" t="s">
        <v>68</v>
      </c>
      <c r="G31" s="180"/>
    </row>
    <row r="32" spans="1:7" ht="24.75" customHeight="1" x14ac:dyDescent="0.2">
      <c r="A32" s="162">
        <v>3</v>
      </c>
      <c r="B32" s="39" t="s">
        <v>131</v>
      </c>
      <c r="C32" s="39"/>
      <c r="D32" s="180" t="s">
        <v>132</v>
      </c>
      <c r="E32" s="180"/>
      <c r="F32" s="181" t="s">
        <v>68</v>
      </c>
      <c r="G32" s="180"/>
    </row>
    <row r="33" spans="1:7" ht="54.75" customHeight="1" x14ac:dyDescent="0.2">
      <c r="A33" s="162">
        <v>4</v>
      </c>
      <c r="B33" s="39" t="s">
        <v>133</v>
      </c>
      <c r="C33" s="39" t="s">
        <v>154</v>
      </c>
      <c r="D33" s="39" t="s">
        <v>154</v>
      </c>
      <c r="E33" s="180"/>
      <c r="F33" s="181" t="s">
        <v>68</v>
      </c>
      <c r="G33" s="180"/>
    </row>
    <row r="34" spans="1:7" ht="22.5" customHeight="1" x14ac:dyDescent="0.2">
      <c r="A34" s="162">
        <v>5</v>
      </c>
      <c r="B34" s="39" t="s">
        <v>136</v>
      </c>
      <c r="C34" s="39"/>
      <c r="D34" s="180" t="s">
        <v>123</v>
      </c>
      <c r="E34" s="180"/>
      <c r="F34" s="181" t="s">
        <v>68</v>
      </c>
      <c r="G34" s="180"/>
    </row>
    <row r="35" spans="1:7" ht="27.75" customHeight="1" x14ac:dyDescent="0.2">
      <c r="A35" s="162">
        <v>6</v>
      </c>
      <c r="B35" s="39" t="s">
        <v>137</v>
      </c>
      <c r="C35" s="39"/>
      <c r="D35" s="40" t="s">
        <v>127</v>
      </c>
      <c r="E35" s="180"/>
      <c r="F35" s="181" t="s">
        <v>68</v>
      </c>
      <c r="G35" s="180"/>
    </row>
    <row r="36" spans="1:7" ht="51.75" customHeight="1" x14ac:dyDescent="0.2">
      <c r="A36" s="162">
        <v>7</v>
      </c>
      <c r="B36" s="186" t="s">
        <v>157</v>
      </c>
      <c r="D36" s="39" t="s">
        <v>154</v>
      </c>
      <c r="E36" s="39" t="s">
        <v>154</v>
      </c>
      <c r="F36" s="181" t="s">
        <v>68</v>
      </c>
      <c r="G36" s="180"/>
    </row>
    <row r="37" spans="1:7" ht="60.75" customHeight="1" x14ac:dyDescent="0.2">
      <c r="A37" s="162">
        <v>8</v>
      </c>
      <c r="B37" s="186" t="s">
        <v>156</v>
      </c>
      <c r="C37" s="295" t="s">
        <v>148</v>
      </c>
      <c r="D37" s="39" t="s">
        <v>154</v>
      </c>
      <c r="E37" s="40" t="s">
        <v>107</v>
      </c>
      <c r="F37" s="181" t="s">
        <v>68</v>
      </c>
      <c r="G37" s="40" t="s">
        <v>107</v>
      </c>
    </row>
    <row r="38" spans="1:7" ht="13.5" thickBot="1" x14ac:dyDescent="0.25">
      <c r="A38" s="177">
        <v>9</v>
      </c>
      <c r="B38" s="163" t="s">
        <v>94</v>
      </c>
      <c r="C38" s="163"/>
      <c r="D38" s="164"/>
      <c r="E38" s="164"/>
      <c r="F38" s="181" t="s">
        <v>68</v>
      </c>
      <c r="G38" s="164"/>
    </row>
    <row r="39" spans="1:7" ht="14.25" x14ac:dyDescent="0.2">
      <c r="A39" s="178"/>
      <c r="B39" s="178"/>
      <c r="C39" s="178"/>
      <c r="D39" s="178"/>
      <c r="E39" s="178"/>
      <c r="F39" s="178"/>
      <c r="G39" s="179" t="s">
        <v>108</v>
      </c>
    </row>
    <row r="40" spans="1:7" ht="30" customHeight="1" thickBot="1" x14ac:dyDescent="0.25">
      <c r="A40" s="286" t="s">
        <v>118</v>
      </c>
      <c r="B40" s="286"/>
      <c r="C40" s="286"/>
      <c r="D40" s="286"/>
      <c r="E40" s="286"/>
      <c r="F40" s="286"/>
      <c r="G40" s="286"/>
    </row>
    <row r="41" spans="1:7" ht="25.5" customHeight="1" thickTop="1" x14ac:dyDescent="0.2">
      <c r="A41" s="169"/>
      <c r="B41" s="170" t="s">
        <v>79</v>
      </c>
      <c r="C41" s="287" t="s">
        <v>147</v>
      </c>
      <c r="D41" s="288"/>
      <c r="E41" s="289"/>
      <c r="F41" s="171" t="s">
        <v>80</v>
      </c>
      <c r="G41" s="172" t="s">
        <v>118</v>
      </c>
    </row>
    <row r="42" spans="1:7" ht="18.75" customHeight="1" x14ac:dyDescent="0.2">
      <c r="A42" s="148"/>
      <c r="B42" s="149" t="s">
        <v>81</v>
      </c>
      <c r="C42" s="290"/>
      <c r="D42" s="291"/>
      <c r="E42" s="291"/>
      <c r="F42" s="291"/>
      <c r="G42" s="292"/>
    </row>
    <row r="43" spans="1:7" ht="24" customHeight="1" x14ac:dyDescent="0.2">
      <c r="A43" s="150"/>
      <c r="B43" s="149" t="s">
        <v>82</v>
      </c>
    </row>
    <row r="44" spans="1:7" ht="13.5" customHeight="1" x14ac:dyDescent="0.2">
      <c r="A44" s="150"/>
      <c r="B44" s="149" t="s">
        <v>83</v>
      </c>
      <c r="C44" s="290"/>
      <c r="D44" s="291"/>
      <c r="E44" s="291"/>
      <c r="F44" s="291"/>
      <c r="G44" s="292"/>
    </row>
    <row r="45" spans="1:7" ht="38.25" customHeight="1" thickBot="1" x14ac:dyDescent="0.25">
      <c r="A45" s="151"/>
      <c r="B45" s="152" t="s">
        <v>84</v>
      </c>
      <c r="C45" s="276" t="s">
        <v>158</v>
      </c>
      <c r="D45" s="277"/>
      <c r="E45" s="277"/>
      <c r="F45" s="277"/>
      <c r="G45" s="278"/>
    </row>
    <row r="46" spans="1:7" ht="24.75" customHeight="1" x14ac:dyDescent="0.2">
      <c r="A46" s="153"/>
      <c r="B46" s="154" t="s">
        <v>85</v>
      </c>
      <c r="C46" s="279" t="s">
        <v>100</v>
      </c>
      <c r="D46" s="280"/>
      <c r="E46" s="281"/>
      <c r="F46" s="155" t="s">
        <v>86</v>
      </c>
      <c r="G46" s="173">
        <v>45252</v>
      </c>
    </row>
    <row r="47" spans="1:7" ht="20.25" customHeight="1" thickBot="1" x14ac:dyDescent="0.25">
      <c r="A47" s="156"/>
      <c r="B47" s="157" t="s">
        <v>87</v>
      </c>
      <c r="C47" s="282" t="s">
        <v>88</v>
      </c>
      <c r="D47" s="283"/>
      <c r="E47" s="284"/>
      <c r="F47" s="158" t="s">
        <v>89</v>
      </c>
      <c r="G47" s="174" t="s">
        <v>107</v>
      </c>
    </row>
    <row r="48" spans="1:7" ht="22.5" customHeight="1" thickBot="1" x14ac:dyDescent="0.25">
      <c r="A48" s="159" t="s">
        <v>90</v>
      </c>
      <c r="B48" s="160" t="s">
        <v>91</v>
      </c>
      <c r="C48" s="160" t="s">
        <v>95</v>
      </c>
      <c r="D48" s="160" t="s">
        <v>92</v>
      </c>
      <c r="E48" s="160" t="s">
        <v>96</v>
      </c>
      <c r="F48" s="161" t="s">
        <v>74</v>
      </c>
      <c r="G48" s="175" t="s">
        <v>93</v>
      </c>
    </row>
    <row r="49" spans="1:7" ht="25.5" customHeight="1" x14ac:dyDescent="0.2">
      <c r="A49" s="162">
        <v>1</v>
      </c>
      <c r="B49" s="39" t="s">
        <v>128</v>
      </c>
      <c r="C49" s="39"/>
      <c r="D49" s="180" t="s">
        <v>123</v>
      </c>
      <c r="E49" s="40"/>
      <c r="F49" s="176" t="s">
        <v>68</v>
      </c>
      <c r="G49" s="40"/>
    </row>
    <row r="50" spans="1:7" ht="60.75" customHeight="1" x14ac:dyDescent="0.2">
      <c r="A50" s="162">
        <v>2</v>
      </c>
      <c r="B50" s="39" t="s">
        <v>129</v>
      </c>
      <c r="C50" s="39"/>
      <c r="D50" s="180" t="s">
        <v>130</v>
      </c>
      <c r="E50" s="40"/>
      <c r="F50" s="176" t="s">
        <v>68</v>
      </c>
      <c r="G50" s="40"/>
    </row>
    <row r="51" spans="1:7" ht="26.25" customHeight="1" x14ac:dyDescent="0.2">
      <c r="A51" s="162">
        <v>3</v>
      </c>
      <c r="B51" s="39" t="s">
        <v>131</v>
      </c>
      <c r="C51" s="39"/>
      <c r="D51" s="180" t="s">
        <v>132</v>
      </c>
      <c r="E51" s="40"/>
      <c r="F51" s="176" t="s">
        <v>68</v>
      </c>
      <c r="G51" s="40"/>
    </row>
    <row r="52" spans="1:7" ht="51" customHeight="1" x14ac:dyDescent="0.2">
      <c r="A52" s="162">
        <v>4</v>
      </c>
      <c r="B52" s="39" t="s">
        <v>133</v>
      </c>
      <c r="C52" s="39" t="s">
        <v>159</v>
      </c>
      <c r="D52" s="180" t="s">
        <v>134</v>
      </c>
      <c r="E52" s="39" t="s">
        <v>159</v>
      </c>
      <c r="F52" s="176" t="s">
        <v>68</v>
      </c>
      <c r="G52" s="180"/>
    </row>
    <row r="53" spans="1:7" ht="24" customHeight="1" x14ac:dyDescent="0.2">
      <c r="A53" s="185">
        <v>5</v>
      </c>
      <c r="B53" s="186" t="s">
        <v>124</v>
      </c>
      <c r="C53" s="186"/>
      <c r="D53" s="180" t="s">
        <v>123</v>
      </c>
      <c r="E53" s="184"/>
      <c r="F53" s="176" t="s">
        <v>68</v>
      </c>
      <c r="G53" s="183"/>
    </row>
    <row r="54" spans="1:7" ht="29.25" customHeight="1" x14ac:dyDescent="0.2">
      <c r="A54" s="185">
        <v>6</v>
      </c>
      <c r="B54" s="186" t="s">
        <v>139</v>
      </c>
      <c r="C54" s="186"/>
      <c r="D54" s="180" t="s">
        <v>127</v>
      </c>
      <c r="E54" s="184"/>
      <c r="F54" s="176" t="s">
        <v>68</v>
      </c>
      <c r="G54" s="183"/>
    </row>
    <row r="55" spans="1:7" ht="60.75" customHeight="1" x14ac:dyDescent="0.2">
      <c r="A55" s="296">
        <v>7</v>
      </c>
      <c r="B55" s="186" t="s">
        <v>156</v>
      </c>
      <c r="C55" s="295" t="s">
        <v>148</v>
      </c>
      <c r="D55" s="39" t="s">
        <v>159</v>
      </c>
      <c r="E55" s="39" t="s">
        <v>159</v>
      </c>
      <c r="F55" s="176" t="s">
        <v>68</v>
      </c>
      <c r="G55" s="183"/>
    </row>
    <row r="56" spans="1:7" ht="13.5" thickBot="1" x14ac:dyDescent="0.25">
      <c r="A56" s="177">
        <v>8</v>
      </c>
      <c r="B56" s="163" t="s">
        <v>94</v>
      </c>
      <c r="C56" s="163"/>
      <c r="D56" s="164"/>
      <c r="E56" s="164"/>
      <c r="F56" s="164"/>
      <c r="G56" s="164"/>
    </row>
    <row r="57" spans="1:7" ht="14.25" x14ac:dyDescent="0.2">
      <c r="A57" s="178"/>
      <c r="B57" s="178"/>
      <c r="C57" s="178"/>
      <c r="D57" s="178"/>
      <c r="E57" s="178"/>
      <c r="F57" s="178"/>
      <c r="G57" s="179" t="s">
        <v>108</v>
      </c>
    </row>
    <row r="58" spans="1:7" ht="14.25" x14ac:dyDescent="0.2">
      <c r="A58" s="178"/>
      <c r="B58" s="178"/>
      <c r="C58" s="178"/>
      <c r="D58" s="178"/>
      <c r="E58" s="178"/>
      <c r="F58" s="178"/>
      <c r="G58" s="179"/>
    </row>
    <row r="59" spans="1:7" ht="33.75" customHeight="1" x14ac:dyDescent="0.2">
      <c r="A59" s="305" t="s">
        <v>119</v>
      </c>
      <c r="B59" s="306"/>
      <c r="C59" s="306"/>
      <c r="D59" s="306"/>
      <c r="E59" s="306"/>
      <c r="F59" s="306"/>
      <c r="G59" s="306"/>
    </row>
    <row r="60" spans="1:7" ht="30.75" customHeight="1" x14ac:dyDescent="0.2">
      <c r="A60" s="298"/>
      <c r="B60" s="299" t="s">
        <v>79</v>
      </c>
      <c r="C60" s="300" t="s">
        <v>143</v>
      </c>
      <c r="D60" s="301"/>
      <c r="E60" s="302"/>
      <c r="F60" s="303" t="s">
        <v>80</v>
      </c>
      <c r="G60" s="304" t="s">
        <v>119</v>
      </c>
    </row>
    <row r="61" spans="1:7" ht="15.75" customHeight="1" x14ac:dyDescent="0.2">
      <c r="A61" s="148"/>
      <c r="B61" s="149" t="s">
        <v>81</v>
      </c>
      <c r="C61" s="290" t="s">
        <v>107</v>
      </c>
      <c r="D61" s="291"/>
      <c r="E61" s="291"/>
      <c r="F61" s="291"/>
      <c r="G61" s="292"/>
    </row>
    <row r="62" spans="1:7" ht="19.5" customHeight="1" x14ac:dyDescent="0.2">
      <c r="A62" s="150"/>
      <c r="B62" s="149" t="s">
        <v>82</v>
      </c>
      <c r="C62" s="290"/>
      <c r="D62" s="291"/>
      <c r="E62" s="291"/>
      <c r="F62" s="291"/>
      <c r="G62" s="292"/>
    </row>
    <row r="63" spans="1:7" ht="23.25" customHeight="1" x14ac:dyDescent="0.2">
      <c r="A63" s="150"/>
      <c r="B63" s="149" t="s">
        <v>83</v>
      </c>
      <c r="C63" s="293"/>
      <c r="D63" s="294"/>
      <c r="E63" s="294"/>
      <c r="F63" s="294"/>
      <c r="G63" s="294"/>
    </row>
    <row r="64" spans="1:7" ht="78.75" customHeight="1" thickBot="1" x14ac:dyDescent="0.25">
      <c r="A64" s="151"/>
      <c r="B64" s="152" t="s">
        <v>84</v>
      </c>
      <c r="C64" s="276" t="s">
        <v>164</v>
      </c>
      <c r="D64" s="277"/>
      <c r="E64" s="277"/>
      <c r="F64" s="277"/>
      <c r="G64" s="278"/>
    </row>
    <row r="65" spans="1:7" ht="18.75" customHeight="1" x14ac:dyDescent="0.2">
      <c r="A65" s="153"/>
      <c r="B65" s="154" t="s">
        <v>85</v>
      </c>
      <c r="C65" s="279" t="s">
        <v>100</v>
      </c>
      <c r="D65" s="280"/>
      <c r="E65" s="281"/>
      <c r="F65" s="155" t="s">
        <v>86</v>
      </c>
      <c r="G65" s="173">
        <v>45252</v>
      </c>
    </row>
    <row r="66" spans="1:7" ht="17.25" customHeight="1" thickBot="1" x14ac:dyDescent="0.25">
      <c r="A66" s="156"/>
      <c r="B66" s="157" t="s">
        <v>87</v>
      </c>
      <c r="C66" s="282" t="s">
        <v>88</v>
      </c>
      <c r="D66" s="283"/>
      <c r="E66" s="284"/>
      <c r="F66" s="158" t="s">
        <v>89</v>
      </c>
      <c r="G66" s="174" t="s">
        <v>107</v>
      </c>
    </row>
    <row r="67" spans="1:7" ht="39.75" customHeight="1" thickBot="1" x14ac:dyDescent="0.25">
      <c r="A67" s="159" t="s">
        <v>90</v>
      </c>
      <c r="B67" s="160" t="s">
        <v>91</v>
      </c>
      <c r="C67" s="160" t="s">
        <v>95</v>
      </c>
      <c r="D67" s="160" t="s">
        <v>92</v>
      </c>
      <c r="E67" s="160" t="s">
        <v>96</v>
      </c>
      <c r="F67" s="161" t="s">
        <v>74</v>
      </c>
      <c r="G67" s="175" t="s">
        <v>93</v>
      </c>
    </row>
    <row r="68" spans="1:7" ht="23.25" customHeight="1" x14ac:dyDescent="0.2">
      <c r="A68" s="162">
        <v>1</v>
      </c>
      <c r="B68" s="39" t="s">
        <v>140</v>
      </c>
      <c r="C68" s="39"/>
      <c r="D68" s="180" t="s">
        <v>123</v>
      </c>
      <c r="E68" s="40"/>
      <c r="F68" s="176" t="s">
        <v>68</v>
      </c>
      <c r="G68" s="40" t="s">
        <v>107</v>
      </c>
    </row>
    <row r="69" spans="1:7" ht="21.75" customHeight="1" x14ac:dyDescent="0.2">
      <c r="A69" s="162">
        <v>2</v>
      </c>
      <c r="B69" s="39" t="s">
        <v>128</v>
      </c>
      <c r="C69" s="39"/>
      <c r="D69" s="39" t="s">
        <v>123</v>
      </c>
      <c r="E69" s="40"/>
      <c r="F69" s="176" t="s">
        <v>68</v>
      </c>
      <c r="G69" s="40" t="s">
        <v>107</v>
      </c>
    </row>
    <row r="70" spans="1:7" ht="45" customHeight="1" x14ac:dyDescent="0.2">
      <c r="A70" s="162">
        <v>3</v>
      </c>
      <c r="B70" s="39" t="s">
        <v>129</v>
      </c>
      <c r="C70" s="39"/>
      <c r="D70" s="39" t="s">
        <v>130</v>
      </c>
      <c r="E70" s="40"/>
      <c r="F70" s="176" t="s">
        <v>68</v>
      </c>
      <c r="G70" s="40" t="s">
        <v>107</v>
      </c>
    </row>
    <row r="71" spans="1:7" ht="33.75" customHeight="1" x14ac:dyDescent="0.2">
      <c r="A71" s="162">
        <v>4</v>
      </c>
      <c r="B71" s="39" t="s">
        <v>131</v>
      </c>
      <c r="C71" s="39"/>
      <c r="D71" s="39" t="s">
        <v>132</v>
      </c>
      <c r="E71" s="40"/>
      <c r="F71" s="176" t="s">
        <v>68</v>
      </c>
      <c r="G71" s="40" t="s">
        <v>107</v>
      </c>
    </row>
    <row r="72" spans="1:7" ht="30.75" customHeight="1" x14ac:dyDescent="0.2">
      <c r="A72" s="162">
        <v>5</v>
      </c>
      <c r="B72" s="39" t="s">
        <v>165</v>
      </c>
      <c r="C72" s="39" t="s">
        <v>168</v>
      </c>
      <c r="D72" s="39" t="s">
        <v>166</v>
      </c>
      <c r="E72" s="39" t="s">
        <v>166</v>
      </c>
      <c r="F72" s="176" t="s">
        <v>68</v>
      </c>
      <c r="G72" s="40" t="s">
        <v>107</v>
      </c>
    </row>
    <row r="73" spans="1:7" ht="31.5" customHeight="1" x14ac:dyDescent="0.2">
      <c r="A73" s="162">
        <v>6</v>
      </c>
      <c r="B73" s="39" t="s">
        <v>167</v>
      </c>
      <c r="C73" s="307" t="s">
        <v>169</v>
      </c>
      <c r="D73" s="39" t="s">
        <v>170</v>
      </c>
      <c r="E73" s="39" t="s">
        <v>170</v>
      </c>
      <c r="F73" s="176" t="s">
        <v>68</v>
      </c>
      <c r="G73" s="180"/>
    </row>
    <row r="74" spans="1:7" ht="27.75" customHeight="1" x14ac:dyDescent="0.2">
      <c r="A74" s="162">
        <v>7</v>
      </c>
      <c r="B74" s="39" t="s">
        <v>142</v>
      </c>
      <c r="D74" s="39" t="s">
        <v>123</v>
      </c>
      <c r="E74" s="40"/>
      <c r="F74" s="176" t="s">
        <v>68</v>
      </c>
      <c r="G74" s="40" t="s">
        <v>107</v>
      </c>
    </row>
    <row r="75" spans="1:7" ht="130.5" customHeight="1" x14ac:dyDescent="0.2">
      <c r="A75" s="162">
        <v>7</v>
      </c>
      <c r="B75" s="39" t="s">
        <v>141</v>
      </c>
      <c r="C75" s="39"/>
      <c r="D75" s="39" t="s">
        <v>160</v>
      </c>
      <c r="E75" s="39" t="s">
        <v>160</v>
      </c>
      <c r="F75" s="176" t="s">
        <v>68</v>
      </c>
      <c r="G75" s="40" t="s">
        <v>107</v>
      </c>
    </row>
    <row r="76" spans="1:7" ht="61.5" customHeight="1" x14ac:dyDescent="0.2">
      <c r="A76" s="162">
        <v>8</v>
      </c>
      <c r="B76" s="39" t="s">
        <v>161</v>
      </c>
      <c r="C76" s="39" t="s">
        <v>162</v>
      </c>
      <c r="D76" s="39" t="s">
        <v>163</v>
      </c>
      <c r="E76" s="39" t="s">
        <v>163</v>
      </c>
      <c r="F76" s="176" t="s">
        <v>68</v>
      </c>
      <c r="G76" s="180"/>
    </row>
    <row r="77" spans="1:7" ht="13.5" thickBot="1" x14ac:dyDescent="0.25">
      <c r="A77" s="177">
        <v>9</v>
      </c>
      <c r="B77" s="163" t="s">
        <v>94</v>
      </c>
      <c r="C77" s="163"/>
      <c r="D77" s="164"/>
      <c r="E77" s="164"/>
      <c r="F77" s="176" t="s">
        <v>68</v>
      </c>
      <c r="G77" s="164"/>
    </row>
    <row r="80" spans="1:7" ht="18.75" customHeight="1" thickBot="1" x14ac:dyDescent="0.25">
      <c r="A80" s="285" t="s">
        <v>120</v>
      </c>
      <c r="B80" s="286"/>
      <c r="C80" s="286"/>
      <c r="D80" s="286"/>
      <c r="E80" s="286"/>
      <c r="F80" s="286"/>
      <c r="G80" s="286"/>
    </row>
    <row r="81" spans="1:7" ht="30.75" customHeight="1" thickTop="1" x14ac:dyDescent="0.2">
      <c r="A81" s="169"/>
      <c r="B81" s="170" t="s">
        <v>79</v>
      </c>
      <c r="C81" s="287" t="s">
        <v>146</v>
      </c>
      <c r="D81" s="288"/>
      <c r="E81" s="289"/>
      <c r="F81" s="171" t="s">
        <v>80</v>
      </c>
      <c r="G81" s="172" t="s">
        <v>120</v>
      </c>
    </row>
    <row r="82" spans="1:7" ht="18" customHeight="1" x14ac:dyDescent="0.2">
      <c r="A82" s="148"/>
      <c r="B82" s="149" t="s">
        <v>81</v>
      </c>
      <c r="C82" s="290"/>
      <c r="D82" s="291"/>
      <c r="E82" s="291"/>
      <c r="F82" s="291"/>
      <c r="G82" s="292"/>
    </row>
    <row r="83" spans="1:7" ht="13.5" customHeight="1" x14ac:dyDescent="0.2">
      <c r="A83" s="150"/>
      <c r="B83" s="149" t="s">
        <v>82</v>
      </c>
      <c r="C83" s="290"/>
      <c r="D83" s="291"/>
      <c r="E83" s="291"/>
      <c r="F83" s="291"/>
      <c r="G83" s="292"/>
    </row>
    <row r="84" spans="1:7" x14ac:dyDescent="0.2">
      <c r="A84" s="150"/>
      <c r="B84" s="149" t="s">
        <v>83</v>
      </c>
      <c r="C84" s="293"/>
      <c r="D84" s="294"/>
      <c r="E84" s="294"/>
      <c r="F84" s="294"/>
      <c r="G84" s="294"/>
    </row>
    <row r="85" spans="1:7" ht="41.25" customHeight="1" thickBot="1" x14ac:dyDescent="0.25">
      <c r="A85" s="151"/>
      <c r="B85" s="152" t="s">
        <v>84</v>
      </c>
      <c r="C85" s="276" t="s">
        <v>171</v>
      </c>
      <c r="D85" s="277"/>
      <c r="E85" s="277"/>
      <c r="F85" s="277"/>
      <c r="G85" s="278"/>
    </row>
    <row r="86" spans="1:7" x14ac:dyDescent="0.2">
      <c r="A86" s="153"/>
      <c r="B86" s="154" t="s">
        <v>85</v>
      </c>
      <c r="C86" s="279" t="s">
        <v>100</v>
      </c>
      <c r="D86" s="280"/>
      <c r="E86" s="281"/>
      <c r="F86" s="155" t="s">
        <v>86</v>
      </c>
      <c r="G86" s="173">
        <v>45252</v>
      </c>
    </row>
    <row r="87" spans="1:7" ht="13.5" thickBot="1" x14ac:dyDescent="0.25">
      <c r="A87" s="156"/>
      <c r="B87" s="157" t="s">
        <v>87</v>
      </c>
      <c r="C87" s="282" t="s">
        <v>88</v>
      </c>
      <c r="D87" s="283"/>
      <c r="E87" s="284"/>
      <c r="F87" s="158" t="s">
        <v>89</v>
      </c>
      <c r="G87" s="174" t="s">
        <v>107</v>
      </c>
    </row>
    <row r="88" spans="1:7" ht="23.25" thickBot="1" x14ac:dyDescent="0.25">
      <c r="A88" s="159" t="s">
        <v>90</v>
      </c>
      <c r="B88" s="160" t="s">
        <v>91</v>
      </c>
      <c r="C88" s="160" t="s">
        <v>95</v>
      </c>
      <c r="D88" s="160" t="s">
        <v>92</v>
      </c>
      <c r="E88" s="160" t="s">
        <v>96</v>
      </c>
      <c r="F88" s="161" t="s">
        <v>74</v>
      </c>
      <c r="G88" s="175" t="s">
        <v>93</v>
      </c>
    </row>
    <row r="89" spans="1:7" ht="22.5" customHeight="1" x14ac:dyDescent="0.2">
      <c r="A89" s="162">
        <v>1</v>
      </c>
      <c r="B89" s="39" t="s">
        <v>128</v>
      </c>
      <c r="C89" s="39"/>
      <c r="D89" s="39" t="s">
        <v>123</v>
      </c>
      <c r="E89" s="40"/>
      <c r="F89" s="176" t="s">
        <v>68</v>
      </c>
      <c r="G89" s="40"/>
    </row>
    <row r="90" spans="1:7" ht="27" customHeight="1" x14ac:dyDescent="0.2">
      <c r="A90" s="162">
        <v>2</v>
      </c>
      <c r="B90" s="39" t="s">
        <v>176</v>
      </c>
      <c r="C90" s="39"/>
      <c r="D90" s="39" t="s">
        <v>123</v>
      </c>
      <c r="E90" s="40" t="s">
        <v>107</v>
      </c>
      <c r="F90" s="176" t="s">
        <v>68</v>
      </c>
      <c r="G90" s="40" t="s">
        <v>107</v>
      </c>
    </row>
    <row r="91" spans="1:7" ht="50.25" customHeight="1" x14ac:dyDescent="0.2">
      <c r="A91" s="162">
        <v>3</v>
      </c>
      <c r="B91" s="39" t="s">
        <v>129</v>
      </c>
      <c r="C91" s="39"/>
      <c r="D91" s="39" t="s">
        <v>130</v>
      </c>
      <c r="E91" s="180"/>
      <c r="F91" s="176" t="s">
        <v>68</v>
      </c>
      <c r="G91" s="180"/>
    </row>
    <row r="92" spans="1:7" ht="30.75" customHeight="1" x14ac:dyDescent="0.2">
      <c r="A92" s="162">
        <v>4</v>
      </c>
      <c r="B92" s="39" t="s">
        <v>131</v>
      </c>
      <c r="C92" s="39"/>
      <c r="D92" s="39" t="s">
        <v>132</v>
      </c>
      <c r="E92" s="40"/>
      <c r="F92" s="176" t="s">
        <v>68</v>
      </c>
      <c r="G92" s="40" t="s">
        <v>107</v>
      </c>
    </row>
    <row r="93" spans="1:7" ht="48" customHeight="1" x14ac:dyDescent="0.2">
      <c r="A93" s="162">
        <v>5</v>
      </c>
      <c r="B93" s="39" t="s">
        <v>133</v>
      </c>
      <c r="C93" s="39" t="s">
        <v>177</v>
      </c>
      <c r="D93" s="39" t="s">
        <v>134</v>
      </c>
      <c r="E93" s="40" t="s">
        <v>107</v>
      </c>
      <c r="F93" s="176" t="s">
        <v>68</v>
      </c>
      <c r="G93" s="40" t="s">
        <v>107</v>
      </c>
    </row>
    <row r="94" spans="1:7" ht="54" customHeight="1" x14ac:dyDescent="0.2">
      <c r="A94" s="162">
        <v>6</v>
      </c>
      <c r="B94" s="39" t="s">
        <v>173</v>
      </c>
      <c r="C94" s="39" t="s">
        <v>178</v>
      </c>
      <c r="D94" s="39"/>
      <c r="E94" s="180"/>
      <c r="F94" s="176" t="s">
        <v>68</v>
      </c>
      <c r="G94" s="180"/>
    </row>
    <row r="95" spans="1:7" ht="32.25" customHeight="1" x14ac:dyDescent="0.2">
      <c r="A95" s="162">
        <v>7</v>
      </c>
      <c r="B95" s="39" t="s">
        <v>172</v>
      </c>
      <c r="C95" s="39" t="s">
        <v>179</v>
      </c>
      <c r="D95" s="39"/>
      <c r="E95" s="180"/>
      <c r="F95" s="176" t="s">
        <v>68</v>
      </c>
      <c r="G95" s="180"/>
    </row>
    <row r="96" spans="1:7" ht="126" customHeight="1" x14ac:dyDescent="0.2">
      <c r="A96" s="162">
        <v>8</v>
      </c>
      <c r="B96" s="39" t="s">
        <v>174</v>
      </c>
      <c r="C96" s="39" t="s">
        <v>180</v>
      </c>
      <c r="D96" s="39"/>
      <c r="E96" s="180"/>
      <c r="F96" s="176" t="s">
        <v>68</v>
      </c>
      <c r="G96" s="180"/>
    </row>
    <row r="97" spans="1:7" ht="25.5" customHeight="1" x14ac:dyDescent="0.2">
      <c r="A97" s="162">
        <v>9</v>
      </c>
      <c r="B97" s="39" t="s">
        <v>144</v>
      </c>
      <c r="C97" s="39"/>
      <c r="D97" s="39" t="s">
        <v>123</v>
      </c>
      <c r="E97" s="40" t="s">
        <v>107</v>
      </c>
      <c r="F97" s="176" t="s">
        <v>68</v>
      </c>
      <c r="G97" s="40" t="s">
        <v>107</v>
      </c>
    </row>
    <row r="98" spans="1:7" ht="23.25" customHeight="1" x14ac:dyDescent="0.2">
      <c r="A98" s="185">
        <v>10</v>
      </c>
      <c r="B98" s="39" t="s">
        <v>122</v>
      </c>
      <c r="C98" s="39"/>
      <c r="D98" s="39" t="s">
        <v>123</v>
      </c>
      <c r="E98" s="183"/>
      <c r="F98" s="176" t="s">
        <v>68</v>
      </c>
      <c r="G98" s="183"/>
    </row>
    <row r="99" spans="1:7" ht="30" customHeight="1" x14ac:dyDescent="0.2">
      <c r="A99" s="185">
        <v>11</v>
      </c>
      <c r="B99" s="39" t="s">
        <v>145</v>
      </c>
      <c r="C99" s="39"/>
      <c r="D99" s="39" t="s">
        <v>127</v>
      </c>
      <c r="E99" s="183"/>
      <c r="F99" s="176" t="s">
        <v>68</v>
      </c>
      <c r="G99" s="183"/>
    </row>
    <row r="100" spans="1:7" ht="52.5" customHeight="1" x14ac:dyDescent="0.2">
      <c r="A100" s="185">
        <v>12</v>
      </c>
      <c r="B100" s="186" t="s">
        <v>156</v>
      </c>
      <c r="C100" s="186" t="s">
        <v>148</v>
      </c>
      <c r="D100" s="39" t="s">
        <v>177</v>
      </c>
      <c r="E100" s="39" t="s">
        <v>177</v>
      </c>
      <c r="F100" s="176" t="s">
        <v>68</v>
      </c>
      <c r="G100" s="183"/>
    </row>
    <row r="101" spans="1:7" ht="48.75" customHeight="1" x14ac:dyDescent="0.2">
      <c r="A101" s="296">
        <v>13</v>
      </c>
      <c r="B101" s="186" t="s">
        <v>161</v>
      </c>
      <c r="C101" s="186" t="s">
        <v>162</v>
      </c>
      <c r="D101" s="39" t="s">
        <v>178</v>
      </c>
      <c r="E101" s="39" t="s">
        <v>178</v>
      </c>
      <c r="F101" s="176" t="s">
        <v>68</v>
      </c>
      <c r="G101" s="183"/>
    </row>
    <row r="102" spans="1:7" ht="68.25" customHeight="1" x14ac:dyDescent="0.2">
      <c r="A102" s="296">
        <v>14</v>
      </c>
      <c r="B102" s="297" t="s">
        <v>175</v>
      </c>
      <c r="C102" s="186" t="s">
        <v>181</v>
      </c>
      <c r="D102" s="186" t="s">
        <v>182</v>
      </c>
      <c r="E102" s="183"/>
      <c r="F102" s="176" t="s">
        <v>68</v>
      </c>
      <c r="G102" s="183"/>
    </row>
    <row r="103" spans="1:7" ht="21" customHeight="1" thickBot="1" x14ac:dyDescent="0.25">
      <c r="A103" s="177">
        <v>15</v>
      </c>
      <c r="B103" s="163" t="s">
        <v>94</v>
      </c>
      <c r="C103" s="163"/>
      <c r="D103" s="164"/>
      <c r="E103" s="164"/>
      <c r="F103" s="176" t="s">
        <v>68</v>
      </c>
      <c r="G103" s="164"/>
    </row>
  </sheetData>
  <mergeCells count="39">
    <mergeCell ref="C65:E65"/>
    <mergeCell ref="C66:E66"/>
    <mergeCell ref="A59:G59"/>
    <mergeCell ref="C60:E60"/>
    <mergeCell ref="C61:G61"/>
    <mergeCell ref="C62:G62"/>
    <mergeCell ref="C63:G63"/>
    <mergeCell ref="C64:G64"/>
    <mergeCell ref="C47:E47"/>
    <mergeCell ref="C25:G25"/>
    <mergeCell ref="C26:G26"/>
    <mergeCell ref="C27:E27"/>
    <mergeCell ref="C28:E28"/>
    <mergeCell ref="A40:G40"/>
    <mergeCell ref="C41:E41"/>
    <mergeCell ref="C42:G42"/>
    <mergeCell ref="C44:G44"/>
    <mergeCell ref="C45:G45"/>
    <mergeCell ref="C46:E46"/>
    <mergeCell ref="C24:G24"/>
    <mergeCell ref="A1:G1"/>
    <mergeCell ref="C2:E2"/>
    <mergeCell ref="C3:G3"/>
    <mergeCell ref="C4:G4"/>
    <mergeCell ref="C5:G5"/>
    <mergeCell ref="C6:G6"/>
    <mergeCell ref="C7:E7"/>
    <mergeCell ref="C8:E8"/>
    <mergeCell ref="A21:G21"/>
    <mergeCell ref="C22:E22"/>
    <mergeCell ref="C23:G23"/>
    <mergeCell ref="C85:G85"/>
    <mergeCell ref="C86:E86"/>
    <mergeCell ref="C87:E87"/>
    <mergeCell ref="A80:G80"/>
    <mergeCell ref="C81:E81"/>
    <mergeCell ref="C82:G82"/>
    <mergeCell ref="C83:G83"/>
    <mergeCell ref="C84:G84"/>
  </mergeCells>
  <phoneticPr fontId="8" type="noConversion"/>
  <dataValidations count="1">
    <dataValidation type="list" allowBlank="1" showInputMessage="1" promptTitle="Valid values include:" prompt="U - Untested_x000a_P - Pass_x000a_F - Fail_x000a_B - Blocked_x000a_S - Skipped_x000a_n/a - Not applicable_x000a_" sqref="F49:F55 F10:F19 F30:F38 F68:F77 F89:F103" xr:uid="{45B70E79-255C-40F7-9C5C-436275BB5CDD}">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Mosquitto Library</vt:lpstr>
      <vt:lpstr>UC006</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2023-11-23T06:22:18Z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