
<file path=[Content_Types].xml><?xml version="1.0" encoding="utf-8"?>
<Types xmlns="http://schemas.openxmlformats.org/package/2006/content-types">
  <Default Extension="xml" ContentType="application/xml"/>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540" tabRatio="959" firstSheet="4" activeTab="10"/>
  </bookViews>
  <sheets>
    <sheet name="Snapshot" sheetId="5" r:id="rId1"/>
    <sheet name="Trend" sheetId="32538" r:id="rId2"/>
    <sheet name="Use Cases" sheetId="32578" r:id="rId3"/>
    <sheet name=" Schedule Product Haul" sheetId="32580" r:id="rId4"/>
    <sheet name="UC001 Test Cases" sheetId="32581" r:id="rId5"/>
    <sheet name="Assign Bin" sheetId="32539" r:id="rId6"/>
    <sheet name="UC002 Test Cases" sheetId="32558" r:id="rId7"/>
    <sheet name="Release Bin" sheetId="32582" r:id="rId8"/>
    <sheet name="UC003 Test Cases" sheetId="32583" r:id="rId9"/>
    <sheet name="Adjust Blend Amount" sheetId="32584" r:id="rId10"/>
    <sheet name="UC004 Test Cases" sheetId="32585" r:id="rId11"/>
    <sheet name="Reschedule Product Haul" sheetId="32588" r:id="rId12"/>
    <sheet name="UC005 Test Cases" sheetId="32589" r:id="rId13"/>
    <sheet name="Reschedule Product Haul Load" sheetId="32586" r:id="rId14"/>
    <sheet name="UC006 Test Cases" sheetId="32587" r:id="rId15"/>
    <sheet name="Schedule Blend" sheetId="32590" r:id="rId16"/>
    <sheet name="UC007 Test Cases" sheetId="32591" r:id="rId17"/>
    <sheet name="Re-Schedule Blend" sheetId="32592" r:id="rId18"/>
    <sheet name="UC008 Test Cases" sheetId="32593" r:id="rId19"/>
    <sheet name="Cancel Product Haul" sheetId="32594" r:id="rId20"/>
    <sheet name="UC009 Test Cases" sheetId="32595" r:id="rId21"/>
    <sheet name="Cancel Product Haul Load" sheetId="32596" r:id="rId22"/>
    <sheet name="UC010 Test Cases" sheetId="32597" r:id="rId23"/>
    <sheet name="OnLocation Product Haul" sheetId="32598" r:id="rId24"/>
    <sheet name="UC011 Test Cases" sheetId="32599" r:id="rId25"/>
    <sheet name="OnLocation Product Haul Load" sheetId="32600" r:id="rId26"/>
    <sheet name="UC012 Test Cases" sheetId="32601" r:id="rId27"/>
    <sheet name="create job alert " sheetId="32602" r:id="rId28"/>
    <sheet name="UC013 Test Cases" sheetId="32603" r:id="rId29"/>
    <sheet name="Update Company Short Name" sheetId="32605" r:id="rId30"/>
    <sheet name="UC014 Test Cases" sheetId="32606" r:id="rId31"/>
    <sheet name="Remove Job Alert" sheetId="32607" r:id="rId32"/>
    <sheet name="UC015 Test Cases" sheetId="32608" r:id="rId33"/>
    <sheet name="Update well Location" sheetId="32609" r:id="rId34"/>
    <sheet name="UC016 Test Cases" sheetId="32610" r:id="rId35"/>
    <sheet name="update direction" sheetId="32611" r:id="rId36"/>
    <sheet name="UC017 Test Case" sheetId="32612" r:id="rId37"/>
    <sheet name="Cancel blend" sheetId="32613" r:id="rId38"/>
    <sheet name="UC018 Test Case" sheetId="32614" r:id="rId39"/>
    <sheet name="Context Menu" sheetId="32615" r:id="rId40"/>
    <sheet name="UC019 Test Case" sheetId="32616" r:id="rId41"/>
    <sheet name="20 - X" sheetId="32557" r:id="rId42"/>
    <sheet name="Test Data" sheetId="32559" r:id="rId43"/>
  </sheets>
  <calcPr calcId="144525"/>
</workbook>
</file>

<file path=xl/comments1.xml><?xml version="1.0" encoding="utf-8"?>
<comments xmlns="http://schemas.openxmlformats.org/spreadsheetml/2006/main">
  <authors>
    <author>mp</author>
  </authors>
  <commentList>
    <comment ref="B8" authorId="0">
      <text>
        <r>
          <rPr>
            <sz val="9"/>
            <rFont val="Tahoma"/>
            <charset val="134"/>
          </rPr>
          <t>在白色区域输入公司信息</t>
        </r>
      </text>
    </comment>
    <comment ref="G8" authorId="0">
      <text>
        <r>
          <rPr>
            <sz val="9"/>
            <rFont val="Tahoma"/>
            <charset val="134"/>
          </rPr>
          <t>Change staff type in the white cells below; leave the gray cells unchanged</t>
        </r>
      </text>
    </comment>
    <comment ref="I8" authorId="0">
      <text>
        <r>
          <rPr>
            <sz val="9"/>
            <rFont val="Tahoma"/>
            <charset val="134"/>
          </rPr>
          <t>Enter Test Cycle information for the given attribute into the white cells below</t>
        </r>
      </text>
    </comment>
    <comment ref="B15" authorId="0">
      <text>
        <r>
          <rPr>
            <sz val="9"/>
            <rFont val="Tahoma"/>
            <charset val="134"/>
          </rPr>
          <t>输入项目信息到白色区域</t>
        </r>
      </text>
    </comment>
    <comment ref="A20" authorId="0">
      <text>
        <r>
          <rPr>
            <sz val="9"/>
            <rFont val="Tahoma"/>
            <charset val="134"/>
          </rPr>
          <t xml:space="preserve">不要更改这些值; 公式将根据相应的工作表选项卡名称自动填充单元格。
相反，请更改工作表选项卡名称以表示测试区域。
</t>
        </r>
        <r>
          <rPr>
            <b/>
            <sz val="9"/>
            <rFont val="Tahoma"/>
            <charset val="134"/>
          </rPr>
          <t>注意：按F9键EXCEL可重新计算此列的值</t>
        </r>
      </text>
    </comment>
    <comment ref="C20" authorId="0">
      <text>
        <r>
          <rPr>
            <sz val="9"/>
            <rFont val="Tahoma"/>
            <charset val="134"/>
          </rPr>
          <t>输入负责本测试区域的测试人员</t>
        </r>
      </text>
    </comment>
    <comment ref="D20" authorId="0">
      <text>
        <r>
          <rPr>
            <sz val="9"/>
            <rFont val="Tahoma"/>
            <charset val="134"/>
          </rPr>
          <t>本测试区域的测试用例总数</t>
        </r>
      </text>
    </comment>
    <comment ref="E20" authorId="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G20" authorId="0">
      <text>
        <r>
          <rPr>
            <sz val="9"/>
            <rFont val="Tahoma"/>
            <charset val="134"/>
          </rPr>
          <t>本测试区域的测试用例总数</t>
        </r>
      </text>
    </comment>
    <comment ref="I20" authorId="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J34" authorId="0">
      <text>
        <r>
          <rPr>
            <sz val="9"/>
            <rFont val="Tahoma"/>
            <charset val="134"/>
          </rPr>
          <t xml:space="preserve">本测试区域的测试用例总数
</t>
        </r>
      </text>
    </comment>
    <comment ref="K34" authorId="0">
      <text>
        <r>
          <rPr>
            <sz val="9"/>
            <rFont val="Tahoma"/>
            <charset val="134"/>
          </rPr>
          <t>占测试用例总数的百分比</t>
        </r>
      </text>
    </comment>
    <comment ref="L34" authorId="0">
      <text>
        <r>
          <rPr>
            <sz val="9"/>
            <rFont val="Tahoma"/>
            <charset val="134"/>
          </rPr>
          <t>此测试区域所花费总的测试时间.
注意，“测试时间”包括研究，写入和执行测试用例的时间。 测试用例的第一个测试周期很大; 后续的测试周期会更小，因为只有执行时间。</t>
        </r>
      </text>
    </comment>
    <comment ref="G44" authorId="0">
      <text>
        <r>
          <rPr>
            <sz val="9"/>
            <rFont val="Tahoma"/>
            <charset val="134"/>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10.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11.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12.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13.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14.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15.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16.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17.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18.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19.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2.xml><?xml version="1.0" encoding="utf-8"?>
<comments xmlns="http://schemas.openxmlformats.org/spreadsheetml/2006/main">
  <authors>
    <author>mp</author>
  </authors>
  <commentList>
    <comment ref="B31" authorId="0">
      <text>
        <r>
          <rPr>
            <sz val="9"/>
            <rFont val="Tahoma"/>
            <charset val="134"/>
          </rPr>
          <t>Test Cycle Name, taken from the "Snapshot" worksheet's Test Cycle Information section at the end of every test cycle; you manually copy it here</t>
        </r>
      </text>
    </comment>
    <comment ref="C31" authorId="0">
      <text>
        <r>
          <rPr>
            <sz val="9"/>
            <rFont val="Tahoma"/>
            <charset val="134"/>
          </rPr>
          <t>Test Case Counts (total and failed) taken from the Test Results Table of worksheet "Snapshot" at the end of each test cycle; you manually copy the values here</t>
        </r>
      </text>
    </comment>
    <comment ref="E31" authorId="0">
      <text>
        <r>
          <rPr>
            <sz val="9"/>
            <rFont val="Tahoma"/>
            <charset val="134"/>
          </rPr>
          <t>Total Test Time for each test cycle; you manually copy the values from the "Snapshot" worksheet at the end of each test cycle</t>
        </r>
      </text>
    </comment>
  </commentList>
</comments>
</file>

<file path=xl/comments20.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21.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22.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3.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4.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5.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6.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7.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8.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comments9.xml><?xml version="1.0" encoding="utf-8"?>
<comments xmlns="http://schemas.openxmlformats.org/spreadsheetml/2006/main">
  <authors>
    <author>mp</author>
  </authors>
  <commentList>
    <comment ref="A1" authorId="0">
      <text>
        <r>
          <rPr>
            <b/>
            <u/>
            <sz val="9"/>
            <rFont val="Tahoma"/>
            <charset val="134"/>
          </rPr>
          <t>Worksheet Title</t>
        </r>
        <r>
          <rPr>
            <b/>
            <sz val="9"/>
            <rFont val="Tahoma"/>
            <charset val="134"/>
          </rPr>
          <t xml:space="preserve">:
</t>
        </r>
        <r>
          <rPr>
            <sz val="9"/>
            <rFont val="Tahoma"/>
            <charset val="134"/>
          </rPr>
          <t xml:space="preserve">Do not change this title…it is automatically 
calculated from the worksheet tab name.
Change the tab name below to auto-
matically reset this cell's value.
</t>
        </r>
      </text>
    </comment>
    <comment ref="D4" authorId="0">
      <text>
        <r>
          <rPr>
            <b/>
            <u/>
            <sz val="9"/>
            <rFont val="Tahoma"/>
            <charset val="134"/>
          </rPr>
          <t>Execution Status Type</t>
        </r>
        <r>
          <rPr>
            <b/>
            <sz val="9"/>
            <rFont val="Tahoma"/>
            <charset val="134"/>
          </rPr>
          <t xml:space="preserve">:
</t>
        </r>
        <r>
          <rPr>
            <sz val="9"/>
            <rFont val="Tahoma"/>
            <charset val="134"/>
          </rPr>
          <t xml:space="preserve">Status type
</t>
        </r>
      </text>
    </comment>
    <comment ref="E4" authorId="0">
      <text>
        <r>
          <rPr>
            <b/>
            <u/>
            <sz val="9"/>
            <rFont val="Tahoma"/>
            <charset val="134"/>
          </rPr>
          <t>Test Case Count</t>
        </r>
        <r>
          <rPr>
            <b/>
            <sz val="9"/>
            <rFont val="Tahoma"/>
            <charset val="134"/>
          </rPr>
          <t xml:space="preserve">:
</t>
        </r>
        <r>
          <rPr>
            <sz val="9"/>
            <rFont val="Tahoma"/>
            <charset val="134"/>
          </rPr>
          <t>Count of test cases for given status type</t>
        </r>
      </text>
    </comment>
    <comment ref="F4" authorId="0">
      <text>
        <r>
          <rPr>
            <b/>
            <u/>
            <sz val="9"/>
            <rFont val="Tahoma"/>
            <charset val="134"/>
          </rPr>
          <t>% Count Test Cases</t>
        </r>
        <r>
          <rPr>
            <b/>
            <sz val="9"/>
            <rFont val="Tahoma"/>
            <charset val="134"/>
          </rPr>
          <t xml:space="preserve">:
</t>
        </r>
        <r>
          <rPr>
            <sz val="9"/>
            <rFont val="Tahoma"/>
            <charset val="134"/>
          </rPr>
          <t>Count of test cases for given status divided by total non-"n/a" test count</t>
        </r>
      </text>
    </comment>
    <comment ref="G4" authorId="0">
      <text>
        <r>
          <rPr>
            <b/>
            <u/>
            <sz val="9"/>
            <rFont val="Tahoma"/>
            <charset val="134"/>
          </rPr>
          <t>Test Case Time</t>
        </r>
        <r>
          <rPr>
            <b/>
            <sz val="9"/>
            <rFont val="Tahoma"/>
            <charset val="134"/>
          </rPr>
          <t xml:space="preserve">:
</t>
        </r>
        <r>
          <rPr>
            <sz val="9"/>
            <rFont val="Tahoma"/>
            <charset val="134"/>
          </rPr>
          <t>Time to research and execute test cases</t>
        </r>
      </text>
    </comment>
    <comment ref="A12" authorId="0">
      <text>
        <r>
          <rPr>
            <sz val="9"/>
            <rFont val="Tahoma"/>
            <charset val="134"/>
          </rPr>
          <t xml:space="preserve">
</t>
        </r>
        <r>
          <rPr>
            <b/>
            <u/>
            <sz val="9"/>
            <rFont val="Tahoma"/>
            <charset val="134"/>
          </rPr>
          <t>测试用例编号</t>
        </r>
        <r>
          <rPr>
            <b/>
            <sz val="9"/>
            <rFont val="Tahoma"/>
            <charset val="134"/>
          </rPr>
          <t xml:space="preserve">:
</t>
        </r>
        <r>
          <rPr>
            <sz val="9"/>
            <rFont val="Tahoma"/>
            <charset val="134"/>
          </rPr>
          <t>1. 这些值是自动计算的，不要输入</t>
        </r>
        <r>
          <rPr>
            <b/>
            <sz val="9"/>
            <rFont val="Tahoma"/>
            <charset val="134"/>
          </rPr>
          <t xml:space="preserve">
</t>
        </r>
        <r>
          <rPr>
            <sz val="9"/>
            <rFont val="Tahoma"/>
            <charset val="134"/>
          </rPr>
          <t>2.使用复制粘贴来插入新行将产生不正确的TC编号，因为单元格引用被移动了。 可通过更正引用或从同一列复制粘贴具有相同公式的其他单元格来解决此问题。</t>
        </r>
      </text>
    </comment>
    <comment ref="B12" authorId="0">
      <text>
        <r>
          <rPr>
            <sz val="10"/>
            <rFont val="Tahoma"/>
            <charset val="134"/>
          </rPr>
          <t xml:space="preserve">
详细的测试用例步骤</t>
        </r>
        <r>
          <rPr>
            <b/>
            <sz val="9"/>
            <rFont val="Tahoma"/>
            <charset val="134"/>
          </rPr>
          <t xml:space="preserve">:
</t>
        </r>
        <r>
          <rPr>
            <sz val="9"/>
            <rFont val="Tahoma"/>
            <charset val="134"/>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text>
        <r>
          <rPr>
            <b/>
            <u/>
            <sz val="10"/>
            <rFont val="Tahoma"/>
            <charset val="134"/>
          </rPr>
          <t xml:space="preserve">
</t>
        </r>
        <r>
          <rPr>
            <b/>
            <u/>
            <sz val="9"/>
            <rFont val="Tahoma"/>
            <charset val="134"/>
          </rPr>
          <t>测试用例的预期结果</t>
        </r>
        <r>
          <rPr>
            <b/>
            <sz val="9"/>
            <rFont val="Tahoma"/>
            <charset val="134"/>
          </rPr>
          <t xml:space="preserve">:
</t>
        </r>
        <r>
          <rPr>
            <sz val="9"/>
            <rFont val="Tahoma"/>
            <charset val="134"/>
          </rPr>
          <t>1.输入测试步骤的预期结果。
2.请务必将每个预期结果在单独的行来显示，以便状态适用于单个测试结果。
3.建议用字母（A.，B.，C.等）标记每个单独的结果</t>
        </r>
      </text>
    </comment>
    <comment ref="D12" authorId="0">
      <text>
        <r>
          <rPr>
            <sz val="10"/>
            <rFont val="Tahoma"/>
            <charset val="134"/>
          </rPr>
          <t xml:space="preserve">
</t>
        </r>
        <r>
          <rPr>
            <b/>
            <u/>
            <sz val="9"/>
            <rFont val="Tahoma"/>
            <charset val="134"/>
          </rPr>
          <t>Test Case Execution Result测试用例执行结果</t>
        </r>
        <r>
          <rPr>
            <b/>
            <sz val="9"/>
            <rFont val="Tahoma"/>
            <charset val="134"/>
          </rPr>
          <t xml:space="preserve">:
</t>
        </r>
        <r>
          <rPr>
            <sz val="9"/>
            <rFont val="Tahoma"/>
            <charset val="134"/>
          </rPr>
          <t>1. 空白格 = Done (</t>
        </r>
        <r>
          <rPr>
            <u/>
            <sz val="9"/>
            <rFont val="Tahoma"/>
            <charset val="134"/>
          </rPr>
          <t>P</t>
        </r>
        <r>
          <rPr>
            <sz val="9"/>
            <rFont val="Tahoma"/>
            <charset val="134"/>
          </rPr>
          <t xml:space="preserve">ass, </t>
        </r>
        <r>
          <rPr>
            <u/>
            <sz val="9"/>
            <rFont val="Tahoma"/>
            <charset val="134"/>
          </rPr>
          <t>n/a</t>
        </r>
        <r>
          <rPr>
            <sz val="9"/>
            <rFont val="Tahoma"/>
            <charset val="134"/>
          </rPr>
          <t xml:space="preserve">, and </t>
        </r>
        <r>
          <rPr>
            <u/>
            <sz val="9"/>
            <rFont val="Tahoma"/>
            <charset val="134"/>
          </rPr>
          <t>S</t>
        </r>
        <r>
          <rPr>
            <sz val="9"/>
            <rFont val="Tahoma"/>
            <charset val="134"/>
          </rPr>
          <t xml:space="preserve">kip)  
2. 红色 = </t>
        </r>
        <r>
          <rPr>
            <u/>
            <sz val="9"/>
            <rFont val="Tahoma"/>
            <charset val="134"/>
          </rPr>
          <t>F</t>
        </r>
        <r>
          <rPr>
            <sz val="9"/>
            <rFont val="Tahoma"/>
            <charset val="134"/>
          </rPr>
          <t xml:space="preserve">ail
3. 黄色 = </t>
        </r>
        <r>
          <rPr>
            <u/>
            <sz val="9"/>
            <rFont val="Tahoma"/>
            <charset val="134"/>
          </rPr>
          <t>B</t>
        </r>
        <r>
          <rPr>
            <sz val="9"/>
            <rFont val="Tahoma"/>
            <charset val="134"/>
          </rPr>
          <t xml:space="preserve">locked
4. 浅黄 = </t>
        </r>
        <r>
          <rPr>
            <u/>
            <sz val="9"/>
            <rFont val="Tahoma"/>
            <charset val="134"/>
          </rPr>
          <t>U</t>
        </r>
        <r>
          <rPr>
            <sz val="9"/>
            <rFont val="Tahoma"/>
            <charset val="134"/>
          </rPr>
          <t>ntested
两种输入状态的方式：
A. 悬停鼠标并使用下拉列表
B. 输入 P, F, S, B, U, or n/a
注意：不要更改背景颜色，它会根据单元格中的文本自动格式化。</t>
        </r>
      </text>
    </comment>
    <comment ref="E12" authorId="0">
      <text>
        <r>
          <rPr>
            <sz val="10"/>
            <rFont val="Tahoma"/>
            <charset val="134"/>
          </rPr>
          <t xml:space="preserve">
</t>
        </r>
        <r>
          <rPr>
            <b/>
            <u/>
            <sz val="9"/>
            <rFont val="Tahoma"/>
            <charset val="134"/>
          </rPr>
          <t>测试用例执行的日期</t>
        </r>
        <r>
          <rPr>
            <b/>
            <sz val="9"/>
            <rFont val="Tahoma"/>
            <charset val="134"/>
          </rPr>
          <t xml:space="preserve">:
</t>
        </r>
        <r>
          <rPr>
            <sz val="9"/>
            <rFont val="Tahoma"/>
            <charset val="134"/>
          </rPr>
          <t>1. 按住"ctrl"+";"插入当天的日期
2.测试时，从上面复制和粘贴</t>
        </r>
      </text>
    </comment>
    <comment ref="F12" authorId="0">
      <text>
        <r>
          <rPr>
            <sz val="10"/>
            <rFont val="Tahoma"/>
            <charset val="134"/>
          </rPr>
          <t xml:space="preserve">
执行测试用例的测试人员</t>
        </r>
        <r>
          <rPr>
            <b/>
            <sz val="9"/>
            <rFont val="Tahoma"/>
            <charset val="134"/>
          </rPr>
          <t xml:space="preserve">:
</t>
        </r>
        <r>
          <rPr>
            <sz val="9"/>
            <rFont val="Tahoma"/>
            <charset val="134"/>
          </rPr>
          <t xml:space="preserve">执行测试用例的测试人员
</t>
        </r>
      </text>
    </comment>
    <comment ref="G12" authorId="0">
      <text>
        <r>
          <rPr>
            <sz val="10"/>
            <rFont val="Tahoma"/>
            <charset val="134"/>
          </rPr>
          <t xml:space="preserve">
</t>
        </r>
        <r>
          <rPr>
            <b/>
            <u/>
            <sz val="9"/>
            <rFont val="Tahoma"/>
            <charset val="134"/>
          </rPr>
          <t>测试用例的时间</t>
        </r>
        <r>
          <rPr>
            <b/>
            <sz val="9"/>
            <rFont val="Tahoma"/>
            <charset val="134"/>
          </rPr>
          <t>:</t>
        </r>
        <r>
          <rPr>
            <sz val="9"/>
            <rFont val="Tahoma"/>
            <charset val="134"/>
          </rPr>
          <t xml:space="preserve">
在本测试周期预估的研究、写入和执行的时间...在运行测试后更新为实际时间</t>
        </r>
      </text>
    </comment>
    <comment ref="H12" authorId="0">
      <text>
        <r>
          <rPr>
            <sz val="10"/>
            <rFont val="Tahoma"/>
            <charset val="134"/>
          </rPr>
          <t xml:space="preserve">
</t>
        </r>
        <r>
          <rPr>
            <b/>
            <u/>
            <sz val="9"/>
            <rFont val="Tahoma"/>
            <charset val="134"/>
          </rPr>
          <t>Test Case Comments测试用例的备注</t>
        </r>
        <r>
          <rPr>
            <b/>
            <sz val="9"/>
            <rFont val="Tahoma"/>
            <charset val="134"/>
          </rPr>
          <t>:</t>
        </r>
        <r>
          <rPr>
            <sz val="9"/>
            <rFont val="Tahoma"/>
            <charset val="134"/>
          </rPr>
          <t xml:space="preserve">
1. 输入任何可能解释测试用例的注释
2. 可以添加类似需求文档编号来追溯
3. 添加角色或其他有用的文本</t>
        </r>
      </text>
    </comment>
    <comment ref="I12" authorId="0">
      <text>
        <r>
          <rPr>
            <sz val="10"/>
            <rFont val="Tahoma"/>
            <charset val="134"/>
          </rPr>
          <t xml:space="preserve">
</t>
        </r>
        <r>
          <rPr>
            <b/>
            <u/>
            <sz val="9"/>
            <rFont val="Tahoma"/>
            <charset val="134"/>
          </rPr>
          <t>Bookmarks</t>
        </r>
        <r>
          <rPr>
            <b/>
            <sz val="9"/>
            <rFont val="Tahoma"/>
            <charset val="134"/>
          </rPr>
          <t xml:space="preserve">:
</t>
        </r>
        <r>
          <rPr>
            <sz val="9"/>
            <rFont val="Tahoma"/>
            <charset val="134"/>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<sst xmlns="http://schemas.openxmlformats.org/spreadsheetml/2006/main" count="7760" uniqueCount="1243">
  <si>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</si>
  <si>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</si>
  <si>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</si>
  <si>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</si>
  <si>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</si>
  <si>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</si>
  <si>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</si>
  <si>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</si>
  <si>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</si>
  <si>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</si>
  <si>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</si>
  <si>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</si>
  <si>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</si>
  <si>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</si>
  <si>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</si>
  <si>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</si>
  <si>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</si>
  <si>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</si>
  <si>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</si>
  <si>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</si>
  <si>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</si>
  <si>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</si>
  <si>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</si>
  <si>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</si>
  <si>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</si>
  <si>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</si>
  <si>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</si>
  <si>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</si>
  <si>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</si>
  <si>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</si>
  <si>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</si>
  <si>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</si>
  <si>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</si>
  <si>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</si>
  <si>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</si>
  <si>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</si>
  <si>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</si>
  <si>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</si>
  <si>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</si>
  <si>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</si>
  <si>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</si>
  <si>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</si>
  <si>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</si>
  <si>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</si>
  <si>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</si>
  <si>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</si>
  <si>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</si>
  <si>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</si>
  <si>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</si>
  <si>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</si>
  <si>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</si>
  <si>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</si>
  <si>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</si>
  <si>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</si>
  <si>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</si>
  <si>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</si>
  <si>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</si>
  <si>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</si>
  <si>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</si>
  <si>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</si>
  <si>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</si>
  <si>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</si>
  <si>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</si>
  <si>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</si>
  <si>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</si>
  <si>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</si>
  <si>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UC001</t>
  </si>
  <si>
    <t>Schedule Product Haul</t>
  </si>
  <si>
    <t>UC002</t>
  </si>
  <si>
    <t>Assign Bin</t>
  </si>
  <si>
    <t>UC003</t>
  </si>
  <si>
    <t>Release Bin</t>
  </si>
  <si>
    <t>UC004</t>
  </si>
  <si>
    <t>Adjust Blend Amount</t>
  </si>
  <si>
    <t>UC005</t>
  </si>
  <si>
    <t>Reschedule Product Haul</t>
  </si>
  <si>
    <t>UC006</t>
  </si>
  <si>
    <t>Reschedule Product Haul Load</t>
  </si>
  <si>
    <t>UC007</t>
  </si>
  <si>
    <t>Schedule Blend</t>
  </si>
  <si>
    <t>UC008</t>
  </si>
  <si>
    <t>Reschedule Blend</t>
  </si>
  <si>
    <t>UC009</t>
  </si>
  <si>
    <t>Cancel Product Haul</t>
  </si>
  <si>
    <t>UC010</t>
  </si>
  <si>
    <t>Cancel Product Haul Load</t>
  </si>
  <si>
    <t>UC011</t>
  </si>
  <si>
    <t>OnLocation Product Haul</t>
  </si>
  <si>
    <t>UC012</t>
  </si>
  <si>
    <t>OnLocation Product Haul Load</t>
  </si>
  <si>
    <t>UC013</t>
  </si>
  <si>
    <t>Product Haul page display for all above schedule features</t>
  </si>
  <si>
    <t>UC014</t>
  </si>
  <si>
    <t>UC015</t>
  </si>
  <si>
    <t>UC016</t>
  </si>
  <si>
    <t>UC017</t>
  </si>
  <si>
    <t>UC018</t>
  </si>
  <si>
    <t>UC019</t>
  </si>
  <si>
    <t>UC020</t>
  </si>
  <si>
    <t>UC021</t>
  </si>
  <si>
    <t>UC022</t>
  </si>
  <si>
    <t>UC023</t>
  </si>
  <si>
    <t>UC024</t>
  </si>
  <si>
    <t>UC025</t>
  </si>
  <si>
    <t>UC026</t>
  </si>
  <si>
    <t>UC027</t>
  </si>
  <si>
    <t>UC028</t>
  </si>
  <si>
    <t>UC029</t>
  </si>
  <si>
    <t>UC030</t>
  </si>
  <si>
    <t>UC031</t>
  </si>
  <si>
    <t>UC032</t>
  </si>
  <si>
    <t>UC033</t>
  </si>
  <si>
    <t>Test Case Results</t>
  </si>
  <si>
    <t>U</t>
  </si>
  <si>
    <t>P</t>
  </si>
  <si>
    <t>F</t>
  </si>
  <si>
    <t>S</t>
  </si>
  <si>
    <t>B</t>
  </si>
  <si>
    <t>TC#</t>
  </si>
  <si>
    <t xml:space="preserve">
Test Scripts</t>
  </si>
  <si>
    <t xml:space="preserve">
Expeced Result</t>
  </si>
  <si>
    <t>Test Result</t>
  </si>
  <si>
    <t>Test Date</t>
  </si>
  <si>
    <t>Test
Time</t>
  </si>
  <si>
    <t xml:space="preserve">UC001 - Schedule Product Haul From Rig Job Blend </t>
  </si>
  <si>
    <t>Schedule Product Haul From Rig Job Blend  (Not Blend Test all checkboxs is not checked)</t>
  </si>
  <si>
    <t>Product Haul is created without any error.</t>
  </si>
  <si>
    <t>Schedule Product Haul From Rig Job Blend  (Blend Test checkbox is checked)</t>
  </si>
  <si>
    <t>Schedule Product Haul From Rig Job Blend  (Load to An Existing Haul checkboxs is checked)</t>
  </si>
  <si>
    <t>Schedule Product Haul From Rig Job Blend  (Third Party checkbox checked)</t>
  </si>
  <si>
    <t>n/a</t>
  </si>
  <si>
    <t>Schedule Product Haul From Rig Job Blend  (Go With Crew checked)</t>
  </si>
  <si>
    <t>Schedule Product Haul From Rig Job Blend (Go With Crew And Third Party)</t>
  </si>
  <si>
    <t>Schedule Product Haul From Rig Job Blend  (Verify amount against blend requirements)</t>
  </si>
  <si>
    <t>Schedule Product Haul From Rig Job Blend  (Verify Rig Bin amount)</t>
  </si>
  <si>
    <t>Schedule Product Haul From Rig Job Blend (Verify Bulk Plant Bin amount)</t>
  </si>
  <si>
    <t>Schedule Product Haul From Rig Job Blend (Blend section set Need Field Testing)</t>
  </si>
  <si>
    <t>Copy test case rows and insert-paste here to shift down the gray lines and preserve the automatic calculations.</t>
  </si>
  <si>
    <t>UC001.1-Schedule Product Haul From Rig Job Blend</t>
  </si>
  <si>
    <t>Test Script Name:</t>
  </si>
  <si>
    <r>
      <rPr>
        <sz val="10"/>
        <rFont val="宋体"/>
        <charset val="134"/>
      </rPr>
      <t>Schedule Product Haul From Rig Job Blend  (</t>
    </r>
    <r>
      <rPr>
        <sz val="10"/>
        <color rgb="FFFF0000"/>
        <rFont val="宋体"/>
        <charset val="134"/>
      </rPr>
      <t>Not Blend Test all checkboxs is not checked</t>
    </r>
    <r>
      <rPr>
        <sz val="10"/>
        <rFont val="宋体"/>
        <charset val="134"/>
      </rPr>
      <t>)</t>
    </r>
  </si>
  <si>
    <t>TC #:</t>
  </si>
  <si>
    <t>UC001-01</t>
  </si>
  <si>
    <t>Scenario/Purpose</t>
  </si>
  <si>
    <t xml:space="preserve">A rigjob needs a blend to be hauled to rig bin.  </t>
  </si>
  <si>
    <t>Target Test Case:</t>
  </si>
  <si>
    <t>Schedule Product Haul From Rig Job Blend</t>
  </si>
  <si>
    <t>Testing Requirements:</t>
  </si>
  <si>
    <t>All entered values meet requirements without checkboxes toggled.</t>
  </si>
  <si>
    <t>Prerequisite:</t>
  </si>
  <si>
    <t>Rig job is pending, Rig Bin exists and is empty, a crew is available,Call Sheet Number is new created!</t>
  </si>
  <si>
    <t>Tester:</t>
  </si>
  <si>
    <t>Adam</t>
  </si>
  <si>
    <t>Date:</t>
  </si>
  <si>
    <t xml:space="preserve">Version: </t>
  </si>
  <si>
    <t>1.0</t>
  </si>
  <si>
    <t>Time:</t>
  </si>
  <si>
    <t>2022.01.11</t>
  </si>
  <si>
    <t>Step</t>
  </si>
  <si>
    <t>Description</t>
  </si>
  <si>
    <t>Input Value</t>
  </si>
  <si>
    <t>Expected Results</t>
  </si>
  <si>
    <t>Actual Result</t>
  </si>
  <si>
    <t>Defect/Comments</t>
  </si>
  <si>
    <t>click server point "GP"</t>
  </si>
  <si>
    <t>PAGE REFRESH</t>
  </si>
  <si>
    <t>SHOW ONLY GP LIST</t>
  </si>
  <si>
    <t xml:space="preserve">Right-click on a rig job blend column </t>
  </si>
  <si>
    <t>rig:PD 403
job:Surface
bin: 1892
blend:20.1T</t>
  </si>
  <si>
    <t>Context menu pops up</t>
  </si>
  <si>
    <t>Click "Schedule Product Haul"</t>
  </si>
  <si>
    <t>"Schedule Product Haul" form pups up</t>
  </si>
  <si>
    <t>Call sheet number is populated</t>
  </si>
  <si>
    <t>SURFACEmix LW PRO GP</t>
  </si>
  <si>
    <t>Base Blend is populated</t>
  </si>
  <si>
    <t>Base Blend Tonnage is selected</t>
  </si>
  <si>
    <t>Amount is filled</t>
  </si>
  <si>
    <t>Mix water is filled</t>
  </si>
  <si>
    <r>
      <rPr>
        <sz val="10"/>
        <rFont val="Calibri"/>
        <charset val="134"/>
      </rPr>
      <t>Load to An Existing Haul</t>
    </r>
    <r>
      <rPr>
        <sz val="10"/>
        <rFont val="宋体"/>
        <charset val="134"/>
      </rPr>
      <t>、</t>
    </r>
    <r>
      <rPr>
        <sz val="10"/>
        <rFont val="Calibri"/>
        <charset val="134"/>
      </rPr>
      <t>Go With Crew</t>
    </r>
    <r>
      <rPr>
        <sz val="10"/>
        <rFont val="宋体"/>
        <charset val="134"/>
      </rPr>
      <t>、</t>
    </r>
    <r>
      <rPr>
        <sz val="10"/>
        <rFont val="Calibri"/>
        <charset val="134"/>
      </rPr>
      <t>Estimated Load Time</t>
    </r>
    <r>
      <rPr>
        <sz val="10"/>
        <rFont val="宋体"/>
        <charset val="134"/>
      </rPr>
      <t>、</t>
    </r>
    <r>
      <rPr>
        <sz val="10"/>
        <rFont val="Calibri"/>
        <charset val="134"/>
      </rPr>
      <t>Expected On Location Time</t>
    </r>
    <r>
      <rPr>
        <sz val="10"/>
        <rFont val="宋体"/>
        <charset val="134"/>
      </rPr>
      <t>、</t>
    </r>
    <r>
      <rPr>
        <sz val="10"/>
        <rFont val="Calibri"/>
        <charset val="134"/>
      </rPr>
      <t>Estimated Travel Time</t>
    </r>
    <r>
      <rPr>
        <sz val="10"/>
        <rFont val="宋体"/>
        <charset val="134"/>
      </rPr>
      <t>、</t>
    </r>
    <r>
      <rPr>
        <sz val="10"/>
        <rFont val="Calibri"/>
        <charset val="134"/>
      </rPr>
      <t>Third Party</t>
    </r>
    <r>
      <rPr>
        <sz val="10"/>
        <rFont val="宋体"/>
        <charset val="134"/>
      </rPr>
      <t>、</t>
    </r>
    <r>
      <rPr>
        <sz val="10"/>
        <rFont val="Calibri"/>
        <charset val="134"/>
      </rPr>
      <t>Crew is show</t>
    </r>
  </si>
  <si>
    <t>Blend Test is not selected</t>
  </si>
  <si>
    <t>none</t>
  </si>
  <si>
    <t>Bulk Plant dropdown box shows "None"</t>
  </si>
  <si>
    <t>Load to Bin dropdown box shows "None"</t>
  </si>
  <si>
    <t>not selected</t>
  </si>
  <si>
    <t>Load to An Existing Haul is not selected</t>
  </si>
  <si>
    <t>Go With Crew is not selected</t>
  </si>
  <si>
    <t>dateTime now</t>
  </si>
  <si>
    <t>Estimated Load Time  value is datetime of now</t>
  </si>
  <si>
    <t>Expected On Location Time  value is datetime of now</t>
  </si>
  <si>
    <t>Estimated Travel Time is filled</t>
  </si>
  <si>
    <t>Third Party is not selected</t>
  </si>
  <si>
    <t>Crew dropdown box shows "None"</t>
  </si>
  <si>
    <t>Comments is not filled</t>
  </si>
  <si>
    <t>Fill out Amount (&lt; blend amount)</t>
  </si>
  <si>
    <t>open "Bulk Plant" dropdown list</t>
  </si>
  <si>
    <t>Bulk Plant options are listed</t>
  </si>
  <si>
    <t>Selct "GP Bulk Plant"</t>
  </si>
  <si>
    <t>GP Bulk Plant</t>
  </si>
  <si>
    <t>Dropdown list is closed, "GP Bulk Plant" is displayed in the box</t>
  </si>
  <si>
    <t>Open "Load to Bin" dropdown list</t>
  </si>
  <si>
    <t>Bins in the bin column are listed:
none
1892</t>
  </si>
  <si>
    <t>none
1892</t>
  </si>
  <si>
    <t>Select bin "1892"</t>
  </si>
  <si>
    <t>Dropdown list is closed, "1892" is displayed in the box</t>
  </si>
  <si>
    <t xml:space="preserve">Click on "Estimated Load Time" calendar icon </t>
  </si>
  <si>
    <t>Calendar control pops up with date and time selectors</t>
  </si>
  <si>
    <t>Selct today date and 1 hour after current time</t>
  </si>
  <si>
    <t>dateTime now after 1 hour</t>
  </si>
  <si>
    <t xml:space="preserve">Click on "Expected On Location Time" calendar icon </t>
  </si>
  <si>
    <t>Selct today date and 4 hour after current time</t>
  </si>
  <si>
    <t>dateTime now after 3 hour</t>
  </si>
  <si>
    <t>Enter 2 in "Estimated Travel Time"</t>
  </si>
  <si>
    <t>Open "Crew" dropdown list</t>
  </si>
  <si>
    <t>Crew options are listed</t>
  </si>
  <si>
    <t xml:space="preserve">Select the available crew </t>
  </si>
  <si>
    <t xml:space="preserve"> 446107 | 745040</t>
  </si>
  <si>
    <t>Dropdown list is closed, crew name is displayed in the box</t>
  </si>
  <si>
    <t>Click "Save" button</t>
  </si>
  <si>
    <t>"Schedule Product Haul" form is closed without errors</t>
  </si>
  <si>
    <r>
      <rPr>
        <sz val="10"/>
        <color rgb="FFFF0000"/>
        <rFont val="Calibri"/>
        <charset val="134"/>
      </rPr>
      <t>confirm is pop 1:</t>
    </r>
    <r>
      <rPr>
        <sz val="10"/>
        <rFont val="Calibri"/>
        <charset val="134"/>
      </rPr>
      <t xml:space="preserve">
Alert: Bin is overloaded.
Bin 1892 remaining loadable capacity is 0t.
Currently scheduled 1t.
Do you want to continue the operation?
</t>
    </r>
    <r>
      <rPr>
        <sz val="10"/>
        <color rgb="FFFF0000"/>
        <rFont val="Calibri"/>
        <charset val="134"/>
      </rPr>
      <t>confirm is pop 2:</t>
    </r>
    <r>
      <rPr>
        <sz val="10"/>
        <rFont val="Calibri"/>
        <charset val="134"/>
      </rPr>
      <t xml:space="preserve">
Scheduled blend amount is more than selected blend required amount.
Click "Yes" to continue ,Click "No" to return.</t>
    </r>
  </si>
  <si>
    <t>page refresh</t>
  </si>
  <si>
    <t>mouse move to "cancel Product Haul" Triangle  icon</t>
  </si>
  <si>
    <t>second level Context menu "[Crew Description]-[Expected On Location Time]" show</t>
  </si>
  <si>
    <t>mouse move to second level Context menu "[Crew Description]-[Expected On Location Time]" of the show sheet's one Triangle  icon</t>
  </si>
  <si>
    <t>third level Context menu "[Base Blend]+Additives-[Amount]" show and disabled</t>
  </si>
  <si>
    <t>mouse move to "Re-schedule Product Haul" Triangle  icon</t>
  </si>
  <si>
    <t>the second step context menu is show,the just add schedule is in the contest menu.</t>
  </si>
  <si>
    <t>second level Context menu "[Crew Description]-[Expected On Location Time]" show and disabled</t>
  </si>
  <si>
    <t>third level Context menu "[Base Blend]+Additives-[Amount]" show and not disabled</t>
  </si>
  <si>
    <t>Click "Product Haul" in top menu</t>
  </si>
  <si>
    <t>Product Haul list is loaded</t>
  </si>
  <si>
    <t>The first record in the product haul list is the one just created</t>
  </si>
  <si>
    <t>the colume of Driver is ','. 
other columes is filled.</t>
  </si>
  <si>
    <t>Click on the first record in product load list</t>
  </si>
  <si>
    <t>First record is highlighted</t>
  </si>
  <si>
    <t>Click on "Print" icon in toolbar</t>
  </si>
  <si>
    <t>Load Sheet page is open, "Blend Breakdown Sheet" and "Blend Load Sheet" are displayed</t>
  </si>
  <si>
    <t>Both sheets' header section data are printed as same as the data filled in for the product haul</t>
  </si>
  <si>
    <t>End of Test Case</t>
  </si>
  <si>
    <t>UC001.2-Schedule Product Haul From Rig Job Blend</t>
  </si>
  <si>
    <r>
      <rPr>
        <sz val="10"/>
        <rFont val="宋体"/>
        <charset val="134"/>
      </rPr>
      <t>Schedule Product Haul From Rig Job Blend  (</t>
    </r>
    <r>
      <rPr>
        <sz val="10"/>
        <color rgb="FFFF0000"/>
        <rFont val="宋体"/>
        <charset val="134"/>
      </rPr>
      <t>Blend Test checkbox is checked</t>
    </r>
    <r>
      <rPr>
        <sz val="10"/>
        <rFont val="宋体"/>
        <charset val="134"/>
      </rPr>
      <t>)</t>
    </r>
  </si>
  <si>
    <t>UC001-02</t>
  </si>
  <si>
    <t>Rig job is pending, Rig Bin exists and is empty, a crew is available,this Call Sheet has schedule amount 1.</t>
  </si>
  <si>
    <t>Value</t>
  </si>
  <si>
    <t>Result</t>
  </si>
  <si>
    <t xml:space="preserve">click checkbox blend test </t>
  </si>
  <si>
    <r>
      <rPr>
        <sz val="10"/>
        <rFont val="Calibri"/>
        <charset val="134"/>
      </rPr>
      <t>Load to An Existing Haul</t>
    </r>
    <r>
      <rPr>
        <sz val="10"/>
        <rFont val="宋体"/>
        <charset val="134"/>
      </rPr>
      <t>、</t>
    </r>
    <r>
      <rPr>
        <sz val="10"/>
        <rFont val="Calibri"/>
        <charset val="134"/>
      </rPr>
      <t>Go With Crew</t>
    </r>
    <r>
      <rPr>
        <sz val="10"/>
        <rFont val="宋体"/>
        <charset val="134"/>
      </rPr>
      <t>、</t>
    </r>
    <r>
      <rPr>
        <sz val="10"/>
        <rFont val="Calibri"/>
        <charset val="134"/>
      </rPr>
      <t>Estimated Load Time</t>
    </r>
    <r>
      <rPr>
        <sz val="10"/>
        <rFont val="宋体"/>
        <charset val="134"/>
      </rPr>
      <t>、</t>
    </r>
    <r>
      <rPr>
        <sz val="10"/>
        <rFont val="Calibri"/>
        <charset val="134"/>
      </rPr>
      <t>Expected On Location Time</t>
    </r>
    <r>
      <rPr>
        <sz val="10"/>
        <rFont val="宋体"/>
        <charset val="134"/>
      </rPr>
      <t>、</t>
    </r>
    <r>
      <rPr>
        <sz val="10"/>
        <rFont val="Calibri"/>
        <charset val="134"/>
      </rPr>
      <t>Estimated Travel Time</t>
    </r>
    <r>
      <rPr>
        <sz val="10"/>
        <rFont val="宋体"/>
        <charset val="134"/>
      </rPr>
      <t>、</t>
    </r>
    <r>
      <rPr>
        <sz val="10"/>
        <rFont val="Calibri"/>
        <charset val="134"/>
      </rPr>
      <t>Third Party</t>
    </r>
    <r>
      <rPr>
        <sz val="10"/>
        <rFont val="宋体"/>
        <charset val="134"/>
      </rPr>
      <t>、</t>
    </r>
    <r>
      <rPr>
        <sz val="10"/>
        <rFont val="Calibri"/>
        <charset val="134"/>
      </rPr>
      <t>Crew is HIDE</t>
    </r>
  </si>
  <si>
    <t>Bins in the bin column are listed
none
2039M</t>
  </si>
  <si>
    <t>Select bin "####"</t>
  </si>
  <si>
    <t>2039M</t>
  </si>
  <si>
    <t>Dropdown list is closed, "####" is displayed in the box</t>
  </si>
  <si>
    <t xml:space="preserve">
</t>
  </si>
  <si>
    <t>the name is blend in test</t>
  </si>
  <si>
    <t>the colume of "Primary Unit" is empty.
the colume of Tractor Unit is empty.
the colume of Driver is  empty. 
other columes is filled.</t>
  </si>
  <si>
    <t>UC001.3-Schedule Product Haul From Rig Job Blend</t>
  </si>
  <si>
    <r>
      <rPr>
        <sz val="10"/>
        <rFont val="宋体"/>
        <charset val="134"/>
      </rPr>
      <t>Schedule Product Haul From Rig Job Blend  (</t>
    </r>
    <r>
      <rPr>
        <sz val="10"/>
        <color rgb="FFFF0000"/>
        <rFont val="宋体"/>
        <charset val="134"/>
      </rPr>
      <t>Load to An Existing Haul checkboxs is checked</t>
    </r>
    <r>
      <rPr>
        <sz val="10"/>
        <rFont val="宋体"/>
        <charset val="134"/>
      </rPr>
      <t>)</t>
    </r>
  </si>
  <si>
    <t>UC001-03</t>
  </si>
  <si>
    <t>has Existing Haul</t>
  </si>
  <si>
    <t>this Call Sheet hashas all schedule amount 2.</t>
  </si>
  <si>
    <t>Bins in the bin column are listed
none
1892</t>
  </si>
  <si>
    <t>Load to An Existing Haul is checked</t>
  </si>
  <si>
    <r>
      <rPr>
        <sz val="10"/>
        <rFont val="Calibri"/>
        <charset val="134"/>
      </rPr>
      <t>Go With Crew</t>
    </r>
    <r>
      <rPr>
        <sz val="10"/>
        <rFont val="宋体"/>
        <charset val="134"/>
      </rPr>
      <t>、</t>
    </r>
    <r>
      <rPr>
        <sz val="10"/>
        <rFont val="Calibri"/>
        <charset val="134"/>
      </rPr>
      <t>Estimated Load Time</t>
    </r>
    <r>
      <rPr>
        <sz val="10"/>
        <rFont val="宋体"/>
        <charset val="134"/>
      </rPr>
      <t>、</t>
    </r>
    <r>
      <rPr>
        <sz val="10"/>
        <rFont val="Calibri"/>
        <charset val="134"/>
      </rPr>
      <t>Expected On Location Time</t>
    </r>
    <r>
      <rPr>
        <sz val="10"/>
        <rFont val="宋体"/>
        <charset val="134"/>
      </rPr>
      <t>、</t>
    </r>
    <r>
      <rPr>
        <sz val="10"/>
        <rFont val="Calibri"/>
        <charset val="134"/>
      </rPr>
      <t>Estimated Travel Time</t>
    </r>
    <r>
      <rPr>
        <sz val="10"/>
        <rFont val="宋体"/>
        <charset val="134"/>
      </rPr>
      <t>、</t>
    </r>
    <r>
      <rPr>
        <sz val="10"/>
        <rFont val="Calibri"/>
        <charset val="134"/>
      </rPr>
      <t>Third Party</t>
    </r>
    <r>
      <rPr>
        <sz val="10"/>
        <rFont val="宋体"/>
        <charset val="134"/>
      </rPr>
      <t>、</t>
    </r>
    <r>
      <rPr>
        <sz val="10"/>
        <rFont val="Calibri"/>
        <charset val="134"/>
      </rPr>
      <t>Crew is hidden,Existing Haul is show.</t>
    </r>
  </si>
  <si>
    <t>Open "Existing Haul" dropdown list</t>
  </si>
  <si>
    <t>Existing Haul options are listed</t>
  </si>
  <si>
    <t xml:space="preserve">Select the Existing Haul </t>
  </si>
  <si>
    <t>Dropdown list is closed, Existing Haul name is displayed in the box</t>
  </si>
  <si>
    <r>
      <rPr>
        <sz val="10"/>
        <color rgb="FFFF0000"/>
        <rFont val="Calibri"/>
        <charset val="134"/>
      </rPr>
      <t>confirm is pop 1:</t>
    </r>
    <r>
      <rPr>
        <sz val="10"/>
        <rFont val="Calibri"/>
        <charset val="134"/>
      </rPr>
      <t xml:space="preserve">
Alert: Bin is overloaded.
Bin 1892 remaining loadable capacity is 0t.
1 t on the way,
Currently scheduled 1t.
Do you want to continue the operation?
</t>
    </r>
  </si>
  <si>
    <t>third level Context menu "[Base Blend]+Additives-[Amount]" show two row is old schedule and  disabled</t>
  </si>
  <si>
    <t>second level Context menu "[Crew Description]-[Expected On Location Time]"</t>
  </si>
  <si>
    <t>third level Context menu "[Base Blend]+Additives-[Amount]"  show two row is old schedule</t>
  </si>
  <si>
    <t>the colume of "Primary Unit" is empty.
the colume of Tractor Unit is empty.
the colume of Driver is ','. 
other columes is filled.</t>
  </si>
  <si>
    <t>UC001.4-Schedule Product Haul From Rig Job Blend</t>
  </si>
  <si>
    <r>
      <rPr>
        <sz val="10"/>
        <rFont val="宋体"/>
        <charset val="134"/>
      </rPr>
      <t>Schedule Product Haul From Rig Job Blend  (</t>
    </r>
    <r>
      <rPr>
        <sz val="10"/>
        <color rgb="FFFF0000"/>
        <rFont val="宋体"/>
        <charset val="134"/>
      </rPr>
      <t>Third Party checkbox checked</t>
    </r>
    <r>
      <rPr>
        <sz val="10"/>
        <rFont val="宋体"/>
        <charset val="134"/>
      </rPr>
      <t>)</t>
    </r>
  </si>
  <si>
    <t>UC001-04</t>
  </si>
  <si>
    <t xml:space="preserve"> </t>
  </si>
  <si>
    <t>has Third Party Crew</t>
  </si>
  <si>
    <t>this Call Sheet has all schedule amount 6.</t>
  </si>
  <si>
    <t>Click on "Expected On Location Time" calendar icon</t>
  </si>
  <si>
    <t>dateTime now after 4 hour</t>
  </si>
  <si>
    <t>Enter 3 in "Estimated Travel Time"</t>
  </si>
  <si>
    <t>Third Party checkbox click</t>
  </si>
  <si>
    <t>Third Party checkbox checked</t>
  </si>
  <si>
    <t>CREW changed to Third Party Crew</t>
  </si>
  <si>
    <t>Open "Third Party Crew" dropdown list</t>
  </si>
  <si>
    <t>Third Party Crew options are listed</t>
  </si>
  <si>
    <t>Slyziuk Trucking | 446136</t>
  </si>
  <si>
    <t>page is refresh</t>
  </si>
  <si>
    <r>
      <rPr>
        <sz val="10"/>
        <color rgb="FFFF0000"/>
        <rFont val="Calibri"/>
        <charset val="134"/>
      </rPr>
      <t>confirm is pop 1:</t>
    </r>
    <r>
      <rPr>
        <sz val="10"/>
        <rFont val="Calibri"/>
        <charset val="134"/>
      </rPr>
      <t xml:space="preserve">
Alert: Bin is overloaded.
Bin 1892 remaining loadable capacity is 0t.
2 t on the way,
Currently scheduled 3t.
Do you want to continue the operation?</t>
    </r>
    <r>
      <rPr>
        <sz val="10"/>
        <color rgb="FFFF0000"/>
        <rFont val="Calibri"/>
        <charset val="134"/>
      </rPr>
      <t xml:space="preserve">
</t>
    </r>
  </si>
  <si>
    <t>ALL columes is filled.</t>
  </si>
  <si>
    <t>UC001.5-Schedule Product Haul From Rig Job Blend</t>
  </si>
  <si>
    <r>
      <rPr>
        <sz val="10"/>
        <rFont val="宋体"/>
        <charset val="134"/>
      </rPr>
      <t>Schedule Product Haul From Rig Job Blend  (</t>
    </r>
    <r>
      <rPr>
        <sz val="10"/>
        <color rgb="FFFF0000"/>
        <rFont val="宋体"/>
        <charset val="134"/>
      </rPr>
      <t>Go With Crew checked</t>
    </r>
    <r>
      <rPr>
        <sz val="10"/>
        <rFont val="宋体"/>
        <charset val="134"/>
      </rPr>
      <t>)</t>
    </r>
  </si>
  <si>
    <t>UC001-04-1</t>
  </si>
  <si>
    <t>click Go With Crew</t>
  </si>
  <si>
    <r>
      <rPr>
        <sz val="10"/>
        <rFont val="Calibri"/>
        <charset val="134"/>
      </rPr>
      <t>Expected On Location Time</t>
    </r>
    <r>
      <rPr>
        <sz val="10"/>
        <rFont val="宋体"/>
        <charset val="134"/>
      </rPr>
      <t>、</t>
    </r>
    <r>
      <rPr>
        <sz val="10"/>
        <rFont val="Calibri"/>
        <charset val="134"/>
      </rPr>
      <t>Estimated Travel Time is hide.</t>
    </r>
  </si>
  <si>
    <r>
      <rPr>
        <sz val="10"/>
        <color rgb="FFFF0000"/>
        <rFont val="Calibri"/>
        <charset val="134"/>
      </rPr>
      <t xml:space="preserve">confirm is pop 1:
</t>
    </r>
    <r>
      <rPr>
        <sz val="10"/>
        <rFont val="Calibri"/>
        <charset val="134"/>
      </rPr>
      <t xml:space="preserve">Alert: Bin is overloaded.
Bin 1892 remaining loadable capacity is 0t.
5 t on the way,
Currently scheduled 3t.
Do you want to continue the operation?
 </t>
    </r>
    <r>
      <rPr>
        <sz val="10"/>
        <color rgb="FFFF0000"/>
        <rFont val="Calibri"/>
        <charset val="134"/>
      </rPr>
      <t xml:space="preserve">
</t>
    </r>
  </si>
  <si>
    <t>UC001.6-Schedule Product Haul From Rig Job Blend</t>
  </si>
  <si>
    <r>
      <rPr>
        <sz val="10"/>
        <rFont val="宋体"/>
        <charset val="134"/>
      </rPr>
      <t>Schedule Product Haul From Rig Job Blend  (</t>
    </r>
    <r>
      <rPr>
        <sz val="10"/>
        <color rgb="FFFF0000"/>
        <rFont val="宋体"/>
        <charset val="134"/>
      </rPr>
      <t>Go With Crew and Third Party checkboxs  checked</t>
    </r>
    <r>
      <rPr>
        <sz val="10"/>
        <rFont val="宋体"/>
        <charset val="134"/>
      </rPr>
      <t>)</t>
    </r>
  </si>
  <si>
    <t>UC001-05</t>
  </si>
  <si>
    <t>this Call Sheet has all schedule amount 9.</t>
  </si>
  <si>
    <t>Go With Crew CLICK</t>
  </si>
  <si>
    <t>IS SELECTED</t>
  </si>
  <si>
    <t>Bins in the bin column are listed</t>
  </si>
  <si>
    <t xml:space="preserve">Select the available THIRD PARTY crew </t>
  </si>
  <si>
    <r>
      <rPr>
        <sz val="10"/>
        <color rgb="FFFF0000"/>
        <rFont val="Calibri"/>
        <charset val="134"/>
      </rPr>
      <t>confirm is pop 1:</t>
    </r>
    <r>
      <rPr>
        <sz val="10"/>
        <rFont val="Calibri"/>
        <charset val="134"/>
      </rPr>
      <t xml:space="preserve">
Alert: Bin is overloaded.
Bin 1892 remaining loadable capacity is 0t.
8 t on the way,
Currently scheduled 3t.
Do you want to continue the operation?</t>
    </r>
  </si>
  <si>
    <t xml:space="preserve">
ALL columes is filled.</t>
  </si>
  <si>
    <t>UC001.7 Schedule Product Haul From Rig Job Blend</t>
  </si>
  <si>
    <r>
      <rPr>
        <sz val="10"/>
        <rFont val="宋体"/>
        <charset val="134"/>
      </rPr>
      <t>Schedule Product Haul From Rig Job Blend  (</t>
    </r>
    <r>
      <rPr>
        <sz val="10"/>
        <color rgb="FFFF0000"/>
        <rFont val="宋体"/>
        <charset val="134"/>
      </rPr>
      <t>Verify amount against blend requirements</t>
    </r>
    <r>
      <rPr>
        <sz val="10"/>
        <rFont val="宋体"/>
        <charset val="134"/>
      </rPr>
      <t>)</t>
    </r>
  </si>
  <si>
    <t>UC001-06</t>
  </si>
  <si>
    <t>this Call Sheet has all schedule amount 12.</t>
  </si>
  <si>
    <t>Fill out Amount (&gt;blend amount)</t>
  </si>
  <si>
    <t>Go With Crew CLICK - Wrong step, skip it</t>
  </si>
  <si>
    <t>IS SELECTED - should not be selected</t>
  </si>
  <si>
    <t>Select the available Third Party Crew</t>
  </si>
  <si>
    <t>Dropdown list is closed,  Crew name is displayed in the box</t>
  </si>
  <si>
    <t>Scheduled blend amount is more than selected blend required amount.
Click "Yes" to continue ,Click "No" to return.</t>
  </si>
  <si>
    <r>
      <rPr>
        <sz val="10"/>
        <color rgb="FFFF0000"/>
        <rFont val="Calibri"/>
        <charset val="134"/>
      </rPr>
      <t xml:space="preserve">confirm is pop 1:
</t>
    </r>
    <r>
      <rPr>
        <sz val="10"/>
        <rFont val="Calibri"/>
        <charset val="134"/>
      </rPr>
      <t>Alert: Bin is overloaded.
Bin 1892 remaining loadable capacity is 0t.
11 t on the way,
Currently scheduled 15t.
Do you want to continue the operation?</t>
    </r>
  </si>
  <si>
    <t>click "Yes" button</t>
  </si>
  <si>
    <t>the colume of Primary Unit is empty.
the colume of Tractor Unit is empty.
the colume of Driver is ','. 
other columes is filled.</t>
  </si>
  <si>
    <t>UC001.8 Schedule Product Haul From Rig Job Blend (Verify Rig Bin amount)</t>
  </si>
  <si>
    <r>
      <rPr>
        <sz val="10"/>
        <rFont val="宋体"/>
        <charset val="134"/>
      </rPr>
      <t>Schedule Product Haul From Rig Job Blend  (</t>
    </r>
    <r>
      <rPr>
        <sz val="10"/>
        <color rgb="FFFF0000"/>
        <rFont val="宋体"/>
        <charset val="134"/>
      </rPr>
      <t>Verify Rig Bin amount</t>
    </r>
    <r>
      <rPr>
        <sz val="10"/>
        <rFont val="宋体"/>
        <charset val="134"/>
      </rPr>
      <t>)</t>
    </r>
  </si>
  <si>
    <t>Call Sheet Number is new created!Rig Bin Amount is 0.Rig Bin amount IS 0.</t>
  </si>
  <si>
    <t>rig:FOX 7
job:Surface
bin: 2139
blend:22.4T</t>
  </si>
  <si>
    <t>Fill out Amount (&lt;blend amount)</t>
  </si>
  <si>
    <t>Bins in the bin column are listed
none
2042P
2139</t>
  </si>
  <si>
    <t>OPEN CONFIRM:
Alert: Bin is overloaded.
Bin 2139 remaining loadable capacity is 0t.
Currently scheduled 3t.
Do you want to continue the operation?"</t>
  </si>
  <si>
    <t>Schedule Product Haul" form is closed without errors</t>
  </si>
  <si>
    <t xml:space="preserve">
all columes is filled.</t>
  </si>
  <si>
    <t>UC001.9 Schedule Product Haul From Rig Job Blend (Verify Bulk Plant Bin amount)</t>
  </si>
  <si>
    <r>
      <rPr>
        <sz val="10"/>
        <rFont val="宋体"/>
        <charset val="134"/>
      </rPr>
      <t>Schedule Product Haul From Rig Job Blend (</t>
    </r>
    <r>
      <rPr>
        <sz val="10"/>
        <color rgb="FFFF0000"/>
        <rFont val="宋体"/>
        <charset val="134"/>
      </rPr>
      <t>Verify Bulk Plant Bin amount</t>
    </r>
    <r>
      <rPr>
        <sz val="10"/>
        <rFont val="宋体"/>
        <charset val="134"/>
      </rPr>
      <t>)</t>
    </r>
  </si>
  <si>
    <t>This is extension of UC001.2</t>
  </si>
  <si>
    <t>BLEND TEST</t>
  </si>
  <si>
    <t>rig:FOX 7
job:Production
blend:60T</t>
  </si>
  <si>
    <t>ASC IV</t>
  </si>
  <si>
    <t>Fill out Amount (&gt;Bulk Plant Bin amount)</t>
  </si>
  <si>
    <t>Blend test is on</t>
  </si>
  <si>
    <t xml:space="preserve">Bins assigned to selected bulk plant in Bulk Plant board are listed.
</t>
  </si>
  <si>
    <t>LD 4</t>
  </si>
  <si>
    <t>OPEN CONFIRM:
Alert: Bin is overloaded.
Bin LD 6 remaining loadable capacity is 0t.
Currently scheduled 10t.
Do you want to continue the operation?"</t>
  </si>
  <si>
    <t xml:space="preserve">Bin </t>
  </si>
  <si>
    <t>Click "Yes" in the pop-up confirm window.</t>
  </si>
  <si>
    <t>pop-up confirm window is closed.</t>
  </si>
  <si>
    <t>RigBoard is refreshed.</t>
  </si>
  <si>
    <t>Move mouse to "Re-schedule Product Haul" arrow  icon</t>
  </si>
  <si>
    <t>A context menu is shown up,  "Blend in Testing" is shown in the menu list</t>
  </si>
  <si>
    <t>Continue moving mouse over arrow icon after "Blend in Testing"</t>
  </si>
  <si>
    <t>A context menu is shown up,  "XXXXX + Additives 10t" is shown in the menu list</t>
  </si>
  <si>
    <t>Move mouse away from context menus</t>
  </si>
  <si>
    <t>Context menus disppear</t>
  </si>
  <si>
    <t>UC001.10 Schedule Product Haul From Rig Job Blend (Blend section set Need Field Testing)</t>
  </si>
  <si>
    <t>The "Need Field Testing?" flag is toggled in the selected blend record in callsheet. Schedule product haul will toggle "Blend Test" automatically.</t>
  </si>
  <si>
    <t>create new callsheet number 1098493. The "Need Field Testing?" flag is toggled in the selected blend record in callsheet.</t>
  </si>
  <si>
    <t>rig:PD 535
job:Surface
bin: 2139
blend:29.9T</t>
  </si>
  <si>
    <t>Proteus Core</t>
  </si>
  <si>
    <t>Blend Test is toggled</t>
  </si>
  <si>
    <t>2109M</t>
  </si>
  <si>
    <t xml:space="preserve">
Test Script</t>
  </si>
  <si>
    <t>Assign Bin From Bin</t>
  </si>
  <si>
    <t>submit save without any error.</t>
  </si>
  <si>
    <t>Assign Bin From Bin(click confirm No button)</t>
  </si>
  <si>
    <t>UC002.1-Assign Bin From Bin</t>
  </si>
  <si>
    <t>UC002-01</t>
  </si>
  <si>
    <t>BinInformation Add Or Update</t>
  </si>
  <si>
    <t>Assign Bin From Rig Job Blend</t>
  </si>
  <si>
    <r>
      <rPr>
        <sz val="10"/>
        <rFont val="Calibri"/>
        <charset val="134"/>
      </rPr>
      <t>BinType</t>
    </r>
    <r>
      <rPr>
        <sz val="10"/>
        <rFont val="宋体"/>
        <charset val="134"/>
      </rPr>
      <t xml:space="preserve"> Switch，</t>
    </r>
    <r>
      <rPr>
        <sz val="10"/>
        <rFont val="Calibri"/>
        <charset val="134"/>
      </rPr>
      <t>Different BinType has different PodCount,if bintype is laydown the PodCount is 3,else the PodCount is 1.</t>
    </r>
  </si>
  <si>
    <r>
      <rPr>
        <sz val="10"/>
        <rFont val="Calibri"/>
        <charset val="134"/>
      </rPr>
      <t>BinType</t>
    </r>
    <r>
      <rPr>
        <sz val="10"/>
        <rFont val="宋体"/>
        <charset val="134"/>
      </rPr>
      <t xml:space="preserve"> has exists value</t>
    </r>
  </si>
  <si>
    <t>Evan</t>
  </si>
  <si>
    <t>2022.01.06</t>
  </si>
  <si>
    <t>value</t>
  </si>
  <si>
    <t>result</t>
  </si>
  <si>
    <t xml:space="preserve">Right-click on a Bin column </t>
  </si>
  <si>
    <t>Click "Assign A Bin"</t>
  </si>
  <si>
    <t>"Assign Bin" form pups up</t>
  </si>
  <si>
    <r>
      <rPr>
        <sz val="10"/>
        <rFont val="Arial"/>
        <charset val="134"/>
      </rPr>
      <t>Type</t>
    </r>
    <r>
      <rPr>
        <sz val="10"/>
        <rFont val="宋体"/>
        <charset val="134"/>
      </rPr>
      <t xml:space="preserve"> dropdown box shows "None"</t>
    </r>
  </si>
  <si>
    <r>
      <rPr>
        <sz val="10"/>
        <rFont val="Calibri"/>
        <charset val="134"/>
      </rPr>
      <t xml:space="preserve">Bin Number </t>
    </r>
    <r>
      <rPr>
        <sz val="10"/>
        <rFont val="宋体"/>
        <charset val="134"/>
      </rPr>
      <t>dropdown box shows "None"</t>
    </r>
  </si>
  <si>
    <r>
      <rPr>
        <sz val="10"/>
        <rFont val="Calibri"/>
        <charset val="134"/>
      </rPr>
      <t xml:space="preserve">Pod Count  </t>
    </r>
    <r>
      <rPr>
        <sz val="10"/>
        <rFont val="宋体"/>
        <charset val="134"/>
      </rPr>
      <t>is filled 0,is readonley</t>
    </r>
  </si>
  <si>
    <r>
      <rPr>
        <sz val="10"/>
        <rFont val="Calibri"/>
        <charset val="134"/>
      </rPr>
      <t xml:space="preserve">Volume </t>
    </r>
    <r>
      <rPr>
        <sz val="10"/>
        <rFont val="宋体"/>
        <charset val="134"/>
      </rPr>
      <t>is filled 0,is readonley</t>
    </r>
  </si>
  <si>
    <t>open "Type" dropdown list</t>
  </si>
  <si>
    <t>Type options are listed</t>
  </si>
  <si>
    <t>select "SILO_BLEND TRAIN"</t>
  </si>
  <si>
    <t>SILO_BLEND TRAIN</t>
  </si>
  <si>
    <t>Dropdown list is closed, "SILO_BLEND TRAIN" is displayed in the box</t>
  </si>
  <si>
    <t>Bin Number auto populate</t>
  </si>
  <si>
    <t>Pod Count auto populate</t>
  </si>
  <si>
    <t>Pod Count is not auto populate</t>
  </si>
  <si>
    <t>Volume auto populate</t>
  </si>
  <si>
    <t>Pod part show,Pod part count by PodCount,Every Pod Part include input name and input volume,input name value is Bin Number value+"-"+podindex.</t>
  </si>
  <si>
    <t>pod1:
name:2093
value:empty</t>
  </si>
  <si>
    <t>Click "save" Button</t>
  </si>
  <si>
    <t>confirm window pops up</t>
  </si>
  <si>
    <t>confirm "Add 1 Pod?" open</t>
  </si>
  <si>
    <r>
      <rPr>
        <sz val="10"/>
        <rFont val="宋体"/>
        <charset val="134"/>
      </rPr>
      <t>Click "</t>
    </r>
    <r>
      <rPr>
        <sz val="10"/>
        <rFont val="Calibri"/>
        <charset val="134"/>
      </rPr>
      <t>Yes" Button</t>
    </r>
  </si>
  <si>
    <t>afeter submit save,whole web page refresh</t>
  </si>
  <si>
    <t>click "Yes" Button only comfirm window hide</t>
  </si>
  <si>
    <t>Web Page Refresh Complate</t>
  </si>
  <si>
    <t xml:space="preserve">the new pods has show in Bin column </t>
  </si>
  <si>
    <t>Bin Add 2093</t>
  </si>
  <si>
    <t>UC002.2-Assign Bin From Rig Job Blend</t>
  </si>
  <si>
    <t>Assign Bin From Rig Job Blend(click confirm No button)</t>
  </si>
  <si>
    <t>UC002-02</t>
  </si>
  <si>
    <r>
      <rPr>
        <sz val="10"/>
        <rFont val="宋体"/>
        <charset val="134"/>
      </rPr>
      <t>Click "</t>
    </r>
    <r>
      <rPr>
        <sz val="10"/>
        <rFont val="Calibri"/>
        <charset val="134"/>
      </rPr>
      <t>No" Button</t>
    </r>
  </si>
  <si>
    <t>confirm window hide</t>
  </si>
  <si>
    <t>UC003-Release Bin  From Bin</t>
  </si>
  <si>
    <t>Release Bin From Bin</t>
  </si>
  <si>
    <t>pod release without any error.</t>
  </si>
  <si>
    <t>UC003.1-Release Bin From Bin</t>
  </si>
  <si>
    <t>UC003-01</t>
  </si>
  <si>
    <t>more pod of One bin all release</t>
  </si>
  <si>
    <t>uc002.1</t>
  </si>
  <si>
    <t>Click "Release Bin"</t>
  </si>
  <si>
    <t>confirm pops up"Are you sure you want to delete this BinInfmations"</t>
  </si>
  <si>
    <t>click button of yes</t>
  </si>
  <si>
    <t>save submit without any error and page refresh</t>
  </si>
  <si>
    <t>Right-click on a Bin column of just release bin</t>
  </si>
  <si>
    <t>the all binInformations of "Assign Bin" one times removed</t>
  </si>
  <si>
    <t>UC004-Adjust Blend Amount From Bin</t>
  </si>
  <si>
    <t>Adjust Blend Amount From Bin</t>
  </si>
  <si>
    <t>UC004.1-Adjust Blend Amount</t>
  </si>
  <si>
    <t>UC004-01</t>
  </si>
  <si>
    <t>UC002.1</t>
  </si>
  <si>
    <t>Right-click on a Bin column</t>
  </si>
  <si>
    <t>Click "Adjust Blend Amount"</t>
  </si>
  <si>
    <t>"Adjust Blend Amount"  form pups up</t>
  </si>
  <si>
    <r>
      <t>quantity</t>
    </r>
    <r>
      <rPr>
        <sz val="10"/>
        <rFont val="宋体"/>
        <charset val="134"/>
      </rPr>
      <t xml:space="preserve"> is populated</t>
    </r>
  </si>
  <si>
    <t>description  is empty</t>
  </si>
  <si>
    <t>Adjust quality value</t>
  </si>
  <si>
    <t>Adjust description value</t>
  </si>
  <si>
    <t>submit save without any error  page redirect to ResourceBoard</t>
  </si>
  <si>
    <t>click top menu"Rig Board"</t>
  </si>
  <si>
    <t>page redirect to Rib board</t>
  </si>
  <si>
    <t>Right-click on a Bin column of just Adjust one</t>
  </si>
  <si>
    <t>quantity is populated as just filled</t>
  </si>
  <si>
    <t xml:space="preserve">UC005- Reschedule Product Haul From Rig Job Blend </t>
  </si>
  <si>
    <t>Reschedule Product Haul From Rig Job Blend (Update Time Fields)</t>
  </si>
  <si>
    <t>Reschedule Product Haul From Rig Job Blend  (Change to Go with crew)</t>
  </si>
  <si>
    <t>Reschedule Product Haul From Rig Job Blend  (Change to  Not Go with Crew)</t>
  </si>
  <si>
    <t>Reschedule Product Haul From Rig Job Blend  (Change to Third party)</t>
  </si>
  <si>
    <t>Reschedule Product Haul From Rig Job Blend  (Change to Not Third party)</t>
  </si>
  <si>
    <t>Reschedule Product Haul From Rig Job Blend  (Change to  Third party and go with crew)</t>
  </si>
  <si>
    <t>Reschedule Product Haul From Rig Job Blend  (Third party and go with crew Change to Third party and not go with crew)</t>
  </si>
  <si>
    <t>Reschedule Product Haul From Rig Job Blend  (Third party and go with crew Change to not Third party and go with crew)</t>
  </si>
  <si>
    <t>Reschedule Product Haul From Rig Job Blend  (Third party and go with crew Change to not Third party and not go with crew)</t>
  </si>
  <si>
    <t>UC005.1-Reschedule Product Haul From Rig Job Blend</t>
  </si>
  <si>
    <t>UC005-01</t>
  </si>
  <si>
    <t>A product haul to rig bin is scheduled, Estimated Load Time or Expected On Location Time, Estimated Travel Time is changed</t>
  </si>
  <si>
    <t>Reschedule Product Haul From Rig Job Blend</t>
  </si>
  <si>
    <t>Change product haul Estimated Load Time or Expected On Location Time, Estimated Travel Time</t>
  </si>
  <si>
    <t>UC001.1</t>
  </si>
  <si>
    <t>2022.01.07</t>
  </si>
  <si>
    <t>Input value</t>
  </si>
  <si>
    <t>Actual  Result</t>
  </si>
  <si>
    <t>mouse move to "Re-schedule Product Haul"  arrow  icon</t>
  </si>
  <si>
    <t>second level Context menu show up, "[Crew Description]-[Expected On Location Time]" link shows in the the menu list.</t>
  </si>
  <si>
    <t>Click second level Context menu ""[Crew Description]-[Expected On Location Time]""</t>
  </si>
  <si>
    <t>Reshedule Product Haul window pops up</t>
  </si>
  <si>
    <t>Blend Test checkbox is not toggled and read-only</t>
  </si>
  <si>
    <t>Go With Crew  is not  toggled</t>
  </si>
  <si>
    <t>Estimated Load Time is populated</t>
  </si>
  <si>
    <t>Expected On Location Time is populated</t>
  </si>
  <si>
    <t>Estimated Travel Time is populated</t>
  </si>
  <si>
    <t>Third Party is not  toggled</t>
  </si>
  <si>
    <t>Crew dropdown box shows "[Crew Description]"</t>
  </si>
  <si>
    <t>Enter new Estimated Load Time</t>
  </si>
  <si>
    <t>Calendar window pops up, select new date and time</t>
  </si>
  <si>
    <t>Enter new Expected On Location Time</t>
  </si>
  <si>
    <t>Enter new Estimated Travel Time</t>
  </si>
  <si>
    <t>new hours is entered</t>
  </si>
  <si>
    <t>VerifyQualityOfTheBin has error</t>
  </si>
  <si>
    <t>UC005.2-Reschedule Product Haul From Rig Job Blend</t>
  </si>
  <si>
    <t>UC005-02</t>
  </si>
  <si>
    <t>A product haul to rig bin is scheduled, it is changed to go with Crew</t>
  </si>
  <si>
    <t>Check "Go with Crew"</t>
  </si>
  <si>
    <t>"Go With Crew" checkbox is checked.</t>
  </si>
  <si>
    <t>"Expected On Location" checkbox disppear</t>
  </si>
  <si>
    <t>Bulker Crew schedule confirmation dialog pops up if schedule conficts</t>
  </si>
  <si>
    <t>UC005.3-Reschedule Product Haul From Rig Job Blend</t>
  </si>
  <si>
    <t>UC005-03</t>
  </si>
  <si>
    <t>UC001.5</t>
  </si>
  <si>
    <t>Go With Crew  is   toggled</t>
  </si>
  <si>
    <t>Third Party is  toggled</t>
  </si>
  <si>
    <t>No Check "Go with Crew"</t>
  </si>
  <si>
    <t>"Go With Crew" checkbox is Not checked.</t>
  </si>
  <si>
    <t>Expected On Location Time show and filled</t>
  </si>
  <si>
    <t>Estimated Travel Time show and filled</t>
  </si>
  <si>
    <t>UC005.4-Reschedule Product Haul From Rig Job Blend</t>
  </si>
  <si>
    <t>UC005-04</t>
  </si>
  <si>
    <t>check "Third Party"</t>
  </si>
  <si>
    <t>"Third Party" checkbox is checked.</t>
  </si>
  <si>
    <t>Crew is hide</t>
  </si>
  <si>
    <t>“Third Party Crew” is show And filled None</t>
  </si>
  <si>
    <t>click “Third Party Crew”</t>
  </si>
  <si>
    <t>“Third Party Crew” open and show Third Party Crew list</t>
  </si>
  <si>
    <t>selected "Third Party Crew" item</t>
  </si>
  <si>
    <t>options list closed,"Third Party Crew" show with selected item</t>
  </si>
  <si>
    <t>UC005.5-Reschedule Product Haul From Rig Job Blend</t>
  </si>
  <si>
    <t>UC005-05</t>
  </si>
  <si>
    <t>UC001.4</t>
  </si>
  <si>
    <t>Third Party Crew  dropdown box shows "[Crew Description]"</t>
  </si>
  <si>
    <t>NOT check "Third Party"</t>
  </si>
  <si>
    <t>"Third Party" checkbox is not checked.</t>
  </si>
  <si>
    <t>“Third Party Crew” is hide</t>
  </si>
  <si>
    <t>“Crew” is show And filled None</t>
  </si>
  <si>
    <t>click “Crew”</t>
  </si>
  <si>
    <t>“Crew” open and show Crew list</t>
  </si>
  <si>
    <t>selected "Crew" item</t>
  </si>
  <si>
    <t>crew list close,"Crew" show selected item</t>
  </si>
  <si>
    <t>UC005.6-Reschedule Product Haul From Rig Job Blend</t>
  </si>
  <si>
    <t>click "Go with Crew"</t>
  </si>
  <si>
    <t>"Go with Crew" checkbox is checked.</t>
  </si>
  <si>
    <t>“Expected On Location Time” is hide</t>
  </si>
  <si>
    <t>“Estimated Travel Time” is hide</t>
  </si>
  <si>
    <t>UC005.7-Reschedule Product Haul From Rig Job Blend</t>
  </si>
  <si>
    <t>UC001.6</t>
  </si>
  <si>
    <t>Go With Crew  is  toggled</t>
  </si>
  <si>
    <t>"Go with Crew" checkbox is not checked.</t>
  </si>
  <si>
    <t>“Expected On Location Time” is show</t>
  </si>
  <si>
    <t>“Estimated Travel Time” is show</t>
  </si>
  <si>
    <t>UC005.8-Reschedule Product Haul From Rig Job Blend</t>
  </si>
  <si>
    <t>click "third party"</t>
  </si>
  <si>
    <t>"third party" checkbox is not checked.</t>
  </si>
  <si>
    <t xml:space="preserve">“third party crew” change to "crew" </t>
  </si>
  <si>
    <t>click "crew"</t>
  </si>
  <si>
    <t>select crew item</t>
  </si>
  <si>
    <t>UC005.9-Reschedule Product Haul From Rig Job Blend</t>
  </si>
  <si>
    <t>UC005.8-Reschedule Product Haul From Rig Job bin</t>
  </si>
  <si>
    <t>Reschedule Product Haul From Rig Job bin (Update Time Fields)</t>
  </si>
  <si>
    <t>UC007.1</t>
  </si>
  <si>
    <t>Go With Crew  is not  toggled and disabled</t>
  </si>
  <si>
    <t>UC005.9-Reschedule Product Haul From Rig Job bin</t>
  </si>
  <si>
    <t>Reschedule Product Haul From Rig Job Bin  (Change to Third party)</t>
  </si>
  <si>
    <t xml:space="preserve">Right-click on a rig job bin column </t>
  </si>
  <si>
    <t>UC005.10-Reschedule Product Haul From Rig Job bin</t>
  </si>
  <si>
    <t>Reschedule Product Haul From Rig Job Bin  (Change to Not Third party)</t>
  </si>
  <si>
    <t>UC007.4</t>
  </si>
  <si>
    <t>UC006-Reschedule Product Haul From Rig Job Blend</t>
  </si>
  <si>
    <t>Reschedule Product Haul Load From Blend  (Base Blend Tonnage And Total Blend Tonnage And Comment</t>
  </si>
  <si>
    <t>Reschedule Product Haul Load From Blend  (Amount And Mix Water)</t>
  </si>
  <si>
    <t>Reschedule Product Haul Load From Blend  (Bulk Plant And Load to Bin)</t>
  </si>
  <si>
    <t>Reschedule Product Haul Load From Blend  (Existing Hual)</t>
  </si>
  <si>
    <t>Reschedule Product Haul Load From Blend  (Blend Test)</t>
  </si>
  <si>
    <r>
      <rPr>
        <u/>
        <sz val="9"/>
        <color rgb="FF800080"/>
        <rFont val="Arial"/>
        <charset val="134"/>
      </rPr>
      <t>Reschedule Product Haul Load From Blend  (Blend Test is checked</t>
    </r>
    <r>
      <rPr>
        <u/>
        <sz val="9"/>
        <color rgb="FF800080"/>
        <rFont val="宋体"/>
        <charset val="134"/>
      </rPr>
      <t>、</t>
    </r>
    <r>
      <rPr>
        <u/>
        <sz val="9"/>
        <color rgb="FF800080"/>
        <rFont val="Arial"/>
        <charset val="134"/>
      </rPr>
      <t>Bulk Plant And Load to Bin)</t>
    </r>
  </si>
  <si>
    <t>Reschedule Product Haul Load From Blend  (Cancel Blend Test)</t>
  </si>
  <si>
    <r>
      <rPr>
        <sz val="10"/>
        <rFont val="Arial"/>
        <charset val="134"/>
      </rPr>
      <t>Reschedule Product Haul Load From Blend  (Cancel Load to An Existing Haul</t>
    </r>
    <r>
      <rPr>
        <sz val="10"/>
        <rFont val="宋体"/>
        <charset val="134"/>
      </rPr>
      <t>、</t>
    </r>
    <r>
      <rPr>
        <sz val="10"/>
        <rFont val="Arial"/>
        <charset val="134"/>
      </rPr>
      <t xml:space="preserve"> Estimated Load Time And Expected On Location Time And Estimated Travel Time)</t>
    </r>
  </si>
  <si>
    <r>
      <rPr>
        <sz val="10"/>
        <rFont val="Arial"/>
        <charset val="134"/>
      </rPr>
      <t>Reschedule Product Haul Load From Blend  (Cancel Load to An Existing Haul</t>
    </r>
    <r>
      <rPr>
        <sz val="10"/>
        <rFont val="宋体"/>
        <charset val="134"/>
      </rPr>
      <t>、</t>
    </r>
    <r>
      <rPr>
        <sz val="10"/>
        <rFont val="Arial"/>
        <charset val="134"/>
      </rPr>
      <t>Go with Crew)</t>
    </r>
  </si>
  <si>
    <r>
      <rPr>
        <sz val="10"/>
        <rFont val="Arial"/>
        <charset val="134"/>
      </rPr>
      <t>Reschedule Product Haul Load From Blend  (Cancel Load to An Existing Haul</t>
    </r>
    <r>
      <rPr>
        <sz val="10"/>
        <rFont val="宋体"/>
        <charset val="134"/>
      </rPr>
      <t>、</t>
    </r>
    <r>
      <rPr>
        <sz val="10"/>
        <rFont val="Arial"/>
        <charset val="134"/>
      </rPr>
      <t>Cancel Go with Crew)</t>
    </r>
  </si>
  <si>
    <r>
      <rPr>
        <sz val="10"/>
        <rFont val="Arial"/>
        <charset val="134"/>
      </rPr>
      <t>Reschedule Product Haul Load From Blend  (Cancel Load to An Existing Haul</t>
    </r>
    <r>
      <rPr>
        <sz val="10"/>
        <rFont val="宋体"/>
        <charset val="134"/>
      </rPr>
      <t>、</t>
    </r>
    <r>
      <rPr>
        <sz val="10"/>
        <rFont val="Arial"/>
        <charset val="134"/>
      </rPr>
      <t>Third Party)</t>
    </r>
  </si>
  <si>
    <r>
      <rPr>
        <sz val="10"/>
        <rFont val="Arial"/>
        <charset val="134"/>
      </rPr>
      <t>Reschedule Product Haul Load From Blend  (Cancel Load to An Existing Haul</t>
    </r>
    <r>
      <rPr>
        <sz val="10"/>
        <rFont val="宋体"/>
        <charset val="134"/>
      </rPr>
      <t>、</t>
    </r>
    <r>
      <rPr>
        <sz val="10"/>
        <rFont val="Arial"/>
        <charset val="134"/>
      </rPr>
      <t>Cancel Third Party)</t>
    </r>
  </si>
  <si>
    <r>
      <rPr>
        <sz val="10"/>
        <rFont val="Arial"/>
        <charset val="134"/>
      </rPr>
      <t>Reschedule Product Haul Load From Blend  (Cancel Load to An Existing Haul</t>
    </r>
    <r>
      <rPr>
        <sz val="10"/>
        <rFont val="宋体"/>
        <charset val="134"/>
      </rPr>
      <t>、</t>
    </r>
    <r>
      <rPr>
        <sz val="10"/>
        <rFont val="Arial"/>
        <charset val="134"/>
      </rPr>
      <t>Go With Crew and Third Party changed to cancel go with crew)</t>
    </r>
  </si>
  <si>
    <r>
      <rPr>
        <sz val="10"/>
        <rFont val="Arial"/>
        <charset val="134"/>
      </rPr>
      <t>Reschedule Product Haul Load From Blend  (Cancel Load to An Existing Haul</t>
    </r>
    <r>
      <rPr>
        <sz val="10"/>
        <rFont val="宋体"/>
        <charset val="134"/>
      </rPr>
      <t>、</t>
    </r>
    <r>
      <rPr>
        <sz val="10"/>
        <rFont val="Arial"/>
        <charset val="134"/>
      </rPr>
      <t>Go With Crew and Third Party changed to cancel third party)</t>
    </r>
  </si>
  <si>
    <r>
      <rPr>
        <sz val="10"/>
        <rFont val="Arial"/>
        <charset val="134"/>
      </rPr>
      <t>Reschedule Product Haul Load From Blend  (Cancel Load to An Existing Haul</t>
    </r>
    <r>
      <rPr>
        <sz val="10"/>
        <rFont val="宋体"/>
        <charset val="134"/>
      </rPr>
      <t>、</t>
    </r>
    <r>
      <rPr>
        <sz val="10"/>
        <rFont val="Arial"/>
        <charset val="134"/>
      </rPr>
      <t>Go With Crew and Third Party changed to cancel Go With Crew and third party)</t>
    </r>
  </si>
  <si>
    <t>UC006.1-Reschedule Product Haul Load From Blend</t>
  </si>
  <si>
    <t>Reschedule Product Haul Load From Blend  (Base Blend Tonnage And Total Blend Tonnage And Comments)</t>
  </si>
  <si>
    <t>UC006-01</t>
  </si>
  <si>
    <t>INPUT value</t>
  </si>
  <si>
    <t>actual  result</t>
  </si>
  <si>
    <t>click a row</t>
  </si>
  <si>
    <t>the row is highlighted</t>
  </si>
  <si>
    <t>Click "Rig Board" in top menu</t>
  </si>
  <si>
    <t>rig boad is show</t>
  </si>
  <si>
    <t>find the just show sheet' blend</t>
  </si>
  <si>
    <t>third level Context menu "[Base Blend]+Additives-[Amount]" show</t>
  </si>
  <si>
    <t>Click third level Context menu "[Base Blend]+Additives-[Amount]" of the show sheet's one</t>
  </si>
  <si>
    <t>"[Base Blend]+Additives-[Amount]" form pups up</t>
  </si>
  <si>
    <t>Blend Test checkbox is not checked</t>
  </si>
  <si>
    <t>Bulk Plant dropdown box shows Not "None"</t>
  </si>
  <si>
    <t>Load to Bin dropdown box shows Not "None"</t>
  </si>
  <si>
    <t>Load to An Existing Haul checkbox is checked</t>
  </si>
  <si>
    <t>Existing Haul dropdown box shows Not "None"</t>
  </si>
  <si>
    <t>click "Total Blend Tonnage"</t>
  </si>
  <si>
    <r>
      <rPr>
        <sz val="10"/>
        <rFont val="Calibri"/>
        <charset val="134"/>
      </rPr>
      <t>Total Blend Tonnage is checked</t>
    </r>
    <r>
      <rPr>
        <sz val="10"/>
        <rFont val="宋体"/>
        <charset val="134"/>
      </rPr>
      <t>、</t>
    </r>
    <r>
      <rPr>
        <sz val="10"/>
        <rFont val="Calibri"/>
        <charset val="134"/>
      </rPr>
      <t>Base Blend Tonnage is not checked</t>
    </r>
  </si>
  <si>
    <t>find the just reschedule product haul load</t>
  </si>
  <si>
    <t>Click on the just reschedule product haul load</t>
  </si>
  <si>
    <t>Both sheets'data changed.Total Weight (t) is Amount.</t>
  </si>
  <si>
    <t>compare old sheet page and new sheet page</t>
  </si>
  <si>
    <r>
      <rPr>
        <sz val="10"/>
        <rFont val="Calibri"/>
        <charset val="134"/>
      </rPr>
      <t>top row of Base Blend (t)</t>
    </r>
    <r>
      <rPr>
        <sz val="10"/>
        <rFont val="宋体"/>
        <charset val="134"/>
      </rPr>
      <t>、</t>
    </r>
    <r>
      <rPr>
        <sz val="10"/>
        <rFont val="Calibri"/>
        <charset val="134"/>
      </rPr>
      <t xml:space="preserve"> Total Weight (t)</t>
    </r>
    <r>
      <rPr>
        <sz val="10"/>
        <rFont val="宋体"/>
        <charset val="134"/>
      </rPr>
      <t>、</t>
    </r>
    <r>
      <rPr>
        <sz val="10"/>
        <rFont val="Calibri"/>
        <charset val="134"/>
      </rPr>
      <t>BASE BLEND table of Required column data is changed,ADDITIVES table of Required column data is changed,Material Totals table of Required column data is changed,</t>
    </r>
  </si>
  <si>
    <t>UC006.2-Reschedule Product Haul Load From Blend</t>
  </si>
  <si>
    <t>Total Blend Tonnage is selected</t>
  </si>
  <si>
    <t>click "Amount"</t>
  </si>
  <si>
    <t>changed "Amount" value</t>
  </si>
  <si>
    <t>click "Mix Water"</t>
  </si>
  <si>
    <t>changed "Mix Water" value</t>
  </si>
  <si>
    <t>Both sheets'data changed.Total Weight (t) is Amount filled.Mix Water (m³/t) is Mix Water filled</t>
  </si>
  <si>
    <t>UC006.3-Reschedule Product Haul Load From Blend</t>
  </si>
  <si>
    <t>Selct  one [bulk plant name]</t>
  </si>
  <si>
    <t>Dropdown list is closed, [bulk plant name] is displayed in the box</t>
  </si>
  <si>
    <t>open "Load to Bin" dropdown list</t>
  </si>
  <si>
    <t>Selct "[binInformation Name]"</t>
  </si>
  <si>
    <t>Dropdown list is closed, "[binInformation Name]" is displayed in the box</t>
  </si>
  <si>
    <t>header section data,Bulk Plant is bulkplant dropdown selected  value,Bin is binInformation dropdown selected value.</t>
  </si>
  <si>
    <t>UC006.4-Reschedule Product Haul Load From Blend</t>
  </si>
  <si>
    <t>have more than one product haul</t>
  </si>
  <si>
    <t>open "Existing Haul" dropdown list</t>
  </si>
  <si>
    <t>Selct  another  [Existing Haul]</t>
  </si>
  <si>
    <t>Dropdown list is closed, another  [Existing Haul] is displayed in the box</t>
  </si>
  <si>
    <t>page auto refresh</t>
  </si>
  <si>
    <t>Right-click on a rig job blend column of just reschedule</t>
  </si>
  <si>
    <t>second level Context menu "[Crew Description]-[Expected On Location Time]" show,If the just reschedule product haul load only have one reschedule load,the reschedule product haul is disappear.</t>
  </si>
  <si>
    <t>the just prodcut haul load move to Existing Haul dropdown box selected item,</t>
  </si>
  <si>
    <t>UC006.5-Reschedule Product Haul Load From Blend</t>
  </si>
  <si>
    <t>click "Blend Test checkbox"</t>
  </si>
  <si>
    <t>Blend Test checkbox is checked</t>
  </si>
  <si>
    <t>Load to Bin options are listed</t>
  </si>
  <si>
    <t>Selct  a  [Load to Bin]</t>
  </si>
  <si>
    <t>Dropdown list is closed, a  [Load to Bin] is displayed in the box</t>
  </si>
  <si>
    <t>second level Context menu "blend in test" show,[Crew Description]-[Expected On Location Time] changed to "blend in test"</t>
  </si>
  <si>
    <t>Both sheets'data changed.Driver is empty,Unit  is empty,Bin is the Load to Bin value.</t>
  </si>
  <si>
    <t>UC006.6-Reschedule Product Haul Load From Blend</t>
  </si>
  <si>
    <t>Reschedule Product Haul Load From Blend  (Blend Test is checked、Bulk Plant And Load to Bin)</t>
  </si>
  <si>
    <t>bulk plant options are listed</t>
  </si>
  <si>
    <t>Selct  a  [bulk plant]</t>
  </si>
  <si>
    <t>Dropdown list is closed, a  [bulk plant] is displayed in the box</t>
  </si>
  <si>
    <t>load to bin options are listed</t>
  </si>
  <si>
    <t>"load to bin" closed without errors</t>
  </si>
  <si>
    <t>Both sheets'data changed.Bulk Plant is Bulk Plant dropdown value,Bin is the Load to Bin dropdown value.</t>
  </si>
  <si>
    <t>UC006.7-Reschedule Product Haul Load From Blend</t>
  </si>
  <si>
    <t>UC001.2</t>
  </si>
  <si>
    <t>Load to An Existing Haul checkbox show and not checked</t>
  </si>
  <si>
    <t>Go With Crew show and not checked</t>
  </si>
  <si>
    <t>Estimated Load Time show and filled</t>
  </si>
  <si>
    <t>Third Party show and not checked</t>
  </si>
  <si>
    <t>Crew show and filled</t>
  </si>
  <si>
    <t>open "crew" dropdown list</t>
  </si>
  <si>
    <t>crew options are listed</t>
  </si>
  <si>
    <t>Selct  a  [crew] option</t>
  </si>
  <si>
    <t>Dropdown list is closed, a  [crew] is displayed in the box</t>
  </si>
  <si>
    <t>second level Context menu "blend in test" show,"blend in test" changed to "[Crew Description]-[Expected On Location Time]"</t>
  </si>
  <si>
    <t>UC006.8-Reschedule Product Haul Load From Blend</t>
  </si>
  <si>
    <t>Reschedule Product Haul Load From Blend  (Cancel Load to An Existing Haul、 Estimated Load Time And Expected On Location Time And Estimated Travel Time)</t>
  </si>
  <si>
    <t xml:space="preserve">mouse move to second level Context menu "[Crew Description]-[Expected On Location Time]" </t>
  </si>
  <si>
    <t xml:space="preserve">Click third level Context menu "[Base Blend]+Additives-[Amount]" </t>
  </si>
  <si>
    <t>click "Load to An Existing Haul"</t>
  </si>
  <si>
    <t>Load to An Existing Haul checkbox is not checked</t>
  </si>
  <si>
    <t>Existing Haul is hide</t>
  </si>
  <si>
    <t>Select   a nother date</t>
  </si>
  <si>
    <t>Calendar control pops close,"Estimated Load Time"  show selected date</t>
  </si>
  <si>
    <t>Calendar control pops close,"Expected On Location Time" show selected date</t>
  </si>
  <si>
    <t>update "Estimated Travel Time"</t>
  </si>
  <si>
    <t>update "Estimated Travel Time" to a nother number</t>
  </si>
  <si>
    <t>mouse move to second level Context menu "[Crew Description]-[Expected On Location Time]" of the just reschedule item  icon</t>
  </si>
  <si>
    <t>Click third level Context menu "[Base Blend]+Additives-[Amount]" of the  the just reschedule item</t>
  </si>
  <si>
    <t>UC006.9-Reschedule Product Haul Load From Blend</t>
  </si>
  <si>
    <t>Reschedule Product Haul Load From Blend  (Cancel Load to An Existing Haul、Go with Crew)</t>
  </si>
  <si>
    <t xml:space="preserve">Click on "go with crew" </t>
  </si>
  <si>
    <t>"go with crew" checkbox is checked</t>
  </si>
  <si>
    <t>Expected On Location Time is hide</t>
  </si>
  <si>
    <t>Estimated Travel Time is hide</t>
  </si>
  <si>
    <t>UC006.10-Reschedule Product Haul Load From Blend</t>
  </si>
  <si>
    <t>Reschedule Product Haul Load From Blend  (Cancel Load to An Existing Haul、Cancel Go with Crew)</t>
  </si>
  <si>
    <t>Go With Crew show and checked</t>
  </si>
  <si>
    <t>"go with crew" checkbox is not checked</t>
  </si>
  <si>
    <t>UC006.11-Reschedule Product Haul Load From Blend</t>
  </si>
  <si>
    <t xml:space="preserve">Reschedule Product Haul Load From Blend  (Cancel Load to An Existing Haul、Third Party)
</t>
  </si>
  <si>
    <t xml:space="preserve">Click on "third pary" check box </t>
  </si>
  <si>
    <t>"crew" changed to "Third Party Crew"</t>
  </si>
  <si>
    <t>click "third party crew" dropdown</t>
  </si>
  <si>
    <t>open "third party crew" options list</t>
  </si>
  <si>
    <t>select one "third party crew" option</t>
  </si>
  <si>
    <t xml:space="preserve"> "third party crew" options list closed,third party crew show selected option</t>
  </si>
  <si>
    <t>UC006.12-Reschedule Product Haul Load From Blend</t>
  </si>
  <si>
    <t>Reschedule Product Haul Load From Blend  (Cancel Load to An Existing Haul、Cancel Third Party)</t>
  </si>
  <si>
    <t>Go With Crew show checked</t>
  </si>
  <si>
    <t>Third Party show and  checked</t>
  </si>
  <si>
    <t>third party Crew show and filled</t>
  </si>
  <si>
    <t>UC006.13-Reschedule Product Haul Load From Blend</t>
  </si>
  <si>
    <t>Reschedule Product Haul Load From Blend  (Cancel Load to An Existing Haul、Go With Crew and Third Party changed to cancel go with crew)</t>
  </si>
  <si>
    <t>click "go with crew"</t>
  </si>
  <si>
    <t>Expected On Location Time is show</t>
  </si>
  <si>
    <t>Estimated Travel Time is show</t>
  </si>
  <si>
    <t>UC006.14-Reschedule Product Haul Load From Blend</t>
  </si>
  <si>
    <t>Reschedule Product Haul Load From Blend  (Cancel Load to An Existing Haul、Go With Crew and Third Party changed to cancel third party)</t>
  </si>
  <si>
    <t>"third party" checkbox is checked</t>
  </si>
  <si>
    <t>click "crew" dropdown</t>
  </si>
  <si>
    <t>open "crew" options list</t>
  </si>
  <si>
    <t>select one "crew" option</t>
  </si>
  <si>
    <t xml:space="preserve"> "crew" options list closed,third party crew show selected option</t>
  </si>
  <si>
    <t>UC006.15-Reschedule Product Haul Load From Blend</t>
  </si>
  <si>
    <t>Reschedule Product Haul Load From Blend  (Cancel Load to An Existing Haul、Go With Crew and Third Party changed to cancel Go With Crew and third party)</t>
  </si>
  <si>
    <t>UC007-Reschedule Blend From Bin</t>
  </si>
  <si>
    <t>Schedule Blend From Bin(No checkboxs checked)</t>
  </si>
  <si>
    <t>Schedule Blend From Bin(Blend Test checkbox is checked)</t>
  </si>
  <si>
    <t>Schedule Blend From Bin(Load to An Existing Haul checkboxs is checked)</t>
  </si>
  <si>
    <t>Schedule Blend From Bin(Third Party checkboxs is not checked)</t>
  </si>
  <si>
    <t>UC007.1-Schedule Blend From Bin(No checkboxs checked)</t>
  </si>
  <si>
    <r>
      <rPr>
        <sz val="10"/>
        <rFont val="宋体"/>
        <charset val="134"/>
      </rPr>
      <t>Schedule Blend From Bin(</t>
    </r>
    <r>
      <rPr>
        <sz val="10"/>
        <color rgb="FFFF0000"/>
        <rFont val="宋体"/>
        <charset val="134"/>
      </rPr>
      <t>No checkboxs checked</t>
    </r>
    <r>
      <rPr>
        <sz val="10"/>
        <rFont val="宋体"/>
        <charset val="134"/>
      </rPr>
      <t>)</t>
    </r>
  </si>
  <si>
    <t>UC007-01</t>
  </si>
  <si>
    <t xml:space="preserve">Schedule Blend  </t>
  </si>
  <si>
    <t>has Program Id</t>
  </si>
  <si>
    <t>click server point "RD"</t>
  </si>
  <si>
    <t>SHOW ONLY RD LIST</t>
  </si>
  <si>
    <t xml:space="preserve">Right-click on a bin column </t>
  </si>
  <si>
    <t>rig:Ironhand #1
job:Surface
bin: 1825
blend:16.5T</t>
  </si>
  <si>
    <t>click 'Schedule Blend'</t>
  </si>
  <si>
    <t>"Schedule Blend" form pups up</t>
  </si>
  <si>
    <t>Program Id is not filled</t>
  </si>
  <si>
    <t>Customer is not filled</t>
  </si>
  <si>
    <t>Job Type dropdown box shows "None"</t>
  </si>
  <si>
    <t>Base Blend dropdown box shows "None"</t>
  </si>
  <si>
    <t>Base Blend Tonnage is DISABLED,AND NOT SELECTED</t>
  </si>
  <si>
    <t>Amount water is filled 0</t>
  </si>
  <si>
    <t>Mix water is filled 0</t>
  </si>
  <si>
    <t>Blend Test is not checked</t>
  </si>
  <si>
    <t>Load to Bin filled '1825'</t>
  </si>
  <si>
    <t>Load to An Existing Haul  is not toggled</t>
  </si>
  <si>
    <t>Estimated Load Time fill datetime now</t>
  </si>
  <si>
    <t>Expected On Location Time fill datetime now</t>
  </si>
  <si>
    <t>Third Party is not toggled</t>
  </si>
  <si>
    <t>Fill Program Id('PRG2101921')</t>
  </si>
  <si>
    <t>PRG2101921</t>
  </si>
  <si>
    <t>Customer is auto populated</t>
  </si>
  <si>
    <t>customer input :Bonterra Energy Corp.</t>
  </si>
  <si>
    <t>open" Job Type" dropdown list</t>
  </si>
  <si>
    <t xml:space="preserve"> Job Type options are listed</t>
  </si>
  <si>
    <t>select "######"</t>
  </si>
  <si>
    <t>Surface Casing</t>
  </si>
  <si>
    <t>Job Type dropdown list hide</t>
  </si>
  <si>
    <t>open "Base Blend" dropdown list</t>
  </si>
  <si>
    <t>Base Blend options are listd</t>
  </si>
  <si>
    <t>Preflush - Fresh Water</t>
  </si>
  <si>
    <t>Base Blend dropdown list hide</t>
  </si>
  <si>
    <t>Amount  is filled(&lt; blend amount)</t>
  </si>
  <si>
    <t>Mix Water is filled(&gt;0)</t>
  </si>
  <si>
    <t>open" Bulk Plant" dropdown list</t>
  </si>
  <si>
    <t>RD BULK PLANT</t>
  </si>
  <si>
    <t>Bulk Plant dropdown list hide</t>
  </si>
  <si>
    <t>open" Crew" dropdown list</t>
  </si>
  <si>
    <t>Crew dropdown list hide</t>
  </si>
  <si>
    <t>"Schedule Blend" form is closed without errors</t>
  </si>
  <si>
    <t>submit save and page refresh.</t>
  </si>
  <si>
    <r>
      <rPr>
        <sz val="10"/>
        <color rgb="FFFF0000"/>
        <rFont val="Calibri"/>
        <charset val="134"/>
      </rPr>
      <t>FIRST CONFIRM:</t>
    </r>
    <r>
      <rPr>
        <sz val="10"/>
        <rFont val="Calibri"/>
        <charset val="134"/>
      </rPr>
      <t xml:space="preserve">
Alert: You are loading different blend to Bin 1825.
Blend in bin: iPrime (AB) + 0.2% CFL-3 + 0.5% SCA-6 + 0.5% SCA-7 + 0.25% MCR-7 + 0.5% FWC-2 + 0.15% ASM-3 + 0.2% CDF-6P
You are loading: Fresh Water
Alert: Bin is overloaded.
Bin 1825 remaining loadable capacity is -88.5985t.
10 t on the way,
88.5985t in the storage.
Currently scheduled 1t.
Do you want to continue the operation?</t>
    </r>
  </si>
  <si>
    <t>Right-click on a bin column with the just schedule item</t>
  </si>
  <si>
    <t>mouse move to "cancel blend"  arrow  icon</t>
  </si>
  <si>
    <t>mouse move to "[Crew Description]-[Expected On Location Time]"  arrow  icon</t>
  </si>
  <si>
    <t>Third level context menu pops up lists links in following format
"[Base Blend]+Additives-[Amount]t"
there should olny one row and disabled</t>
  </si>
  <si>
    <t>all columes is filled.</t>
  </si>
  <si>
    <t>UC007.2-Schedule Blend From Bin</t>
  </si>
  <si>
    <r>
      <rPr>
        <sz val="10"/>
        <rFont val="宋体"/>
        <charset val="134"/>
      </rPr>
      <t>Schedule Blend From Bin(</t>
    </r>
    <r>
      <rPr>
        <sz val="10"/>
        <color rgb="FFFF0000"/>
        <rFont val="宋体"/>
        <charset val="134"/>
      </rPr>
      <t>Blend Test checkbox is checked，this is not effective,beacuse blend test checkbox is disabled</t>
    </r>
    <r>
      <rPr>
        <sz val="10"/>
        <rFont val="宋体"/>
        <charset val="134"/>
      </rPr>
      <t>)</t>
    </r>
  </si>
  <si>
    <t>UC007-02</t>
  </si>
  <si>
    <t>input value</t>
  </si>
  <si>
    <t>Base Blend Tonnage is DISABLED</t>
  </si>
  <si>
    <t xml:space="preserve">click blendTest </t>
  </si>
  <si>
    <t>changed blendtest state</t>
  </si>
  <si>
    <t>can not click</t>
  </si>
  <si>
    <t>UC007.3-Schedule Blend From Bin</t>
  </si>
  <si>
    <r>
      <rPr>
        <sz val="10"/>
        <rFont val="宋体"/>
        <charset val="134"/>
      </rPr>
      <t>Schedule Blend From Bin(</t>
    </r>
    <r>
      <rPr>
        <sz val="10"/>
        <color rgb="FFFF0000"/>
        <rFont val="宋体"/>
        <charset val="134"/>
      </rPr>
      <t>Load to An Existing Haul checkboxs is checked</t>
    </r>
    <r>
      <rPr>
        <sz val="10"/>
        <rFont val="宋体"/>
        <charset val="134"/>
      </rPr>
      <t>)</t>
    </r>
  </si>
  <si>
    <t>UC007-03</t>
  </si>
  <si>
    <t>intput value</t>
  </si>
  <si>
    <t>actual result</t>
  </si>
  <si>
    <t>click Load to An Existing Haul</t>
  </si>
  <si>
    <r>
      <rPr>
        <sz val="10"/>
        <rFont val="Calibri"/>
        <charset val="134"/>
      </rPr>
      <t>Expected On Location Time</t>
    </r>
    <r>
      <rPr>
        <sz val="10"/>
        <rFont val="宋体"/>
        <charset val="134"/>
      </rPr>
      <t>、</t>
    </r>
    <r>
      <rPr>
        <sz val="10"/>
        <rFont val="Calibri"/>
        <charset val="134"/>
      </rPr>
      <t>Estimated Travel Time</t>
    </r>
    <r>
      <rPr>
        <sz val="10"/>
        <rFont val="宋体"/>
        <charset val="134"/>
      </rPr>
      <t>、</t>
    </r>
    <r>
      <rPr>
        <sz val="10"/>
        <rFont val="Calibri"/>
        <charset val="134"/>
      </rPr>
      <t>Third Party</t>
    </r>
    <r>
      <rPr>
        <sz val="10"/>
        <rFont val="宋体"/>
        <charset val="134"/>
      </rPr>
      <t>、</t>
    </r>
    <r>
      <rPr>
        <sz val="10"/>
        <rFont val="Calibri"/>
        <charset val="134"/>
      </rPr>
      <t>Crew is hide,Existing Haul is show</t>
    </r>
  </si>
  <si>
    <t>open" Existing Haul " dropdown list</t>
  </si>
  <si>
    <t>product haul options are listed</t>
  </si>
  <si>
    <t>select  uc001.1 schedule product haul</t>
  </si>
  <si>
    <t xml:space="preserve"> Dzikowski, Evan | 446097 | 746109 12/11/2020</t>
  </si>
  <si>
    <t>product haul dropdown list hide,show the selected one</t>
  </si>
  <si>
    <t>can't save,SanjelCrew is null</t>
  </si>
  <si>
    <r>
      <rPr>
        <sz val="10"/>
        <color rgb="FFFF0000"/>
        <rFont val="Calibri"/>
        <charset val="134"/>
      </rPr>
      <t>CONFIRM 1:</t>
    </r>
    <r>
      <rPr>
        <sz val="10"/>
        <rFont val="Calibri"/>
        <charset val="134"/>
      </rPr>
      <t xml:space="preserve">
Alert: You are loading different blend to Bin 1825.
Blend in bin: iPrime (AB) + 0.2% CFL-3 + 0.5% SCA-6 + 0.5% SCA-7 + 0.25% MCR-7 + 0.5% FWC-2 + 0.15% ASM-3 + 0.2% CDF-6P
You are loading: Fresh Water
Alert: Bin is overloaded.
Bin 1825 remaining loadable capacity is -88.5985t.
11 t on the way,
88.5985t in the storage.
Currently scheduled 1t.
Do you want to continue the operation?</t>
    </r>
  </si>
  <si>
    <t>mouse move to "Reschedule blend"  arrow  icon</t>
  </si>
  <si>
    <t>Third level context menu pops up lists links in following format
"[Base Blend]+Additives-[Amount]t"
there should have just schedule item (not disabled) and old schedule product haul load(disabled)</t>
  </si>
  <si>
    <t>mouse move to "Cancel blend"  arrow  icon</t>
  </si>
  <si>
    <t>second level Context menu show up, "[Crew Description]-[Expected On Location Time]" link shows in the the menu list,the just shcedule slected product haul is disabled.</t>
  </si>
  <si>
    <t>Third level context menu pops up lists links in following format
"[Base Blend]+Additives-[Amount]t"
there should have just schedule item (not disabled) and old schedule blend(disabled)</t>
  </si>
  <si>
    <t>UC007.4-Schedule Blend From Bin</t>
  </si>
  <si>
    <r>
      <rPr>
        <sz val="10"/>
        <rFont val="宋体"/>
        <charset val="134"/>
      </rPr>
      <t>Schedule Blend From Bin(</t>
    </r>
    <r>
      <rPr>
        <sz val="10"/>
        <color rgb="FFFF0000"/>
        <rFont val="宋体"/>
        <charset val="134"/>
      </rPr>
      <t>Third Party checkboxs is  checked</t>
    </r>
    <r>
      <rPr>
        <sz val="10"/>
        <rFont val="宋体"/>
        <charset val="134"/>
      </rPr>
      <t>)</t>
    </r>
  </si>
  <si>
    <t>UC007-04</t>
  </si>
  <si>
    <t>click Third Party</t>
  </si>
  <si>
    <t>crew changed to Third Party</t>
  </si>
  <si>
    <t>Third Party</t>
  </si>
  <si>
    <t>open" Third Party" dropdown list</t>
  </si>
  <si>
    <t>Snow Trucking  | Allistor</t>
  </si>
  <si>
    <t>the colume of "Primary Unit" is empty.
the colume of Tractor Unit is empty.
the colume of Driver is empty. 
other columes is filled.</t>
  </si>
  <si>
    <t>UC008-Reschedule Blend From Bin</t>
  </si>
  <si>
    <t>ReSchedule Blend From Bin(No checkbox was checked. Test amount/mix water change)</t>
  </si>
  <si>
    <t>Re-Schedule Blend From Bin(Blend Test checkbox is checked)</t>
  </si>
  <si>
    <t>Re-Schedule Blend From Bin(Load to An Existing Haul checkboxs is checked)</t>
  </si>
  <si>
    <t>Re-Schedule Blend From Bin(Third Party checkboxs is not checked)</t>
  </si>
  <si>
    <t>UC008.1-ReSchedule Blend From Bin(No checkbox was checked. Test Base Blend Tonnage And Total Blend Tonnage/amount/mix water change)</t>
  </si>
  <si>
    <t>ReSchedule Blend From Bin(No checkbox was checked.  Base Blend Tonnage And Total Blend Tonnage)</t>
  </si>
  <si>
    <t>UC008-01</t>
  </si>
  <si>
    <t>Existing blend schedule created (No checkbox was checked. Test amount/mix water change)</t>
  </si>
  <si>
    <t>click server point "[XXXX]"</t>
  </si>
  <si>
    <t>PAGE REFRESH and show rig job list</t>
  </si>
  <si>
    <t>Locate rig job [CompanyName]/[Rig Name]</t>
  </si>
  <si>
    <t>Company Name:
Rig:
Bin:</t>
  </si>
  <si>
    <t>Right-click on bin [XXX]</t>
  </si>
  <si>
    <t xml:space="preserve">Context menu pops up, shows following items:
Schedule Blend (enabled)
Rescheule Blend(enabled with red arrow)
Cancel Blend (enabled with red arrow)
</t>
  </si>
  <si>
    <t>Move mouse over  the red arrow after "[Crew Description]-[Expected On Location Time]"</t>
  </si>
  <si>
    <t xml:space="preserve">Third level context menu pops up lists links in following format
"[Base Blend]+Additives-[Amount]t"
</t>
  </si>
  <si>
    <t>Click on "[Base Blend]+Additives-[Amount]t"</t>
  </si>
  <si>
    <t>A Diaglog form pops up with title "[Base Blend]+Additives-[Amount]t"</t>
  </si>
  <si>
    <t>Program Id is  filled [XXXXX] and disabled</t>
  </si>
  <si>
    <t>Customer is  filled [XXXX} and disabled</t>
  </si>
  <si>
    <t>Job Type is filled [XXXX],can't edit</t>
  </si>
  <si>
    <t>Base Blend is filled [[Base Blend] + Additives] and disabled</t>
  </si>
  <si>
    <t>Base Blend Tonnage is  SELECTED</t>
  </si>
  <si>
    <t>Amount water is filled [0000]</t>
  </si>
  <si>
    <t>Mix water is filled [0000]</t>
  </si>
  <si>
    <t>Blend Test is not checked and disabled</t>
  </si>
  <si>
    <t xml:space="preserve">Bulk Plant is filled [xxxx] </t>
  </si>
  <si>
    <t>Load to Bin filled [xxxx] and disabled</t>
  </si>
  <si>
    <t>Total Blend Tonnage is checked</t>
  </si>
  <si>
    <t>Base Blend Tonnage is not checked</t>
  </si>
  <si>
    <t>"ReSchedule Blend" form is closed without errors,refresh page.</t>
  </si>
  <si>
    <t>"Schedule Blend" form is closed without errors,refresh page.</t>
  </si>
  <si>
    <t>Click on the  record of the just reschedule blend</t>
  </si>
  <si>
    <t>Both sheets' header section data of Total Weight is just amount filled data,header section data of Mix Water is just mix water filled</t>
  </si>
  <si>
    <t>UC008.2-ReSchedule Blend From Bin(change Existing Haul)</t>
  </si>
  <si>
    <t>ReSchedule Blend From Bin(change Amount/Mix Water/Bulk Plant)</t>
  </si>
  <si>
    <t>Move mouse over  the red arrow after  '[Crew Description]-[Expected On Location Time]'</t>
  </si>
  <si>
    <t>Bulk Plant is filled [xxxx]</t>
  </si>
  <si>
    <t>update Amount value</t>
  </si>
  <si>
    <t>filled another value</t>
  </si>
  <si>
    <t>update Mix Water</t>
  </si>
  <si>
    <t>click "Bulk Plant" dropdown</t>
  </si>
  <si>
    <t>"bulk plant" options open</t>
  </si>
  <si>
    <t>select  another  option</t>
  </si>
  <si>
    <t>"bulk plant" show the selected one</t>
  </si>
  <si>
    <t>click "Existing Haul"</t>
  </si>
  <si>
    <t>Existing Haul  list open</t>
  </si>
  <si>
    <t>select  another  "existing hual"</t>
  </si>
  <si>
    <t>"Existing Haul" show the selected one</t>
  </si>
  <si>
    <t>Right-click on bin [XXX] of just reschedule one</t>
  </si>
  <si>
    <t>Bulk Plant is filled with just selected one</t>
  </si>
  <si>
    <t>Both sheets' header section data of Base Blend Weight is just amount filled data,header section data of Mix Water is just mix water filled</t>
  </si>
  <si>
    <t>UC009- Cancel Product Haul</t>
  </si>
  <si>
    <t>Cancel Product Haul from blend(Ideal scenrio)</t>
  </si>
  <si>
    <t>submit save without error</t>
  </si>
  <si>
    <t>Cancel Product Haul from blend(click button 'No')</t>
  </si>
  <si>
    <t>UC009.1-Cancel Product Haul from blend</t>
  </si>
  <si>
    <t>Cancel Product Haul from blend(Click button 'Yes')</t>
  </si>
  <si>
    <t>UC009-01</t>
  </si>
  <si>
    <t>2022.01.10</t>
  </si>
  <si>
    <t>"Cancel Product Haul" has children context menu</t>
  </si>
  <si>
    <t>click second menu "#####"</t>
  </si>
  <si>
    <t>"#####" form pops up</t>
  </si>
  <si>
    <t>click button "Yes"</t>
  </si>
  <si>
    <t>pops up form hide ,page refresh</t>
  </si>
  <si>
    <t>second menu "#####" removed</t>
  </si>
  <si>
    <t>UC009-02</t>
  </si>
  <si>
    <t>click button "No"</t>
  </si>
  <si>
    <t xml:space="preserve">pops up form hide </t>
  </si>
  <si>
    <t>UC010- Cancel Product Haul Load from blend</t>
  </si>
  <si>
    <t>Cancel Product Haul Load(Ideal scenrio)</t>
  </si>
  <si>
    <t>has children context menu</t>
  </si>
  <si>
    <t>UC0010.1-Cancel Product Haul Load from blend</t>
  </si>
  <si>
    <t>Cancel Product Haul Load from blend(Ideal scenrio)</t>
  </si>
  <si>
    <t>UC010-01</t>
  </si>
  <si>
    <t>mouse move to children context menu "#####" Triangle  icon</t>
  </si>
  <si>
    <t xml:space="preserve">"Cancel Product Haul Load" has children context menu,the child context menu has enable </t>
  </si>
  <si>
    <t>the second context menu all disabled</t>
  </si>
  <si>
    <t>UC011- OnLocation Product Haul</t>
  </si>
  <si>
    <t>OnLocation Product Haul from blend</t>
  </si>
  <si>
    <t>submit save without any error</t>
  </si>
  <si>
    <t>UC0011.1-OnLocation Product Haul from blend</t>
  </si>
  <si>
    <t>UC011-01</t>
  </si>
  <si>
    <t>has OnLocation Product Haul context menu and menu list has enable item</t>
  </si>
  <si>
    <t>mouse move to "on Location" Triangle  icon</t>
  </si>
  <si>
    <t xml:space="preserve">click the child context menu "#####" </t>
  </si>
  <si>
    <t>no form pops up,the pops up url is error</t>
  </si>
  <si>
    <t>On Location Time is populated  now time</t>
  </si>
  <si>
    <t xml:space="preserve">Click on "On Location Time" calendar icon </t>
  </si>
  <si>
    <t>On Location Time select time</t>
  </si>
  <si>
    <t>On Location Time show selected time</t>
  </si>
  <si>
    <t>click "Save" Button</t>
  </si>
  <si>
    <t>pops form hide,this page refresh</t>
  </si>
  <si>
    <t>OnLocation Product Haul load from blend</t>
  </si>
  <si>
    <t>UC009.1-OnLocation Product Haul load from blend</t>
  </si>
  <si>
    <t>UC012-01</t>
  </si>
  <si>
    <t>has OnLocation Product Haul Load context menu and menu list has enable item</t>
  </si>
  <si>
    <t>mouse move to "#####" Triangle  icon</t>
  </si>
  <si>
    <t xml:space="preserve">click the child context menu "XXXXX" </t>
  </si>
  <si>
    <t>"XXXXX" form pops up</t>
  </si>
  <si>
    <t>UC013- create job alert for rig board of company</t>
  </si>
  <si>
    <t>create job alert for rig board of company(all check box is not checked)</t>
  </si>
  <si>
    <t>save submit with out error</t>
  </si>
  <si>
    <t>create job alert for rig board of company(Is Project Rig checked)</t>
  </si>
  <si>
    <t>create job alert for rig board of company(Is Service Rig checked)</t>
  </si>
  <si>
    <t>create job alert for rig board of company(Is Project Rig and Is Service Rig checked)</t>
  </si>
  <si>
    <t>UC0013.1-create job alert for rig board of company</t>
  </si>
  <si>
    <r>
      <rPr>
        <sz val="10"/>
        <rFont val="宋体"/>
        <charset val="134"/>
      </rPr>
      <t>create job alert for rig board of company(</t>
    </r>
    <r>
      <rPr>
        <sz val="10"/>
        <color rgb="FFFF0000"/>
        <rFont val="宋体"/>
        <charset val="134"/>
      </rPr>
      <t>all check box is not checked</t>
    </r>
    <r>
      <rPr>
        <sz val="10"/>
        <rFont val="宋体"/>
        <charset val="134"/>
      </rPr>
      <t>)</t>
    </r>
  </si>
  <si>
    <t>UC013-01</t>
  </si>
  <si>
    <t>main menu"product haul"click</t>
  </si>
  <si>
    <t>Product Haul show</t>
  </si>
  <si>
    <t xml:space="preserve">Right-click on a company column </t>
  </si>
  <si>
    <t>click "create job alert"</t>
  </si>
  <si>
    <t xml:space="preserve">form of"create job alert" pops up </t>
  </si>
  <si>
    <t>Client Company is empty</t>
  </si>
  <si>
    <t>Service Point is empty</t>
  </si>
  <si>
    <t>Rig Name is empty</t>
  </si>
  <si>
    <t>Date is empty</t>
  </si>
  <si>
    <t>Notes is empty</t>
  </si>
  <si>
    <t>Is Project Rig is not checked</t>
  </si>
  <si>
    <t>Is Service Rig is not checked</t>
  </si>
  <si>
    <t>LSD is empty</t>
  </si>
  <si>
    <t>Client Contact is empty</t>
  </si>
  <si>
    <t>click  Client Company</t>
  </si>
  <si>
    <t>Client Company list show</t>
  </si>
  <si>
    <t>selected one client company list</t>
  </si>
  <si>
    <t>Client Company list closed,client company show selected item</t>
  </si>
  <si>
    <t>click Service Point</t>
  </si>
  <si>
    <t>service point list show</t>
  </si>
  <si>
    <t>selected one of service point list</t>
  </si>
  <si>
    <t>service point list closed,service point show selected item</t>
  </si>
  <si>
    <t>click Rig Name</t>
  </si>
  <si>
    <t>Rig Name list show</t>
  </si>
  <si>
    <t>selected one of Rig Name list</t>
  </si>
  <si>
    <t>Rig Name list closed,Rig Name show selected item</t>
  </si>
  <si>
    <t xml:space="preserve">Click on "date" calendar icon </t>
  </si>
  <si>
    <t>date select time</t>
  </si>
  <si>
    <t>fill notes</t>
  </si>
  <si>
    <t>enter value</t>
  </si>
  <si>
    <t>fill lsd</t>
  </si>
  <si>
    <t>click Client Contact</t>
  </si>
  <si>
    <t>Client Contact list show</t>
  </si>
  <si>
    <t>selected one of Client Contact list</t>
  </si>
  <si>
    <t>Client Contact list closed,Client Contact show selected item</t>
  </si>
  <si>
    <t>save with out errors</t>
  </si>
  <si>
    <t>UC0013.2-create job alert for rig board of company</t>
  </si>
  <si>
    <r>
      <rPr>
        <sz val="10"/>
        <rFont val="宋体"/>
        <charset val="134"/>
      </rPr>
      <t>create job alert for rig board of company(</t>
    </r>
    <r>
      <rPr>
        <sz val="10"/>
        <color rgb="FFFF0000"/>
        <rFont val="宋体"/>
        <charset val="134"/>
      </rPr>
      <t>Is Project Rig checked</t>
    </r>
    <r>
      <rPr>
        <sz val="10"/>
        <rFont val="宋体"/>
        <charset val="134"/>
      </rPr>
      <t>)</t>
    </r>
  </si>
  <si>
    <t>click "create job alert" Triangle</t>
  </si>
  <si>
    <t>click "Is Project Rig"</t>
  </si>
  <si>
    <t>Is Project Rig is checked</t>
  </si>
  <si>
    <t>UC0013.3-create job alert for rig board of company</t>
  </si>
  <si>
    <r>
      <rPr>
        <sz val="10"/>
        <rFont val="宋体"/>
        <charset val="134"/>
      </rPr>
      <t>create job alert for rig board of company(</t>
    </r>
    <r>
      <rPr>
        <sz val="10"/>
        <color rgb="FFFF0000"/>
        <rFont val="宋体"/>
        <charset val="134"/>
      </rPr>
      <t>Is Service Rig checked</t>
    </r>
    <r>
      <rPr>
        <sz val="10"/>
        <rFont val="宋体"/>
        <charset val="134"/>
      </rPr>
      <t>)</t>
    </r>
  </si>
  <si>
    <t>click "Is Service Rig"</t>
  </si>
  <si>
    <t>Is Service Rig is checked</t>
  </si>
  <si>
    <t>UC0013.4-create job alert for rig board of company</t>
  </si>
  <si>
    <r>
      <rPr>
        <sz val="10"/>
        <rFont val="宋体"/>
        <charset val="134"/>
      </rPr>
      <t>create job alert for rig board of company(</t>
    </r>
    <r>
      <rPr>
        <sz val="10"/>
        <color rgb="FFFF0000"/>
        <rFont val="宋体"/>
        <charset val="134"/>
      </rPr>
      <t>Is Project Rig and Is Service Rig checked</t>
    </r>
    <r>
      <rPr>
        <sz val="10"/>
        <rFont val="宋体"/>
        <charset val="134"/>
      </rPr>
      <t>)</t>
    </r>
  </si>
  <si>
    <t>UC014- Update Company Short Name for rig board of company</t>
  </si>
  <si>
    <t>Update Company Short Name for rig board of company</t>
  </si>
  <si>
    <t>UC0014.1-Update Company Short Name for rig board of company</t>
  </si>
  <si>
    <t>click "Update Company Short Name"</t>
  </si>
  <si>
    <t xml:space="preserve">form of "Update Company Short Name" pops up </t>
  </si>
  <si>
    <t>Company Short Name is filled</t>
  </si>
  <si>
    <t>changed "Update Company Short Name"</t>
  </si>
  <si>
    <t>change other value</t>
  </si>
  <si>
    <t>after page reload</t>
  </si>
  <si>
    <t>company short name is changed value</t>
  </si>
  <si>
    <t>UC015- remove job alert for rig board of company</t>
  </si>
  <si>
    <t>remove job alert for rig board of company</t>
  </si>
  <si>
    <t>UC0015.1-remove job alert for rig board of company</t>
  </si>
  <si>
    <t>has job alert</t>
  </si>
  <si>
    <t>click "Remove Job Alert"</t>
  </si>
  <si>
    <t xml:space="preserve">alert of "Remove Job Alert" pops up </t>
  </si>
  <si>
    <t>Are you sure you want to delete this JobAlert?</t>
  </si>
  <si>
    <t>click "yes" Button</t>
  </si>
  <si>
    <t>UC016-update well location for rig board of lsd</t>
  </si>
  <si>
    <t>update well location for rig board of lsd</t>
  </si>
  <si>
    <t>UC0016.1-update well location for rig board of lsd</t>
  </si>
  <si>
    <t xml:space="preserve">Right-click on a lsd column </t>
  </si>
  <si>
    <t>click "update well location"</t>
  </si>
  <si>
    <t xml:space="preserve">form of "update well location" pops up </t>
  </si>
  <si>
    <t>Surface Well Location Type 3 radio selected one</t>
  </si>
  <si>
    <t>Surface Well Location filled</t>
  </si>
  <si>
    <t xml:space="preserve">Down Hole Well Location Type 3 radio selected one </t>
  </si>
  <si>
    <t>Down Hole Well Location is filled</t>
  </si>
  <si>
    <t>Directions is filled</t>
  </si>
  <si>
    <t>changed Surface Well Location Type selected radio</t>
  </si>
  <si>
    <t>selected a nother radio</t>
  </si>
  <si>
    <t>changed Surface Well Location value</t>
  </si>
  <si>
    <t>Surface Well Location changed to other value</t>
  </si>
  <si>
    <t>changed Down Hole Well Location value</t>
  </si>
  <si>
    <t>Down Hole Well Location changed to other value</t>
  </si>
  <si>
    <t>changed Directions value</t>
  </si>
  <si>
    <t>Directions changed to other value</t>
  </si>
  <si>
    <t>UC017-update direction for rig board of lsd</t>
  </si>
  <si>
    <t>update direction for rig board of lsd</t>
  </si>
  <si>
    <t>UC0017.1-update direction for rig board of lsd</t>
  </si>
  <si>
    <t>click "Update Direction"</t>
  </si>
  <si>
    <t xml:space="preserve">form of "Update Direction" pops up </t>
  </si>
  <si>
    <t>UC018-update direction for rig board of lsd</t>
  </si>
  <si>
    <t>Cancel blend for rig board of bind(two level menu)</t>
  </si>
  <si>
    <t>Cancel blend for rig board of bind(three level menu)</t>
  </si>
  <si>
    <t>UC0018.1-Cancel blend for rig board of bin</t>
  </si>
  <si>
    <t xml:space="preserve">click "[Crew Description]-[Expected On Location Time]"  </t>
  </si>
  <si>
    <t>confirm of"Are you sure you want to delete the haul and these product haul load ?" pops up</t>
  </si>
  <si>
    <t>UC0018.2-Cancel blend for rig board of bin</t>
  </si>
  <si>
    <t>UC006.3</t>
  </si>
  <si>
    <t>click "[Base Blend]+Additives-[Amount]t"</t>
  </si>
  <si>
    <t>confirm of"Are you sure you want to cancel the product haul load ?" pops up</t>
  </si>
  <si>
    <t>UC0019.1-context menu for rig board(schedule product haul)</t>
  </si>
  <si>
    <t>context menu for rig board(schedule product haul)</t>
  </si>
  <si>
    <t>after do UC001.1</t>
  </si>
  <si>
    <t>save with out error,after page refresh</t>
  </si>
  <si>
    <t>Right-click on a blend column with the just schedule item</t>
  </si>
  <si>
    <t>mouse move to "Reschedule product haul"  arrow  icon</t>
  </si>
  <si>
    <t>second level Context menu show up, "[Crew Description]-[Expected On Location Time]" show and not disabled</t>
  </si>
  <si>
    <t xml:space="preserve">mouse move to "[Crew Description]-[Expected On Location Time]"  </t>
  </si>
  <si>
    <t>mouse move to "cancel product haul"  arrow  icon</t>
  </si>
  <si>
    <t>Right-click on a bin column with the just schedule same row</t>
  </si>
  <si>
    <t>UC0019.2-context menu for rig board(schedule blend)</t>
  </si>
  <si>
    <t>context menu for rig board(schedule blend)</t>
  </si>
  <si>
    <t>UC006.1</t>
  </si>
  <si>
    <t>after do UC006.1</t>
  </si>
  <si>
    <t>Right-click on a BIN column with the just schedule item</t>
  </si>
  <si>
    <t>"reschedule product haul" menu  arrow  disabled</t>
  </si>
  <si>
    <t>can not show next level menu</t>
  </si>
  <si>
    <t>"cancel product haul"  menu  arrow  disabled</t>
  </si>
  <si>
    <t>UC0019.3-context menu for rig board(schedule product haul and schedule blend)</t>
  </si>
  <si>
    <t>context menu for rig board(schedule product haul and schedule blend)</t>
  </si>
  <si>
    <t>UC001.1 and UC007.3</t>
  </si>
  <si>
    <t>do UC001.1 later do UC007.3 used UC001.1 Hual</t>
  </si>
  <si>
    <t>Right-click on a blend column with the just schedule product haul item</t>
  </si>
  <si>
    <t>third level Context menu "[Base Blend]+Additives-[Amount]" show two row is just schedule schedule(not disabled) and scheddule blend(disabled)</t>
  </si>
  <si>
    <t>third level Context menu "[Base Blend]+Additives-[Amount]"  show two row is just schedule schedule(not disabled) and scheddule blend(disabled)</t>
  </si>
  <si>
    <t>Right-click on a Bin column with the just schedule product haul item same row</t>
  </si>
  <si>
    <t>mouse move to "Reschedule Blend"  arrow  icon</t>
  </si>
  <si>
    <t>second level Context menu show up, "[Crew Description]-[Expected On Location Time]" show and disabled</t>
  </si>
  <si>
    <t>third level Context menu "[Base Blend]+Additives-[Amount]" show two row is just schedule schedule( disabled) and scheddule blend(disabled)</t>
  </si>
  <si>
    <t>third level Context menu "[Base Blend]+Additives-[Amount]"  show two row is just schedule schedule( disabled) and scheddule blend(disabled)</t>
  </si>
  <si>
    <t>Right-click on a Bin column with the just schedule blend item</t>
  </si>
  <si>
    <t>third level Context menu "[Base Blend]+Additives-[Amount]" show two row is just schedule schedule( disabled) and scheddule blend(not disabled)</t>
  </si>
  <si>
    <t>third level Context menu "[Base Blend]+Additives-[Amount]"  show two row is just schedule schedule( disabled) and scheddule blend(not disabled)</t>
  </si>
  <si>
    <t>Right-click on a Bin column with the just schedule blend item of same row</t>
  </si>
  <si>
    <t>reschedule product haul is disabled</t>
  </si>
  <si>
    <t>cancel product haul is disabled</t>
  </si>
  <si>
    <t xml:space="preserve">User Story - </t>
  </si>
  <si>
    <t>TD #</t>
  </si>
  <si>
    <t>Entity</t>
  </si>
  <si>
    <t>Module</t>
  </si>
  <si>
    <t>Field</t>
  </si>
  <si>
    <t>UC002-TD-01</t>
  </si>
  <si>
    <t>PersonalInformation</t>
  </si>
  <si>
    <t>名拼音</t>
  </si>
  <si>
    <t>Qiang</t>
  </si>
  <si>
    <t>姓拼音</t>
  </si>
  <si>
    <t>Li</t>
  </si>
  <si>
    <t>中文姓名</t>
  </si>
  <si>
    <t>李强</t>
  </si>
  <si>
    <t>首选的名字</t>
  </si>
  <si>
    <t>中间名</t>
  </si>
  <si>
    <t>其他名字</t>
  </si>
  <si>
    <t>李小强</t>
  </si>
  <si>
    <t>邮箱</t>
  </si>
  <si>
    <t>liqiang@163.com</t>
  </si>
  <si>
    <t>学生号</t>
  </si>
  <si>
    <t>生日</t>
  </si>
  <si>
    <t>性别</t>
  </si>
  <si>
    <t>男</t>
  </si>
  <si>
    <t>性取向</t>
  </si>
  <si>
    <t>异性</t>
  </si>
  <si>
    <t>是否有美国安全号码</t>
  </si>
  <si>
    <t>无</t>
  </si>
  <si>
    <t>UC003-TD-02</t>
  </si>
  <si>
    <t>家庭电话</t>
  </si>
  <si>
    <t>010-82743939</t>
  </si>
  <si>
    <t>移动电话</t>
  </si>
  <si>
    <t>微信号码</t>
  </si>
  <si>
    <t>QQ号码</t>
  </si>
  <si>
    <t>111123</t>
  </si>
  <si>
    <t>其他联系方法</t>
  </si>
  <si>
    <t>邮寄地址</t>
  </si>
  <si>
    <t>地区</t>
  </si>
  <si>
    <t>中国 陕西省 西安</t>
  </si>
  <si>
    <t>街道1</t>
  </si>
  <si>
    <t>科技路138号</t>
  </si>
  <si>
    <t>街道2</t>
  </si>
  <si>
    <t>邮编</t>
  </si>
  <si>
    <t>永久地址</t>
  </si>
  <si>
    <t>中国 陕西省 咸阳</t>
  </si>
  <si>
    <t>世纪大道西刘家村32</t>
  </si>
  <si>
    <t>英文邮寄地址</t>
  </si>
  <si>
    <t>China shanxi xian</t>
  </si>
  <si>
    <t>keji Road No.138</t>
  </si>
  <si>
    <t>居住省份/州</t>
  </si>
  <si>
    <t>陕西省</t>
  </si>
  <si>
    <t>西安市</t>
  </si>
  <si>
    <t>UC060-TD-03</t>
  </si>
  <si>
    <t>是否是美国居民或者美国人</t>
  </si>
  <si>
    <t>否</t>
  </si>
  <si>
    <t>国家</t>
  </si>
  <si>
    <t>中国</t>
  </si>
  <si>
    <t>省/州</t>
  </si>
  <si>
    <t>城市</t>
  </si>
  <si>
    <t>咸阳</t>
  </si>
  <si>
    <t>UC004-TD-04</t>
  </si>
  <si>
    <t>家庭信息</t>
  </si>
  <si>
    <t>有多少个家庭成员</t>
  </si>
  <si>
    <t>有多少父母或者监护人</t>
  </si>
  <si>
    <t>有多少兄弟姐妹</t>
  </si>
  <si>
    <t>父母监护人</t>
  </si>
  <si>
    <t>姓</t>
  </si>
  <si>
    <t>王</t>
  </si>
  <si>
    <t>母亲</t>
  </si>
  <si>
    <t>青</t>
  </si>
  <si>
    <t>与本人关系</t>
  </si>
  <si>
    <t>电子邮箱</t>
  </si>
  <si>
    <t>wangqing@163.com</t>
  </si>
  <si>
    <t>家庭住址</t>
  </si>
  <si>
    <t>联系电话</t>
  </si>
  <si>
    <t>学历</t>
  </si>
  <si>
    <t>本科</t>
  </si>
  <si>
    <t>职位</t>
  </si>
  <si>
    <t>市场经理</t>
  </si>
  <si>
    <t>工作单位</t>
  </si>
  <si>
    <t>广信集团</t>
  </si>
  <si>
    <t>兄弟姐妹联系人</t>
  </si>
  <si>
    <t>姓名</t>
  </si>
  <si>
    <t>王小明</t>
  </si>
  <si>
    <t>哥哥</t>
  </si>
  <si>
    <t>出生Date</t>
  </si>
  <si>
    <t>博士</t>
  </si>
  <si>
    <t>UC005-TD-05</t>
  </si>
  <si>
    <t>高中信息</t>
  </si>
  <si>
    <t>最近就学年级</t>
  </si>
  <si>
    <t>9th Grade 九年级 （初三）</t>
  </si>
  <si>
    <t>高中毕业年份</t>
  </si>
  <si>
    <t>类型</t>
  </si>
  <si>
    <t>Weighted 加权</t>
  </si>
  <si>
    <t>分数</t>
  </si>
  <si>
    <t>累计GPA</t>
  </si>
  <si>
    <t>成绩单上排名方式</t>
  </si>
  <si>
    <t>Percentiles 百分位数</t>
  </si>
  <si>
    <t>班级排名</t>
  </si>
  <si>
    <t>班级人数</t>
  </si>
  <si>
    <t>UC009-TD-06</t>
  </si>
  <si>
    <t>综合成绩</t>
  </si>
  <si>
    <t>九年级成绩锁定</t>
  </si>
  <si>
    <t>十年级成绩锁定</t>
  </si>
  <si>
    <t>十一年级成绩锁定</t>
  </si>
  <si>
    <t>十二年级成绩锁定</t>
  </si>
  <si>
    <t>UC006-TD-07</t>
  </si>
  <si>
    <t>课外活动</t>
  </si>
  <si>
    <t>活动名称</t>
  </si>
  <si>
    <t>养老院做义工</t>
  </si>
  <si>
    <t>类别</t>
  </si>
  <si>
    <t>Volunteer Work志愿者工作</t>
  </si>
  <si>
    <t>参加此活动Time</t>
  </si>
  <si>
    <t>每年参加此活动共多少周</t>
  </si>
  <si>
    <t>活动的主要作用</t>
  </si>
  <si>
    <t>献爱心</t>
  </si>
  <si>
    <t>活动中担任的职位，得到的荣誉与奖项</t>
  </si>
  <si>
    <t>志愿者</t>
  </si>
  <si>
    <t>UC007-TD-08</t>
  </si>
  <si>
    <t>旅行信息</t>
  </si>
  <si>
    <t>美国</t>
  </si>
  <si>
    <t>入境Time</t>
  </si>
  <si>
    <t>出境Time</t>
  </si>
  <si>
    <t>UC008-TD-09</t>
  </si>
  <si>
    <t>国外亲属关系</t>
  </si>
  <si>
    <t>张宇</t>
  </si>
  <si>
    <t>叔叔</t>
  </si>
  <si>
    <t>年收入</t>
  </si>
  <si>
    <t>中软国际西安分公司</t>
  </si>
  <si>
    <t>UC010-TD-10</t>
  </si>
  <si>
    <t>标准考试成绩</t>
  </si>
  <si>
    <t>考试类型</t>
  </si>
  <si>
    <t>SAT Subjects</t>
  </si>
  <si>
    <t>考试科目</t>
  </si>
  <si>
    <t>US History</t>
  </si>
  <si>
    <t>状态</t>
  </si>
  <si>
    <t>新增</t>
  </si>
  <si>
    <t>成绩</t>
  </si>
  <si>
    <t>考试Time</t>
  </si>
  <si>
    <t>考试地点</t>
  </si>
  <si>
    <t>UC011-TD-11</t>
  </si>
  <si>
    <t>推荐信</t>
  </si>
  <si>
    <t>抬头</t>
  </si>
  <si>
    <t>老师</t>
  </si>
  <si>
    <t>王海</t>
  </si>
  <si>
    <t>电话</t>
  </si>
  <si>
    <t>wanghai@163.com</t>
  </si>
  <si>
    <t>UC054-TD-12</t>
  </si>
  <si>
    <t>其他信息</t>
  </si>
  <si>
    <t>高中以前主要生活城市</t>
  </si>
  <si>
    <t>北京市       北京</t>
  </si>
  <si>
    <t>中考成绩</t>
  </si>
  <si>
    <t>模考成绩</t>
  </si>
  <si>
    <t>升学年份</t>
  </si>
  <si>
    <t>兴趣爱好及特长</t>
  </si>
  <si>
    <t>打篮球</t>
  </si>
  <si>
    <t>性格Test Result</t>
  </si>
  <si>
    <t>父母有无拒签史说明</t>
  </si>
  <si>
    <t>是否办理过移民类签证</t>
  </si>
  <si>
    <t>最终TOFEL成绩</t>
  </si>
  <si>
    <t>最终SAT成绩</t>
  </si>
  <si>
    <t>最终GPA成绩</t>
  </si>
  <si>
    <t>UC055-TD-13</t>
  </si>
  <si>
    <t>添加信息</t>
  </si>
  <si>
    <t>主题</t>
  </si>
  <si>
    <t>申请哈佛</t>
  </si>
  <si>
    <t>申请学校</t>
  </si>
  <si>
    <t>Harvard University</t>
  </si>
  <si>
    <t>说明</t>
  </si>
  <si>
    <t>附件类型</t>
  </si>
  <si>
    <t>文件</t>
  </si>
  <si>
    <t>附件上传信息</t>
  </si>
  <si>
    <t>添加Time</t>
  </si>
  <si>
    <t>选择文件</t>
  </si>
  <si>
    <t>选则所要上传的word文件</t>
  </si>
  <si>
    <t>UC056-TD-14</t>
  </si>
  <si>
    <t>基本要求</t>
  </si>
  <si>
    <t>理想学校的位置</t>
  </si>
  <si>
    <t>市中心</t>
  </si>
  <si>
    <t>学费成本</t>
  </si>
  <si>
    <t>生活成本</t>
  </si>
  <si>
    <t>公立/私立</t>
  </si>
  <si>
    <t>公立</t>
  </si>
  <si>
    <t>学校人数</t>
  </si>
  <si>
    <t>其他学校要求</t>
  </si>
  <si>
    <t>考生理想学校排名</t>
  </si>
  <si>
    <t>家长期望学校排名</t>
  </si>
  <si>
    <t>教师预估学校排名</t>
  </si>
  <si>
    <t>学术兴趣</t>
  </si>
  <si>
    <t>序号</t>
  </si>
  <si>
    <t>兴趣学科</t>
  </si>
  <si>
    <t>Undecided 没有决定</t>
  </si>
  <si>
    <t>兴趣程度</t>
  </si>
  <si>
    <t>1 （非常喜欢）</t>
  </si>
  <si>
    <t>目标学校</t>
  </si>
  <si>
    <t>排序</t>
  </si>
  <si>
    <t>学校</t>
  </si>
  <si>
    <t>Leland Stanford Junior University</t>
  </si>
  <si>
    <t>综合排名</t>
  </si>
  <si>
    <t>专业</t>
  </si>
  <si>
    <t>soft</t>
  </si>
  <si>
    <t>专业排名</t>
  </si>
  <si>
    <t>申请截止Date</t>
  </si>
  <si>
    <t>申请系统</t>
  </si>
  <si>
    <t>建议学校</t>
  </si>
  <si>
    <t>UC062-TD-15</t>
  </si>
  <si>
    <t>签证信息</t>
  </si>
  <si>
    <t>是否持有其他国家永久居留权</t>
  </si>
  <si>
    <t>Yes 是</t>
  </si>
  <si>
    <t>请填写国家信息</t>
  </si>
  <si>
    <t>UC059-TD-16</t>
  </si>
  <si>
    <t>人口信息</t>
  </si>
  <si>
    <t>是否是西班牙或者拉丁裔</t>
  </si>
  <si>
    <t>NO 否</t>
  </si>
  <si>
    <t>请指定文化或出身</t>
  </si>
  <si>
    <t>Asian</t>
  </si>
  <si>
    <t>第一语言</t>
  </si>
  <si>
    <t>中国-简体中文</t>
  </si>
  <si>
    <t>家庭主要语言</t>
  </si>
  <si>
    <t>English</t>
  </si>
  <si>
    <t>UC061-TD-17</t>
  </si>
  <si>
    <t>荣誉和奖项</t>
  </si>
  <si>
    <t>取得的荣誉/奖项</t>
  </si>
  <si>
    <t>奥林匹克物理竞赛一等奖</t>
  </si>
  <si>
    <t>级别</t>
  </si>
  <si>
    <t>National 国家级别</t>
  </si>
  <si>
    <t>取得成绩的年级</t>
  </si>
  <si>
    <t>10th Grade十年级（高一）</t>
  </si>
  <si>
    <t>获得证书影像</t>
  </si>
  <si>
    <t>（选择.jpg或.png文件）</t>
  </si>
</sst>
</file>

<file path=xl/styles.xml><?xml version="1.0" encoding="utf-8"?>
<styleSheet xmlns="http://schemas.openxmlformats.org/spreadsheetml/2006/main">
  <numFmts count="10">
    <numFmt numFmtId="176" formatCode="0\ "/>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7" formatCode="0.0\ \h"/>
    <numFmt numFmtId="178" formatCode="0\ \m"/>
    <numFmt numFmtId="179" formatCode="d\-mmm\-yyyy"/>
    <numFmt numFmtId="180" formatCode="mmmm\ d\,\ yyyy"/>
    <numFmt numFmtId="181" formatCode="#,##0.0\ \h"/>
  </numFmts>
  <fonts count="66">
    <font>
      <sz val="10"/>
      <name val="Arial"/>
      <charset val="134"/>
    </font>
    <font>
      <u/>
      <sz val="9"/>
      <color indexed="12"/>
      <name val="Arial"/>
      <charset val="134"/>
    </font>
    <font>
      <sz val="8"/>
      <name val="Arial"/>
      <charset val="134"/>
    </font>
    <font>
      <b/>
      <sz val="16"/>
      <color indexed="9"/>
      <name val="Arial"/>
      <charset val="134"/>
    </font>
    <font>
      <b/>
      <sz val="8"/>
      <color indexed="9"/>
      <name val="Arial"/>
      <charset val="134"/>
    </font>
    <font>
      <b/>
      <sz val="10"/>
      <color indexed="9"/>
      <name val="Arial"/>
      <charset val="134"/>
    </font>
    <font>
      <b/>
      <sz val="9"/>
      <name val="Arial"/>
      <charset val="134"/>
    </font>
    <font>
      <sz val="9"/>
      <name val="Arial"/>
      <charset val="134"/>
    </font>
    <font>
      <b/>
      <sz val="10"/>
      <name val="Arial"/>
      <charset val="134"/>
    </font>
    <font>
      <b/>
      <i/>
      <sz val="10"/>
      <name val="Arial"/>
      <charset val="134"/>
    </font>
    <font>
      <b/>
      <i/>
      <sz val="10"/>
      <color indexed="12"/>
      <name val="Arial"/>
      <charset val="134"/>
    </font>
    <font>
      <b/>
      <sz val="12"/>
      <name val="Calibri"/>
      <charset val="134"/>
    </font>
    <font>
      <sz val="10"/>
      <name val="Calibri"/>
      <charset val="134"/>
    </font>
    <font>
      <b/>
      <sz val="10"/>
      <name val="Calibri"/>
      <charset val="134"/>
    </font>
    <font>
      <sz val="10"/>
      <name val="宋体"/>
      <charset val="134"/>
    </font>
    <font>
      <u/>
      <sz val="9"/>
      <color rgb="FF800080"/>
      <name val="Arial"/>
      <charset val="134"/>
    </font>
    <font>
      <b/>
      <sz val="10"/>
      <color rgb="FFFFFFFF"/>
      <name val="Arial"/>
      <charset val="134"/>
    </font>
    <font>
      <sz val="10"/>
      <color rgb="FFFF0000"/>
      <name val="Calibri"/>
      <charset val="134"/>
    </font>
    <font>
      <u/>
      <sz val="10"/>
      <color rgb="FF800080"/>
      <name val="Arial"/>
      <charset val="134"/>
    </font>
    <font>
      <sz val="9"/>
      <name val="Calibri"/>
      <charset val="134"/>
    </font>
    <font>
      <b/>
      <sz val="12"/>
      <color indexed="9"/>
      <name val="Arial"/>
      <charset val="134"/>
    </font>
    <font>
      <sz val="10"/>
      <color indexed="9"/>
      <name val="Arial"/>
      <charset val="134"/>
    </font>
    <font>
      <b/>
      <sz val="10"/>
      <name val="宋体"/>
      <charset val="134"/>
    </font>
    <font>
      <b/>
      <sz val="16"/>
      <name val="Arial"/>
      <charset val="134"/>
    </font>
    <font>
      <b/>
      <sz val="18"/>
      <color indexed="9"/>
      <name val="Arial"/>
      <charset val="134"/>
    </font>
    <font>
      <sz val="12"/>
      <name val="Arial"/>
      <charset val="134"/>
    </font>
    <font>
      <b/>
      <sz val="9"/>
      <color indexed="9"/>
      <name val="Arial"/>
      <charset val="134"/>
    </font>
    <font>
      <sz val="10"/>
      <color indexed="63"/>
      <name val="Arial"/>
      <charset val="134"/>
    </font>
    <font>
      <b/>
      <sz val="10"/>
      <color indexed="63"/>
      <name val="Arial"/>
      <charset val="134"/>
    </font>
    <font>
      <b/>
      <sz val="8"/>
      <color indexed="12"/>
      <name val="Courier New"/>
      <charset val="134"/>
    </font>
    <font>
      <b/>
      <i/>
      <sz val="8"/>
      <color indexed="23"/>
      <name val="Arial"/>
      <charset val="134"/>
    </font>
    <font>
      <sz val="10"/>
      <color indexed="23"/>
      <name val="Arial"/>
      <charset val="134"/>
    </font>
    <font>
      <b/>
      <sz val="10"/>
      <color indexed="16"/>
      <name val="Arial"/>
      <charset val="134"/>
    </font>
    <font>
      <b/>
      <i/>
      <sz val="10"/>
      <color indexed="55"/>
      <name val="Arial"/>
      <charset val="134"/>
    </font>
    <font>
      <b/>
      <sz val="12"/>
      <color indexed="10"/>
      <name val="Arial"/>
      <charset val="134"/>
    </font>
    <font>
      <b/>
      <i/>
      <sz val="8"/>
      <color indexed="55"/>
      <name val="Arial"/>
      <charset val="134"/>
    </font>
    <font>
      <u/>
      <sz val="8"/>
      <color indexed="22"/>
      <name val="Arial"/>
      <charset val="134"/>
    </font>
    <font>
      <b/>
      <sz val="9"/>
      <color indexed="16"/>
      <name val="Arial"/>
      <charset val="134"/>
    </font>
    <font>
      <sz val="9"/>
      <color indexed="63"/>
      <name val="Arial"/>
      <charset val="134"/>
    </font>
    <font>
      <sz val="11"/>
      <color theme="1"/>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9C6500"/>
      <name val="宋体"/>
      <charset val="0"/>
      <scheme val="minor"/>
    </font>
    <font>
      <b/>
      <sz val="11"/>
      <color rgb="FF3F3F3F"/>
      <name val="宋体"/>
      <charset val="0"/>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0"/>
      <color rgb="FFFF0000"/>
      <name val="宋体"/>
      <charset val="134"/>
    </font>
    <font>
      <u/>
      <sz val="9"/>
      <color rgb="FF800080"/>
      <name val="宋体"/>
      <charset val="134"/>
    </font>
    <font>
      <b/>
      <u/>
      <sz val="9"/>
      <name val="Tahoma"/>
      <charset val="134"/>
    </font>
    <font>
      <b/>
      <sz val="9"/>
      <name val="Tahoma"/>
      <charset val="134"/>
    </font>
    <font>
      <sz val="9"/>
      <name val="Tahoma"/>
      <charset val="134"/>
    </font>
    <font>
      <u/>
      <sz val="9"/>
      <name val="Tahoma"/>
      <charset val="134"/>
    </font>
    <font>
      <sz val="10"/>
      <name val="Tahoma"/>
      <charset val="134"/>
    </font>
    <font>
      <b/>
      <u/>
      <sz val="10"/>
      <name val="Tahoma"/>
      <charset val="134"/>
    </font>
  </fonts>
  <fills count="41">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theme="0"/>
        <bgColor indexed="64"/>
      </patternFill>
    </fill>
    <fill>
      <patternFill patternType="solid">
        <fgColor indexed="23"/>
        <bgColor indexed="64"/>
      </patternFill>
    </fill>
    <fill>
      <patternFill patternType="solid">
        <fgColor theme="9"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4"/>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599993896298105"/>
        <bgColor indexed="64"/>
      </patternFill>
    </fill>
  </fills>
  <borders count="86">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style="thin">
        <color auto="1"/>
      </left>
      <right/>
      <top style="medium">
        <color indexed="12"/>
      </top>
      <bottom style="thin">
        <color auto="1"/>
      </bottom>
      <diagonal/>
    </border>
    <border>
      <left/>
      <right style="medium">
        <color indexed="12"/>
      </right>
      <top/>
      <bottom style="medium">
        <color indexed="12"/>
      </bottom>
      <diagonal/>
    </border>
    <border>
      <left/>
      <right/>
      <top/>
      <bottom style="double">
        <color auto="1"/>
      </bottom>
      <diagonal/>
    </border>
    <border>
      <left style="medium">
        <color auto="1"/>
      </left>
      <right/>
      <top/>
      <bottom style="thin">
        <color auto="1"/>
      </bottom>
      <diagonal/>
    </border>
    <border>
      <left style="thin">
        <color auto="1"/>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diagonal/>
    </border>
    <border>
      <left/>
      <right style="medium">
        <color auto="1"/>
      </right>
      <top style="thin">
        <color auto="1"/>
      </top>
      <bottom style="medium">
        <color auto="1"/>
      </bottom>
      <diagonal/>
    </border>
    <border>
      <left style="thin">
        <color auto="1"/>
      </left>
      <right/>
      <top/>
      <bottom/>
      <diagonal/>
    </border>
    <border>
      <left style="thin">
        <color auto="1"/>
      </left>
      <right/>
      <top style="medium">
        <color auto="1"/>
      </top>
      <bottom/>
      <diagonal/>
    </border>
    <border>
      <left/>
      <right style="medium">
        <color auto="1"/>
      </right>
      <top style="medium">
        <color auto="1"/>
      </top>
      <bottom/>
      <diagonal/>
    </border>
    <border>
      <left/>
      <right style="medium">
        <color auto="1"/>
      </right>
      <top/>
      <bottom/>
      <diagonal/>
    </border>
    <border>
      <left/>
      <right style="thin">
        <color auto="1"/>
      </right>
      <top/>
      <bottom/>
      <diagonal/>
    </border>
    <border>
      <left style="thin">
        <color auto="1"/>
      </left>
      <right/>
      <top style="thin">
        <color auto="1"/>
      </top>
      <bottom/>
      <diagonal/>
    </border>
    <border>
      <left/>
      <right style="medium">
        <color auto="1"/>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42" fontId="39" fillId="0" borderId="0" applyFont="0" applyFill="0" applyBorder="0" applyAlignment="0" applyProtection="0">
      <alignment vertical="center"/>
    </xf>
    <xf numFmtId="0" fontId="41" fillId="12" borderId="0" applyNumberFormat="0" applyBorder="0" applyAlignment="0" applyProtection="0">
      <alignment vertical="center"/>
    </xf>
    <xf numFmtId="0" fontId="42" fillId="14" borderId="78" applyNumberFormat="0" applyAlignment="0" applyProtection="0">
      <alignment vertical="center"/>
    </xf>
    <xf numFmtId="44" fontId="39" fillId="0" borderId="0" applyFont="0" applyFill="0" applyBorder="0" applyAlignment="0" applyProtection="0">
      <alignment vertical="center"/>
    </xf>
    <xf numFmtId="41" fontId="39" fillId="0" borderId="0" applyFont="0" applyFill="0" applyBorder="0" applyAlignment="0" applyProtection="0">
      <alignment vertical="center"/>
    </xf>
    <xf numFmtId="0" fontId="41" fillId="13" borderId="0" applyNumberFormat="0" applyBorder="0" applyAlignment="0" applyProtection="0">
      <alignment vertical="center"/>
    </xf>
    <xf numFmtId="0" fontId="45" fillId="16" borderId="0" applyNumberFormat="0" applyBorder="0" applyAlignment="0" applyProtection="0">
      <alignment vertical="center"/>
    </xf>
    <xf numFmtId="43" fontId="39" fillId="0" borderId="0" applyFont="0" applyFill="0" applyBorder="0" applyAlignment="0" applyProtection="0">
      <alignment vertical="center"/>
    </xf>
    <xf numFmtId="0" fontId="40" fillId="20" borderId="0" applyNumberFormat="0" applyBorder="0" applyAlignment="0" applyProtection="0">
      <alignment vertical="center"/>
    </xf>
    <xf numFmtId="0" fontId="1" fillId="0" borderId="0" applyNumberFormat="0" applyFill="0" applyBorder="0" applyAlignment="0" applyProtection="0">
      <alignment vertical="top"/>
      <protection locked="0"/>
    </xf>
    <xf numFmtId="9" fontId="0" fillId="0" borderId="0" applyFont="0" applyFill="0" applyBorder="0" applyAlignment="0" applyProtection="0"/>
    <xf numFmtId="0" fontId="44" fillId="0" borderId="0" applyNumberFormat="0" applyFill="0" applyBorder="0" applyAlignment="0" applyProtection="0">
      <alignment vertical="center"/>
    </xf>
    <xf numFmtId="0" fontId="39" fillId="21" borderId="80" applyNumberFormat="0" applyFont="0" applyAlignment="0" applyProtection="0">
      <alignment vertical="center"/>
    </xf>
    <xf numFmtId="0" fontId="40" fillId="24" borderId="0" applyNumberFormat="0" applyBorder="0" applyAlignment="0" applyProtection="0">
      <alignment vertical="center"/>
    </xf>
    <xf numFmtId="0" fontId="43"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81" applyNumberFormat="0" applyFill="0" applyAlignment="0" applyProtection="0">
      <alignment vertical="center"/>
    </xf>
    <xf numFmtId="0" fontId="50" fillId="0" borderId="81" applyNumberFormat="0" applyFill="0" applyAlignment="0" applyProtection="0">
      <alignment vertical="center"/>
    </xf>
    <xf numFmtId="0" fontId="40" fillId="26" borderId="0" applyNumberFormat="0" applyBorder="0" applyAlignment="0" applyProtection="0">
      <alignment vertical="center"/>
    </xf>
    <xf numFmtId="0" fontId="43" fillId="0" borderId="79" applyNumberFormat="0" applyFill="0" applyAlignment="0" applyProtection="0">
      <alignment vertical="center"/>
    </xf>
    <xf numFmtId="0" fontId="40" fillId="25" borderId="0" applyNumberFormat="0" applyBorder="0" applyAlignment="0" applyProtection="0">
      <alignment vertical="center"/>
    </xf>
    <xf numFmtId="0" fontId="52" fillId="28" borderId="82" applyNumberFormat="0" applyAlignment="0" applyProtection="0">
      <alignment vertical="center"/>
    </xf>
    <xf numFmtId="0" fontId="54" fillId="28" borderId="78" applyNumberFormat="0" applyAlignment="0" applyProtection="0">
      <alignment vertical="center"/>
    </xf>
    <xf numFmtId="0" fontId="55" fillId="29" borderId="84" applyNumberFormat="0" applyAlignment="0" applyProtection="0">
      <alignment vertical="center"/>
    </xf>
    <xf numFmtId="0" fontId="41" fillId="33" borderId="0" applyNumberFormat="0" applyBorder="0" applyAlignment="0" applyProtection="0">
      <alignment vertical="center"/>
    </xf>
    <xf numFmtId="0" fontId="40" fillId="11" borderId="0" applyNumberFormat="0" applyBorder="0" applyAlignment="0" applyProtection="0">
      <alignment vertical="center"/>
    </xf>
    <xf numFmtId="0" fontId="53" fillId="0" borderId="83" applyNumberFormat="0" applyFill="0" applyAlignment="0" applyProtection="0">
      <alignment vertical="center"/>
    </xf>
    <xf numFmtId="0" fontId="56" fillId="0" borderId="85" applyNumberFormat="0" applyFill="0" applyAlignment="0" applyProtection="0">
      <alignment vertical="center"/>
    </xf>
    <xf numFmtId="0" fontId="57" fillId="34" borderId="0" applyNumberFormat="0" applyBorder="0" applyAlignment="0" applyProtection="0">
      <alignment vertical="center"/>
    </xf>
    <xf numFmtId="0" fontId="51" fillId="27" borderId="0" applyNumberFormat="0" applyBorder="0" applyAlignment="0" applyProtection="0">
      <alignment vertical="center"/>
    </xf>
    <xf numFmtId="0" fontId="41" fillId="32" borderId="0" applyNumberFormat="0" applyBorder="0" applyAlignment="0" applyProtection="0">
      <alignment vertical="center"/>
    </xf>
    <xf numFmtId="0" fontId="40" fillId="15" borderId="0" applyNumberFormat="0" applyBorder="0" applyAlignment="0" applyProtection="0">
      <alignment vertical="center"/>
    </xf>
    <xf numFmtId="0" fontId="41" fillId="38" borderId="0" applyNumberFormat="0" applyBorder="0" applyAlignment="0" applyProtection="0">
      <alignment vertical="center"/>
    </xf>
    <xf numFmtId="0" fontId="41" fillId="19" borderId="0" applyNumberFormat="0" applyBorder="0" applyAlignment="0" applyProtection="0">
      <alignment vertical="center"/>
    </xf>
    <xf numFmtId="0" fontId="41" fillId="31" borderId="0" applyNumberFormat="0" applyBorder="0" applyAlignment="0" applyProtection="0">
      <alignment vertical="center"/>
    </xf>
    <xf numFmtId="0" fontId="41" fillId="40" borderId="0" applyNumberFormat="0" applyBorder="0" applyAlignment="0" applyProtection="0">
      <alignment vertical="center"/>
    </xf>
    <xf numFmtId="0" fontId="1" fillId="0" borderId="0" applyNumberFormat="0" applyFill="0" applyBorder="0" applyAlignment="0" applyProtection="0">
      <alignment vertical="top"/>
      <protection locked="0"/>
    </xf>
    <xf numFmtId="0" fontId="40" fillId="18" borderId="0" applyNumberFormat="0" applyBorder="0" applyAlignment="0" applyProtection="0">
      <alignment vertical="center"/>
    </xf>
    <xf numFmtId="0" fontId="40" fillId="23" borderId="0" applyNumberFormat="0" applyBorder="0" applyAlignment="0" applyProtection="0">
      <alignment vertical="center"/>
    </xf>
    <xf numFmtId="0" fontId="41" fillId="37" borderId="0" applyNumberFormat="0" applyBorder="0" applyAlignment="0" applyProtection="0">
      <alignment vertical="center"/>
    </xf>
    <xf numFmtId="0" fontId="0" fillId="0" borderId="0"/>
    <xf numFmtId="0" fontId="41" fillId="36" borderId="0" applyNumberFormat="0" applyBorder="0" applyAlignment="0" applyProtection="0">
      <alignment vertical="center"/>
    </xf>
    <xf numFmtId="0" fontId="40" fillId="17" borderId="0" applyNumberFormat="0" applyBorder="0" applyAlignment="0" applyProtection="0">
      <alignment vertical="center"/>
    </xf>
    <xf numFmtId="0" fontId="41" fillId="39" borderId="0" applyNumberFormat="0" applyBorder="0" applyAlignment="0" applyProtection="0">
      <alignment vertical="center"/>
    </xf>
    <xf numFmtId="0" fontId="40" fillId="35" borderId="0" applyNumberFormat="0" applyBorder="0" applyAlignment="0" applyProtection="0">
      <alignment vertical="center"/>
    </xf>
    <xf numFmtId="0" fontId="40" fillId="30" borderId="0" applyNumberFormat="0" applyBorder="0" applyAlignment="0" applyProtection="0">
      <alignment vertical="center"/>
    </xf>
    <xf numFmtId="0" fontId="41" fillId="22" borderId="0" applyNumberFormat="0" applyBorder="0" applyAlignment="0" applyProtection="0">
      <alignment vertical="center"/>
    </xf>
    <xf numFmtId="0" fontId="40" fillId="10" borderId="0" applyNumberFormat="0" applyBorder="0" applyAlignment="0" applyProtection="0">
      <alignment vertical="center"/>
    </xf>
    <xf numFmtId="9" fontId="0" fillId="0" borderId="0" applyFont="0" applyFill="0" applyBorder="0" applyAlignment="0" applyProtection="0"/>
  </cellStyleXfs>
  <cellXfs count="453">
    <xf numFmtId="0" fontId="0" fillId="0" borderId="0" xfId="0"/>
    <xf numFmtId="0" fontId="0" fillId="0" borderId="1" xfId="43" applyBorder="1" applyAlignment="1">
      <alignment horizontal="left" vertical="top"/>
    </xf>
    <xf numFmtId="0" fontId="0" fillId="0" borderId="2" xfId="43" applyBorder="1" applyAlignment="1">
      <alignment horizontal="left" vertical="top" wrapText="1"/>
    </xf>
    <xf numFmtId="0" fontId="0" fillId="0" borderId="3" xfId="43" applyBorder="1" applyAlignment="1">
      <alignment horizontal="left" vertical="top"/>
    </xf>
    <xf numFmtId="0" fontId="0" fillId="0" borderId="4" xfId="43" applyBorder="1" applyAlignment="1">
      <alignment horizontal="left" vertical="top"/>
    </xf>
    <xf numFmtId="0" fontId="0" fillId="0" borderId="5" xfId="43" applyBorder="1" applyAlignment="1">
      <alignment horizontal="left" vertical="top" wrapText="1"/>
    </xf>
    <xf numFmtId="0" fontId="0" fillId="0" borderId="6" xfId="43" applyBorder="1" applyAlignment="1">
      <alignment horizontal="left" vertical="top"/>
    </xf>
    <xf numFmtId="0" fontId="0" fillId="0" borderId="7" xfId="43" applyBorder="1" applyAlignment="1">
      <alignment horizontal="left" vertical="top"/>
    </xf>
    <xf numFmtId="0" fontId="0" fillId="0" borderId="8" xfId="43" applyBorder="1" applyAlignment="1">
      <alignment horizontal="left" vertical="top" wrapText="1"/>
    </xf>
    <xf numFmtId="0" fontId="0" fillId="0" borderId="9" xfId="43" applyBorder="1" applyAlignment="1">
      <alignment horizontal="left" vertical="top"/>
    </xf>
    <xf numFmtId="0" fontId="0" fillId="0" borderId="8" xfId="43" applyBorder="1"/>
    <xf numFmtId="0" fontId="1" fillId="0" borderId="9" xfId="39" applyBorder="1" applyAlignment="1" applyProtection="1">
      <alignment horizontal="left" vertical="top"/>
    </xf>
    <xf numFmtId="14" fontId="0" fillId="0" borderId="0" xfId="0" applyNumberFormat="1" applyAlignment="1">
      <alignment horizontal="left"/>
    </xf>
    <xf numFmtId="0" fontId="0" fillId="0" borderId="10" xfId="43" applyBorder="1" applyAlignment="1">
      <alignment horizontal="left" vertical="top"/>
    </xf>
    <xf numFmtId="0" fontId="0" fillId="0" borderId="11" xfId="43" applyBorder="1" applyAlignment="1">
      <alignment horizontal="left" vertical="top" wrapText="1"/>
    </xf>
    <xf numFmtId="0" fontId="0" fillId="0" borderId="12" xfId="43" applyBorder="1" applyAlignment="1">
      <alignment horizontal="left" vertical="top" wrapText="1"/>
    </xf>
    <xf numFmtId="0" fontId="0" fillId="0" borderId="13" xfId="43" applyBorder="1" applyAlignment="1">
      <alignment horizontal="center" vertical="top" wrapText="1"/>
    </xf>
    <xf numFmtId="0" fontId="0" fillId="0" borderId="6" xfId="43" applyFont="1" applyBorder="1" applyAlignment="1">
      <alignment horizontal="left" vertical="top"/>
    </xf>
    <xf numFmtId="0" fontId="0" fillId="0" borderId="14" xfId="43" applyBorder="1" applyAlignment="1">
      <alignment horizontal="center" vertical="top" wrapText="1"/>
    </xf>
    <xf numFmtId="0" fontId="0" fillId="0" borderId="8" xfId="43" applyFont="1" applyBorder="1"/>
    <xf numFmtId="0" fontId="0" fillId="0" borderId="8" xfId="43" applyBorder="1" applyAlignment="1">
      <alignment horizontal="left"/>
    </xf>
    <xf numFmtId="0" fontId="0" fillId="0" borderId="15" xfId="43" applyBorder="1" applyAlignment="1">
      <alignment horizontal="left" vertical="top" wrapText="1"/>
    </xf>
    <xf numFmtId="0" fontId="0" fillId="0" borderId="14" xfId="43" applyBorder="1" applyAlignment="1">
      <alignment horizontal="left" vertical="top" wrapText="1"/>
    </xf>
    <xf numFmtId="0" fontId="0" fillId="0" borderId="16" xfId="43" applyBorder="1" applyAlignment="1">
      <alignment horizontal="left" vertical="top" wrapText="1"/>
    </xf>
    <xf numFmtId="0" fontId="0" fillId="0" borderId="9" xfId="43" applyFont="1" applyBorder="1" applyAlignment="1">
      <alignment horizontal="left" vertical="top"/>
    </xf>
    <xf numFmtId="0" fontId="0" fillId="0" borderId="17" xfId="43" applyBorder="1" applyAlignment="1">
      <alignment horizontal="left" vertical="top"/>
    </xf>
    <xf numFmtId="0" fontId="0" fillId="0" borderId="17" xfId="43" applyFont="1" applyBorder="1" applyAlignment="1">
      <alignment horizontal="left" vertical="top"/>
    </xf>
    <xf numFmtId="0" fontId="0" fillId="0" borderId="18" xfId="43" applyBorder="1" applyAlignment="1">
      <alignment horizontal="left" vertical="top"/>
    </xf>
    <xf numFmtId="0" fontId="0" fillId="0" borderId="17" xfId="43" applyBorder="1" applyAlignment="1">
      <alignment horizontal="left" vertical="top" wrapText="1"/>
    </xf>
    <xf numFmtId="0" fontId="0" fillId="0" borderId="8" xfId="0" applyFont="1" applyBorder="1" applyAlignment="1">
      <alignment horizontal="left" vertical="top"/>
    </xf>
    <xf numFmtId="0" fontId="0" fillId="0" borderId="8" xfId="0" applyBorder="1" applyAlignment="1">
      <alignment horizontal="center"/>
    </xf>
    <xf numFmtId="0" fontId="0" fillId="0" borderId="15" xfId="43" applyFill="1" applyBorder="1" applyAlignment="1">
      <alignment horizontal="left" vertical="top" wrapText="1"/>
    </xf>
    <xf numFmtId="0" fontId="0" fillId="0" borderId="15" xfId="43" applyFill="1" applyBorder="1" applyAlignment="1">
      <alignment horizontal="left" vertical="top"/>
    </xf>
    <xf numFmtId="0" fontId="0" fillId="0" borderId="16" xfId="43" applyFill="1" applyBorder="1" applyAlignment="1">
      <alignment horizontal="left" vertical="top" wrapText="1"/>
    </xf>
    <xf numFmtId="0" fontId="0" fillId="0" borderId="16" xfId="43" applyFill="1" applyBorder="1" applyAlignment="1">
      <alignment horizontal="left" vertical="top"/>
    </xf>
    <xf numFmtId="0" fontId="0" fillId="0" borderId="8" xfId="43" applyFill="1" applyBorder="1" applyAlignment="1">
      <alignment horizontal="left" vertical="top" wrapText="1"/>
    </xf>
    <xf numFmtId="0" fontId="0" fillId="0" borderId="8" xfId="43" applyFill="1" applyBorder="1" applyAlignment="1">
      <alignment horizontal="left" vertical="top"/>
    </xf>
    <xf numFmtId="0" fontId="0" fillId="0" borderId="15" xfId="0" applyFont="1" applyBorder="1" applyAlignment="1">
      <alignment horizontal="left" vertical="top"/>
    </xf>
    <xf numFmtId="0" fontId="0" fillId="0" borderId="14" xfId="0" applyFont="1"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xf>
    <xf numFmtId="0" fontId="0" fillId="0" borderId="16" xfId="0" applyFont="1" applyBorder="1" applyAlignment="1">
      <alignment horizontal="left" vertical="top"/>
    </xf>
    <xf numFmtId="0" fontId="0" fillId="0" borderId="8" xfId="0" applyFont="1" applyBorder="1"/>
    <xf numFmtId="0" fontId="0" fillId="0" borderId="8" xfId="0" applyBorder="1"/>
    <xf numFmtId="0" fontId="0" fillId="0" borderId="8" xfId="0" applyFont="1" applyFill="1" applyBorder="1"/>
    <xf numFmtId="14" fontId="0" fillId="0" borderId="8" xfId="0" applyNumberFormat="1" applyBorder="1" applyAlignment="1">
      <alignment horizontal="left"/>
    </xf>
    <xf numFmtId="0" fontId="0" fillId="0" borderId="15" xfId="0" applyBorder="1" applyAlignment="1">
      <alignment horizontal="center"/>
    </xf>
    <xf numFmtId="0" fontId="0" fillId="0" borderId="14" xfId="0" applyBorder="1" applyAlignment="1">
      <alignment horizontal="center"/>
    </xf>
    <xf numFmtId="0" fontId="0" fillId="0" borderId="8" xfId="0" applyBorder="1" applyAlignment="1">
      <alignment horizontal="left" vertical="top"/>
    </xf>
    <xf numFmtId="0" fontId="0" fillId="0" borderId="8" xfId="43" applyFont="1" applyFill="1" applyBorder="1" applyAlignment="1">
      <alignment horizontal="left" vertical="top" wrapText="1"/>
    </xf>
    <xf numFmtId="0" fontId="0" fillId="0" borderId="8" xfId="0" applyFont="1" applyBorder="1" applyAlignment="1">
      <alignment horizontal="left"/>
    </xf>
    <xf numFmtId="0" fontId="0" fillId="0" borderId="16" xfId="0" applyBorder="1" applyAlignment="1">
      <alignment horizontal="center"/>
    </xf>
    <xf numFmtId="0" fontId="0" fillId="0" borderId="14" xfId="0" applyBorder="1" applyAlignment="1">
      <alignment horizontal="left" vertical="top"/>
    </xf>
    <xf numFmtId="14" fontId="0" fillId="0" borderId="8" xfId="0" applyNumberFormat="1" applyBorder="1" applyAlignment="1">
      <alignment horizontal="left" vertical="top"/>
    </xf>
    <xf numFmtId="0" fontId="0" fillId="0" borderId="15" xfId="0" applyBorder="1" applyAlignment="1">
      <alignment horizontal="left" vertical="top"/>
    </xf>
    <xf numFmtId="0" fontId="0" fillId="0" borderId="15" xfId="0" applyBorder="1" applyAlignment="1">
      <alignment horizontal="center" vertical="top"/>
    </xf>
    <xf numFmtId="0" fontId="0" fillId="0" borderId="14" xfId="0" applyBorder="1" applyAlignment="1">
      <alignment horizontal="center" vertical="top"/>
    </xf>
    <xf numFmtId="14" fontId="0" fillId="0" borderId="8" xfId="0" applyNumberFormat="1" applyBorder="1" applyAlignment="1">
      <alignment horizontal="left" vertical="center"/>
    </xf>
    <xf numFmtId="0" fontId="0" fillId="0" borderId="16" xfId="0" applyBorder="1" applyAlignment="1">
      <alignment horizontal="center" vertical="top"/>
    </xf>
    <xf numFmtId="0" fontId="0" fillId="0" borderId="8" xfId="0" applyFill="1" applyBorder="1"/>
    <xf numFmtId="0" fontId="0" fillId="0" borderId="8" xfId="0" applyFill="1" applyBorder="1" applyAlignment="1">
      <alignment horizontal="left"/>
    </xf>
    <xf numFmtId="0" fontId="2" fillId="2" borderId="0" xfId="0" applyFont="1" applyFill="1"/>
    <xf numFmtId="0" fontId="0" fillId="2" borderId="0" xfId="0" applyFont="1" applyFill="1" applyAlignment="1">
      <alignment wrapText="1"/>
    </xf>
    <xf numFmtId="0" fontId="0" fillId="2" borderId="0" xfId="0" applyFill="1"/>
    <xf numFmtId="0" fontId="0" fillId="2" borderId="0" xfId="0" applyFill="1" applyAlignment="1">
      <alignment horizontal="center"/>
    </xf>
    <xf numFmtId="0" fontId="3" fillId="3" borderId="0" xfId="0" applyFont="1" applyFill="1" applyAlignment="1">
      <alignment horizontal="left"/>
    </xf>
    <xf numFmtId="0" fontId="3" fillId="4" borderId="0" xfId="0" applyFont="1" applyFill="1" applyAlignment="1">
      <alignment horizontal="left"/>
    </xf>
    <xf numFmtId="0" fontId="4" fillId="4" borderId="0" xfId="0" applyFont="1" applyFill="1" applyAlignment="1">
      <alignment horizontal="left"/>
    </xf>
    <xf numFmtId="0" fontId="5" fillId="3" borderId="19" xfId="0" applyFont="1" applyFill="1" applyBorder="1" applyAlignment="1">
      <alignment vertical="top"/>
    </xf>
    <xf numFmtId="0" fontId="5" fillId="3" borderId="20" xfId="0" applyFont="1" applyFill="1" applyBorder="1" applyAlignment="1">
      <alignment vertical="top"/>
    </xf>
    <xf numFmtId="0" fontId="5" fillId="3" borderId="21" xfId="0" applyFont="1" applyFill="1" applyBorder="1" applyAlignment="1">
      <alignment vertical="top"/>
    </xf>
    <xf numFmtId="0" fontId="6" fillId="2" borderId="19" xfId="0" applyFont="1" applyFill="1" applyBorder="1" applyAlignment="1">
      <alignment horizontal="center" vertical="center" wrapText="1"/>
    </xf>
    <xf numFmtId="0" fontId="6" fillId="2" borderId="19" xfId="0" applyNumberFormat="1" applyFont="1" applyFill="1" applyBorder="1" applyAlignment="1">
      <alignment horizontal="center" vertical="center" wrapText="1"/>
    </xf>
    <xf numFmtId="9" fontId="6" fillId="2" borderId="22" xfId="11" applyFont="1" applyFill="1" applyBorder="1" applyAlignment="1">
      <alignment horizontal="center" vertical="center" wrapText="1"/>
    </xf>
    <xf numFmtId="177" fontId="7" fillId="2" borderId="21" xfId="0" applyNumberFormat="1" applyFont="1" applyFill="1" applyBorder="1" applyAlignment="1">
      <alignment horizontal="center" vertical="center" wrapText="1"/>
    </xf>
    <xf numFmtId="177" fontId="7" fillId="2" borderId="2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24" xfId="11" applyFont="1" applyFill="1" applyBorder="1" applyAlignment="1">
      <alignment horizontal="center" vertical="center" wrapText="1"/>
    </xf>
    <xf numFmtId="0" fontId="6" fillId="5" borderId="25" xfId="0" applyFont="1" applyFill="1" applyBorder="1" applyAlignment="1">
      <alignment horizontal="left" vertical="center" wrapText="1"/>
    </xf>
    <xf numFmtId="0" fontId="6" fillId="5" borderId="26" xfId="0" applyNumberFormat="1" applyFont="1" applyFill="1" applyBorder="1" applyAlignment="1">
      <alignment horizontal="center" vertical="center" wrapText="1"/>
    </xf>
    <xf numFmtId="9" fontId="6" fillId="5" borderId="25" xfId="11" applyNumberFormat="1" applyFont="1" applyFill="1" applyBorder="1" applyAlignment="1">
      <alignment horizontal="center" vertical="center" wrapText="1"/>
    </xf>
    <xf numFmtId="177" fontId="6" fillId="5" borderId="26" xfId="0" applyNumberFormat="1" applyFont="1" applyFill="1" applyBorder="1" applyAlignment="1">
      <alignment horizontal="center" vertical="center" wrapText="1"/>
    </xf>
    <xf numFmtId="0" fontId="6" fillId="2" borderId="19" xfId="0" applyFont="1" applyFill="1" applyBorder="1" applyAlignment="1">
      <alignment horizontal="left" vertical="center" wrapText="1"/>
    </xf>
    <xf numFmtId="0" fontId="6" fillId="2" borderId="27" xfId="0" applyNumberFormat="1" applyFont="1" applyFill="1" applyBorder="1" applyAlignment="1">
      <alignment horizontal="center" vertical="center" wrapText="1"/>
    </xf>
    <xf numFmtId="9" fontId="6" fillId="2" borderId="19" xfId="11" applyNumberFormat="1" applyFont="1" applyFill="1" applyBorder="1" applyAlignment="1">
      <alignment horizontal="right" vertical="center" wrapText="1"/>
    </xf>
    <xf numFmtId="177" fontId="6" fillId="2" borderId="26" xfId="0" applyNumberFormat="1" applyFont="1" applyFill="1" applyBorder="1" applyAlignment="1">
      <alignment horizontal="center" vertical="center" wrapText="1"/>
    </xf>
    <xf numFmtId="0" fontId="0" fillId="4" borderId="0" xfId="0" applyFill="1" applyBorder="1"/>
    <xf numFmtId="0" fontId="5" fillId="6" borderId="8" xfId="0" applyFont="1" applyFill="1" applyBorder="1" applyAlignment="1">
      <alignment horizontal="center" wrapText="1"/>
    </xf>
    <xf numFmtId="0" fontId="5" fillId="6" borderId="19" xfId="0" applyFont="1" applyFill="1" applyBorder="1" applyAlignment="1">
      <alignment horizontal="center" wrapText="1"/>
    </xf>
    <xf numFmtId="0" fontId="5" fillId="7" borderId="28" xfId="0" applyFont="1" applyFill="1" applyBorder="1" applyAlignment="1">
      <alignment horizontal="left"/>
    </xf>
    <xf numFmtId="0" fontId="5" fillId="7" borderId="29" xfId="0" applyFont="1" applyFill="1" applyBorder="1" applyAlignment="1">
      <alignment horizontal="left"/>
    </xf>
    <xf numFmtId="0" fontId="0" fillId="2" borderId="25" xfId="0" applyFont="1" applyFill="1" applyBorder="1" applyAlignment="1">
      <alignment horizontal="left" vertical="top" wrapText="1"/>
    </xf>
    <xf numFmtId="0" fontId="0" fillId="4" borderId="16" xfId="0" applyFont="1" applyFill="1" applyBorder="1" applyAlignment="1">
      <alignment vertical="top" wrapText="1"/>
    </xf>
    <xf numFmtId="0" fontId="0" fillId="4" borderId="16" xfId="0" applyFont="1" applyFill="1" applyBorder="1" applyAlignment="1">
      <alignment horizontal="left" vertical="top" wrapText="1"/>
    </xf>
    <xf numFmtId="0" fontId="8" fillId="4" borderId="21" xfId="0" applyNumberFormat="1" applyFont="1" applyFill="1" applyBorder="1" applyAlignment="1">
      <alignment horizontal="center" vertical="top" wrapText="1"/>
    </xf>
    <xf numFmtId="14" fontId="0" fillId="4" borderId="16" xfId="0" applyNumberFormat="1" applyFont="1" applyFill="1" applyBorder="1" applyAlignment="1">
      <alignment horizontal="center" vertical="top" wrapText="1"/>
    </xf>
    <xf numFmtId="0" fontId="0" fillId="4" borderId="16" xfId="0" applyFont="1" applyFill="1" applyBorder="1" applyAlignment="1">
      <alignment horizontal="center" vertical="top" wrapText="1"/>
    </xf>
    <xf numFmtId="178" fontId="0" fillId="4" borderId="16" xfId="0" applyNumberFormat="1" applyFont="1" applyFill="1" applyBorder="1" applyAlignment="1">
      <alignment horizontal="center" vertical="top" wrapText="1"/>
    </xf>
    <xf numFmtId="178" fontId="0" fillId="4" borderId="30" xfId="0" applyNumberFormat="1" applyFont="1" applyFill="1" applyBorder="1" applyAlignment="1">
      <alignment horizontal="left" vertical="top" wrapText="1"/>
    </xf>
    <xf numFmtId="0" fontId="0" fillId="2" borderId="19" xfId="0" applyFont="1" applyFill="1" applyBorder="1" applyAlignment="1">
      <alignment horizontal="left" vertical="top" wrapText="1"/>
    </xf>
    <xf numFmtId="0" fontId="0" fillId="4" borderId="8" xfId="0" applyFont="1" applyFill="1" applyBorder="1" applyAlignment="1">
      <alignment vertical="top" wrapText="1"/>
    </xf>
    <xf numFmtId="0" fontId="0" fillId="4" borderId="8" xfId="0" applyFont="1" applyFill="1" applyBorder="1" applyAlignment="1">
      <alignment horizontal="left" vertical="top" wrapText="1"/>
    </xf>
    <xf numFmtId="14" fontId="0" fillId="4" borderId="8" xfId="0" applyNumberFormat="1" applyFont="1" applyFill="1" applyBorder="1" applyAlignment="1">
      <alignment horizontal="center" vertical="top" wrapText="1"/>
    </xf>
    <xf numFmtId="0" fontId="0" fillId="4" borderId="8" xfId="0" applyFont="1" applyFill="1" applyBorder="1" applyAlignment="1">
      <alignment horizontal="center" vertical="top" wrapText="1"/>
    </xf>
    <xf numFmtId="178" fontId="0" fillId="4" borderId="19" xfId="0" applyNumberFormat="1" applyFont="1" applyFill="1" applyBorder="1" applyAlignment="1">
      <alignment horizontal="left" vertical="top" wrapText="1"/>
    </xf>
    <xf numFmtId="0" fontId="0" fillId="4" borderId="8" xfId="0" applyFill="1" applyBorder="1" applyAlignment="1">
      <alignment vertical="top" wrapText="1"/>
    </xf>
    <xf numFmtId="0" fontId="9" fillId="2" borderId="0" xfId="0" applyFont="1" applyFill="1" applyAlignment="1">
      <alignment horizontal="center"/>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8" xfId="0" applyFont="1" applyFill="1" applyBorder="1" applyAlignment="1">
      <alignment horizontal="center" wrapText="1"/>
    </xf>
    <xf numFmtId="0" fontId="5" fillId="7" borderId="31" xfId="0" applyFont="1" applyFill="1" applyBorder="1" applyAlignment="1">
      <alignment horizontal="left"/>
    </xf>
    <xf numFmtId="0" fontId="10" fillId="2" borderId="0" xfId="0" applyFont="1" applyFill="1" applyAlignment="1">
      <alignment horizontal="center"/>
    </xf>
    <xf numFmtId="0" fontId="0" fillId="2" borderId="0" xfId="0" applyFill="1" applyBorder="1"/>
    <xf numFmtId="0" fontId="0" fillId="2" borderId="0" xfId="0" applyFont="1" applyFill="1" applyBorder="1" applyAlignment="1">
      <alignment wrapText="1"/>
    </xf>
    <xf numFmtId="0" fontId="11" fillId="0" borderId="32" xfId="0" applyFont="1" applyBorder="1" applyAlignment="1">
      <alignment horizontal="left" vertical="center" wrapText="1"/>
    </xf>
    <xf numFmtId="0" fontId="12" fillId="2" borderId="33" xfId="0" applyFont="1" applyFill="1" applyBorder="1" applyAlignment="1">
      <alignment horizontal="center"/>
    </xf>
    <xf numFmtId="0" fontId="13" fillId="2" borderId="23" xfId="0" applyFont="1" applyFill="1" applyBorder="1" applyAlignment="1">
      <alignment horizontal="right" vertical="center" wrapText="1"/>
    </xf>
    <xf numFmtId="0" fontId="14" fillId="0" borderId="16" xfId="0" applyFont="1" applyBorder="1" applyAlignment="1">
      <alignment vertical="center" wrapText="1"/>
    </xf>
    <xf numFmtId="0" fontId="14" fillId="0" borderId="25" xfId="0" applyFont="1" applyBorder="1" applyAlignment="1">
      <alignment vertical="center" wrapText="1"/>
    </xf>
    <xf numFmtId="0" fontId="13" fillId="2" borderId="25" xfId="0" applyFont="1" applyFill="1" applyBorder="1" applyAlignment="1">
      <alignment horizontal="right" vertical="center" wrapText="1"/>
    </xf>
    <xf numFmtId="0" fontId="15" fillId="0" borderId="0" xfId="10" applyFont="1" applyAlignment="1" applyProtection="1"/>
    <xf numFmtId="0" fontId="12" fillId="2" borderId="34" xfId="0" applyFont="1" applyFill="1" applyBorder="1" applyAlignment="1">
      <alignment vertical="center" wrapText="1"/>
    </xf>
    <xf numFmtId="0" fontId="12" fillId="2" borderId="35" xfId="0" applyFont="1" applyFill="1" applyBorder="1" applyAlignment="1">
      <alignment horizontal="center"/>
    </xf>
    <xf numFmtId="0" fontId="13" fillId="2" borderId="21" xfId="0" applyFont="1" applyFill="1" applyBorder="1" applyAlignment="1">
      <alignment horizontal="right" vertical="center" wrapText="1"/>
    </xf>
    <xf numFmtId="0" fontId="13" fillId="2" borderId="20" xfId="0" applyFont="1" applyFill="1" applyBorder="1" applyAlignment="1">
      <alignment horizontal="right" vertical="center" wrapText="1"/>
    </xf>
    <xf numFmtId="0" fontId="14" fillId="0" borderId="19" xfId="0" applyFont="1" applyBorder="1" applyAlignment="1">
      <alignment vertical="center" wrapText="1"/>
    </xf>
    <xf numFmtId="0" fontId="14" fillId="0" borderId="20" xfId="0" applyFont="1" applyBorder="1" applyAlignment="1">
      <alignment vertical="center" wrapText="1"/>
    </xf>
    <xf numFmtId="0" fontId="12" fillId="0" borderId="20" xfId="0" applyFont="1" applyBorder="1" applyAlignment="1">
      <alignment vertical="center" wrapText="1"/>
    </xf>
    <xf numFmtId="0" fontId="12" fillId="0" borderId="21" xfId="0" applyFont="1" applyBorder="1" applyAlignment="1">
      <alignment vertical="center" wrapText="1"/>
    </xf>
    <xf numFmtId="0" fontId="12" fillId="2" borderId="36" xfId="0" applyFont="1" applyFill="1" applyBorder="1" applyAlignment="1">
      <alignment horizontal="center"/>
    </xf>
    <xf numFmtId="0" fontId="13" fillId="2" borderId="0" xfId="0" applyFont="1" applyFill="1" applyAlignment="1">
      <alignment horizontal="right" vertical="center" wrapText="1"/>
    </xf>
    <xf numFmtId="0" fontId="0" fillId="0" borderId="0" xfId="0" applyAlignment="1">
      <alignment horizontal="left" wrapText="1"/>
    </xf>
    <xf numFmtId="0" fontId="12" fillId="2" borderId="37" xfId="0" applyFont="1" applyFill="1" applyBorder="1" applyAlignment="1">
      <alignment horizontal="center"/>
    </xf>
    <xf numFmtId="0" fontId="13" fillId="2" borderId="38" xfId="0" applyFont="1" applyFill="1" applyBorder="1" applyAlignment="1">
      <alignment horizontal="right" vertical="center" wrapText="1"/>
    </xf>
    <xf numFmtId="0" fontId="13" fillId="2" borderId="0" xfId="0" applyFont="1" applyFill="1" applyBorder="1" applyAlignment="1">
      <alignment horizontal="right" vertical="center" wrapText="1"/>
    </xf>
    <xf numFmtId="0" fontId="12" fillId="0" borderId="19" xfId="0" applyFont="1" applyBorder="1" applyAlignment="1">
      <alignment vertical="center" wrapText="1"/>
    </xf>
    <xf numFmtId="0" fontId="12" fillId="2" borderId="39" xfId="0" applyFont="1" applyFill="1" applyBorder="1" applyAlignment="1">
      <alignment vertical="center" wrapText="1"/>
    </xf>
    <xf numFmtId="0" fontId="13" fillId="2" borderId="40" xfId="0" applyFont="1" applyFill="1" applyBorder="1" applyAlignment="1">
      <alignment horizontal="center"/>
    </xf>
    <xf numFmtId="0" fontId="13" fillId="2" borderId="41" xfId="0" applyFont="1" applyFill="1" applyBorder="1" applyAlignment="1">
      <alignment horizontal="right"/>
    </xf>
    <xf numFmtId="0" fontId="12" fillId="0" borderId="5" xfId="0" applyFont="1" applyBorder="1" applyAlignment="1">
      <alignment horizontal="left" wrapText="1"/>
    </xf>
    <xf numFmtId="0" fontId="12" fillId="0" borderId="42" xfId="0" applyFont="1" applyBorder="1" applyAlignment="1">
      <alignment horizontal="left" wrapText="1"/>
    </xf>
    <xf numFmtId="0" fontId="13" fillId="2" borderId="42" xfId="0" applyFont="1" applyFill="1" applyBorder="1" applyAlignment="1">
      <alignment horizontal="center"/>
    </xf>
    <xf numFmtId="179" fontId="12" fillId="0" borderId="42" xfId="0" applyNumberFormat="1" applyFont="1" applyBorder="1" applyAlignment="1">
      <alignment horizontal="center" wrapText="1"/>
    </xf>
    <xf numFmtId="0" fontId="12" fillId="2" borderId="43" xfId="0" applyFont="1" applyFill="1" applyBorder="1"/>
    <xf numFmtId="0" fontId="13" fillId="2" borderId="37" xfId="0" applyFont="1" applyFill="1" applyBorder="1" applyAlignment="1">
      <alignment horizontal="center"/>
    </xf>
    <xf numFmtId="0" fontId="13" fillId="2" borderId="44" xfId="0" applyFont="1" applyFill="1" applyBorder="1" applyAlignment="1">
      <alignment horizontal="right"/>
    </xf>
    <xf numFmtId="49" fontId="12" fillId="0" borderId="11" xfId="0" applyNumberFormat="1" applyFont="1" applyBorder="1" applyAlignment="1">
      <alignment wrapText="1"/>
    </xf>
    <xf numFmtId="49" fontId="12" fillId="0" borderId="45" xfId="0" applyNumberFormat="1" applyFont="1" applyBorder="1" applyAlignment="1">
      <alignment wrapText="1"/>
    </xf>
    <xf numFmtId="0" fontId="13" fillId="2" borderId="45" xfId="0" applyFont="1" applyFill="1" applyBorder="1" applyAlignment="1">
      <alignment horizontal="center"/>
    </xf>
    <xf numFmtId="0" fontId="12" fillId="0" borderId="45" xfId="0" applyFont="1" applyBorder="1" applyAlignment="1">
      <alignment horizontal="center" wrapText="1"/>
    </xf>
    <xf numFmtId="0" fontId="12" fillId="2" borderId="39" xfId="0" applyFont="1" applyFill="1" applyBorder="1"/>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3" fillId="2" borderId="46" xfId="0" applyFont="1" applyFill="1" applyBorder="1" applyAlignment="1"/>
    <xf numFmtId="0" fontId="12" fillId="0" borderId="47" xfId="0" applyFont="1" applyBorder="1" applyAlignment="1"/>
    <xf numFmtId="0" fontId="12" fillId="0" borderId="18" xfId="0" applyFont="1" applyBorder="1" applyAlignment="1">
      <alignment horizontal="center" vertical="top" wrapText="1"/>
    </xf>
    <xf numFmtId="0" fontId="12" fillId="0" borderId="16" xfId="0" applyFont="1" applyBorder="1" applyAlignment="1">
      <alignment vertical="top" wrapText="1"/>
    </xf>
    <xf numFmtId="0" fontId="14" fillId="4" borderId="21" xfId="0" applyFont="1" applyFill="1" applyBorder="1" applyAlignment="1">
      <alignment horizontal="left" vertical="top" wrapText="1"/>
    </xf>
    <xf numFmtId="0" fontId="12" fillId="0" borderId="42" xfId="0" applyFont="1" applyBorder="1" applyAlignment="1">
      <alignment vertical="top" wrapText="1"/>
    </xf>
    <xf numFmtId="0" fontId="12" fillId="0" borderId="48" xfId="0" applyFont="1" applyBorder="1" applyAlignment="1">
      <alignment vertical="top" wrapText="1"/>
    </xf>
    <xf numFmtId="0" fontId="12" fillId="0" borderId="25" xfId="0" applyFont="1" applyBorder="1" applyAlignment="1">
      <alignment vertical="top" wrapText="1"/>
    </xf>
    <xf numFmtId="0" fontId="12" fillId="0" borderId="49" xfId="0" applyFont="1" applyBorder="1" applyAlignment="1">
      <alignment vertical="top" wrapText="1"/>
    </xf>
    <xf numFmtId="0" fontId="14" fillId="0" borderId="16" xfId="0" applyFont="1" applyBorder="1" applyAlignment="1">
      <alignment vertical="top" wrapText="1"/>
    </xf>
    <xf numFmtId="0" fontId="14" fillId="4" borderId="8" xfId="0" applyFont="1" applyFill="1" applyBorder="1" applyAlignment="1">
      <alignment horizontal="left" vertical="top" wrapText="1"/>
    </xf>
    <xf numFmtId="0" fontId="12" fillId="8" borderId="25" xfId="0" applyFont="1" applyFill="1" applyBorder="1" applyAlignment="1">
      <alignment horizontal="center" vertical="top" wrapText="1"/>
    </xf>
    <xf numFmtId="0" fontId="12" fillId="8" borderId="49" xfId="0" applyFont="1" applyFill="1" applyBorder="1" applyAlignment="1">
      <alignment horizontal="center" vertical="top" wrapText="1"/>
    </xf>
    <xf numFmtId="0" fontId="14" fillId="0" borderId="8" xfId="0" applyFont="1" applyBorder="1" applyAlignment="1">
      <alignment wrapText="1"/>
    </xf>
    <xf numFmtId="0" fontId="14" fillId="4" borderId="8" xfId="0" applyFont="1" applyFill="1" applyBorder="1" applyAlignment="1">
      <alignment vertical="top" wrapText="1"/>
    </xf>
    <xf numFmtId="0" fontId="12" fillId="0" borderId="19" xfId="0" applyFont="1" applyBorder="1" applyAlignment="1">
      <alignment vertical="top" wrapText="1"/>
    </xf>
    <xf numFmtId="0" fontId="12" fillId="0" borderId="50" xfId="0" applyFont="1" applyBorder="1" applyAlignment="1">
      <alignment vertical="top" wrapText="1"/>
    </xf>
    <xf numFmtId="0" fontId="12" fillId="0" borderId="23" xfId="0" applyFont="1" applyBorder="1" applyAlignment="1">
      <alignment vertical="top" wrapText="1"/>
    </xf>
    <xf numFmtId="0" fontId="12" fillId="2" borderId="51" xfId="0" applyFont="1" applyFill="1" applyBorder="1" applyAlignment="1">
      <alignment horizontal="center"/>
    </xf>
    <xf numFmtId="0" fontId="13" fillId="2" borderId="11" xfId="0" applyFont="1" applyFill="1" applyBorder="1" applyAlignment="1">
      <alignment wrapText="1"/>
    </xf>
    <xf numFmtId="0" fontId="12" fillId="2" borderId="11" xfId="0" applyFont="1" applyFill="1" applyBorder="1" applyAlignment="1">
      <alignment wrapText="1"/>
    </xf>
    <xf numFmtId="0" fontId="12" fillId="2" borderId="52" xfId="0" applyFont="1" applyFill="1" applyBorder="1" applyAlignment="1">
      <alignment wrapText="1"/>
    </xf>
    <xf numFmtId="0" fontId="12" fillId="2" borderId="45" xfId="0" applyFont="1" applyFill="1" applyBorder="1" applyAlignment="1">
      <alignment wrapText="1"/>
    </xf>
    <xf numFmtId="0" fontId="12" fillId="0" borderId="53" xfId="0" applyFont="1" applyBorder="1" applyAlignment="1">
      <alignment wrapText="1"/>
    </xf>
    <xf numFmtId="0" fontId="16" fillId="7" borderId="28" xfId="0" applyFont="1" applyFill="1" applyBorder="1" applyAlignment="1">
      <alignment horizontal="left"/>
    </xf>
    <xf numFmtId="0" fontId="15" fillId="4" borderId="8" xfId="10" applyFont="1" applyFill="1" applyBorder="1" applyAlignment="1" applyProtection="1">
      <alignment vertical="top" wrapText="1"/>
    </xf>
    <xf numFmtId="0" fontId="1" fillId="4" borderId="8" xfId="10" applyFill="1" applyBorder="1" applyAlignment="1" applyProtection="1">
      <alignment vertical="top" wrapText="1"/>
    </xf>
    <xf numFmtId="0" fontId="15" fillId="4" borderId="8" xfId="10" applyFont="1" applyFill="1" applyBorder="1" applyAlignment="1" applyProtection="1">
      <alignment horizontal="left" vertical="top" wrapText="1"/>
    </xf>
    <xf numFmtId="0" fontId="12" fillId="0" borderId="8" xfId="0" applyFont="1" applyBorder="1" applyAlignment="1">
      <alignment vertical="top" wrapText="1"/>
    </xf>
    <xf numFmtId="0" fontId="14" fillId="4" borderId="16" xfId="0" applyFont="1" applyFill="1" applyBorder="1" applyAlignment="1">
      <alignment horizontal="left" vertical="top" wrapText="1"/>
    </xf>
    <xf numFmtId="0" fontId="14" fillId="4" borderId="23" xfId="0" applyFont="1" applyFill="1" applyBorder="1" applyAlignment="1">
      <alignment horizontal="left" vertical="top" wrapText="1"/>
    </xf>
    <xf numFmtId="0" fontId="0" fillId="0" borderId="0" xfId="0" applyAlignment="1">
      <alignment wrapText="1"/>
    </xf>
    <xf numFmtId="0" fontId="0" fillId="0" borderId="14" xfId="0" applyFill="1" applyBorder="1"/>
    <xf numFmtId="0" fontId="15" fillId="0" borderId="54" xfId="10" applyFont="1" applyFill="1" applyBorder="1" applyAlignment="1" applyProtection="1">
      <alignment wrapText="1"/>
    </xf>
    <xf numFmtId="0" fontId="0" fillId="0" borderId="0" xfId="0" applyAlignment="1">
      <alignment horizontal="left"/>
    </xf>
    <xf numFmtId="0" fontId="12" fillId="0" borderId="55" xfId="0" applyFont="1" applyBorder="1" applyAlignment="1">
      <alignment horizontal="center" vertical="top" wrapText="1"/>
    </xf>
    <xf numFmtId="0" fontId="12" fillId="0" borderId="56" xfId="0" applyFont="1" applyBorder="1" applyAlignment="1">
      <alignment horizontal="center" vertical="top" wrapText="1"/>
    </xf>
    <xf numFmtId="0" fontId="12" fillId="0" borderId="54" xfId="0" applyFont="1" applyBorder="1" applyAlignment="1">
      <alignment horizontal="center" vertical="top" wrapText="1"/>
    </xf>
    <xf numFmtId="0" fontId="12" fillId="0" borderId="57" xfId="0" applyFont="1" applyBorder="1" applyAlignment="1">
      <alignment horizontal="center" vertical="top" wrapText="1"/>
    </xf>
    <xf numFmtId="0" fontId="14" fillId="0" borderId="8" xfId="0" applyFont="1" applyBorder="1"/>
    <xf numFmtId="0" fontId="0" fillId="4" borderId="21" xfId="0" applyFont="1" applyFill="1" applyBorder="1" applyAlignment="1">
      <alignment vertical="top" wrapText="1"/>
    </xf>
    <xf numFmtId="0" fontId="17" fillId="0" borderId="23" xfId="0" applyFont="1" applyBorder="1" applyAlignment="1">
      <alignment vertical="top" wrapText="1"/>
    </xf>
    <xf numFmtId="0" fontId="17" fillId="0" borderId="19" xfId="0" applyFont="1" applyBorder="1" applyAlignment="1">
      <alignment horizontal="left" vertical="top" wrapText="1"/>
    </xf>
    <xf numFmtId="0" fontId="17" fillId="0" borderId="50" xfId="0" applyFont="1" applyBorder="1" applyAlignment="1">
      <alignment horizontal="left" vertical="top" wrapText="1"/>
    </xf>
    <xf numFmtId="0" fontId="12" fillId="0" borderId="7" xfId="0" applyFont="1" applyBorder="1" applyAlignment="1">
      <alignment horizontal="center" vertical="top" wrapText="1"/>
    </xf>
    <xf numFmtId="0" fontId="12" fillId="0" borderId="14" xfId="0" applyFont="1" applyBorder="1" applyAlignment="1">
      <alignment vertical="top" wrapText="1"/>
    </xf>
    <xf numFmtId="0" fontId="12" fillId="0" borderId="58" xfId="0" applyFont="1" applyBorder="1" applyAlignment="1">
      <alignment vertical="top" wrapText="1"/>
    </xf>
    <xf numFmtId="0" fontId="12" fillId="0" borderId="59" xfId="0" applyFont="1" applyBorder="1" applyAlignment="1">
      <alignment vertical="top" wrapText="1"/>
    </xf>
    <xf numFmtId="0" fontId="12" fillId="0" borderId="60" xfId="0" applyFont="1" applyBorder="1" applyAlignment="1">
      <alignment vertical="top" wrapText="1"/>
    </xf>
    <xf numFmtId="0" fontId="8" fillId="4" borderId="52" xfId="0" applyNumberFormat="1" applyFont="1" applyFill="1" applyBorder="1" applyAlignment="1">
      <alignment horizontal="center" vertical="top" wrapText="1"/>
    </xf>
    <xf numFmtId="0" fontId="12" fillId="2" borderId="44" xfId="0" applyFont="1" applyFill="1" applyBorder="1" applyAlignment="1">
      <alignment wrapText="1"/>
    </xf>
    <xf numFmtId="0" fontId="8" fillId="4" borderId="44" xfId="0" applyNumberFormat="1" applyFont="1" applyFill="1" applyBorder="1" applyAlignment="1">
      <alignment horizontal="center" vertical="top" wrapText="1"/>
    </xf>
    <xf numFmtId="0" fontId="1" fillId="0" borderId="54" xfId="10" applyFill="1" applyBorder="1" applyAlignment="1" applyProtection="1">
      <alignment wrapText="1"/>
    </xf>
    <xf numFmtId="0" fontId="12" fillId="0" borderId="50" xfId="0" applyFont="1" applyBorder="1" applyAlignment="1">
      <alignment horizontal="left" vertical="top" wrapText="1"/>
    </xf>
    <xf numFmtId="0" fontId="14" fillId="4" borderId="21" xfId="0" applyFont="1" applyFill="1" applyBorder="1" applyAlignment="1">
      <alignment vertical="top" wrapText="1"/>
    </xf>
    <xf numFmtId="0" fontId="1" fillId="4" borderId="8" xfId="10" applyFill="1" applyBorder="1" applyAlignment="1" applyProtection="1">
      <alignment horizontal="left" vertical="top" wrapText="1"/>
    </xf>
    <xf numFmtId="0" fontId="12" fillId="0" borderId="19" xfId="0" applyFont="1" applyBorder="1" applyAlignment="1">
      <alignment horizontal="center" vertical="top" wrapText="1"/>
    </xf>
    <xf numFmtId="0" fontId="12" fillId="0" borderId="50" xfId="0" applyFont="1" applyBorder="1" applyAlignment="1">
      <alignment horizontal="center" vertical="top" wrapText="1"/>
    </xf>
    <xf numFmtId="0" fontId="18" fillId="0" borderId="54" xfId="0" applyFont="1" applyFill="1" applyBorder="1" applyAlignment="1">
      <alignment wrapText="1"/>
    </xf>
    <xf numFmtId="0" fontId="14" fillId="0" borderId="16" xfId="0" applyFont="1" applyBorder="1"/>
    <xf numFmtId="0" fontId="0" fillId="4" borderId="23" xfId="0" applyFont="1" applyFill="1" applyBorder="1" applyAlignment="1">
      <alignment vertical="top" wrapText="1"/>
    </xf>
    <xf numFmtId="0" fontId="12" fillId="0" borderId="19" xfId="0" applyFont="1" applyBorder="1" applyAlignment="1">
      <alignment horizontal="left" vertical="top" wrapText="1"/>
    </xf>
    <xf numFmtId="0" fontId="8" fillId="4" borderId="11" xfId="0" applyNumberFormat="1" applyFont="1" applyFill="1" applyBorder="1" applyAlignment="1">
      <alignment horizontal="center" vertical="top" wrapText="1"/>
    </xf>
    <xf numFmtId="0" fontId="19" fillId="0" borderId="19" xfId="0" applyFont="1" applyBorder="1" applyAlignment="1">
      <alignment vertical="center" wrapText="1"/>
    </xf>
    <xf numFmtId="0" fontId="12" fillId="0" borderId="8" xfId="0" applyFont="1" applyBorder="1" applyAlignment="1">
      <alignment horizontal="center" vertical="top" wrapText="1"/>
    </xf>
    <xf numFmtId="0" fontId="8" fillId="4" borderId="8" xfId="0" applyNumberFormat="1" applyFont="1" applyFill="1" applyBorder="1" applyAlignment="1">
      <alignment horizontal="center" vertical="top" wrapText="1"/>
    </xf>
    <xf numFmtId="0" fontId="1" fillId="4" borderId="16" xfId="10" applyFill="1" applyBorder="1" applyAlignment="1" applyProtection="1">
      <alignment vertical="top" wrapText="1"/>
    </xf>
    <xf numFmtId="0" fontId="13" fillId="2" borderId="61" xfId="0" applyFont="1" applyFill="1" applyBorder="1" applyAlignment="1">
      <alignment horizontal="right" vertical="center" wrapText="1"/>
    </xf>
    <xf numFmtId="0" fontId="12" fillId="0" borderId="45" xfId="0" applyFont="1" applyBorder="1" applyAlignment="1">
      <alignment vertical="center" wrapText="1"/>
    </xf>
    <xf numFmtId="0" fontId="12" fillId="0" borderId="62" xfId="0" applyFont="1" applyBorder="1" applyAlignment="1">
      <alignment vertical="center" wrapText="1"/>
    </xf>
    <xf numFmtId="0" fontId="12" fillId="0" borderId="44" xfId="0" applyFont="1" applyBorder="1" applyAlignment="1">
      <alignment vertical="center" wrapText="1"/>
    </xf>
    <xf numFmtId="0" fontId="12" fillId="0" borderId="11" xfId="0" applyFont="1" applyBorder="1" applyAlignment="1">
      <alignment wrapText="1"/>
    </xf>
    <xf numFmtId="0" fontId="12" fillId="0" borderId="45" xfId="0" applyFont="1" applyBorder="1" applyAlignment="1">
      <alignment wrapText="1"/>
    </xf>
    <xf numFmtId="0" fontId="14" fillId="0" borderId="0" xfId="0" applyFont="1"/>
    <xf numFmtId="0" fontId="14" fillId="0" borderId="23" xfId="0" applyFont="1" applyBorder="1" applyAlignment="1">
      <alignment vertical="top" wrapText="1"/>
    </xf>
    <xf numFmtId="0" fontId="1" fillId="0" borderId="16" xfId="10" applyBorder="1" applyAlignment="1" applyProtection="1">
      <alignment vertical="top" wrapText="1"/>
    </xf>
    <xf numFmtId="0" fontId="0" fillId="2" borderId="59" xfId="0" applyFont="1" applyFill="1" applyBorder="1" applyAlignment="1">
      <alignment horizontal="left" vertical="top" wrapText="1"/>
    </xf>
    <xf numFmtId="14" fontId="0" fillId="4" borderId="14" xfId="0" applyNumberFormat="1" applyFont="1" applyFill="1" applyBorder="1" applyAlignment="1">
      <alignment horizontal="center" vertical="top" wrapText="1"/>
    </xf>
    <xf numFmtId="0" fontId="0" fillId="4" borderId="14" xfId="0" applyFont="1" applyFill="1" applyBorder="1" applyAlignment="1">
      <alignment horizontal="center" vertical="top" wrapText="1"/>
    </xf>
    <xf numFmtId="178" fontId="0" fillId="4" borderId="14" xfId="0" applyNumberFormat="1" applyFont="1" applyFill="1" applyBorder="1" applyAlignment="1">
      <alignment horizontal="center" vertical="top" wrapText="1"/>
    </xf>
    <xf numFmtId="178" fontId="0" fillId="4" borderId="59" xfId="0" applyNumberFormat="1" applyFont="1" applyFill="1" applyBorder="1" applyAlignment="1">
      <alignment horizontal="left" vertical="top" wrapText="1"/>
    </xf>
    <xf numFmtId="0" fontId="0" fillId="4" borderId="15" xfId="0" applyFont="1" applyFill="1" applyBorder="1" applyAlignment="1">
      <alignment horizontal="center" vertical="top" wrapText="1"/>
    </xf>
    <xf numFmtId="0" fontId="14" fillId="0" borderId="0" xfId="0" applyFont="1" applyAlignment="1">
      <alignment wrapText="1"/>
    </xf>
    <xf numFmtId="0" fontId="15" fillId="0" borderId="16" xfId="10" applyFont="1" applyBorder="1" applyAlignment="1" applyProtection="1">
      <alignment vertical="top" wrapText="1"/>
    </xf>
    <xf numFmtId="0" fontId="1" fillId="0" borderId="0" xfId="10" applyAlignment="1" applyProtection="1"/>
    <xf numFmtId="0" fontId="15" fillId="0" borderId="0" xfId="10" applyFont="1" applyAlignment="1" applyProtection="1">
      <alignment wrapText="1"/>
    </xf>
    <xf numFmtId="0" fontId="14" fillId="0" borderId="63" xfId="0" applyFont="1" applyBorder="1" applyAlignment="1">
      <alignment horizontal="left" vertical="center" wrapText="1"/>
    </xf>
    <xf numFmtId="0" fontId="14" fillId="0" borderId="64" xfId="0" applyFont="1" applyBorder="1" applyAlignment="1">
      <alignment horizontal="left" vertical="center" wrapText="1"/>
    </xf>
    <xf numFmtId="0" fontId="14" fillId="0" borderId="65"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14" fillId="0" borderId="21" xfId="0" applyFont="1" applyBorder="1" applyAlignment="1">
      <alignment horizontal="left" vertical="center" wrapText="1"/>
    </xf>
    <xf numFmtId="0" fontId="0" fillId="0" borderId="59" xfId="0" applyBorder="1" applyAlignment="1">
      <alignment horizontal="left"/>
    </xf>
    <xf numFmtId="0" fontId="0" fillId="0" borderId="66" xfId="0" applyBorder="1" applyAlignment="1">
      <alignment horizontal="left"/>
    </xf>
    <xf numFmtId="0" fontId="0" fillId="0" borderId="52" xfId="0" applyBorder="1" applyAlignment="1">
      <alignment horizontal="left"/>
    </xf>
    <xf numFmtId="0" fontId="12" fillId="0" borderId="67" xfId="0" applyFont="1" applyBorder="1" applyAlignment="1">
      <alignment horizontal="left" vertical="center" wrapText="1"/>
    </xf>
    <xf numFmtId="0" fontId="12" fillId="0" borderId="61" xfId="0" applyFont="1" applyBorder="1" applyAlignment="1">
      <alignment horizontal="left" vertical="center" wrapText="1"/>
    </xf>
    <xf numFmtId="0" fontId="12" fillId="0" borderId="38" xfId="0" applyFont="1" applyBorder="1" applyAlignment="1">
      <alignment horizontal="left" vertical="center" wrapText="1"/>
    </xf>
    <xf numFmtId="0" fontId="13" fillId="0" borderId="42" xfId="0" applyFont="1" applyFill="1" applyBorder="1" applyAlignment="1">
      <alignment horizontal="center"/>
    </xf>
    <xf numFmtId="0" fontId="13" fillId="0" borderId="68" xfId="0" applyFont="1" applyFill="1" applyBorder="1" applyAlignment="1">
      <alignment horizontal="center"/>
    </xf>
    <xf numFmtId="0" fontId="13" fillId="0" borderId="41" xfId="0" applyFont="1" applyFill="1" applyBorder="1" applyAlignment="1">
      <alignment horizontal="center"/>
    </xf>
    <xf numFmtId="49" fontId="12" fillId="0" borderId="45" xfId="0" applyNumberFormat="1" applyFont="1" applyBorder="1" applyAlignment="1">
      <alignment horizontal="left" wrapText="1"/>
    </xf>
    <xf numFmtId="49" fontId="12" fillId="0" borderId="62" xfId="0" applyNumberFormat="1" applyFont="1" applyBorder="1" applyAlignment="1">
      <alignment horizontal="left" wrapText="1"/>
    </xf>
    <xf numFmtId="49" fontId="12" fillId="0" borderId="44" xfId="0" applyNumberFormat="1" applyFont="1" applyBorder="1" applyAlignment="1">
      <alignment horizontal="left" wrapText="1"/>
    </xf>
    <xf numFmtId="0" fontId="17" fillId="0" borderId="19" xfId="0" applyFont="1" applyBorder="1" applyAlignment="1">
      <alignment vertical="top" wrapText="1"/>
    </xf>
    <xf numFmtId="0" fontId="14" fillId="4" borderId="23" xfId="0" applyFont="1" applyFill="1" applyBorder="1" applyAlignment="1">
      <alignment vertical="top" wrapText="1"/>
    </xf>
    <xf numFmtId="0" fontId="14" fillId="0" borderId="16" xfId="0" applyFont="1" applyBorder="1" applyAlignment="1">
      <alignment wrapText="1"/>
    </xf>
    <xf numFmtId="0" fontId="14" fillId="4" borderId="16" xfId="0" applyFont="1" applyFill="1" applyBorder="1" applyAlignment="1">
      <alignment vertical="top" wrapText="1"/>
    </xf>
    <xf numFmtId="0" fontId="12" fillId="2" borderId="0" xfId="0" applyFont="1" applyFill="1" applyAlignment="1">
      <alignment horizontal="center"/>
    </xf>
    <xf numFmtId="0" fontId="13" fillId="2" borderId="0" xfId="0" applyFont="1" applyFill="1" applyAlignment="1">
      <alignment wrapText="1"/>
    </xf>
    <xf numFmtId="0" fontId="12" fillId="2" borderId="0" xfId="0" applyFont="1" applyFill="1" applyAlignment="1">
      <alignment wrapText="1"/>
    </xf>
    <xf numFmtId="0" fontId="8" fillId="4" borderId="0" xfId="0" applyNumberFormat="1" applyFont="1" applyFill="1" applyAlignment="1">
      <alignment horizontal="center" vertical="top" wrapText="1"/>
    </xf>
    <xf numFmtId="0" fontId="20" fillId="3" borderId="19" xfId="0" applyFont="1" applyFill="1" applyBorder="1" applyAlignment="1" applyProtection="1">
      <alignment vertical="center"/>
    </xf>
    <xf numFmtId="0" fontId="21" fillId="3" borderId="21" xfId="0" applyFont="1" applyFill="1" applyBorder="1" applyAlignment="1" applyProtection="1">
      <alignment vertical="center"/>
    </xf>
    <xf numFmtId="0" fontId="5" fillId="9" borderId="8" xfId="0" applyFont="1" applyFill="1" applyBorder="1" applyAlignment="1" applyProtection="1">
      <alignment vertical="center"/>
    </xf>
    <xf numFmtId="0" fontId="1" fillId="9" borderId="8" xfId="10" applyFill="1" applyBorder="1" applyAlignment="1" applyProtection="1">
      <alignment vertical="center"/>
    </xf>
    <xf numFmtId="0" fontId="22" fillId="4" borderId="8" xfId="0" applyFont="1" applyFill="1" applyBorder="1" applyAlignment="1" applyProtection="1">
      <alignment vertical="center"/>
      <protection locked="0"/>
    </xf>
    <xf numFmtId="0" fontId="15" fillId="2" borderId="8" xfId="10" applyFont="1" applyFill="1" applyBorder="1" applyAlignment="1" applyProtection="1">
      <alignment vertical="center"/>
    </xf>
    <xf numFmtId="0" fontId="8" fillId="4" borderId="8" xfId="0" applyFont="1" applyFill="1" applyBorder="1" applyAlignment="1" applyProtection="1">
      <alignment vertical="center"/>
      <protection locked="0"/>
    </xf>
    <xf numFmtId="0" fontId="15" fillId="0" borderId="0" xfId="10" applyFont="1" applyFill="1" applyAlignment="1" applyProtection="1"/>
    <xf numFmtId="0" fontId="8" fillId="4" borderId="0" xfId="0" applyFont="1" applyFill="1" applyBorder="1" applyAlignment="1" applyProtection="1">
      <alignment vertical="center"/>
      <protection locked="0"/>
    </xf>
    <xf numFmtId="0" fontId="0" fillId="0" borderId="0" xfId="0" applyFill="1"/>
    <xf numFmtId="0" fontId="23" fillId="2" borderId="0" xfId="0" applyFont="1" applyFill="1" applyAlignment="1">
      <alignment horizontal="center"/>
    </xf>
    <xf numFmtId="0" fontId="8" fillId="2" borderId="0" xfId="0" applyFont="1" applyFill="1" applyAlignment="1">
      <alignment horizontal="center"/>
    </xf>
    <xf numFmtId="0" fontId="24" fillId="3" borderId="61" xfId="0" applyFont="1" applyFill="1" applyBorder="1" applyAlignment="1" applyProtection="1">
      <alignment vertical="center"/>
    </xf>
    <xf numFmtId="0" fontId="21" fillId="3" borderId="61" xfId="0" applyFont="1" applyFill="1" applyBorder="1" applyAlignment="1" applyProtection="1">
      <alignment vertical="center"/>
    </xf>
    <xf numFmtId="0" fontId="0" fillId="4" borderId="0" xfId="0" applyFill="1"/>
    <xf numFmtId="0" fontId="0" fillId="4" borderId="19" xfId="0" applyFill="1" applyBorder="1"/>
    <xf numFmtId="0" fontId="0" fillId="4" borderId="20" xfId="0" applyFill="1" applyBorder="1"/>
    <xf numFmtId="0" fontId="0" fillId="4" borderId="21" xfId="0" applyFill="1" applyBorder="1"/>
    <xf numFmtId="0" fontId="25" fillId="4" borderId="19" xfId="0" applyFont="1" applyFill="1" applyBorder="1"/>
    <xf numFmtId="0" fontId="25" fillId="4" borderId="20" xfId="0" applyFont="1" applyFill="1" applyBorder="1"/>
    <xf numFmtId="0" fontId="25" fillId="4" borderId="21" xfId="0" applyFont="1" applyFill="1" applyBorder="1"/>
    <xf numFmtId="0" fontId="25" fillId="4" borderId="0" xfId="0" applyFont="1" applyFill="1"/>
    <xf numFmtId="0" fontId="20" fillId="3" borderId="19" xfId="0" applyFont="1" applyFill="1" applyBorder="1" applyAlignment="1" applyProtection="1">
      <alignment horizontal="left" vertical="center"/>
    </xf>
    <xf numFmtId="0" fontId="20" fillId="3" borderId="20" xfId="0" applyFont="1" applyFill="1" applyBorder="1" applyAlignment="1" applyProtection="1">
      <alignment horizontal="left" vertical="center"/>
    </xf>
    <xf numFmtId="0" fontId="20" fillId="3" borderId="21" xfId="0" applyFont="1" applyFill="1" applyBorder="1" applyAlignment="1" applyProtection="1">
      <alignment horizontal="left" vertical="center"/>
    </xf>
    <xf numFmtId="0" fontId="20" fillId="4" borderId="0" xfId="0" applyFont="1" applyFill="1" applyBorder="1" applyAlignment="1" applyProtection="1">
      <alignment horizontal="left" vertical="center"/>
    </xf>
    <xf numFmtId="0" fontId="5" fillId="9" borderId="69" xfId="0" applyFont="1" applyFill="1" applyBorder="1" applyAlignment="1" applyProtection="1">
      <alignment horizontal="center" wrapText="1"/>
    </xf>
    <xf numFmtId="0" fontId="5" fillId="9" borderId="59" xfId="0" applyFont="1" applyFill="1" applyBorder="1" applyAlignment="1" applyProtection="1">
      <alignment horizontal="center" wrapText="1"/>
    </xf>
    <xf numFmtId="0" fontId="5" fillId="9" borderId="19" xfId="0" applyFont="1" applyFill="1" applyBorder="1" applyAlignment="1" applyProtection="1">
      <alignment horizontal="center" vertical="center" wrapText="1"/>
    </xf>
    <xf numFmtId="0" fontId="5" fillId="9" borderId="21" xfId="0" applyFont="1" applyFill="1" applyBorder="1" applyAlignment="1" applyProtection="1">
      <alignment horizontal="center" vertical="center" wrapText="1"/>
    </xf>
    <xf numFmtId="0" fontId="5" fillId="9" borderId="15"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0" fillId="0" borderId="70" xfId="0" applyBorder="1" applyAlignment="1">
      <alignment horizontal="center"/>
    </xf>
    <xf numFmtId="0" fontId="0" fillId="0" borderId="25" xfId="0" applyBorder="1" applyAlignment="1">
      <alignment horizontal="center"/>
    </xf>
    <xf numFmtId="0" fontId="26" fillId="9" borderId="8" xfId="0" applyFont="1" applyFill="1" applyBorder="1" applyAlignment="1" applyProtection="1">
      <alignment horizontal="center" vertical="center"/>
    </xf>
    <xf numFmtId="0" fontId="5" fillId="9" borderId="16" xfId="0" applyFont="1" applyFill="1" applyBorder="1" applyAlignment="1" applyProtection="1">
      <alignment horizontal="center" vertical="center" wrapText="1"/>
    </xf>
    <xf numFmtId="0" fontId="26" fillId="4" borderId="0" xfId="0" applyFont="1" applyFill="1" applyBorder="1" applyAlignment="1" applyProtection="1">
      <alignment horizontal="center" vertical="center"/>
    </xf>
    <xf numFmtId="0" fontId="27" fillId="2" borderId="59" xfId="0" applyFont="1" applyFill="1" applyBorder="1" applyAlignment="1" applyProtection="1">
      <alignment horizontal="center" vertical="center"/>
    </xf>
    <xf numFmtId="0" fontId="28" fillId="4" borderId="59" xfId="0" applyFont="1" applyFill="1" applyBorder="1" applyAlignment="1" applyProtection="1">
      <alignment vertical="center"/>
    </xf>
    <xf numFmtId="176" fontId="8" fillId="4" borderId="59"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77" fontId="8" fillId="4" borderId="15" xfId="0" applyNumberFormat="1" applyFont="1" applyFill="1" applyBorder="1" applyAlignment="1" applyProtection="1">
      <alignment horizontal="right" vertical="center"/>
      <protection locked="0"/>
    </xf>
    <xf numFmtId="176" fontId="8" fillId="4" borderId="0" xfId="0" applyNumberFormat="1" applyFont="1" applyFill="1" applyBorder="1" applyAlignment="1" applyProtection="1">
      <alignment horizontal="right" vertical="center"/>
      <protection locked="0"/>
    </xf>
    <xf numFmtId="0" fontId="27" fillId="2" borderId="54" xfId="0" applyFont="1" applyFill="1" applyBorder="1" applyAlignment="1" applyProtection="1">
      <alignment horizontal="center" vertical="center"/>
    </xf>
    <xf numFmtId="0" fontId="28" fillId="4" borderId="54" xfId="0" applyFont="1" applyFill="1" applyBorder="1" applyAlignment="1" applyProtection="1">
      <alignment vertical="center"/>
    </xf>
    <xf numFmtId="176" fontId="8" fillId="4" borderId="54" xfId="0" applyNumberFormat="1" applyFont="1" applyFill="1" applyBorder="1" applyAlignment="1" applyProtection="1">
      <alignment horizontal="right" vertical="center"/>
      <protection locked="0"/>
    </xf>
    <xf numFmtId="176" fontId="8" fillId="4" borderId="14" xfId="0" applyNumberFormat="1" applyFont="1" applyFill="1" applyBorder="1" applyAlignment="1" applyProtection="1">
      <alignment horizontal="right" vertical="center"/>
      <protection locked="0"/>
    </xf>
    <xf numFmtId="177" fontId="8" fillId="4" borderId="14" xfId="0" applyNumberFormat="1" applyFont="1" applyFill="1" applyBorder="1" applyAlignment="1" applyProtection="1">
      <alignment horizontal="right" vertical="center"/>
      <protection locked="0"/>
    </xf>
    <xf numFmtId="176" fontId="8" fillId="4" borderId="25" xfId="0" applyNumberFormat="1" applyFont="1" applyFill="1" applyBorder="1" applyAlignment="1" applyProtection="1">
      <alignment horizontal="right" vertical="center"/>
      <protection locked="0"/>
    </xf>
    <xf numFmtId="176" fontId="8" fillId="4" borderId="16" xfId="0" applyNumberFormat="1" applyFont="1" applyFill="1" applyBorder="1" applyAlignment="1" applyProtection="1">
      <alignment horizontal="right" vertical="center"/>
      <protection locked="0"/>
    </xf>
    <xf numFmtId="177" fontId="8" fillId="4" borderId="16" xfId="0" applyNumberFormat="1" applyFont="1" applyFill="1" applyBorder="1" applyAlignment="1" applyProtection="1">
      <alignment horizontal="right" vertical="center"/>
      <protection locked="0"/>
    </xf>
    <xf numFmtId="0" fontId="29" fillId="2" borderId="59" xfId="0" applyFont="1" applyFill="1" applyBorder="1" applyAlignment="1" applyProtection="1">
      <alignment horizontal="left" vertical="center"/>
    </xf>
    <xf numFmtId="0" fontId="27" fillId="2" borderId="66" xfId="0" applyFont="1" applyFill="1" applyBorder="1" applyAlignment="1" applyProtection="1">
      <alignment horizontal="left" vertical="center"/>
    </xf>
    <xf numFmtId="0" fontId="27" fillId="2" borderId="52" xfId="0" applyFont="1" applyFill="1" applyBorder="1" applyAlignment="1" applyProtection="1">
      <alignment horizontal="left" vertical="center"/>
    </xf>
    <xf numFmtId="0" fontId="29" fillId="2" borderId="54" xfId="0" applyFont="1" applyFill="1" applyBorder="1" applyAlignment="1" applyProtection="1">
      <alignment horizontal="left" vertical="center"/>
    </xf>
    <xf numFmtId="0" fontId="27" fillId="2" borderId="0" xfId="0" applyFont="1" applyFill="1" applyBorder="1" applyAlignment="1" applyProtection="1">
      <alignment horizontal="left" vertical="center"/>
    </xf>
    <xf numFmtId="0" fontId="27" fillId="2" borderId="58" xfId="0" applyFont="1" applyFill="1" applyBorder="1" applyAlignment="1" applyProtection="1">
      <alignment horizontal="left" vertical="center"/>
    </xf>
    <xf numFmtId="0" fontId="27" fillId="2" borderId="54" xfId="0" applyFont="1" applyFill="1" applyBorder="1" applyAlignment="1" applyProtection="1">
      <alignment horizontal="left" vertical="center"/>
    </xf>
    <xf numFmtId="0" fontId="27" fillId="2" borderId="25" xfId="0" applyFont="1" applyFill="1" applyBorder="1" applyAlignment="1" applyProtection="1">
      <alignment horizontal="left" vertical="center"/>
    </xf>
    <xf numFmtId="0" fontId="27" fillId="2" borderId="71" xfId="0" applyFont="1" applyFill="1" applyBorder="1" applyAlignment="1" applyProtection="1">
      <alignment horizontal="left" vertical="center"/>
    </xf>
    <xf numFmtId="0" fontId="27" fillId="2" borderId="23" xfId="0" applyFont="1" applyFill="1" applyBorder="1" applyAlignment="1" applyProtection="1">
      <alignment horizontal="left" vertical="center"/>
    </xf>
    <xf numFmtId="177" fontId="8" fillId="4" borderId="0" xfId="0" applyNumberFormat="1" applyFont="1" applyFill="1" applyBorder="1" applyAlignment="1" applyProtection="1">
      <alignment horizontal="right" vertical="center"/>
      <protection locked="0"/>
    </xf>
    <xf numFmtId="0" fontId="30" fillId="4" borderId="0" xfId="0" applyFont="1" applyFill="1" applyAlignment="1">
      <alignment horizontal="right"/>
    </xf>
    <xf numFmtId="0" fontId="0" fillId="4" borderId="0" xfId="0" applyFont="1" applyFill="1" applyAlignment="1" applyProtection="1">
      <alignment vertical="center"/>
    </xf>
    <xf numFmtId="0" fontId="20" fillId="3" borderId="20" xfId="0" applyFont="1" applyFill="1" applyBorder="1" applyAlignment="1" applyProtection="1">
      <alignment vertical="center"/>
    </xf>
    <xf numFmtId="0" fontId="5" fillId="9" borderId="8" xfId="0" applyFont="1" applyFill="1" applyBorder="1" applyAlignment="1" applyProtection="1">
      <alignment horizontal="left" vertical="center"/>
    </xf>
    <xf numFmtId="0" fontId="5" fillId="9" borderId="19" xfId="0" applyFont="1" applyFill="1" applyBorder="1" applyAlignment="1" applyProtection="1">
      <alignment horizontal="center" vertical="center"/>
    </xf>
    <xf numFmtId="0" fontId="5" fillId="9" borderId="21" xfId="0" applyFont="1" applyFill="1" applyBorder="1" applyAlignment="1" applyProtection="1">
      <alignment horizontal="center" vertical="center"/>
    </xf>
    <xf numFmtId="0" fontId="27" fillId="2" borderId="59" xfId="0" applyFont="1" applyFill="1" applyBorder="1" applyAlignment="1" applyProtection="1">
      <alignment vertical="center"/>
    </xf>
    <xf numFmtId="0" fontId="8" fillId="4" borderId="59" xfId="0" applyFont="1" applyFill="1" applyBorder="1" applyAlignment="1" applyProtection="1">
      <alignment horizontal="left" vertical="center"/>
      <protection locked="0"/>
    </xf>
    <xf numFmtId="0" fontId="8" fillId="4" borderId="66" xfId="0" applyFont="1" applyFill="1" applyBorder="1" applyAlignment="1" applyProtection="1">
      <alignment horizontal="left" vertical="center"/>
      <protection locked="0"/>
    </xf>
    <xf numFmtId="0" fontId="8" fillId="4" borderId="52" xfId="0" applyFont="1" applyFill="1" applyBorder="1" applyAlignment="1" applyProtection="1">
      <alignment horizontal="left" vertical="center"/>
      <protection locked="0"/>
    </xf>
    <xf numFmtId="0" fontId="27" fillId="2" borderId="59" xfId="0" applyFont="1" applyFill="1" applyBorder="1" applyAlignment="1" applyProtection="1">
      <alignment horizontal="left" vertical="center"/>
    </xf>
    <xf numFmtId="0" fontId="27" fillId="2" borderId="54" xfId="0" applyFont="1" applyFill="1" applyBorder="1" applyAlignment="1" applyProtection="1">
      <alignment vertical="center"/>
    </xf>
    <xf numFmtId="0" fontId="8" fillId="4" borderId="54"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58" xfId="0" applyFont="1" applyFill="1" applyBorder="1" applyAlignment="1" applyProtection="1">
      <alignment horizontal="left" vertical="center"/>
      <protection locked="0"/>
    </xf>
    <xf numFmtId="0" fontId="27" fillId="2" borderId="72" xfId="0" applyFont="1" applyFill="1" applyBorder="1" applyAlignment="1" applyProtection="1">
      <alignment horizontal="left" vertical="center"/>
    </xf>
    <xf numFmtId="0" fontId="27" fillId="2" borderId="73" xfId="0" applyFont="1" applyFill="1" applyBorder="1" applyAlignment="1" applyProtection="1">
      <alignment horizontal="left" vertical="center"/>
    </xf>
    <xf numFmtId="0" fontId="27" fillId="2" borderId="25" xfId="0" applyFont="1" applyFill="1" applyBorder="1" applyAlignment="1" applyProtection="1">
      <alignment vertical="center"/>
    </xf>
    <xf numFmtId="0" fontId="8" fillId="4" borderId="25" xfId="0" applyFont="1" applyFill="1" applyBorder="1" applyAlignment="1" applyProtection="1">
      <alignment horizontal="left" vertical="center"/>
      <protection locked="0"/>
    </xf>
    <xf numFmtId="0" fontId="8" fillId="4" borderId="71" xfId="0" applyFont="1" applyFill="1" applyBorder="1" applyAlignment="1" applyProtection="1">
      <alignment horizontal="left" vertical="center"/>
      <protection locked="0"/>
    </xf>
    <xf numFmtId="0" fontId="8" fillId="4" borderId="23" xfId="0" applyFont="1" applyFill="1" applyBorder="1" applyAlignment="1" applyProtection="1">
      <alignment horizontal="left" vertical="center"/>
      <protection locked="0"/>
    </xf>
    <xf numFmtId="0" fontId="27" fillId="4" borderId="54" xfId="0" applyFont="1" applyFill="1" applyBorder="1" applyAlignment="1" applyProtection="1">
      <alignment horizontal="left" vertical="center"/>
    </xf>
    <xf numFmtId="0" fontId="27" fillId="4" borderId="58" xfId="0" applyFont="1" applyFill="1" applyBorder="1" applyAlignment="1" applyProtection="1">
      <alignment horizontal="left" vertical="center"/>
    </xf>
    <xf numFmtId="0" fontId="31"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7" fillId="2" borderId="15" xfId="0" applyFont="1" applyFill="1" applyBorder="1" applyAlignment="1" applyProtection="1">
      <alignment vertical="center"/>
    </xf>
    <xf numFmtId="0" fontId="27" fillId="2" borderId="16" xfId="0" applyFont="1" applyFill="1" applyBorder="1" applyAlignment="1" applyProtection="1">
      <alignment vertical="center"/>
    </xf>
    <xf numFmtId="0" fontId="27" fillId="4" borderId="25" xfId="0" applyFont="1" applyFill="1" applyBorder="1" applyAlignment="1" applyProtection="1">
      <alignment horizontal="left" vertical="center"/>
    </xf>
    <xf numFmtId="0" fontId="27" fillId="4" borderId="23" xfId="0" applyFont="1" applyFill="1" applyBorder="1" applyAlignment="1" applyProtection="1">
      <alignment horizontal="left" vertical="center"/>
    </xf>
    <xf numFmtId="0" fontId="20" fillId="3" borderId="59" xfId="0" applyFont="1" applyFill="1" applyBorder="1" applyAlignment="1" applyProtection="1">
      <alignment vertical="center"/>
    </xf>
    <xf numFmtId="0" fontId="21" fillId="3" borderId="52" xfId="0" applyFont="1" applyFill="1" applyBorder="1" applyAlignment="1" applyProtection="1">
      <alignment vertical="center"/>
    </xf>
    <xf numFmtId="0" fontId="5" fillId="9" borderId="8" xfId="0" applyFont="1" applyFill="1" applyBorder="1" applyAlignment="1" applyProtection="1">
      <alignment horizontal="left"/>
    </xf>
    <xf numFmtId="0" fontId="5" fillId="9" borderId="8" xfId="0" applyFont="1" applyFill="1" applyBorder="1" applyAlignment="1" applyProtection="1">
      <alignment horizontal="center"/>
    </xf>
    <xf numFmtId="0" fontId="5" fillId="9" borderId="8" xfId="0" applyFont="1" applyFill="1" applyBorder="1" applyAlignment="1" applyProtection="1">
      <alignment horizontal="center" wrapText="1"/>
    </xf>
    <xf numFmtId="0" fontId="0" fillId="4" borderId="0" xfId="0" applyFont="1" applyFill="1" applyProtection="1"/>
    <xf numFmtId="0" fontId="5" fillId="9" borderId="19" xfId="0" applyFont="1" applyFill="1" applyBorder="1" applyAlignment="1" applyProtection="1">
      <alignment horizontal="center"/>
    </xf>
    <xf numFmtId="0" fontId="5" fillId="9" borderId="21" xfId="0" applyFont="1" applyFill="1" applyBorder="1" applyAlignment="1" applyProtection="1">
      <alignment horizontal="center"/>
    </xf>
    <xf numFmtId="0" fontId="0" fillId="2" borderId="54" xfId="0" applyFont="1" applyFill="1" applyBorder="1" applyAlignment="1" applyProtection="1">
      <alignment horizontal="left" vertical="center"/>
    </xf>
    <xf numFmtId="0" fontId="0" fillId="2" borderId="58" xfId="0" applyFont="1" applyFill="1" applyBorder="1" applyAlignment="1" applyProtection="1">
      <alignment horizontal="left" vertical="center"/>
    </xf>
    <xf numFmtId="0" fontId="0" fillId="4" borderId="14" xfId="0" applyFont="1" applyFill="1" applyBorder="1" applyAlignment="1" applyProtection="1">
      <alignment horizontal="center" vertical="center"/>
    </xf>
    <xf numFmtId="0" fontId="0" fillId="2" borderId="14" xfId="0" applyFill="1" applyBorder="1" applyAlignment="1">
      <alignment horizontal="right" vertical="center"/>
    </xf>
    <xf numFmtId="177" fontId="7" fillId="2" borderId="14" xfId="0" applyNumberFormat="1" applyFont="1" applyFill="1" applyBorder="1" applyAlignment="1">
      <alignment horizontal="right" vertical="center"/>
    </xf>
    <xf numFmtId="0" fontId="0" fillId="4" borderId="14" xfId="0" applyFill="1" applyBorder="1" applyAlignment="1">
      <alignment horizontal="center" vertical="center"/>
    </xf>
    <xf numFmtId="0" fontId="0" fillId="4" borderId="14" xfId="0" applyFont="1" applyFill="1" applyBorder="1" applyAlignment="1">
      <alignment horizontal="center" vertical="center"/>
    </xf>
    <xf numFmtId="0" fontId="20" fillId="3" borderId="19" xfId="0" applyFont="1" applyFill="1" applyBorder="1" applyProtection="1"/>
    <xf numFmtId="0" fontId="20" fillId="3" borderId="20" xfId="0" applyFont="1" applyFill="1" applyBorder="1" applyProtection="1"/>
    <xf numFmtId="0" fontId="5" fillId="9" borderId="59" xfId="0" applyFont="1" applyFill="1" applyBorder="1" applyAlignment="1" applyProtection="1">
      <alignment horizontal="left"/>
    </xf>
    <xf numFmtId="0" fontId="5" fillId="9" borderId="66" xfId="0" applyFont="1" applyFill="1" applyBorder="1" applyAlignment="1" applyProtection="1">
      <alignment horizontal="left"/>
    </xf>
    <xf numFmtId="0" fontId="5" fillId="9" borderId="25" xfId="0" applyFont="1" applyFill="1" applyBorder="1" applyAlignment="1" applyProtection="1">
      <alignment horizontal="left"/>
    </xf>
    <xf numFmtId="0" fontId="5" fillId="9" borderId="71" xfId="0" applyFont="1" applyFill="1" applyBorder="1" applyAlignment="1" applyProtection="1">
      <alignment horizontal="left"/>
    </xf>
    <xf numFmtId="0" fontId="8" fillId="2" borderId="59"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8" fillId="2" borderId="54"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0" fillId="2" borderId="25" xfId="0" applyFont="1" applyFill="1" applyBorder="1" applyAlignment="1" applyProtection="1">
      <alignment horizontal="left" vertical="center"/>
    </xf>
    <xf numFmtId="0" fontId="0" fillId="2" borderId="23" xfId="0" applyFont="1" applyFill="1" applyBorder="1" applyAlignment="1" applyProtection="1">
      <alignment horizontal="left" vertical="center"/>
    </xf>
    <xf numFmtId="0" fontId="0" fillId="4" borderId="16" xfId="0" applyFont="1" applyFill="1" applyBorder="1" applyAlignment="1">
      <alignment horizontal="center" vertical="center"/>
    </xf>
    <xf numFmtId="0" fontId="0" fillId="2" borderId="16" xfId="0" applyFill="1" applyBorder="1" applyAlignment="1">
      <alignment horizontal="right" vertical="center"/>
    </xf>
    <xf numFmtId="177" fontId="7" fillId="2" borderId="16" xfId="0" applyNumberFormat="1" applyFont="1" applyFill="1" applyBorder="1" applyAlignment="1">
      <alignment horizontal="right" vertical="center"/>
    </xf>
    <xf numFmtId="0" fontId="32" fillId="2" borderId="54" xfId="0" applyFont="1" applyFill="1" applyBorder="1" applyAlignment="1" applyProtection="1">
      <alignment horizontal="left" vertical="center"/>
    </xf>
    <xf numFmtId="0" fontId="32" fillId="2" borderId="0" xfId="0" applyFont="1" applyFill="1" applyBorder="1" applyAlignment="1" applyProtection="1">
      <alignment horizontal="left" vertical="center"/>
    </xf>
    <xf numFmtId="0" fontId="7" fillId="4" borderId="0" xfId="0" applyFont="1" applyFill="1"/>
    <xf numFmtId="0" fontId="8" fillId="2" borderId="19" xfId="0" applyFont="1" applyFill="1" applyBorder="1" applyAlignment="1" applyProtection="1">
      <alignment horizontal="left" vertical="center"/>
    </xf>
    <xf numFmtId="0" fontId="8" fillId="2" borderId="20" xfId="0" applyFont="1" applyFill="1" applyBorder="1" applyAlignment="1" applyProtection="1">
      <alignment horizontal="left" vertical="center"/>
    </xf>
    <xf numFmtId="0" fontId="8" fillId="2" borderId="21" xfId="0" applyFont="1" applyFill="1" applyBorder="1" applyAlignment="1" applyProtection="1">
      <alignment horizontal="left" vertical="center"/>
    </xf>
    <xf numFmtId="0" fontId="8" fillId="2" borderId="8" xfId="0" applyFont="1" applyFill="1" applyBorder="1" applyAlignment="1">
      <alignment vertical="center"/>
    </xf>
    <xf numFmtId="181" fontId="6" fillId="2" borderId="8" xfId="0" applyNumberFormat="1" applyFont="1" applyFill="1" applyBorder="1" applyAlignment="1">
      <alignment vertical="center"/>
    </xf>
    <xf numFmtId="0" fontId="8" fillId="2" borderId="25" xfId="0" applyFont="1" applyFill="1" applyBorder="1" applyAlignment="1" applyProtection="1">
      <alignment horizontal="left" vertical="center"/>
    </xf>
    <xf numFmtId="0" fontId="8" fillId="2" borderId="71" xfId="0" applyFont="1" applyFill="1" applyBorder="1" applyAlignment="1" applyProtection="1">
      <alignment horizontal="left" vertical="center"/>
    </xf>
    <xf numFmtId="0" fontId="33" fillId="4" borderId="0" xfId="0" applyFont="1" applyFill="1" applyAlignment="1">
      <alignment horizontal="center"/>
    </xf>
    <xf numFmtId="0" fontId="27" fillId="2" borderId="19" xfId="0" applyFont="1" applyFill="1" applyBorder="1" applyAlignment="1" applyProtection="1">
      <alignment horizontal="left" vertical="center"/>
    </xf>
    <xf numFmtId="0" fontId="27" fillId="2" borderId="20" xfId="0" applyFont="1" applyFill="1" applyBorder="1" applyAlignment="1" applyProtection="1">
      <alignment horizontal="left" vertical="center"/>
    </xf>
    <xf numFmtId="0" fontId="34" fillId="2" borderId="0" xfId="0" applyFont="1" applyFill="1" applyAlignment="1" applyProtection="1">
      <alignment horizontal="right"/>
    </xf>
    <xf numFmtId="0" fontId="35" fillId="2" borderId="0" xfId="0" applyFont="1" applyFill="1" applyAlignment="1">
      <alignment horizontal="right" vertical="center"/>
    </xf>
    <xf numFmtId="0" fontId="36" fillId="2" borderId="0" xfId="10" applyFont="1" applyFill="1" applyAlignment="1" applyProtection="1">
      <alignment horizontal="right" vertical="top"/>
    </xf>
    <xf numFmtId="0" fontId="23" fillId="2" borderId="0" xfId="0" applyFont="1" applyFill="1" applyAlignment="1">
      <alignment horizontal="right"/>
    </xf>
    <xf numFmtId="0" fontId="33" fillId="2" borderId="0" xfId="0" applyFont="1" applyFill="1" applyAlignment="1">
      <alignment horizontal="center" vertical="top"/>
    </xf>
    <xf numFmtId="0" fontId="8" fillId="4" borderId="59" xfId="0" applyFont="1" applyFill="1" applyBorder="1" applyAlignment="1" applyProtection="1">
      <alignment horizontal="left" vertical="center"/>
    </xf>
    <xf numFmtId="0" fontId="8" fillId="4" borderId="66" xfId="0" applyFont="1" applyFill="1" applyBorder="1" applyAlignment="1" applyProtection="1">
      <alignment horizontal="left" vertical="center"/>
    </xf>
    <xf numFmtId="0" fontId="8" fillId="4" borderId="52" xfId="0" applyFont="1" applyFill="1" applyBorder="1" applyAlignment="1" applyProtection="1">
      <alignment horizontal="left" vertical="center"/>
    </xf>
    <xf numFmtId="180" fontId="8" fillId="4" borderId="54" xfId="0" applyNumberFormat="1" applyFont="1" applyFill="1" applyBorder="1" applyAlignment="1" applyProtection="1">
      <alignment horizontal="left" vertical="center"/>
    </xf>
    <xf numFmtId="180" fontId="8" fillId="4" borderId="0" xfId="0" applyNumberFormat="1" applyFont="1" applyFill="1" applyBorder="1" applyAlignment="1" applyProtection="1">
      <alignment horizontal="left" vertical="center"/>
    </xf>
    <xf numFmtId="180" fontId="8" fillId="4" borderId="58" xfId="0" applyNumberFormat="1" applyFont="1" applyFill="1" applyBorder="1" applyAlignment="1" applyProtection="1">
      <alignment horizontal="left" vertical="center"/>
    </xf>
    <xf numFmtId="0" fontId="8" fillId="4" borderId="54"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58" xfId="0" applyFont="1" applyFill="1" applyBorder="1" applyAlignment="1" applyProtection="1">
      <alignment horizontal="left" vertical="center"/>
    </xf>
    <xf numFmtId="0" fontId="8" fillId="4" borderId="25" xfId="0" applyFont="1" applyFill="1" applyBorder="1" applyAlignment="1" applyProtection="1">
      <alignment horizontal="left" vertical="center"/>
    </xf>
    <xf numFmtId="0" fontId="8" fillId="4" borderId="71" xfId="0" applyFont="1" applyFill="1" applyBorder="1" applyAlignment="1" applyProtection="1">
      <alignment horizontal="left" vertical="center"/>
    </xf>
    <xf numFmtId="0" fontId="8" fillId="4" borderId="23" xfId="0" applyFont="1" applyFill="1" applyBorder="1" applyAlignment="1" applyProtection="1">
      <alignment horizontal="left" vertical="center"/>
    </xf>
    <xf numFmtId="0" fontId="5" fillId="9" borderId="19" xfId="0" applyFont="1" applyFill="1" applyBorder="1" applyAlignment="1">
      <alignment horizontal="center"/>
    </xf>
    <xf numFmtId="0" fontId="5" fillId="9" borderId="20" xfId="0" applyFont="1" applyFill="1" applyBorder="1" applyAlignment="1">
      <alignment horizontal="center"/>
    </xf>
    <xf numFmtId="0" fontId="5" fillId="9" borderId="21" xfId="0" applyFont="1" applyFill="1" applyBorder="1" applyAlignment="1">
      <alignment horizontal="center"/>
    </xf>
    <xf numFmtId="0" fontId="8" fillId="4" borderId="0" xfId="0" applyFont="1" applyFill="1"/>
    <xf numFmtId="0" fontId="21" fillId="3" borderId="21" xfId="0" applyFont="1" applyFill="1" applyBorder="1" applyProtection="1"/>
    <xf numFmtId="0" fontId="5" fillId="9" borderId="52" xfId="0" applyFont="1" applyFill="1" applyBorder="1" applyAlignment="1" applyProtection="1">
      <alignment horizontal="left"/>
    </xf>
    <xf numFmtId="0" fontId="5" fillId="9" borderId="74" xfId="0" applyFont="1" applyFill="1" applyBorder="1" applyAlignment="1" applyProtection="1">
      <alignment horizontal="center" wrapText="1"/>
    </xf>
    <xf numFmtId="0" fontId="5" fillId="9" borderId="15" xfId="0" applyFont="1" applyFill="1" applyBorder="1" applyAlignment="1">
      <alignment horizontal="center" wrapText="1"/>
    </xf>
    <xf numFmtId="0" fontId="5" fillId="9" borderId="23" xfId="0" applyFont="1" applyFill="1" applyBorder="1" applyAlignment="1" applyProtection="1">
      <alignment horizontal="left"/>
    </xf>
    <xf numFmtId="0" fontId="5" fillId="9" borderId="25" xfId="0" applyFont="1" applyFill="1" applyBorder="1" applyAlignment="1" applyProtection="1">
      <alignment horizontal="center"/>
    </xf>
    <xf numFmtId="0" fontId="5" fillId="9" borderId="75" xfId="0" applyFont="1" applyFill="1" applyBorder="1" applyAlignment="1" applyProtection="1">
      <alignment horizontal="center"/>
    </xf>
    <xf numFmtId="0" fontId="5" fillId="9" borderId="16" xfId="0" applyFont="1" applyFill="1" applyBorder="1" applyAlignment="1">
      <alignment horizontal="center"/>
    </xf>
    <xf numFmtId="0" fontId="8" fillId="2" borderId="52" xfId="0" applyFont="1" applyFill="1" applyBorder="1" applyAlignment="1" applyProtection="1">
      <alignment horizontal="left" vertical="center"/>
    </xf>
    <xf numFmtId="3" fontId="8" fillId="2" borderId="59" xfId="0" applyNumberFormat="1" applyFont="1" applyFill="1" applyBorder="1" applyAlignment="1">
      <alignment vertical="center"/>
    </xf>
    <xf numFmtId="9" fontId="8" fillId="2" borderId="22" xfId="11" applyFont="1" applyFill="1" applyBorder="1" applyAlignment="1">
      <alignment vertical="center"/>
    </xf>
    <xf numFmtId="181" fontId="6" fillId="2" borderId="15" xfId="0" applyNumberFormat="1" applyFont="1" applyFill="1" applyBorder="1" applyAlignment="1">
      <alignment vertical="center"/>
    </xf>
    <xf numFmtId="0" fontId="8" fillId="2" borderId="58" xfId="0" applyFont="1" applyFill="1" applyBorder="1" applyAlignment="1" applyProtection="1">
      <alignment horizontal="left" vertical="center"/>
    </xf>
    <xf numFmtId="3" fontId="8" fillId="2" borderId="54" xfId="0" applyNumberFormat="1" applyFont="1" applyFill="1" applyBorder="1" applyAlignment="1">
      <alignment vertical="center"/>
    </xf>
    <xf numFmtId="9" fontId="8" fillId="2" borderId="76" xfId="11" applyFont="1" applyFill="1" applyBorder="1" applyAlignment="1">
      <alignment vertical="center"/>
    </xf>
    <xf numFmtId="181" fontId="6" fillId="2" borderId="14" xfId="0" applyNumberFormat="1" applyFont="1" applyFill="1" applyBorder="1" applyAlignment="1">
      <alignment vertical="center"/>
    </xf>
    <xf numFmtId="0" fontId="32" fillId="2" borderId="58" xfId="0" applyFont="1" applyFill="1" applyBorder="1" applyAlignment="1" applyProtection="1">
      <alignment horizontal="left" vertical="center"/>
    </xf>
    <xf numFmtId="3" fontId="32" fillId="2" borderId="54" xfId="0" applyNumberFormat="1" applyFont="1" applyFill="1" applyBorder="1" applyAlignment="1">
      <alignment vertical="center"/>
    </xf>
    <xf numFmtId="9" fontId="32" fillId="2" borderId="76" xfId="11" applyFont="1" applyFill="1" applyBorder="1" applyAlignment="1">
      <alignment vertical="center"/>
    </xf>
    <xf numFmtId="181" fontId="37" fillId="2" borderId="14" xfId="0" applyNumberFormat="1" applyFont="1" applyFill="1" applyBorder="1" applyAlignment="1">
      <alignment vertical="center"/>
    </xf>
    <xf numFmtId="0" fontId="8" fillId="2" borderId="23" xfId="0" applyFont="1" applyFill="1" applyBorder="1" applyAlignment="1" applyProtection="1">
      <alignment horizontal="left" vertical="center"/>
    </xf>
    <xf numFmtId="3" fontId="8" fillId="2" borderId="25" xfId="0" applyNumberFormat="1" applyFont="1" applyFill="1" applyBorder="1" applyAlignment="1">
      <alignment vertical="center"/>
    </xf>
    <xf numFmtId="9" fontId="8" fillId="2" borderId="77" xfId="11" applyFont="1" applyFill="1" applyBorder="1" applyAlignment="1">
      <alignment vertical="center"/>
    </xf>
    <xf numFmtId="181" fontId="6" fillId="2" borderId="16" xfId="0" applyNumberFormat="1" applyFont="1" applyFill="1" applyBorder="1" applyAlignment="1">
      <alignment vertical="center"/>
    </xf>
    <xf numFmtId="3" fontId="8" fillId="2" borderId="19" xfId="0" applyNumberFormat="1" applyFont="1" applyFill="1" applyBorder="1" applyAlignment="1">
      <alignment vertical="center"/>
    </xf>
    <xf numFmtId="9" fontId="8" fillId="2" borderId="24" xfId="11" applyFont="1" applyFill="1" applyBorder="1" applyAlignment="1">
      <alignment vertical="center"/>
    </xf>
    <xf numFmtId="0" fontId="27" fillId="2" borderId="21" xfId="0" applyFont="1" applyFill="1" applyBorder="1" applyAlignment="1" applyProtection="1">
      <alignment horizontal="left" vertical="center"/>
    </xf>
    <xf numFmtId="3" fontId="27" fillId="2" borderId="19" xfId="0" applyNumberFormat="1" applyFont="1" applyFill="1" applyBorder="1" applyAlignment="1">
      <alignment vertical="center"/>
    </xf>
    <xf numFmtId="0" fontId="27" fillId="2" borderId="24" xfId="0" applyFont="1" applyFill="1" applyBorder="1" applyAlignment="1">
      <alignment vertical="center"/>
    </xf>
    <xf numFmtId="181" fontId="38" fillId="2" borderId="8" xfId="0" applyNumberFormat="1" applyFont="1" applyFill="1" applyBorder="1" applyAlignment="1">
      <alignment vertical="center"/>
    </xf>
    <xf numFmtId="0" fontId="0" fillId="0" borderId="8" xfId="43" applyFont="1" applyBorder="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Hyperlink 2" xfId="39"/>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Percent 2" xfId="51"/>
  </cellStyles>
  <dxfs count="4">
    <dxf>
      <font>
        <color indexed="55"/>
      </font>
    </dxf>
    <dxf>
      <font>
        <b val="1"/>
        <i val="0"/>
        <color indexed="9"/>
      </font>
      <fill>
        <patternFill patternType="solid">
          <bgColor indexed="10"/>
        </patternFill>
      </fill>
    </dxf>
    <dxf>
      <font>
        <b val="1"/>
        <i val="0"/>
        <color auto="1"/>
      </font>
      <fill>
        <patternFill patternType="solid">
          <bgColor indexed="13"/>
        </patternFill>
      </fill>
    </dxf>
    <dxf>
      <fill>
        <patternFill patternType="solid">
          <bgColor indexed="4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00800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7" Type="http://schemas.openxmlformats.org/officeDocument/2006/relationships/customXml" Target="../customXml/item1.xml"/><Relationship Id="rId46" Type="http://schemas.openxmlformats.org/officeDocument/2006/relationships/sharedStrings" Target="sharedStrings.xml"/><Relationship Id="rId45" Type="http://schemas.openxmlformats.org/officeDocument/2006/relationships/styles" Target="styles.xml"/><Relationship Id="rId44" Type="http://schemas.openxmlformats.org/officeDocument/2006/relationships/theme" Target="theme/theme1.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0.0808081472341804"/>
          <c:w val="0.816006375049805"/>
          <c:h val="0.83838452755462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dLbls>
            <c:delete val="1"/>
          </c:dLbls>
          <c:val>
            <c:numRef>
              <c:f>Snapshot!$J$37</c:f>
              <c:numCache>
                <c:formatCode>#,##0</c:formatCode>
                <c:ptCount val="1"/>
                <c:pt idx="0">
                  <c:v>0</c:v>
                </c:pt>
              </c:numCache>
            </c:numRef>
          </c:val>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dLbls>
            <c:delete val="1"/>
          </c:dLbls>
          <c:val>
            <c:numRef>
              <c:f>Snapshot!$J$40</c:f>
              <c:numCache>
                <c:formatCode>#,##0</c:formatCode>
                <c:ptCount val="1"/>
                <c:pt idx="0">
                  <c:v>0</c:v>
                </c:pt>
              </c:numCache>
            </c:numRef>
          </c:val>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dLbls>
            <c:delete val="1"/>
          </c:dLbls>
          <c:val>
            <c:numRef>
              <c:f>Snapshot!$J$38</c:f>
              <c:numCache>
                <c:formatCode>#,##0</c:formatCode>
                <c:ptCount val="1"/>
                <c:pt idx="0">
                  <c:v>0</c:v>
                </c:pt>
              </c:numCache>
            </c:numRef>
          </c:val>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dLbls>
            <c:delete val="1"/>
          </c:dLbls>
          <c:val>
            <c:numRef>
              <c:f>Snapshot!$J$39</c:f>
              <c:numCache>
                <c:formatCode>#,##0</c:formatCode>
                <c:ptCount val="1"/>
                <c:pt idx="0">
                  <c:v>0</c:v>
                </c:pt>
              </c:numCache>
            </c:numRef>
          </c:val>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dLbls>
            <c:delete val="1"/>
          </c:dLbls>
          <c:val>
            <c:numRef>
              <c:f>Snapshot!$J$36</c:f>
              <c:numCache>
                <c:formatCode>#,##0</c:formatCode>
                <c:ptCount val="1"/>
                <c:pt idx="0">
                  <c:v>0</c:v>
                </c:pt>
              </c:numCache>
            </c:numRef>
          </c:val>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'Reschedule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'Reschedule Product Haul'!$E$5</c:f>
              <c:numCache>
                <c:formatCode>General</c:formatCode>
                <c:ptCount val="1"/>
                <c:pt idx="0">
                  <c:v>0</c:v>
                </c:pt>
              </c:numCache>
            </c:numRef>
          </c:val>
        </c:ser>
        <c:ser>
          <c:idx val="2"/>
          <c:order val="1"/>
          <c:tx>
            <c:strRef>
              <c:f>'Reschedule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'Reschedule Product Haul'!$E$6</c:f>
              <c:numCache>
                <c:formatCode>General</c:formatCode>
                <c:ptCount val="1"/>
                <c:pt idx="0">
                  <c:v>0</c:v>
                </c:pt>
              </c:numCache>
            </c:numRef>
          </c:val>
        </c:ser>
        <c:ser>
          <c:idx val="4"/>
          <c:order val="2"/>
          <c:tx>
            <c:strRef>
              <c:f>'Reschedule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'Reschedule Product Haul'!$E$8</c:f>
              <c:numCache>
                <c:formatCode>General</c:formatCode>
                <c:ptCount val="1"/>
                <c:pt idx="0">
                  <c:v>0</c:v>
                </c:pt>
              </c:numCache>
            </c:numRef>
          </c:val>
        </c:ser>
        <c:ser>
          <c:idx val="0"/>
          <c:order val="3"/>
          <c:tx>
            <c:strRef>
              <c:f>'Reschedule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'Reschedule Product Haul'!$E$4</c:f>
              <c:numCache>
                <c:formatCode>General</c:formatCode>
                <c:ptCount val="1"/>
                <c:pt idx="0">
                  <c:v>0</c:v>
                </c:pt>
              </c:numCache>
            </c:numRef>
          </c:val>
        </c:ser>
        <c:ser>
          <c:idx val="3"/>
          <c:order val="4"/>
          <c:tx>
            <c:strRef>
              <c:f>'Reschedule Product Haul'!$D$7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'Reschedule Product Haul'!$E$7</c:f>
              <c:numCache>
                <c:formatCode>General</c:formatCode>
                <c:ptCount val="1"/>
                <c:pt idx="0">
                  <c:v>0</c:v>
                </c:pt>
              </c:numCache>
            </c:numRef>
          </c:val>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71788416"/>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'Reschedule Product Haul Load'!$D$5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'Reschedule Product Haul Load'!$E$5</c:f>
              <c:numCache>
                <c:formatCode>General</c:formatCode>
                <c:ptCount val="1"/>
                <c:pt idx="0">
                  <c:v>0</c:v>
                </c:pt>
              </c:numCache>
            </c:numRef>
          </c:val>
        </c:ser>
        <c:ser>
          <c:idx val="2"/>
          <c:order val="1"/>
          <c:tx>
            <c:strRef>
              <c:f>'Reschedule Product Haul Load'!$D$6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'Reschedule Product Haul Load'!$E$6</c:f>
              <c:numCache>
                <c:formatCode>General</c:formatCode>
                <c:ptCount val="1"/>
                <c:pt idx="0">
                  <c:v>0</c:v>
                </c:pt>
              </c:numCache>
            </c:numRef>
          </c:val>
        </c:ser>
        <c:ser>
          <c:idx val="4"/>
          <c:order val="2"/>
          <c:tx>
            <c:strRef>
              <c:f>'Reschedule Product Haul Load'!$D$8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'Reschedule Product Haul Load'!$E$8</c:f>
              <c:numCache>
                <c:formatCode>General</c:formatCode>
                <c:ptCount val="1"/>
                <c:pt idx="0">
                  <c:v>0</c:v>
                </c:pt>
              </c:numCache>
            </c:numRef>
          </c:val>
        </c:ser>
        <c:ser>
          <c:idx val="0"/>
          <c:order val="3"/>
          <c:tx>
            <c:strRef>
              <c:f>'Reschedule Product Haul Load'!$D$4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'Reschedule Product Haul Load'!$E$4</c:f>
              <c:numCache>
                <c:formatCode>General</c:formatCode>
                <c:ptCount val="1"/>
                <c:pt idx="0">
                  <c:v>0</c:v>
                </c:pt>
              </c:numCache>
            </c:numRef>
          </c:val>
        </c:ser>
        <c:ser>
          <c:idx val="3"/>
          <c:order val="4"/>
          <c:tx>
            <c:strRef>
              <c:f>'Reschedule Product Haul Load'!$D$7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'Reschedule Product Haul Load'!$E$7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'Schedule Blend'!$E$5</c:f>
              <c:numCache>
                <c:formatCode>General</c:formatCode>
                <c:ptCount val="1"/>
                <c:pt idx="0">
                  <c:v>0</c:v>
                </c:pt>
              </c:numCache>
            </c:numRef>
          </c:val>
        </c:ser>
        <c:ser>
          <c:idx val="2"/>
          <c:order val="1"/>
          <c:tx>
            <c:strRef>
              <c:f>'Schedule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'Schedule Blend'!$E$6</c:f>
              <c:numCache>
                <c:formatCode>General</c:formatCode>
                <c:ptCount val="1"/>
                <c:pt idx="0">
                  <c:v>0</c:v>
                </c:pt>
              </c:numCache>
            </c:numRef>
          </c:val>
        </c:ser>
        <c:ser>
          <c:idx val="4"/>
          <c:order val="2"/>
          <c:tx>
            <c:strRef>
              <c:f>'Schedule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'Schedule Blend'!$E$8</c:f>
              <c:numCache>
                <c:formatCode>General</c:formatCode>
                <c:ptCount val="1"/>
                <c:pt idx="0">
                  <c:v>0</c:v>
                </c:pt>
              </c:numCache>
            </c:numRef>
          </c:val>
        </c:ser>
        <c:ser>
          <c:idx val="0"/>
          <c:order val="3"/>
          <c:tx>
            <c:strRef>
              <c:f>'Schedule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'Schedule Blend'!$E$4</c:f>
              <c:numCache>
                <c:formatCode>General</c:formatCode>
                <c:ptCount val="1"/>
                <c:pt idx="0">
                  <c:v>0</c:v>
                </c:pt>
              </c:numCache>
            </c:numRef>
          </c:val>
        </c:ser>
        <c:ser>
          <c:idx val="3"/>
          <c:order val="4"/>
          <c:tx>
            <c:strRef>
              <c:f>'Schedule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'Schedule Blend'!$E$7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'Re-Schedule Blend'!$D$5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'Re-Schedule Blend'!$E$5</c:f>
              <c:numCache>
                <c:formatCode>General</c:formatCode>
                <c:ptCount val="1"/>
                <c:pt idx="0">
                  <c:v>0</c:v>
                </c:pt>
              </c:numCache>
            </c:numRef>
          </c:val>
        </c:ser>
        <c:ser>
          <c:idx val="2"/>
          <c:order val="1"/>
          <c:tx>
            <c:strRef>
              <c:f>'Re-Schedule Blend'!$D$6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'Re-Schedule Blend'!$E$6</c:f>
              <c:numCache>
                <c:formatCode>General</c:formatCode>
                <c:ptCount val="1"/>
                <c:pt idx="0">
                  <c:v>0</c:v>
                </c:pt>
              </c:numCache>
            </c:numRef>
          </c:val>
        </c:ser>
        <c:ser>
          <c:idx val="4"/>
          <c:order val="2"/>
          <c:tx>
            <c:strRef>
              <c:f>'Re-Schedule Blend'!$D$8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'Re-Schedule Blend'!$E$8</c:f>
              <c:numCache>
                <c:formatCode>General</c:formatCode>
                <c:ptCount val="1"/>
                <c:pt idx="0">
                  <c:v>0</c:v>
                </c:pt>
              </c:numCache>
            </c:numRef>
          </c:val>
        </c:ser>
        <c:ser>
          <c:idx val="0"/>
          <c:order val="3"/>
          <c:tx>
            <c:strRef>
              <c:f>'Re-Schedule Blend'!$D$4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'Re-Schedule Blend'!$E$4</c:f>
              <c:numCache>
                <c:formatCode>General</c:formatCode>
                <c:ptCount val="1"/>
                <c:pt idx="0">
                  <c:v>0</c:v>
                </c:pt>
              </c:numCache>
            </c:numRef>
          </c:val>
        </c:ser>
        <c:ser>
          <c:idx val="3"/>
          <c:order val="4"/>
          <c:tx>
            <c:strRef>
              <c:f>'Re-Schedule Blend'!$D$7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'Re-Schedule Blend'!$E$7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'Cancel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'Cancel Product Haul'!$E$5</c:f>
              <c:numCache>
                <c:formatCode>General</c:formatCode>
                <c:ptCount val="1"/>
                <c:pt idx="0">
                  <c:v>0</c:v>
                </c:pt>
              </c:numCache>
            </c:numRef>
          </c:val>
        </c:ser>
        <c:ser>
          <c:idx val="2"/>
          <c:order val="1"/>
          <c:tx>
            <c:strRef>
              <c:f>'Cancel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'Cancel Product Haul'!$E$6</c:f>
              <c:numCache>
                <c:formatCode>General</c:formatCode>
                <c:ptCount val="1"/>
                <c:pt idx="0">
                  <c:v>0</c:v>
                </c:pt>
              </c:numCache>
            </c:numRef>
          </c:val>
        </c:ser>
        <c:ser>
          <c:idx val="4"/>
          <c:order val="2"/>
          <c:tx>
            <c:strRef>
              <c:f>'Cancel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'Cancel Product Haul'!$E$8</c:f>
              <c:numCache>
                <c:formatCode>General</c:formatCode>
                <c:ptCount val="1"/>
                <c:pt idx="0">
                  <c:v>0</c:v>
                </c:pt>
              </c:numCache>
            </c:numRef>
          </c:val>
        </c:ser>
        <c:ser>
          <c:idx val="0"/>
          <c:order val="3"/>
          <c:tx>
            <c:strRef>
              <c:f>'Cancel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'Cancel Product Haul'!$E$4</c:f>
              <c:numCache>
                <c:formatCode>General</c:formatCode>
                <c:ptCount val="1"/>
                <c:pt idx="0">
                  <c:v>0</c:v>
                </c:pt>
              </c:numCache>
            </c:numRef>
          </c:val>
        </c:ser>
        <c:ser>
          <c:idx val="3"/>
          <c:order val="4"/>
          <c:tx>
            <c:strRef>
              <c:f>'Cancel Product Haul'!$D$7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'Cancel Product Haul'!$E$7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'Cancel Product Haul Load'!$D$5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'Cancel Product Haul Load'!$E$5</c:f>
              <c:numCache>
                <c:formatCode>General</c:formatCode>
                <c:ptCount val="1"/>
                <c:pt idx="0">
                  <c:v>0</c:v>
                </c:pt>
              </c:numCache>
            </c:numRef>
          </c:val>
        </c:ser>
        <c:ser>
          <c:idx val="2"/>
          <c:order val="1"/>
          <c:tx>
            <c:strRef>
              <c:f>'Cancel Product Haul Load'!$D$6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'Cancel Product Haul Load'!$E$6</c:f>
              <c:numCache>
                <c:formatCode>General</c:formatCode>
                <c:ptCount val="1"/>
                <c:pt idx="0">
                  <c:v>0</c:v>
                </c:pt>
              </c:numCache>
            </c:numRef>
          </c:val>
        </c:ser>
        <c:ser>
          <c:idx val="4"/>
          <c:order val="2"/>
          <c:tx>
            <c:strRef>
              <c:f>'Cancel Product Haul Load'!$D$8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'Cancel Product Haul Load'!$E$8</c:f>
              <c:numCache>
                <c:formatCode>General</c:formatCode>
                <c:ptCount val="1"/>
                <c:pt idx="0">
                  <c:v>0</c:v>
                </c:pt>
              </c:numCache>
            </c:numRef>
          </c:val>
        </c:ser>
        <c:ser>
          <c:idx val="0"/>
          <c:order val="3"/>
          <c:tx>
            <c:strRef>
              <c:f>'Cancel Product Haul Load'!$D$4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'Cancel Product Haul Load'!$E$4</c:f>
              <c:numCache>
                <c:formatCode>General</c:formatCode>
                <c:ptCount val="1"/>
                <c:pt idx="0">
                  <c:v>0</c:v>
                </c:pt>
              </c:numCache>
            </c:numRef>
          </c:val>
        </c:ser>
        <c:ser>
          <c:idx val="3"/>
          <c:order val="4"/>
          <c:tx>
            <c:strRef>
              <c:f>'Cancel Product Haul Load'!$D$7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'Cancel Product Haul Load'!$E$7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'OnLocation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'OnLocation Product Haul'!$E$5</c:f>
              <c:numCache>
                <c:formatCode>General</c:formatCode>
                <c:ptCount val="1"/>
                <c:pt idx="0">
                  <c:v>0</c:v>
                </c:pt>
              </c:numCache>
            </c:numRef>
          </c:val>
        </c:ser>
        <c:ser>
          <c:idx val="2"/>
          <c:order val="1"/>
          <c:tx>
            <c:strRef>
              <c:f>'OnLocation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'OnLocation Product Haul'!$E$6</c:f>
              <c:numCache>
                <c:formatCode>General</c:formatCode>
                <c:ptCount val="1"/>
                <c:pt idx="0">
                  <c:v>0</c:v>
                </c:pt>
              </c:numCache>
            </c:numRef>
          </c:val>
        </c:ser>
        <c:ser>
          <c:idx val="4"/>
          <c:order val="2"/>
          <c:tx>
            <c:strRef>
              <c:f>'OnLocation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'OnLocation Product Haul'!$E$8</c:f>
              <c:numCache>
                <c:formatCode>General</c:formatCode>
                <c:ptCount val="1"/>
                <c:pt idx="0">
                  <c:v>0</c:v>
                </c:pt>
              </c:numCache>
            </c:numRef>
          </c:val>
        </c:ser>
        <c:ser>
          <c:idx val="0"/>
          <c:order val="3"/>
          <c:tx>
            <c:strRef>
              <c:f>'OnLocation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'OnLocation Product Haul'!$E$4</c:f>
              <c:numCache>
                <c:formatCode>General</c:formatCode>
                <c:ptCount val="1"/>
                <c:pt idx="0">
                  <c:v>0</c:v>
                </c:pt>
              </c:numCache>
            </c:numRef>
          </c:val>
        </c:ser>
        <c:ser>
          <c:idx val="3"/>
          <c:order val="4"/>
          <c:tx>
            <c:strRef>
              <c:f>'OnLocation Product Haul'!$D$7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'OnLocation Product Haul'!$E$7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'OnLocation Product Haul Load'!$D$5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'OnLocation Product Haul Load'!$E$5</c:f>
              <c:numCache>
                <c:formatCode>General</c:formatCode>
                <c:ptCount val="1"/>
                <c:pt idx="0">
                  <c:v>0</c:v>
                </c:pt>
              </c:numCache>
            </c:numRef>
          </c:val>
        </c:ser>
        <c:ser>
          <c:idx val="2"/>
          <c:order val="1"/>
          <c:tx>
            <c:strRef>
              <c:f>'OnLocation Product Haul Load'!$D$6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'OnLocation Product Haul Load'!$E$6</c:f>
              <c:numCache>
                <c:formatCode>General</c:formatCode>
                <c:ptCount val="1"/>
                <c:pt idx="0">
                  <c:v>0</c:v>
                </c:pt>
              </c:numCache>
            </c:numRef>
          </c:val>
        </c:ser>
        <c:ser>
          <c:idx val="4"/>
          <c:order val="2"/>
          <c:tx>
            <c:strRef>
              <c:f>'OnLocation Product Haul Load'!$D$8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'OnLocation Product Haul Load'!$E$8</c:f>
              <c:numCache>
                <c:formatCode>General</c:formatCode>
                <c:ptCount val="1"/>
                <c:pt idx="0">
                  <c:v>0</c:v>
                </c:pt>
              </c:numCache>
            </c:numRef>
          </c:val>
        </c:ser>
        <c:ser>
          <c:idx val="0"/>
          <c:order val="3"/>
          <c:tx>
            <c:strRef>
              <c:f>'OnLocation Product Haul Load'!$D$4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'OnLocation Product Haul Load'!$E$4</c:f>
              <c:numCache>
                <c:formatCode>General</c:formatCode>
                <c:ptCount val="1"/>
                <c:pt idx="0">
                  <c:v>0</c:v>
                </c:pt>
              </c:numCache>
            </c:numRef>
          </c:val>
        </c:ser>
        <c:ser>
          <c:idx val="3"/>
          <c:order val="4"/>
          <c:tx>
            <c:strRef>
              <c:f>'OnLocation Product Haul Load'!$D$7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'OnLocation Product Haul Load'!$E$7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'create job alert '!$E$5</c:f>
              <c:numCache>
                <c:formatCode>General</c:formatCode>
                <c:ptCount val="1"/>
                <c:pt idx="0">
                  <c:v>0</c:v>
                </c:pt>
              </c:numCache>
            </c:numRef>
          </c:val>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'create job alert '!$E$6</c:f>
              <c:numCache>
                <c:formatCode>General</c:formatCode>
                <c:ptCount val="1"/>
                <c:pt idx="0">
                  <c:v>0</c:v>
                </c:pt>
              </c:numCache>
            </c:numRef>
          </c:val>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'create job alert '!$E$8</c:f>
              <c:numCache>
                <c:formatCode>General</c:formatCode>
                <c:ptCount val="1"/>
                <c:pt idx="0">
                  <c:v>0</c:v>
                </c:pt>
              </c:numCache>
            </c:numRef>
          </c:val>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'create job alert '!$E$4</c:f>
              <c:numCache>
                <c:formatCode>General</c:formatCode>
                <c:ptCount val="1"/>
                <c:pt idx="0">
                  <c:v>0</c:v>
                </c:pt>
              </c:numCache>
            </c:numRef>
          </c:val>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'create job alert '!$E$7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'create job alert '!$E$5</c:f>
              <c:numCache>
                <c:formatCode>General</c:formatCode>
                <c:ptCount val="1"/>
                <c:pt idx="0">
                  <c:v>0</c:v>
                </c:pt>
              </c:numCache>
            </c:numRef>
          </c:val>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'create job alert '!$E$6</c:f>
              <c:numCache>
                <c:formatCode>General</c:formatCode>
                <c:ptCount val="1"/>
                <c:pt idx="0">
                  <c:v>0</c:v>
                </c:pt>
              </c:numCache>
            </c:numRef>
          </c:val>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'create job alert '!$E$8</c:f>
              <c:numCache>
                <c:formatCode>General</c:formatCode>
                <c:ptCount val="1"/>
                <c:pt idx="0">
                  <c:v>0</c:v>
                </c:pt>
              </c:numCache>
            </c:numRef>
          </c:val>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'create job alert '!$E$4</c:f>
              <c:numCache>
                <c:formatCode>General</c:formatCode>
                <c:ptCount val="1"/>
                <c:pt idx="0">
                  <c:v>0</c:v>
                </c:pt>
              </c:numCache>
            </c:numRef>
          </c:val>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'create job alert '!$E$7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
          <c:y val="0.0808081472341804"/>
          <c:w val="0.710530228630694"/>
          <c:h val="0.841751533689379"/>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dLbls>
            <c:delete val="1"/>
          </c:dLbls>
          <c:val>
            <c:numRef>
              <c:f>Snapshot!$L$37</c:f>
              <c:numCache>
                <c:formatCode>#,##0.0\ \h</c:formatCode>
                <c:ptCount val="1"/>
                <c:pt idx="0">
                  <c:v>0</c:v>
                </c:pt>
              </c:numCache>
            </c:numRef>
          </c:val>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dLbls>
            <c:delete val="1"/>
          </c:dLbls>
          <c:val>
            <c:numRef>
              <c:f>Snapshot!$L$40</c:f>
              <c:numCache>
                <c:formatCode>#,##0.0\ \h</c:formatCode>
                <c:ptCount val="1"/>
                <c:pt idx="0">
                  <c:v>0</c:v>
                </c:pt>
              </c:numCache>
            </c:numRef>
          </c:val>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dLbls>
            <c:delete val="1"/>
          </c:dLbls>
          <c:val>
            <c:numRef>
              <c:f>Snapshot!$L$38</c:f>
              <c:numCache>
                <c:formatCode>#,##0.0\ \h</c:formatCode>
                <c:ptCount val="1"/>
                <c:pt idx="0">
                  <c:v>0</c:v>
                </c:pt>
              </c:numCache>
            </c:numRef>
          </c:val>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dLbls>
            <c:delete val="1"/>
          </c:dLbls>
          <c:val>
            <c:numRef>
              <c:f>Snapshot!$L$39</c:f>
              <c:numCache>
                <c:formatCode>#,##0.0\ \h</c:formatCode>
                <c:ptCount val="1"/>
                <c:pt idx="0">
                  <c:v>0</c:v>
                </c:pt>
              </c:numCache>
            </c:numRef>
          </c:val>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dLbls>
            <c:delete val="1"/>
          </c:dLbls>
          <c:val>
            <c:numRef>
              <c:f>Snapshot!$L$36</c:f>
              <c:numCache>
                <c:formatCode>#,##0.0\ \h</c:formatCode>
                <c:ptCount val="1"/>
                <c:pt idx="0">
                  <c:v>0</c:v>
                </c:pt>
              </c:numCache>
            </c:numRef>
          </c:val>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'create job alert '!$E$5</c:f>
              <c:numCache>
                <c:formatCode>General</c:formatCode>
                <c:ptCount val="1"/>
                <c:pt idx="0">
                  <c:v>0</c:v>
                </c:pt>
              </c:numCache>
            </c:numRef>
          </c:val>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'create job alert '!$E$6</c:f>
              <c:numCache>
                <c:formatCode>General</c:formatCode>
                <c:ptCount val="1"/>
                <c:pt idx="0">
                  <c:v>0</c:v>
                </c:pt>
              </c:numCache>
            </c:numRef>
          </c:val>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'create job alert '!$E$8</c:f>
              <c:numCache>
                <c:formatCode>General</c:formatCode>
                <c:ptCount val="1"/>
                <c:pt idx="0">
                  <c:v>0</c:v>
                </c:pt>
              </c:numCache>
            </c:numRef>
          </c:val>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'create job alert '!$E$4</c:f>
              <c:numCache>
                <c:formatCode>General</c:formatCode>
                <c:ptCount val="1"/>
                <c:pt idx="0">
                  <c:v>0</c:v>
                </c:pt>
              </c:numCache>
            </c:numRef>
          </c:val>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'create job alert '!$E$7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externalData r:id="rId1">
    <c:autoUpdate val="0"/>
  </c:externalData>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'create job alert '!$E$5</c:f>
              <c:numCache>
                <c:formatCode>General</c:formatCode>
                <c:ptCount val="1"/>
                <c:pt idx="0">
                  <c:v>0</c:v>
                </c:pt>
              </c:numCache>
            </c:numRef>
          </c:val>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'create job alert '!$E$6</c:f>
              <c:numCache>
                <c:formatCode>General</c:formatCode>
                <c:ptCount val="1"/>
                <c:pt idx="0">
                  <c:v>0</c:v>
                </c:pt>
              </c:numCache>
            </c:numRef>
          </c:val>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'create job alert '!$E$8</c:f>
              <c:numCache>
                <c:formatCode>General</c:formatCode>
                <c:ptCount val="1"/>
                <c:pt idx="0">
                  <c:v>0</c:v>
                </c:pt>
              </c:numCache>
            </c:numRef>
          </c:val>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'create job alert '!$E$4</c:f>
              <c:numCache>
                <c:formatCode>General</c:formatCode>
                <c:ptCount val="1"/>
                <c:pt idx="0">
                  <c:v>0</c:v>
                </c:pt>
              </c:numCache>
            </c:numRef>
          </c:val>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'create job alert '!$E$7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externalData r:id="rId1">
    <c:autoUpdate val="0"/>
  </c:externalData>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'create job alert '!$E$5</c:f>
              <c:numCache>
                <c:formatCode>General</c:formatCode>
                <c:ptCount val="1"/>
                <c:pt idx="0">
                  <c:v>0</c:v>
                </c:pt>
              </c:numCache>
            </c:numRef>
          </c:val>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'create job alert '!$E$6</c:f>
              <c:numCache>
                <c:formatCode>General</c:formatCode>
                <c:ptCount val="1"/>
                <c:pt idx="0">
                  <c:v>0</c:v>
                </c:pt>
              </c:numCache>
            </c:numRef>
          </c:val>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'create job alert '!$E$8</c:f>
              <c:numCache>
                <c:formatCode>General</c:formatCode>
                <c:ptCount val="1"/>
                <c:pt idx="0">
                  <c:v>0</c:v>
                </c:pt>
              </c:numCache>
            </c:numRef>
          </c:val>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'create job alert '!$E$4</c:f>
              <c:numCache>
                <c:formatCode>General</c:formatCode>
                <c:ptCount val="1"/>
                <c:pt idx="0">
                  <c:v>0</c:v>
                </c:pt>
              </c:numCache>
            </c:numRef>
          </c:val>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'create job alert '!$E$7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externalData r:id="rId1">
    <c:autoUpdate val="0"/>
  </c:externalData>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'create job alert '!$E$5</c:f>
              <c:numCache>
                <c:formatCode>General</c:formatCode>
                <c:ptCount val="1"/>
                <c:pt idx="0">
                  <c:v>0</c:v>
                </c:pt>
              </c:numCache>
            </c:numRef>
          </c:val>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'create job alert '!$E$6</c:f>
              <c:numCache>
                <c:formatCode>General</c:formatCode>
                <c:ptCount val="1"/>
                <c:pt idx="0">
                  <c:v>0</c:v>
                </c:pt>
              </c:numCache>
            </c:numRef>
          </c:val>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'create job alert '!$E$8</c:f>
              <c:numCache>
                <c:formatCode>General</c:formatCode>
                <c:ptCount val="1"/>
                <c:pt idx="0">
                  <c:v>0</c:v>
                </c:pt>
              </c:numCache>
            </c:numRef>
          </c:val>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'create job alert '!$E$4</c:f>
              <c:numCache>
                <c:formatCode>General</c:formatCode>
                <c:ptCount val="1"/>
                <c:pt idx="0">
                  <c:v>0</c:v>
                </c:pt>
              </c:numCache>
            </c:numRef>
          </c:val>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'create job alert '!$E$7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externalData r:id="rId1">
    <c:autoUpdate val="0"/>
  </c:externalData>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'create job alert '!$D$5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'create job alert '!$E$5</c:f>
              <c:numCache>
                <c:formatCode>General</c:formatCode>
                <c:ptCount val="1"/>
                <c:pt idx="0">
                  <c:v>0</c:v>
                </c:pt>
              </c:numCache>
            </c:numRef>
          </c:val>
        </c:ser>
        <c:ser>
          <c:idx val="2"/>
          <c:order val="1"/>
          <c:tx>
            <c:strRef>
              <c:f>'create job alert '!$D$6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'create job alert '!$E$6</c:f>
              <c:numCache>
                <c:formatCode>General</c:formatCode>
                <c:ptCount val="1"/>
                <c:pt idx="0">
                  <c:v>0</c:v>
                </c:pt>
              </c:numCache>
            </c:numRef>
          </c:val>
        </c:ser>
        <c:ser>
          <c:idx val="4"/>
          <c:order val="2"/>
          <c:tx>
            <c:strRef>
              <c:f>'create job alert '!$D$8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'create job alert '!$E$8</c:f>
              <c:numCache>
                <c:formatCode>General</c:formatCode>
                <c:ptCount val="1"/>
                <c:pt idx="0">
                  <c:v>0</c:v>
                </c:pt>
              </c:numCache>
            </c:numRef>
          </c:val>
        </c:ser>
        <c:ser>
          <c:idx val="0"/>
          <c:order val="3"/>
          <c:tx>
            <c:strRef>
              <c:f>'create job alert '!$D$4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'create job alert '!$E$4</c:f>
              <c:numCache>
                <c:formatCode>General</c:formatCode>
                <c:ptCount val="1"/>
                <c:pt idx="0">
                  <c:v>0</c:v>
                </c:pt>
              </c:numCache>
            </c:numRef>
          </c:val>
        </c:ser>
        <c:ser>
          <c:idx val="3"/>
          <c:order val="4"/>
          <c:tx>
            <c:strRef>
              <c:f>'create job alert '!$D$7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'create job alert '!$E$7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externalData r:id="rId1">
    <c:autoUpdate val="0"/>
  </c:externalData>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'20 - X'!$D$5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'20 - X'!$E$5</c:f>
              <c:numCache>
                <c:formatCode>General</c:formatCode>
                <c:ptCount val="1"/>
                <c:pt idx="0">
                  <c:v>0</c:v>
                </c:pt>
              </c:numCache>
            </c:numRef>
          </c:val>
        </c:ser>
        <c:ser>
          <c:idx val="2"/>
          <c:order val="1"/>
          <c:tx>
            <c:strRef>
              <c:f>'20 - X'!$D$6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'20 - X'!$E$6</c:f>
              <c:numCache>
                <c:formatCode>General</c:formatCode>
                <c:ptCount val="1"/>
                <c:pt idx="0">
                  <c:v>0</c:v>
                </c:pt>
              </c:numCache>
            </c:numRef>
          </c:val>
        </c:ser>
        <c:ser>
          <c:idx val="4"/>
          <c:order val="2"/>
          <c:tx>
            <c:strRef>
              <c:f>'20 - X'!$D$8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'20 - X'!$E$8</c:f>
              <c:numCache>
                <c:formatCode>General</c:formatCode>
                <c:ptCount val="1"/>
                <c:pt idx="0">
                  <c:v>0</c:v>
                </c:pt>
              </c:numCache>
            </c:numRef>
          </c:val>
        </c:ser>
        <c:ser>
          <c:idx val="0"/>
          <c:order val="3"/>
          <c:tx>
            <c:strRef>
              <c:f>'20 - X'!$D$4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'20 - X'!$E$4</c:f>
              <c:numCache>
                <c:formatCode>General</c:formatCode>
                <c:ptCount val="1"/>
                <c:pt idx="0">
                  <c:v>0</c:v>
                </c:pt>
              </c:numCache>
            </c:numRef>
          </c:val>
        </c:ser>
        <c:ser>
          <c:idx val="3"/>
          <c:order val="4"/>
          <c:tx>
            <c:strRef>
              <c:f>'20 - X'!$D$7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'20 - X'!$E$7</c:f>
              <c:numCache>
                <c:formatCode>General</c:formatCode>
                <c:ptCount val="1"/>
                <c:pt idx="0">
                  <c:v>0</c:v>
                </c:pt>
              </c:numCache>
            </c:numRef>
          </c:val>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71788416"/>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
          <c:h val="0.582222853974451"/>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dLbls>
            <c:delete val="1"/>
          </c:dLbls>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endParaRPr lang="en-CA"/>
              </a:p>
            </c:rich>
          </c:tx>
          <c:layout>
            <c:manualLayout>
              <c:xMode val="edge"/>
              <c:yMode val="edge"/>
              <c:x val="0.436698403525247"/>
              <c:y val="0.8088895888014"/>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
          <c:y val="0.0468433169412221"/>
          <c:w val="0.815842372991156"/>
          <c:h val="0.74745640510558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dLbls>
            <c:delete val="1"/>
          </c:dLbls>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c:v>
                </c:pt>
                <c:pt idx="7">
                  <c:v>65.2</c:v>
                </c:pt>
                <c:pt idx="8">
                  <c:v>66.4</c:v>
                </c:pt>
                <c:pt idx="9">
                  <c:v>61.8</c:v>
                </c:pt>
              </c:numCache>
            </c:numRef>
          </c:val>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endParaRPr lang="en-CA"/>
              </a:p>
            </c:rich>
          </c:tx>
          <c:layout>
            <c:manualLayout>
              <c:xMode val="edge"/>
              <c:yMode val="edge"/>
              <c:x val="0.461386450456069"/>
              <c:y val="0.904279551614093"/>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35782331697064"/>
          <c:y val="0.102222333140552"/>
          <c:w val="0.893580383404844"/>
          <c:h val="0.582222853974451"/>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dLbls>
            <c:delete val="1"/>
          </c:dLbls>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endParaRPr lang="en-CA"/>
              </a:p>
            </c:rich>
          </c:tx>
          <c:layout>
            <c:manualLayout>
              <c:xMode val="edge"/>
              <c:yMode val="edge"/>
              <c:x val="0.392661706277541"/>
              <c:y val="0.8088895888014"/>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 Schedule Product Haul'!$D$5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 Schedule Product Haul'!$E$5</c:f>
              <c:numCache>
                <c:formatCode>General</c:formatCode>
                <c:ptCount val="1"/>
                <c:pt idx="0">
                  <c:v>3</c:v>
                </c:pt>
              </c:numCache>
            </c:numRef>
          </c:val>
        </c:ser>
        <c:ser>
          <c:idx val="2"/>
          <c:order val="1"/>
          <c:tx>
            <c:strRef>
              <c:f>' Schedule Product Haul'!$D$6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 Schedule Product Haul'!$E$6</c:f>
              <c:numCache>
                <c:formatCode>General</c:formatCode>
                <c:ptCount val="1"/>
                <c:pt idx="0">
                  <c:v>0</c:v>
                </c:pt>
              </c:numCache>
            </c:numRef>
          </c:val>
        </c:ser>
        <c:ser>
          <c:idx val="4"/>
          <c:order val="2"/>
          <c:tx>
            <c:strRef>
              <c:f>' Schedule Product Haul'!$D$8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 Schedule Product Haul'!$E$8</c:f>
              <c:numCache>
                <c:formatCode>General</c:formatCode>
                <c:ptCount val="1"/>
                <c:pt idx="0">
                  <c:v>0</c:v>
                </c:pt>
              </c:numCache>
            </c:numRef>
          </c:val>
        </c:ser>
        <c:ser>
          <c:idx val="0"/>
          <c:order val="3"/>
          <c:tx>
            <c:strRef>
              <c:f>' Schedule Product Haul'!$D$4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 Schedule Product Haul'!$E$4</c:f>
              <c:numCache>
                <c:formatCode>General</c:formatCode>
                <c:ptCount val="1"/>
                <c:pt idx="0">
                  <c:v>0</c:v>
                </c:pt>
              </c:numCache>
            </c:numRef>
          </c:val>
        </c:ser>
        <c:ser>
          <c:idx val="3"/>
          <c:order val="4"/>
          <c:tx>
            <c:strRef>
              <c:f>' Schedule Product Haul'!$D$7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 Schedule Product Haul'!$E$7</c:f>
              <c:numCache>
                <c:formatCode>General</c:formatCode>
                <c:ptCount val="1"/>
                <c:pt idx="0">
                  <c:v>0</c:v>
                </c:pt>
              </c:numCache>
            </c:numRef>
          </c:val>
        </c:ser>
        <c:dLbls>
          <c:showLegendKey val="0"/>
          <c:showVal val="0"/>
          <c:showCatName val="0"/>
          <c:showSerName val="0"/>
          <c:showPercent val="0"/>
          <c:showBubbleSize val="0"/>
        </c:dLbls>
        <c:gapWidth val="30"/>
        <c:overlap val="100"/>
        <c:axId val="71788416"/>
        <c:axId val="71789952"/>
      </c:barChart>
      <c:catAx>
        <c:axId val="71788416"/>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71789952"/>
        <c:crossesAt val="0"/>
        <c:auto val="1"/>
        <c:lblAlgn val="ctr"/>
        <c:lblOffset val="100"/>
        <c:noMultiLvlLbl val="0"/>
      </c:catAx>
      <c:valAx>
        <c:axId val="71789952"/>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71788416"/>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'Assign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'Assign Bin'!$E$5</c:f>
              <c:numCache>
                <c:formatCode>General</c:formatCode>
                <c:ptCount val="1"/>
                <c:pt idx="0">
                  <c:v>0</c:v>
                </c:pt>
              </c:numCache>
            </c:numRef>
          </c:val>
        </c:ser>
        <c:ser>
          <c:idx val="2"/>
          <c:order val="1"/>
          <c:tx>
            <c:strRef>
              <c:f>'Assign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'Assign Bin'!$E$6</c:f>
              <c:numCache>
                <c:formatCode>General</c:formatCode>
                <c:ptCount val="1"/>
                <c:pt idx="0">
                  <c:v>0</c:v>
                </c:pt>
              </c:numCache>
            </c:numRef>
          </c:val>
        </c:ser>
        <c:ser>
          <c:idx val="4"/>
          <c:order val="2"/>
          <c:tx>
            <c:strRef>
              <c:f>'Assign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'Assign Bin'!$E$8</c:f>
              <c:numCache>
                <c:formatCode>General</c:formatCode>
                <c:ptCount val="1"/>
                <c:pt idx="0">
                  <c:v>0</c:v>
                </c:pt>
              </c:numCache>
            </c:numRef>
          </c:val>
        </c:ser>
        <c:ser>
          <c:idx val="0"/>
          <c:order val="3"/>
          <c:tx>
            <c:strRef>
              <c:f>'Assign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'Assign Bin'!$E$4</c:f>
              <c:numCache>
                <c:formatCode>General</c:formatCode>
                <c:ptCount val="1"/>
                <c:pt idx="0">
                  <c:v>0</c:v>
                </c:pt>
              </c:numCache>
            </c:numRef>
          </c:val>
        </c:ser>
        <c:ser>
          <c:idx val="3"/>
          <c:order val="4"/>
          <c:tx>
            <c:strRef>
              <c:f>'Assign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'Assign Bin'!$E$7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'Release Bin'!$D$5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'Release Bin'!$E$5</c:f>
              <c:numCache>
                <c:formatCode>General</c:formatCode>
                <c:ptCount val="1"/>
                <c:pt idx="0">
                  <c:v>0</c:v>
                </c:pt>
              </c:numCache>
            </c:numRef>
          </c:val>
        </c:ser>
        <c:ser>
          <c:idx val="2"/>
          <c:order val="1"/>
          <c:tx>
            <c:strRef>
              <c:f>'Release Bin'!$D$6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'Release Bin'!$E$6</c:f>
              <c:numCache>
                <c:formatCode>General</c:formatCode>
                <c:ptCount val="1"/>
                <c:pt idx="0">
                  <c:v>0</c:v>
                </c:pt>
              </c:numCache>
            </c:numRef>
          </c:val>
        </c:ser>
        <c:ser>
          <c:idx val="4"/>
          <c:order val="2"/>
          <c:tx>
            <c:strRef>
              <c:f>'Release Bin'!$D$8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'Release Bin'!$E$8</c:f>
              <c:numCache>
                <c:formatCode>General</c:formatCode>
                <c:ptCount val="1"/>
                <c:pt idx="0">
                  <c:v>0</c:v>
                </c:pt>
              </c:numCache>
            </c:numRef>
          </c:val>
        </c:ser>
        <c:ser>
          <c:idx val="0"/>
          <c:order val="3"/>
          <c:tx>
            <c:strRef>
              <c:f>'Release Bin'!$D$4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'Release Bin'!$E$4</c:f>
              <c:numCache>
                <c:formatCode>General</c:formatCode>
                <c:ptCount val="1"/>
                <c:pt idx="0">
                  <c:v>0</c:v>
                </c:pt>
              </c:numCache>
            </c:numRef>
          </c:val>
        </c:ser>
        <c:ser>
          <c:idx val="3"/>
          <c:order val="4"/>
          <c:tx>
            <c:strRef>
              <c:f>'Release Bin'!$D$7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'Release Bin'!$E$7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48437536954908"/>
          <c:y val="0.056738276346296"/>
          <c:w val="0.814063121080872"/>
          <c:h val="0.624121039809256"/>
        </c:manualLayout>
      </c:layout>
      <c:barChart>
        <c:barDir val="bar"/>
        <c:grouping val="stacked"/>
        <c:varyColors val="0"/>
        <c:ser>
          <c:idx val="1"/>
          <c:order val="0"/>
          <c:tx>
            <c:strRef>
              <c:f>'Adjust Blend Amount'!$D$5</c:f>
              <c:strCache>
                <c:ptCount val="1"/>
                <c:pt idx="0">
                  <c:v>P</c:v>
                </c:pt>
              </c:strCache>
            </c:strRef>
          </c:tx>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dLbls>
            <c:delete val="1"/>
          </c:dLbls>
          <c:val>
            <c:numRef>
              <c:f>'Adjust Blend Amount'!$E$5</c:f>
              <c:numCache>
                <c:formatCode>General</c:formatCode>
                <c:ptCount val="1"/>
                <c:pt idx="0">
                  <c:v>0</c:v>
                </c:pt>
              </c:numCache>
            </c:numRef>
          </c:val>
        </c:ser>
        <c:ser>
          <c:idx val="2"/>
          <c:order val="1"/>
          <c:tx>
            <c:strRef>
              <c:f>'Adjust Blend Amount'!$D$6</c:f>
              <c:strCache>
                <c:ptCount val="1"/>
                <c:pt idx="0">
                  <c:v>F</c:v>
                </c:pt>
              </c:strCache>
            </c:strRef>
          </c:tx>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dLbls>
            <c:delete val="1"/>
          </c:dLbls>
          <c:val>
            <c:numRef>
              <c:f>'Adjust Blend Amount'!$E$6</c:f>
              <c:numCache>
                <c:formatCode>General</c:formatCode>
                <c:ptCount val="1"/>
                <c:pt idx="0">
                  <c:v>0</c:v>
                </c:pt>
              </c:numCache>
            </c:numRef>
          </c:val>
        </c:ser>
        <c:ser>
          <c:idx val="4"/>
          <c:order val="2"/>
          <c:tx>
            <c:strRef>
              <c:f>'Adjust Blend Amount'!$D$8</c:f>
              <c:strCache>
                <c:ptCount val="1"/>
                <c:pt idx="0">
                  <c:v>B</c:v>
                </c:pt>
              </c:strCache>
            </c:strRef>
          </c:tx>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dLbls>
            <c:delete val="1"/>
          </c:dLbls>
          <c:val>
            <c:numRef>
              <c:f>'Adjust Blend Amount'!$E$8</c:f>
              <c:numCache>
                <c:formatCode>General</c:formatCode>
                <c:ptCount val="1"/>
                <c:pt idx="0">
                  <c:v>0</c:v>
                </c:pt>
              </c:numCache>
            </c:numRef>
          </c:val>
        </c:ser>
        <c:ser>
          <c:idx val="0"/>
          <c:order val="3"/>
          <c:tx>
            <c:strRef>
              <c:f>'Adjust Blend Amount'!$D$4</c:f>
              <c:strCache>
                <c:ptCount val="1"/>
                <c:pt idx="0">
                  <c:v>U</c:v>
                </c:pt>
              </c:strCache>
            </c:strRef>
          </c:tx>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dLbls>
            <c:delete val="1"/>
          </c:dLbls>
          <c:val>
            <c:numRef>
              <c:f>'Adjust Blend Amount'!$E$4</c:f>
              <c:numCache>
                <c:formatCode>General</c:formatCode>
                <c:ptCount val="1"/>
                <c:pt idx="0">
                  <c:v>0</c:v>
                </c:pt>
              </c:numCache>
            </c:numRef>
          </c:val>
        </c:ser>
        <c:ser>
          <c:idx val="3"/>
          <c:order val="4"/>
          <c:tx>
            <c:strRef>
              <c:f>'Adjust Blend Amount'!$D$7</c:f>
              <c:strCache>
                <c:ptCount val="1"/>
                <c:pt idx="0">
                  <c:v>S</c:v>
                </c:pt>
              </c:strCache>
            </c:strRef>
          </c:tx>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dLbls>
            <c:delete val="1"/>
          </c:dLbls>
          <c:val>
            <c:numRef>
              <c:f>'Adjust Blend Amount'!$E$7</c:f>
              <c:numCache>
                <c:formatCode>General</c:formatCode>
                <c:ptCount val="1"/>
                <c:pt idx="0">
                  <c:v>0</c:v>
                </c:pt>
              </c:numCache>
            </c:numRef>
          </c:val>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txPr>
          <a:bodyPr rot="-6000000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p>
        </c:txPr>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p>
        </c:txPr>
        <c:crossAx val="115327360"/>
        <c:crosses val="autoZero"/>
        <c:crossBetween val="between"/>
        <c:minorUnit val="0.3129"/>
      </c:valAx>
      <c:spPr>
        <a:noFill/>
        <a:ln w="12700">
          <a:solidFill>
            <a:srgbClr val="808080"/>
          </a:solidFill>
          <a:prstDash val="solid"/>
        </a:ln>
      </c:spPr>
    </c:plotArea>
    <c:legend>
      <c:legendPos val="r"/>
      <c:layout>
        <c:manualLayout>
          <c:xMode val="edge"/>
          <c:yMode val="edge"/>
          <c:x val="0.914063238188976"/>
          <c:y val="0.0567387055341487"/>
          <c:w val="0.075"/>
          <c:h val="0.91490478583794"/>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20</xdr:row>
      <xdr:rowOff>0</xdr:rowOff>
    </xdr:from>
    <xdr:to>
      <xdr:col>8</xdr:col>
      <xdr:colOff>0</xdr:colOff>
      <xdr:row>29</xdr:row>
      <xdr:rowOff>0</xdr:rowOff>
    </xdr:to>
    <xdr:graphicFrame>
      <xdr:nvGraphicFramePr>
        <xdr:cNvPr id="1297" name="Chart 54"/>
        <xdr:cNvGraphicFramePr/>
      </xdr:nvGraphicFramePr>
      <xdr:xfrm>
        <a:off x="3352800" y="4105275"/>
        <a:ext cx="1514475" cy="18859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xdr:nvSpPr>
            <xdr:cNvPr id="1077" name="Object 53" hidden="1">
              <a:extLst>
                <a:ext uri="{63B3BB69-23CF-44E3-9099-C40C66FF867C}">
                  <a14:compatExt spid="_x0000_s1077"/>
                </a:ext>
              </a:extLst>
            </xdr:cNvPr>
            <xdr:cNvSpPr/>
          </xdr:nvSpPr>
          <xdr:spPr>
            <a:xfrm>
              <a:off x="5686425" y="9029700"/>
              <a:ext cx="790575" cy="304800"/>
            </a:xfrm>
            <a:prstGeom prst="rect">
              <a:avLst/>
            </a:prstGeom>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xmlns:a14="http://schemas.microsoft.com/office/drawing/2010/main"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xdr:nvGraphicFramePr>
        <xdr:cNvPr id="1299" name="Chart 74"/>
        <xdr:cNvGraphicFramePr/>
      </xdr:nvGraphicFramePr>
      <xdr:xfrm>
        <a:off x="4867275" y="4105275"/>
        <a:ext cx="1609725" cy="18859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xdr:cNvGrpSpPr/>
      </xdr:nvGrpSpPr>
      <xdr:grpSpPr>
        <a:xfrm>
          <a:off x="5581650" y="95250"/>
          <a:ext cx="895350" cy="523875"/>
          <a:chOff x="588" y="12"/>
          <a:chExt cx="94" cy="55"/>
        </a:xfrm>
      </xdr:grpSpPr>
      <xdr:sp>
        <xdr:nvSpPr>
          <xdr:cNvPr id="1082" name="Text Box 58"/>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endParaRPr lang="en-CA" sz="1000" b="1" i="1" u="none" strike="noStrike" baseline="0">
              <a:solidFill>
                <a:srgbClr val="000080"/>
              </a:solidFill>
              <a:latin typeface="Arial" panose="020B0604020202020204"/>
              <a:cs typeface="Arial" panose="020B0604020202020204"/>
            </a:endParaRPr>
          </a:p>
        </xdr:txBody>
      </xdr:sp>
      <mc:AlternateContent xmlns:mc="http://schemas.openxmlformats.org/markup-compatibility/2006">
        <mc:Choice xmlns:a14="http://schemas.microsoft.com/office/drawing/2010/main" Requires="a14">
          <xdr:sp>
            <xdr:nvSpPr>
              <xdr:cNvPr id="1113" name="Object 89" hidden="1">
                <a:extLst>
                  <a:ext uri="{63B3BB69-23CF-44E3-9099-C40C66FF867C}">
                    <a14:compatExt spid="_x0000_s1113"/>
                  </a:ext>
                </a:extLst>
              </xdr:cNvPr>
              <xdr:cNvSpPr/>
            </xdr:nvSpPr>
            <xdr:spPr>
              <a:xfrm>
                <a:off x="618" y="12"/>
                <a:ext cx="34" cy="33"/>
              </a:xfrm>
              <a:prstGeom prst="rect">
                <a:avLst/>
              </a:prstGeom>
            </xdr:spPr>
          </xdr:sp>
        </mc:Choice>
        <mc:Fallback/>
      </mc:AlternateContent>
    </xdr:grp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62817" name="Object 1" hidden="1">
              <a:extLst>
                <a:ext uri="{63B3BB69-23CF-44E3-9099-C40C66FF867C}">
                  <a14:compatExt spid="_x0000_s162817"/>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xdr:nvSpPr>
        <xdr:cNvPr id="4" name="Line 17"/>
        <xdr:cNvSpPr>
          <a:spLocks noChangeShapeType="1"/>
        </xdr:cNvSpPr>
      </xdr:nvSpPr>
      <xdr:spPr>
        <a:xfrm flipH="1" flipV="1">
          <a:off x="19050" y="103854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63841" name="Object 1" hidden="1">
              <a:extLst>
                <a:ext uri="{63B3BB69-23CF-44E3-9099-C40C66FF867C}">
                  <a14:compatExt spid="_x0000_s163841"/>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xdr:nvSpPr>
        <xdr:cNvPr id="4" name="Line 17"/>
        <xdr:cNvSpPr>
          <a:spLocks noChangeShapeType="1"/>
        </xdr:cNvSpPr>
      </xdr:nvSpPr>
      <xdr:spPr>
        <a:xfrm flipH="1" flipV="1">
          <a:off x="19050" y="97948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64865" name="Object 1" hidden="1">
              <a:extLst>
                <a:ext uri="{63B3BB69-23CF-44E3-9099-C40C66FF867C}">
                  <a14:compatExt spid="_x0000_s164865"/>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xdr:nvSpPr>
        <xdr:cNvPr id="4" name="Line 17"/>
        <xdr:cNvSpPr>
          <a:spLocks noChangeShapeType="1"/>
        </xdr:cNvSpPr>
      </xdr:nvSpPr>
      <xdr:spPr>
        <a:xfrm flipH="1" flipV="1">
          <a:off x="19050" y="96520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65889" name="Object 1" hidden="1">
              <a:extLst>
                <a:ext uri="{63B3BB69-23CF-44E3-9099-C40C66FF867C}">
                  <a14:compatExt spid="_x0000_s165889"/>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xdr:nvSpPr>
        <xdr:cNvPr id="4" name="Line 17"/>
        <xdr:cNvSpPr>
          <a:spLocks noChangeShapeType="1"/>
        </xdr:cNvSpPr>
      </xdr:nvSpPr>
      <xdr:spPr>
        <a:xfrm flipH="1" flipV="1">
          <a:off x="19050" y="960247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66913" name="Object 1" hidden="1">
              <a:extLst>
                <a:ext uri="{63B3BB69-23CF-44E3-9099-C40C66FF867C}">
                  <a14:compatExt spid="_x0000_s166913"/>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xdr:nvSpPr>
        <xdr:cNvPr id="4" name="Line 17"/>
        <xdr:cNvSpPr>
          <a:spLocks noChangeShapeType="1"/>
        </xdr:cNvSpPr>
      </xdr:nvSpPr>
      <xdr:spPr>
        <a:xfrm flipH="1" flipV="1">
          <a:off x="19050" y="96520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67937" name="Object 1" hidden="1">
              <a:extLst>
                <a:ext uri="{63B3BB69-23CF-44E3-9099-C40C66FF867C}">
                  <a14:compatExt spid="_x0000_s167937"/>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xdr:nvSpPr>
        <xdr:cNvPr id="4" name="Line 17"/>
        <xdr:cNvSpPr>
          <a:spLocks noChangeShapeType="1"/>
        </xdr:cNvSpPr>
      </xdr:nvSpPr>
      <xdr:spPr>
        <a:xfrm flipH="1" flipV="1">
          <a:off x="19050" y="104870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69985" name="Object 1" hidden="1">
              <a:extLst>
                <a:ext uri="{63B3BB69-23CF-44E3-9099-C40C66FF867C}">
                  <a14:compatExt spid="_x0000_s169985"/>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xdr:nvSpPr>
        <xdr:cNvPr id="4" name="Line 17"/>
        <xdr:cNvSpPr>
          <a:spLocks noChangeShapeType="1"/>
        </xdr:cNvSpPr>
      </xdr:nvSpPr>
      <xdr:spPr>
        <a:xfrm flipH="1" flipV="1">
          <a:off x="19050" y="94900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71009" name="Object 1" hidden="1">
              <a:extLst>
                <a:ext uri="{63B3BB69-23CF-44E3-9099-C40C66FF867C}">
                  <a14:compatExt spid="_x0000_s171009"/>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xdr:nvSpPr>
        <xdr:cNvPr id="4" name="Line 17"/>
        <xdr:cNvSpPr>
          <a:spLocks noChangeShapeType="1"/>
        </xdr:cNvSpPr>
      </xdr:nvSpPr>
      <xdr:spPr>
        <a:xfrm flipH="1" flipV="1">
          <a:off x="19050" y="94900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72033" name="Object 1" hidden="1">
              <a:extLst>
                <a:ext uri="{63B3BB69-23CF-44E3-9099-C40C66FF867C}">
                  <a14:compatExt spid="_x0000_s172033"/>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xdr:nvSpPr>
        <xdr:cNvPr id="4" name="Line 17"/>
        <xdr:cNvSpPr>
          <a:spLocks noChangeShapeType="1"/>
        </xdr:cNvSpPr>
      </xdr:nvSpPr>
      <xdr:spPr>
        <a:xfrm flipH="1" flipV="1">
          <a:off x="19050" y="94900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73057" name="Object 1" hidden="1">
              <a:extLst>
                <a:ext uri="{63B3BB69-23CF-44E3-9099-C40C66FF867C}">
                  <a14:compatExt spid="_x0000_s173057"/>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xdr:nvSpPr>
        <xdr:cNvPr id="4" name="Line 17"/>
        <xdr:cNvSpPr>
          <a:spLocks noChangeShapeType="1"/>
        </xdr:cNvSpPr>
      </xdr:nvSpPr>
      <xdr:spPr>
        <a:xfrm flipH="1" flipV="1">
          <a:off x="19050" y="93472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xdr:nvSpPr>
            <xdr:cNvPr id="104460" name="Object 12" hidden="1">
              <a:extLst>
                <a:ext uri="{63B3BB69-23CF-44E3-9099-C40C66FF867C}">
                  <a14:compatExt spid="_x0000_s104460"/>
                </a:ext>
              </a:extLst>
            </xdr:cNvPr>
            <xdr:cNvSpPr/>
          </xdr:nvSpPr>
          <xdr:spPr>
            <a:xfrm>
              <a:off x="5562600" y="7810500"/>
              <a:ext cx="809625" cy="304800"/>
            </a:xfrm>
            <a:prstGeom prst="rect">
              <a:avLst/>
            </a:prstGeom>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xdr:nvGraphicFramePr>
        <xdr:cNvPr id="104810" name="Chart 13"/>
        <xdr:cNvGraphicFramePr/>
      </xdr:nvGraphicFramePr>
      <xdr:xfrm>
        <a:off x="0" y="1352550"/>
        <a:ext cx="3305175" cy="1457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xdr:nvSpPr>
        <xdr:cNvPr id="104463" name="Text Box 15"/>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endParaRPr lang="en-CA" sz="800" b="0" i="0" u="none" strike="noStrike" baseline="0">
            <a:solidFill>
              <a:srgbClr val="0000FF"/>
            </a:solidFill>
            <a:latin typeface="Arial" panose="020B0604020202020204"/>
            <a:cs typeface="Arial" panose="020B0604020202020204"/>
          </a:endParaRPr>
        </a:p>
      </xdr:txBody>
    </xdr:sp>
    <xdr:clientData fPrintsWithSheet="0"/>
  </xdr:twoCellAnchor>
  <xdr:twoCellAnchor>
    <xdr:from>
      <xdr:col>6</xdr:col>
      <xdr:colOff>0</xdr:colOff>
      <xdr:row>7</xdr:row>
      <xdr:rowOff>0</xdr:rowOff>
    </xdr:from>
    <xdr:to>
      <xdr:col>12</xdr:col>
      <xdr:colOff>0</xdr:colOff>
      <xdr:row>27</xdr:row>
      <xdr:rowOff>0</xdr:rowOff>
    </xdr:to>
    <xdr:graphicFrame>
      <xdr:nvGraphicFramePr>
        <xdr:cNvPr id="104812" name="Chart 16"/>
        <xdr:cNvGraphicFramePr/>
      </xdr:nvGraphicFramePr>
      <xdr:xfrm>
        <a:off x="3400425" y="1352550"/>
        <a:ext cx="3057525" cy="31718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xdr:nvSpPr>
        <xdr:cNvPr id="104465" name="Text Box 17"/>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endParaRPr lang="en-CA" sz="1200" b="1" i="0" u="none" strike="noStrike" baseline="0">
            <a:solidFill>
              <a:srgbClr val="FFFFFF"/>
            </a:solidFill>
            <a:latin typeface="Arial" panose="020B0604020202020204"/>
            <a:cs typeface="Arial" panose="020B0604020202020204"/>
          </a:endParaRPr>
        </a:p>
      </xdr:txBody>
    </xdr:sp>
    <xdr:clientData/>
  </xdr:twoCellAnchor>
  <xdr:twoCellAnchor>
    <xdr:from>
      <xdr:col>5</xdr:col>
      <xdr:colOff>419100</xdr:colOff>
      <xdr:row>6</xdr:row>
      <xdr:rowOff>0</xdr:rowOff>
    </xdr:from>
    <xdr:to>
      <xdr:col>12</xdr:col>
      <xdr:colOff>0</xdr:colOff>
      <xdr:row>7</xdr:row>
      <xdr:rowOff>0</xdr:rowOff>
    </xdr:to>
    <xdr:sp>
      <xdr:nvSpPr>
        <xdr:cNvPr id="104466" name="Text Box 18"/>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endParaRPr lang="en-CA" sz="1200" b="1" i="0" u="none" strike="noStrike" baseline="0">
            <a:solidFill>
              <a:srgbClr val="FFFFFF"/>
            </a:solidFill>
            <a:latin typeface="Arial" panose="020B0604020202020204"/>
            <a:cs typeface="Arial" panose="020B0604020202020204"/>
          </a:endParaRPr>
        </a:p>
      </xdr:txBody>
    </xdr:sp>
    <xdr:clientData/>
  </xdr:twoCellAnchor>
  <xdr:twoCellAnchor>
    <xdr:from>
      <xdr:col>0</xdr:col>
      <xdr:colOff>0</xdr:colOff>
      <xdr:row>18</xdr:row>
      <xdr:rowOff>0</xdr:rowOff>
    </xdr:from>
    <xdr:to>
      <xdr:col>5</xdr:col>
      <xdr:colOff>0</xdr:colOff>
      <xdr:row>27</xdr:row>
      <xdr:rowOff>0</xdr:rowOff>
    </xdr:to>
    <xdr:graphicFrame>
      <xdr:nvGraphicFramePr>
        <xdr:cNvPr id="104815" name="Chart 19"/>
        <xdr:cNvGraphicFramePr/>
      </xdr:nvGraphicFramePr>
      <xdr:xfrm>
        <a:off x="0" y="3067050"/>
        <a:ext cx="3305175" cy="145732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xdr:nvSpPr>
        <xdr:cNvPr id="104468" name="Text Box 20"/>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endParaRPr lang="en-CA" sz="1200" b="1" i="0" u="none" strike="noStrike" baseline="0">
            <a:solidFill>
              <a:srgbClr val="FFFFFF"/>
            </a:solidFill>
            <a:latin typeface="Arial" panose="020B0604020202020204"/>
            <a:cs typeface="Arial" panose="020B0604020202020204"/>
          </a:endParaRP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xdr:cNvGrpSpPr/>
      </xdr:nvGrpSpPr>
      <xdr:grpSpPr>
        <a:xfrm>
          <a:off x="5597525" y="95250"/>
          <a:ext cx="860425" cy="523875"/>
          <a:chOff x="588" y="12"/>
          <a:chExt cx="94" cy="55"/>
        </a:xfrm>
      </xdr:grpSpPr>
      <xdr:sp>
        <xdr:nvSpPr>
          <xdr:cNvPr id="104474" name="Text Box 26"/>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endParaRPr lang="en-CA" sz="1000" b="1" i="1" u="none" strike="noStrike" baseline="0">
              <a:solidFill>
                <a:srgbClr val="000080"/>
              </a:solidFill>
              <a:latin typeface="Arial" panose="020B0604020202020204"/>
              <a:cs typeface="Arial" panose="020B0604020202020204"/>
            </a:endParaRPr>
          </a:p>
        </xdr:txBody>
      </xdr:sp>
      <mc:AlternateContent xmlns:mc="http://schemas.openxmlformats.org/markup-compatibility/2006">
        <mc:Choice xmlns:a14="http://schemas.microsoft.com/office/drawing/2010/main" Requires="a14">
          <xdr:sp>
            <xdr:nvSpPr>
              <xdr:cNvPr id="104475" name="Object 27" hidden="1">
                <a:extLst>
                  <a:ext uri="{63B3BB69-23CF-44E3-9099-C40C66FF867C}">
                    <a14:compatExt spid="_x0000_s104475"/>
                  </a:ext>
                </a:extLst>
              </xdr:cNvPr>
              <xdr:cNvSpPr/>
            </xdr:nvSpPr>
            <xdr:spPr>
              <a:xfrm>
                <a:off x="618" y="12"/>
                <a:ext cx="35" cy="33"/>
              </a:xfrm>
              <a:prstGeom prst="rect">
                <a:avLst/>
              </a:prstGeom>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xdr:nvSpPr>
        <xdr:cNvPr id="104818" name="Line 28"/>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75105" name="Object 1" hidden="1">
              <a:extLst>
                <a:ext uri="{63B3BB69-23CF-44E3-9099-C40C66FF867C}">
                  <a14:compatExt spid="_x0000_s175105"/>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xdr:nvSpPr>
        <xdr:cNvPr id="4" name="Line 17"/>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76129" name="Object 1" hidden="1">
              <a:extLst>
                <a:ext uri="{63B3BB69-23CF-44E3-9099-C40C66FF867C}">
                  <a14:compatExt spid="_x0000_s176129"/>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xdr:nvSpPr>
        <xdr:cNvPr id="4" name="Line 17"/>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146516"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6442" name="Object 10" hidden="1">
              <a:extLst>
                <a:ext uri="{63B3BB69-23CF-44E3-9099-C40C66FF867C}">
                  <a14:compatExt spid="_x0000_s146442"/>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63</xdr:row>
      <xdr:rowOff>69850</xdr:rowOff>
    </xdr:from>
    <xdr:to>
      <xdr:col>1</xdr:col>
      <xdr:colOff>704850</xdr:colOff>
      <xdr:row>64</xdr:row>
      <xdr:rowOff>76200</xdr:rowOff>
    </xdr:to>
    <xdr:sp>
      <xdr:nvSpPr>
        <xdr:cNvPr id="146517" name="Line 17"/>
        <xdr:cNvSpPr>
          <a:spLocks noChangeShapeType="1"/>
        </xdr:cNvSpPr>
      </xdr:nvSpPr>
      <xdr:spPr>
        <a:xfrm flipH="1" flipV="1">
          <a:off x="19050" y="999490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6449" name="Object 17" hidden="1">
              <a:extLst>
                <a:ext uri="{63B3BB69-23CF-44E3-9099-C40C66FF867C}">
                  <a14:compatExt spid="_x0000_s146449"/>
                </a:ext>
              </a:extLst>
            </xdr:cNvPr>
            <xdr:cNvSpPr/>
          </xdr:nvSpPr>
          <xdr:spPr>
            <a:xfrm>
              <a:off x="8496300" y="1476375"/>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6450" name="Object 18" hidden="1">
              <a:extLst>
                <a:ext uri="{63B3BB69-23CF-44E3-9099-C40C66FF867C}">
                  <a14:compatExt spid="_x0000_s146450"/>
                </a:ext>
              </a:extLst>
            </xdr:cNvPr>
            <xdr:cNvSpPr/>
          </xdr:nvSpPr>
          <xdr:spPr>
            <a:xfrm>
              <a:off x="8496300" y="1476375"/>
              <a:ext cx="161925" cy="152400"/>
            </a:xfrm>
            <a:prstGeom prst="rect">
              <a:avLst/>
            </a:prstGeom>
          </xdr:spPr>
        </xdr:sp>
        <xdr:clientData/>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7457" name="Object 1" hidden="1">
              <a:extLst>
                <a:ext uri="{63B3BB69-23CF-44E3-9099-C40C66FF867C}">
                  <a14:compatExt spid="_x0000_s147457"/>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64</xdr:row>
      <xdr:rowOff>69850</xdr:rowOff>
    </xdr:from>
    <xdr:to>
      <xdr:col>1</xdr:col>
      <xdr:colOff>704850</xdr:colOff>
      <xdr:row>65</xdr:row>
      <xdr:rowOff>76200</xdr:rowOff>
    </xdr:to>
    <xdr:sp>
      <xdr:nvSpPr>
        <xdr:cNvPr id="4" name="Line 17"/>
        <xdr:cNvSpPr>
          <a:spLocks noChangeShapeType="1"/>
        </xdr:cNvSpPr>
      </xdr:nvSpPr>
      <xdr:spPr>
        <a:xfrm flipH="1" flipV="1">
          <a:off x="19050" y="128428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7458" name="Object 2" hidden="1">
              <a:extLst>
                <a:ext uri="{63B3BB69-23CF-44E3-9099-C40C66FF867C}">
                  <a14:compatExt spid="_x0000_s147458"/>
                </a:ext>
              </a:extLst>
            </xdr:cNvPr>
            <xdr:cNvSpPr/>
          </xdr:nvSpPr>
          <xdr:spPr>
            <a:xfrm>
              <a:off x="8496300" y="1476375"/>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47459" name="Object 3" hidden="1">
              <a:extLst>
                <a:ext uri="{63B3BB69-23CF-44E3-9099-C40C66FF867C}">
                  <a14:compatExt spid="_x0000_s147459"/>
                </a:ext>
              </a:extLst>
            </xdr:cNvPr>
            <xdr:cNvSpPr/>
          </xdr:nvSpPr>
          <xdr:spPr>
            <a:xfrm>
              <a:off x="8496300" y="1476375"/>
              <a:ext cx="161925" cy="152400"/>
            </a:xfrm>
            <a:prstGeom prst="rect">
              <a:avLst/>
            </a:prstGeom>
          </xdr:spPr>
        </xdr:sp>
        <xdr:clientData/>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109653"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09578" name="Object 10" hidden="1">
              <a:extLst>
                <a:ext uri="{63B3BB69-23CF-44E3-9099-C40C66FF867C}">
                  <a14:compatExt spid="_x0000_s109578"/>
                </a:ext>
              </a:extLst>
            </xdr:cNvPr>
            <xdr:cNvSpPr/>
          </xdr:nvSpPr>
          <xdr:spPr>
            <a:xfrm>
              <a:off x="8496300" y="1476375"/>
              <a:ext cx="161925" cy="152400"/>
            </a:xfrm>
            <a:prstGeom prst="rect">
              <a:avLst/>
            </a:prstGeom>
          </xdr:spPr>
        </xdr:sp>
        <xdr:clientData/>
      </xdr:twoCellAnchor>
    </mc:Choice>
    <mc:Fallback/>
  </mc:AlternateContent>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50529" name="Object 1" hidden="1">
              <a:extLst>
                <a:ext uri="{63B3BB69-23CF-44E3-9099-C40C66FF867C}">
                  <a14:compatExt spid="_x0000_s150529"/>
                </a:ext>
              </a:extLst>
            </xdr:cNvPr>
            <xdr:cNvSpPr/>
          </xdr:nvSpPr>
          <xdr:spPr>
            <a:xfrm>
              <a:off x="8496300" y="1476375"/>
              <a:ext cx="161925" cy="152400"/>
            </a:xfrm>
            <a:prstGeom prst="rect">
              <a:avLst/>
            </a:prstGeom>
          </xdr:spPr>
        </xdr:sp>
        <xdr:clientData/>
      </xdr:twoCellAnchor>
    </mc:Choice>
    <mc:Fallback/>
  </mc:AlternateContent>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53601" name="Object 1" hidden="1">
              <a:extLst>
                <a:ext uri="{63B3BB69-23CF-44E3-9099-C40C66FF867C}">
                  <a14:compatExt spid="_x0000_s153601"/>
                </a:ext>
              </a:extLst>
            </xdr:cNvPr>
            <xdr:cNvSpPr/>
          </xdr:nvSpPr>
          <xdr:spPr>
            <a:xfrm>
              <a:off x="8496300" y="1476375"/>
              <a:ext cx="161925" cy="152400"/>
            </a:xfrm>
            <a:prstGeom prst="rect">
              <a:avLst/>
            </a:prstGeom>
          </xdr:spPr>
        </xdr:sp>
        <xdr:clientData/>
      </xdr:twoCellAnchor>
    </mc:Choice>
    <mc:Fallback/>
  </mc:AlternateContent>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57697" name="Object 1" hidden="1">
              <a:extLst>
                <a:ext uri="{63B3BB69-23CF-44E3-9099-C40C66FF867C}">
                  <a14:compatExt spid="_x0000_s157697"/>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58</xdr:row>
      <xdr:rowOff>69850</xdr:rowOff>
    </xdr:from>
    <xdr:to>
      <xdr:col>1</xdr:col>
      <xdr:colOff>704850</xdr:colOff>
      <xdr:row>59</xdr:row>
      <xdr:rowOff>76200</xdr:rowOff>
    </xdr:to>
    <xdr:sp>
      <xdr:nvSpPr>
        <xdr:cNvPr id="4" name="Line 17"/>
        <xdr:cNvSpPr>
          <a:spLocks noChangeShapeType="1"/>
        </xdr:cNvSpPr>
      </xdr:nvSpPr>
      <xdr:spPr>
        <a:xfrm flipH="1" flipV="1">
          <a:off x="19050" y="119856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57698" name="Object 2" hidden="1">
              <a:extLst>
                <a:ext uri="{63B3BB69-23CF-44E3-9099-C40C66FF867C}">
                  <a14:compatExt spid="_x0000_s157698"/>
                </a:ext>
              </a:extLst>
            </xdr:cNvPr>
            <xdr:cNvSpPr/>
          </xdr:nvSpPr>
          <xdr:spPr>
            <a:xfrm>
              <a:off x="8496300" y="1476375"/>
              <a:ext cx="161925" cy="152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57699" name="Object 3" hidden="1">
              <a:extLst>
                <a:ext uri="{63B3BB69-23CF-44E3-9099-C40C66FF867C}">
                  <a14:compatExt spid="_x0000_s157699"/>
                </a:ext>
              </a:extLst>
            </xdr:cNvPr>
            <xdr:cNvSpPr/>
          </xdr:nvSpPr>
          <xdr:spPr>
            <a:xfrm>
              <a:off x="8496300" y="1476375"/>
              <a:ext cx="161925" cy="152400"/>
            </a:xfrm>
            <a:prstGeom prst="rect">
              <a:avLst/>
            </a:prstGeom>
          </xdr:spPr>
        </xdr:sp>
        <xdr:clientData/>
      </xdr:twoCellAnchor>
    </mc:Choice>
    <mc:Fallback/>
  </mc:AlternateContent>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4975225"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56673" name="Object 1" hidden="1">
              <a:extLst>
                <a:ext uri="{63B3BB69-23CF-44E3-9099-C40C66FF867C}">
                  <a14:compatExt spid="_x0000_s156673"/>
                </a:ext>
              </a:extLst>
            </xdr:cNvPr>
            <xdr:cNvSpPr/>
          </xdr:nvSpPr>
          <xdr:spPr>
            <a:xfrm>
              <a:off x="9515475" y="1476375"/>
              <a:ext cx="161925" cy="152400"/>
            </a:xfrm>
            <a:prstGeom prst="rect">
              <a:avLst/>
            </a:prstGeom>
          </xdr:spPr>
        </xdr:sp>
        <xdr:clientData/>
      </xdr:twoCellAnchor>
    </mc:Choice>
    <mc:Fallback/>
  </mc:AlternateContent>
  <xdr:twoCellAnchor>
    <xdr:from>
      <xdr:col>0</xdr:col>
      <xdr:colOff>19050</xdr:colOff>
      <xdr:row>62</xdr:row>
      <xdr:rowOff>69850</xdr:rowOff>
    </xdr:from>
    <xdr:to>
      <xdr:col>1</xdr:col>
      <xdr:colOff>704850</xdr:colOff>
      <xdr:row>63</xdr:row>
      <xdr:rowOff>76200</xdr:rowOff>
    </xdr:to>
    <xdr:sp>
      <xdr:nvSpPr>
        <xdr:cNvPr id="4" name="Line 17"/>
        <xdr:cNvSpPr>
          <a:spLocks noChangeShapeType="1"/>
        </xdr:cNvSpPr>
      </xdr:nvSpPr>
      <xdr:spPr>
        <a:xfrm flipH="1" flipV="1">
          <a:off x="19050" y="1330007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56688" name="Object 16" hidden="1">
              <a:extLst>
                <a:ext uri="{63B3BB69-23CF-44E3-9099-C40C66FF867C}">
                  <a14:compatExt spid="_x0000_s156688"/>
                </a:ext>
              </a:extLst>
            </xdr:cNvPr>
            <xdr:cNvSpPr/>
          </xdr:nvSpPr>
          <xdr:spPr>
            <a:xfrm>
              <a:off x="9515475" y="1476375"/>
              <a:ext cx="161925" cy="152400"/>
            </a:xfrm>
            <a:prstGeom prst="rect">
              <a:avLst/>
            </a:prstGeom>
          </xdr:spPr>
        </xdr:sp>
        <xdr:clientData/>
      </xdr:twoCellAnchor>
    </mc:Choice>
    <mc:Fallback/>
  </mc:AlternateContent>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2</xdr:col>
      <xdr:colOff>1631950</xdr:colOff>
      <xdr:row>10</xdr:row>
      <xdr:rowOff>0</xdr:rowOff>
    </xdr:to>
    <xdr:graphicFrame>
      <xdr:nvGraphicFramePr>
        <xdr:cNvPr id="2" name="Chart 9"/>
        <xdr:cNvGraphicFramePr/>
      </xdr:nvGraphicFramePr>
      <xdr:xfrm>
        <a:off x="0" y="304800"/>
        <a:ext cx="3956050" cy="9239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xdr:nvSpPr>
            <xdr:cNvPr id="160769" name="Object 1" hidden="1">
              <a:extLst>
                <a:ext uri="{63B3BB69-23CF-44E3-9099-C40C66FF867C}">
                  <a14:compatExt spid="_x0000_s160769"/>
                </a:ext>
              </a:extLst>
            </xdr:cNvPr>
            <xdr:cNvSpPr/>
          </xdr:nvSpPr>
          <xdr:spPr>
            <a:xfrm>
              <a:off x="8496300" y="1476375"/>
              <a:ext cx="161925" cy="152400"/>
            </a:xfrm>
            <a:prstGeom prst="rect">
              <a:avLst/>
            </a:prstGeom>
          </xdr:spPr>
        </xdr:sp>
        <xdr:clientData/>
      </xdr:twoCellAnchor>
    </mc:Choice>
    <mc:Fallback/>
  </mc:AlternateContent>
  <xdr:twoCellAnchor>
    <xdr:from>
      <xdr:col>0</xdr:col>
      <xdr:colOff>19050</xdr:colOff>
      <xdr:row>60</xdr:row>
      <xdr:rowOff>69850</xdr:rowOff>
    </xdr:from>
    <xdr:to>
      <xdr:col>1</xdr:col>
      <xdr:colOff>704850</xdr:colOff>
      <xdr:row>61</xdr:row>
      <xdr:rowOff>76200</xdr:rowOff>
    </xdr:to>
    <xdr:sp>
      <xdr:nvSpPr>
        <xdr:cNvPr id="4" name="Line 17"/>
        <xdr:cNvSpPr>
          <a:spLocks noChangeShapeType="1"/>
        </xdr:cNvSpPr>
      </xdr:nvSpPr>
      <xdr:spPr>
        <a:xfrm flipH="1" flipV="1">
          <a:off x="19050" y="10080625"/>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7" Type="http://schemas.openxmlformats.org/officeDocument/2006/relationships/image" Target="../media/image3.emf"/><Relationship Id="rId6" Type="http://schemas.openxmlformats.org/officeDocument/2006/relationships/oleObject" Target="../embeddings/oleObject2.bin"/><Relationship Id="rId5" Type="http://schemas.openxmlformats.org/officeDocument/2006/relationships/image" Target="../media/image2.emf"/><Relationship Id="rId4" Type="http://schemas.openxmlformats.org/officeDocument/2006/relationships/oleObject" Target="../embeddings/oleObject1.bin"/><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10.bin"/><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7" Type="http://schemas.openxmlformats.org/officeDocument/2006/relationships/oleObject" Target="../embeddings/oleObject13.bin"/><Relationship Id="rId6" Type="http://schemas.openxmlformats.org/officeDocument/2006/relationships/oleObject" Target="../embeddings/oleObject12.bin"/><Relationship Id="rId5" Type="http://schemas.openxmlformats.org/officeDocument/2006/relationships/image" Target="../media/image4.emf"/><Relationship Id="rId4" Type="http://schemas.openxmlformats.org/officeDocument/2006/relationships/oleObject" Target="../embeddings/oleObject11.bin"/><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6" Type="http://schemas.openxmlformats.org/officeDocument/2006/relationships/oleObject" Target="../embeddings/oleObject15.bin"/><Relationship Id="rId5" Type="http://schemas.openxmlformats.org/officeDocument/2006/relationships/image" Target="../media/image4.emf"/><Relationship Id="rId4" Type="http://schemas.openxmlformats.org/officeDocument/2006/relationships/oleObject" Target="../embeddings/oleObject14.bin"/><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16.bin"/><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comments" Target="../comments9.xml"/></Relationships>
</file>

<file path=xl/worksheets/_rels/sheet18.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17.bin"/><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7" Type="http://schemas.openxmlformats.org/officeDocument/2006/relationships/image" Target="../media/image3.emf"/><Relationship Id="rId6" Type="http://schemas.openxmlformats.org/officeDocument/2006/relationships/oleObject" Target="../embeddings/oleObject4.bin"/><Relationship Id="rId5" Type="http://schemas.openxmlformats.org/officeDocument/2006/relationships/image" Target="../media/image2.emf"/><Relationship Id="rId4" Type="http://schemas.openxmlformats.org/officeDocument/2006/relationships/oleObject" Target="../embeddings/oleObject3.bin"/><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18.bin"/><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comments" Target="../comments11.xml"/></Relationships>
</file>

<file path=xl/worksheets/_rels/sheet22.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19.bin"/><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comments" Target="../comments12.xml"/></Relationships>
</file>

<file path=xl/worksheets/_rels/sheet24.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20.bin"/><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comments" Target="../comments13.xml"/></Relationships>
</file>

<file path=xl/worksheets/_rels/sheet26.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21.bin"/><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comments" Target="../comments14.xml"/></Relationships>
</file>

<file path=xl/worksheets/_rels/sheet28.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22.bin"/><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comments" Target="../comments15.xml"/></Relationships>
</file>

<file path=xl/worksheets/_rels/sheet30.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23.bin"/><Relationship Id="rId3" Type="http://schemas.openxmlformats.org/officeDocument/2006/relationships/vmlDrawing" Target="../drawings/vmlDrawing16.vml"/><Relationship Id="rId2" Type="http://schemas.openxmlformats.org/officeDocument/2006/relationships/drawing" Target="../drawings/drawing16.xml"/><Relationship Id="rId1" Type="http://schemas.openxmlformats.org/officeDocument/2006/relationships/comments" Target="../comments16.xml"/></Relationships>
</file>

<file path=xl/worksheets/_rels/sheet32.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24.bin"/><Relationship Id="rId3" Type="http://schemas.openxmlformats.org/officeDocument/2006/relationships/vmlDrawing" Target="../drawings/vmlDrawing17.vml"/><Relationship Id="rId2" Type="http://schemas.openxmlformats.org/officeDocument/2006/relationships/drawing" Target="../drawings/drawing17.xml"/><Relationship Id="rId1" Type="http://schemas.openxmlformats.org/officeDocument/2006/relationships/comments" Target="../comments17.xml"/></Relationships>
</file>

<file path=xl/worksheets/_rels/sheet34.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25.bin"/><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comments" Target="../comments18.xml"/></Relationships>
</file>

<file path=xl/worksheets/_rels/sheet36.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26.bin"/><Relationship Id="rId3" Type="http://schemas.openxmlformats.org/officeDocument/2006/relationships/vmlDrawing" Target="../drawings/vmlDrawing19.vml"/><Relationship Id="rId2" Type="http://schemas.openxmlformats.org/officeDocument/2006/relationships/drawing" Target="../drawings/drawing19.xml"/><Relationship Id="rId1" Type="http://schemas.openxmlformats.org/officeDocument/2006/relationships/comments" Target="../comments19.xml"/></Relationships>
</file>

<file path=xl/worksheets/_rels/sheet38.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27.bin"/><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comments" Target="../comments20.xml"/></Relationships>
</file>

<file path=xl/worksheets/_rels/sheet4.xml.rels><?xml version="1.0" encoding="UTF-8" standalone="yes"?>
<Relationships xmlns="http://schemas.openxmlformats.org/package/2006/relationships"><Relationship Id="rId7" Type="http://schemas.openxmlformats.org/officeDocument/2006/relationships/oleObject" Target="../embeddings/oleObject7.bin"/><Relationship Id="rId6" Type="http://schemas.openxmlformats.org/officeDocument/2006/relationships/oleObject" Target="../embeddings/oleObject6.bin"/><Relationship Id="rId5" Type="http://schemas.openxmlformats.org/officeDocument/2006/relationships/image" Target="../media/image4.emf"/><Relationship Id="rId4" Type="http://schemas.openxmlformats.org/officeDocument/2006/relationships/oleObject" Target="../embeddings/oleObject5.bin"/><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40.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28.bin"/><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comments" Target="../comments21.xml"/></Relationships>
</file>

<file path=xl/worksheets/_rels/sheet42.xml.rels><?xml version="1.0" encoding="UTF-8" standalone="yes"?>
<Relationships xmlns="http://schemas.openxmlformats.org/package/2006/relationships"><Relationship Id="rId7" Type="http://schemas.openxmlformats.org/officeDocument/2006/relationships/oleObject" Target="../embeddings/oleObject31.bin"/><Relationship Id="rId6" Type="http://schemas.openxmlformats.org/officeDocument/2006/relationships/oleObject" Target="../embeddings/oleObject30.bin"/><Relationship Id="rId5" Type="http://schemas.openxmlformats.org/officeDocument/2006/relationships/image" Target="../media/image4.emf"/><Relationship Id="rId4" Type="http://schemas.openxmlformats.org/officeDocument/2006/relationships/oleObject" Target="../embeddings/oleObject29.bin"/><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comments" Target="../comments22.xml"/></Relationships>
</file>

<file path=xl/worksheets/_rels/sheet6.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8.bin"/><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5" Type="http://schemas.openxmlformats.org/officeDocument/2006/relationships/image" Target="../media/image4.emf"/><Relationship Id="rId4" Type="http://schemas.openxmlformats.org/officeDocument/2006/relationships/oleObject" Target="../embeddings/oleObject9.bin"/><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L48"/>
  <sheetViews>
    <sheetView workbookViewId="0">
      <selection activeCell="A1" sqref="A1"/>
    </sheetView>
  </sheetViews>
  <sheetFormatPr defaultColWidth="9.14285714285714" defaultRowHeight="12.75"/>
  <cols>
    <col min="1" max="1" width="15.7142857142857" style="63" customWidth="1"/>
    <col min="2" max="2" width="10.7142857142857" style="63" customWidth="1"/>
    <col min="3" max="3" width="8.71428571428571" style="63" customWidth="1"/>
    <col min="4" max="5" width="6.71428571428571" style="63" customWidth="1"/>
    <col min="6" max="6" width="1.71428571428571" style="63" customWidth="1"/>
    <col min="7" max="7" width="15.7142857142857" style="63" customWidth="1"/>
    <col min="8" max="8" width="7" style="63" customWidth="1"/>
    <col min="9" max="9" width="4" style="63" customWidth="1"/>
    <col min="10" max="12" width="6.71428571428571" style="63" customWidth="1"/>
    <col min="13" max="16384" width="9.14285714285714" style="63"/>
  </cols>
  <sheetData>
    <row r="1" ht="15.75" spans="9:12">
      <c r="I1" s="402"/>
      <c r="J1" s="403"/>
      <c r="K1" s="403"/>
      <c r="L1" s="403"/>
    </row>
    <row r="2" ht="20.25" spans="6:12">
      <c r="F2" s="277" t="str">
        <f>$I$9</f>
        <v>Release 1.1</v>
      </c>
      <c r="I2" s="404"/>
      <c r="L2" s="405"/>
    </row>
    <row r="3" spans="6:12">
      <c r="F3" s="278" t="str">
        <f>"Project: "&amp;$B$16&amp;"  "&amp;$B$17</f>
        <v>Project: P18  教育平台</v>
      </c>
      <c r="I3" s="404"/>
      <c r="J3" s="406"/>
      <c r="K3" s="406"/>
      <c r="L3" s="403"/>
    </row>
    <row r="4" ht="4.5" customHeight="1"/>
    <row r="5" ht="24" spans="1:12">
      <c r="A5" s="279" t="s">
        <v>0</v>
      </c>
      <c r="B5" s="280"/>
      <c r="C5" s="280"/>
      <c r="D5" s="280"/>
      <c r="E5" s="280"/>
      <c r="F5" s="280"/>
      <c r="G5" s="280"/>
      <c r="H5" s="280"/>
      <c r="I5" s="280"/>
      <c r="J5" s="280"/>
      <c r="K5" s="280"/>
      <c r="L5" s="280"/>
    </row>
    <row r="6" ht="9" customHeight="1" spans="1:12">
      <c r="A6" s="281"/>
      <c r="B6" s="281"/>
      <c r="C6" s="281"/>
      <c r="D6" s="281"/>
      <c r="E6" s="281"/>
      <c r="F6" s="281"/>
      <c r="G6" s="281"/>
      <c r="H6" s="281"/>
      <c r="I6" s="281"/>
      <c r="J6" s="281"/>
      <c r="K6" s="281"/>
      <c r="L6" s="281"/>
    </row>
    <row r="7" ht="16.5" customHeight="1" spans="1:12">
      <c r="A7" s="267" t="s">
        <v>1</v>
      </c>
      <c r="B7" s="268"/>
      <c r="C7" s="268"/>
      <c r="D7" s="268"/>
      <c r="E7" s="268"/>
      <c r="F7" s="330"/>
      <c r="G7" s="267" t="s">
        <v>2</v>
      </c>
      <c r="H7" s="331"/>
      <c r="I7" s="268"/>
      <c r="J7" s="268"/>
      <c r="K7" s="268"/>
      <c r="L7" s="268"/>
    </row>
    <row r="8" ht="16.5" customHeight="1" spans="1:12">
      <c r="A8" s="269" t="s">
        <v>3</v>
      </c>
      <c r="B8" s="332" t="s">
        <v>4</v>
      </c>
      <c r="C8" s="332"/>
      <c r="D8" s="332"/>
      <c r="E8" s="332"/>
      <c r="F8" s="330"/>
      <c r="G8" s="333" t="s">
        <v>3</v>
      </c>
      <c r="H8" s="334"/>
      <c r="I8" s="332" t="s">
        <v>4</v>
      </c>
      <c r="J8" s="332"/>
      <c r="K8" s="332"/>
      <c r="L8" s="332"/>
    </row>
    <row r="9" ht="16.5" customHeight="1" spans="1:12">
      <c r="A9" s="335" t="s">
        <v>5</v>
      </c>
      <c r="B9" s="336" t="s">
        <v>6</v>
      </c>
      <c r="C9" s="337"/>
      <c r="D9" s="337"/>
      <c r="E9" s="338"/>
      <c r="F9" s="330"/>
      <c r="G9" s="339" t="s">
        <v>7</v>
      </c>
      <c r="H9" s="320"/>
      <c r="I9" s="407" t="s">
        <v>8</v>
      </c>
      <c r="J9" s="408"/>
      <c r="K9" s="408"/>
      <c r="L9" s="409"/>
    </row>
    <row r="10" ht="16.5" customHeight="1" spans="1:12">
      <c r="A10" s="340" t="s">
        <v>9</v>
      </c>
      <c r="B10" s="341" t="s">
        <v>10</v>
      </c>
      <c r="C10" s="342"/>
      <c r="D10" s="342"/>
      <c r="E10" s="343"/>
      <c r="F10" s="330"/>
      <c r="G10" s="324" t="s">
        <v>11</v>
      </c>
      <c r="H10" s="323"/>
      <c r="I10" s="410"/>
      <c r="J10" s="411"/>
      <c r="K10" s="411"/>
      <c r="L10" s="412"/>
    </row>
    <row r="11" ht="16.5" customHeight="1" spans="1:12">
      <c r="A11" s="340" t="s">
        <v>12</v>
      </c>
      <c r="B11" s="341" t="s">
        <v>13</v>
      </c>
      <c r="C11" s="342"/>
      <c r="D11" s="342"/>
      <c r="E11" s="343"/>
      <c r="F11" s="330"/>
      <c r="G11" s="344" t="s">
        <v>14</v>
      </c>
      <c r="H11" s="345"/>
      <c r="I11" s="410"/>
      <c r="J11" s="411"/>
      <c r="K11" s="411"/>
      <c r="L11" s="412"/>
    </row>
    <row r="12" ht="16.5" customHeight="1" spans="1:12">
      <c r="A12" s="346" t="s">
        <v>15</v>
      </c>
      <c r="B12" s="347" t="s">
        <v>16</v>
      </c>
      <c r="C12" s="348"/>
      <c r="D12" s="348"/>
      <c r="E12" s="349"/>
      <c r="F12" s="330"/>
      <c r="G12" s="350" t="s">
        <v>17</v>
      </c>
      <c r="H12" s="351"/>
      <c r="I12" s="413"/>
      <c r="J12" s="414"/>
      <c r="K12" s="414"/>
      <c r="L12" s="415"/>
    </row>
    <row r="13" ht="16.5" customHeight="1" spans="1:12">
      <c r="A13" s="352"/>
      <c r="B13" s="330"/>
      <c r="C13" s="330"/>
      <c r="D13" s="330"/>
      <c r="E13" s="330"/>
      <c r="F13" s="353"/>
      <c r="G13" s="350" t="s">
        <v>18</v>
      </c>
      <c r="H13" s="351"/>
      <c r="I13" s="413"/>
      <c r="J13" s="414"/>
      <c r="K13" s="414"/>
      <c r="L13" s="415"/>
    </row>
    <row r="14" ht="16.5" customHeight="1" spans="1:12">
      <c r="A14" s="267" t="s">
        <v>19</v>
      </c>
      <c r="B14" s="268"/>
      <c r="C14" s="268"/>
      <c r="D14" s="268"/>
      <c r="E14" s="268"/>
      <c r="F14" s="330"/>
      <c r="G14" s="350" t="s">
        <v>20</v>
      </c>
      <c r="H14" s="351"/>
      <c r="I14" s="413"/>
      <c r="J14" s="414"/>
      <c r="K14" s="414"/>
      <c r="L14" s="415"/>
    </row>
    <row r="15" ht="16.5" customHeight="1" spans="1:12">
      <c r="A15" s="269" t="s">
        <v>3</v>
      </c>
      <c r="B15" s="332" t="s">
        <v>4</v>
      </c>
      <c r="C15" s="332"/>
      <c r="D15" s="332"/>
      <c r="E15" s="332"/>
      <c r="F15" s="354"/>
      <c r="G15" s="350" t="s">
        <v>21</v>
      </c>
      <c r="H15" s="351"/>
      <c r="I15" s="413"/>
      <c r="J15" s="414"/>
      <c r="K15" s="414"/>
      <c r="L15" s="415"/>
    </row>
    <row r="16" ht="16.5" customHeight="1" spans="1:12">
      <c r="A16" s="355" t="s">
        <v>22</v>
      </c>
      <c r="B16" s="336" t="s">
        <v>23</v>
      </c>
      <c r="C16" s="337"/>
      <c r="D16" s="337"/>
      <c r="E16" s="338"/>
      <c r="F16" s="330"/>
      <c r="G16" s="350" t="s">
        <v>24</v>
      </c>
      <c r="H16" s="351"/>
      <c r="I16" s="413"/>
      <c r="J16" s="414"/>
      <c r="K16" s="414"/>
      <c r="L16" s="415"/>
    </row>
    <row r="17" ht="16.5" customHeight="1" spans="1:12">
      <c r="A17" s="356" t="s">
        <v>25</v>
      </c>
      <c r="B17" s="347" t="s">
        <v>26</v>
      </c>
      <c r="C17" s="348"/>
      <c r="D17" s="348"/>
      <c r="E17" s="349"/>
      <c r="F17" s="330"/>
      <c r="G17" s="357" t="s">
        <v>27</v>
      </c>
      <c r="H17" s="358"/>
      <c r="I17" s="416"/>
      <c r="J17" s="417"/>
      <c r="K17" s="417"/>
      <c r="L17" s="418"/>
    </row>
    <row r="18" ht="9" customHeight="1" spans="1:12">
      <c r="A18" s="281"/>
      <c r="B18" s="281"/>
      <c r="C18" s="281"/>
      <c r="D18" s="281"/>
      <c r="E18" s="281"/>
      <c r="F18" s="281"/>
      <c r="G18" s="281"/>
      <c r="H18" s="281"/>
      <c r="I18" s="281"/>
      <c r="J18" s="281"/>
      <c r="K18" s="281"/>
      <c r="L18" s="281"/>
    </row>
    <row r="19" ht="16.5" customHeight="1" spans="1:12">
      <c r="A19" s="359" t="s">
        <v>28</v>
      </c>
      <c r="B19" s="360"/>
      <c r="C19" s="360"/>
      <c r="D19" s="360"/>
      <c r="E19" s="360"/>
      <c r="F19" s="330"/>
      <c r="G19" s="267" t="s">
        <v>29</v>
      </c>
      <c r="H19" s="331"/>
      <c r="I19" s="268"/>
      <c r="J19" s="268"/>
      <c r="K19" s="268"/>
      <c r="L19" s="268"/>
    </row>
    <row r="20" ht="30" customHeight="1" spans="1:12">
      <c r="A20" s="361" t="s">
        <v>30</v>
      </c>
      <c r="B20" s="361"/>
      <c r="C20" s="362" t="s">
        <v>31</v>
      </c>
      <c r="D20" s="363" t="s">
        <v>32</v>
      </c>
      <c r="E20" s="363" t="s">
        <v>33</v>
      </c>
      <c r="F20" s="364"/>
      <c r="G20" s="365" t="s">
        <v>34</v>
      </c>
      <c r="H20" s="366"/>
      <c r="I20" s="419" t="s">
        <v>33</v>
      </c>
      <c r="J20" s="420"/>
      <c r="K20" s="420"/>
      <c r="L20" s="421"/>
    </row>
    <row r="21" ht="16.5" customHeight="1" spans="1:12">
      <c r="A21" s="367" t="str">
        <f ca="1">MID(CELL("filename",'Assign Bin'!$A$1),FIND("]",CELL("filename"),1)+1,255)</f>
        <v>Assign Bin</v>
      </c>
      <c r="B21" s="368"/>
      <c r="C21" s="369"/>
      <c r="D21" s="370" t="str">
        <f>IF('Assign Bin'!$E$9=0,"",'Assign Bin'!$E$9)</f>
        <v/>
      </c>
      <c r="E21" s="371" t="str">
        <f>IF('Assign Bin'!$G$9=0,"",'Assign Bin'!$G$9)</f>
        <v/>
      </c>
      <c r="F21" s="364"/>
      <c r="G21" s="281"/>
      <c r="H21" s="281"/>
      <c r="I21" s="422"/>
      <c r="J21" s="281"/>
      <c r="K21" s="281"/>
      <c r="L21" s="281"/>
    </row>
    <row r="22" ht="16.5" customHeight="1" spans="1:12">
      <c r="A22" s="367" t="e">
        <f ca="1">MID(CELL("filename",#REF!),FIND("]",CELL("filename"),1)+1,255)</f>
        <v>#REF!</v>
      </c>
      <c r="B22" s="368"/>
      <c r="C22" s="372"/>
      <c r="D22" s="370" t="e">
        <f>IF(#REF!=0,"",#REF!)</f>
        <v>#REF!</v>
      </c>
      <c r="E22" s="371" t="e">
        <f>IF(#REF!=0,"",#REF!)</f>
        <v>#REF!</v>
      </c>
      <c r="F22" s="364"/>
      <c r="G22" s="281"/>
      <c r="H22" s="281"/>
      <c r="I22" s="422"/>
      <c r="J22" s="281"/>
      <c r="K22" s="281"/>
      <c r="L22" s="281"/>
    </row>
    <row r="23" ht="16.5" customHeight="1" spans="1:12">
      <c r="A23" s="367" t="e">
        <f ca="1">MID(CELL("filename",#REF!),FIND("]",CELL("filename"),1)+1,255)</f>
        <v>#REF!</v>
      </c>
      <c r="B23" s="368"/>
      <c r="C23" s="373"/>
      <c r="D23" s="370" t="e">
        <f>IF(#REF!=0,"",#REF!)</f>
        <v>#REF!</v>
      </c>
      <c r="E23" s="371" t="e">
        <f>IF(#REF!=0,"",#REF!)</f>
        <v>#REF!</v>
      </c>
      <c r="F23" s="281"/>
      <c r="G23" s="281"/>
      <c r="H23" s="281"/>
      <c r="I23" s="422"/>
      <c r="J23" s="281"/>
      <c r="K23" s="281"/>
      <c r="L23" s="281"/>
    </row>
    <row r="24" ht="16.5" customHeight="1" spans="1:12">
      <c r="A24" s="367" t="e">
        <f ca="1">MID(CELL("filename",#REF!),FIND("]",CELL("filename"),1)+1,255)</f>
        <v>#REF!</v>
      </c>
      <c r="B24" s="368"/>
      <c r="C24" s="373"/>
      <c r="D24" s="370" t="e">
        <f>IF(#REF!=0,"",#REF!)</f>
        <v>#REF!</v>
      </c>
      <c r="E24" s="371" t="e">
        <f>IF(#REF!=0,"",#REF!)</f>
        <v>#REF!</v>
      </c>
      <c r="F24" s="281"/>
      <c r="G24" s="281"/>
      <c r="H24" s="281"/>
      <c r="I24" s="422"/>
      <c r="J24" s="281"/>
      <c r="K24" s="281"/>
      <c r="L24" s="281"/>
    </row>
    <row r="25" ht="16.5" customHeight="1" spans="1:12">
      <c r="A25" s="367" t="e">
        <f ca="1">MID(CELL("filename",#REF!),FIND("]",CELL("filename"),1)+1,255)</f>
        <v>#REF!</v>
      </c>
      <c r="B25" s="368"/>
      <c r="C25" s="373"/>
      <c r="D25" s="370" t="e">
        <f>IF(#REF!=0,"",#REF!)</f>
        <v>#REF!</v>
      </c>
      <c r="E25" s="371" t="e">
        <f>IF(#REF!=0,"",#REF!)</f>
        <v>#REF!</v>
      </c>
      <c r="F25" s="281"/>
      <c r="G25" s="281"/>
      <c r="H25" s="281"/>
      <c r="I25" s="422"/>
      <c r="J25" s="281"/>
      <c r="K25" s="281"/>
      <c r="L25" s="281"/>
    </row>
    <row r="26" ht="16.5" customHeight="1" spans="1:12">
      <c r="A26" s="367" t="e">
        <f ca="1">MID(CELL("filename",#REF!),FIND("]",CELL("filename"),1)+1,255)</f>
        <v>#REF!</v>
      </c>
      <c r="B26" s="368"/>
      <c r="C26" s="373"/>
      <c r="D26" s="370" t="e">
        <f>IF(#REF!=0,"",#REF!)</f>
        <v>#REF!</v>
      </c>
      <c r="E26" s="371" t="e">
        <f>IF(#REF!=0,"",#REF!)</f>
        <v>#REF!</v>
      </c>
      <c r="F26" s="281"/>
      <c r="G26" s="281"/>
      <c r="H26" s="281"/>
      <c r="I26" s="422"/>
      <c r="J26" s="281"/>
      <c r="K26" s="281"/>
      <c r="L26" s="281"/>
    </row>
    <row r="27" ht="16.5" customHeight="1" spans="1:12">
      <c r="A27" s="367" t="e">
        <f ca="1">MID(CELL("filename",#REF!),FIND("]",CELL("filename"),1)+1,255)</f>
        <v>#REF!</v>
      </c>
      <c r="B27" s="368"/>
      <c r="C27" s="373"/>
      <c r="D27" s="370" t="e">
        <f>IF(#REF!=0,"",#REF!)</f>
        <v>#REF!</v>
      </c>
      <c r="E27" s="371" t="e">
        <f>IF(#REF!=0,"",#REF!)</f>
        <v>#REF!</v>
      </c>
      <c r="F27" s="281"/>
      <c r="G27" s="281"/>
      <c r="H27" s="281"/>
      <c r="I27" s="422"/>
      <c r="J27" s="281"/>
      <c r="K27" s="281"/>
      <c r="L27" s="281"/>
    </row>
    <row r="28" ht="16.5" customHeight="1" spans="1:12">
      <c r="A28" s="367" t="e">
        <f ca="1">MID(CELL("filename",#REF!),FIND("]",CELL("filename"),1)+1,255)</f>
        <v>#REF!</v>
      </c>
      <c r="B28" s="368"/>
      <c r="C28" s="373"/>
      <c r="D28" s="370" t="e">
        <f>IF(#REF!=0,"",#REF!)</f>
        <v>#REF!</v>
      </c>
      <c r="E28" s="371" t="e">
        <f>IF(#REF!=0,"",#REF!)</f>
        <v>#REF!</v>
      </c>
      <c r="F28" s="281"/>
      <c r="G28" s="281"/>
      <c r="H28" s="281"/>
      <c r="I28" s="422"/>
      <c r="J28" s="281"/>
      <c r="K28" s="281"/>
      <c r="L28" s="281"/>
    </row>
    <row r="29" ht="16.5" customHeight="1" spans="1:12">
      <c r="A29" s="367" t="e">
        <f ca="1">MID(CELL("filename",#REF!),FIND("]",CELL("filename"),1)+1,255)</f>
        <v>#REF!</v>
      </c>
      <c r="B29" s="368"/>
      <c r="C29" s="373"/>
      <c r="D29" s="370" t="e">
        <f>IF(#REF!=0,"",#REF!)</f>
        <v>#REF!</v>
      </c>
      <c r="E29" s="371" t="e">
        <f>IF(#REF!=0,"",#REF!)</f>
        <v>#REF!</v>
      </c>
      <c r="F29" s="281"/>
      <c r="G29" s="281"/>
      <c r="H29" s="281"/>
      <c r="I29" s="422"/>
      <c r="J29" s="281"/>
      <c r="K29" s="281"/>
      <c r="L29" s="281"/>
    </row>
    <row r="30" ht="16.5" customHeight="1" spans="1:12">
      <c r="A30" s="367" t="e">
        <f ca="1">MID(CELL("filename",#REF!),FIND("]",CELL("filename"),1)+1,255)</f>
        <v>#REF!</v>
      </c>
      <c r="B30" s="368"/>
      <c r="C30" s="373"/>
      <c r="D30" s="370" t="e">
        <f>IF(#REF!=0,"",#REF!)</f>
        <v>#REF!</v>
      </c>
      <c r="E30" s="371" t="e">
        <f>IF(#REF!=0,"",#REF!)</f>
        <v>#REF!</v>
      </c>
      <c r="F30" s="281"/>
      <c r="G30" s="281"/>
      <c r="H30" s="281"/>
      <c r="I30" s="422"/>
      <c r="J30" s="281"/>
      <c r="K30" s="281"/>
      <c r="L30" s="281"/>
    </row>
    <row r="31" ht="16.5" customHeight="1" spans="1:12">
      <c r="A31" s="367" t="e">
        <f ca="1">MID(CELL("filename",#REF!),FIND("]",CELL("filename"),1)+1,255)</f>
        <v>#REF!</v>
      </c>
      <c r="B31" s="368"/>
      <c r="C31" s="373"/>
      <c r="D31" s="370" t="e">
        <f>IF(#REF!=0,"",#REF!)</f>
        <v>#REF!</v>
      </c>
      <c r="E31" s="371" t="e">
        <f>IF(#REF!=0,"",#REF!)</f>
        <v>#REF!</v>
      </c>
      <c r="F31" s="281"/>
      <c r="G31" s="281"/>
      <c r="H31" s="281"/>
      <c r="I31" s="422"/>
      <c r="J31" s="281"/>
      <c r="K31" s="281"/>
      <c r="L31" s="281"/>
    </row>
    <row r="32" ht="16.5" customHeight="1" spans="1:12">
      <c r="A32" s="367" t="e">
        <f ca="1">MID(CELL("filename",#REF!),FIND("]",CELL("filename"),1)+1,255)</f>
        <v>#REF!</v>
      </c>
      <c r="B32" s="368"/>
      <c r="C32" s="373"/>
      <c r="D32" s="370" t="e">
        <f>IF(#REF!=0,"",#REF!)</f>
        <v>#REF!</v>
      </c>
      <c r="E32" s="371" t="e">
        <f>IF(#REF!=0,"",#REF!)</f>
        <v>#REF!</v>
      </c>
      <c r="F32" s="281"/>
      <c r="G32" s="281"/>
      <c r="H32" s="281"/>
      <c r="I32" s="422"/>
      <c r="J32" s="281"/>
      <c r="K32" s="281"/>
      <c r="L32" s="281"/>
    </row>
    <row r="33" ht="16.5" customHeight="1" spans="1:12">
      <c r="A33" s="367" t="e">
        <f ca="1">MID(CELL("filename",#REF!),FIND("]",CELL("filename"),1)+1,255)</f>
        <v>#REF!</v>
      </c>
      <c r="B33" s="368"/>
      <c r="C33" s="373"/>
      <c r="D33" s="370" t="e">
        <f>IF(#REF!=0,"",#REF!)</f>
        <v>#REF!</v>
      </c>
      <c r="E33" s="371" t="e">
        <f>IF(#REF!=0,"",#REF!)</f>
        <v>#REF!</v>
      </c>
      <c r="F33" s="281"/>
      <c r="G33" s="374" t="s">
        <v>35</v>
      </c>
      <c r="H33" s="375"/>
      <c r="I33" s="423"/>
      <c r="J33" s="423"/>
      <c r="K33" s="423"/>
      <c r="L33" s="423"/>
    </row>
    <row r="34" ht="16.5" customHeight="1" spans="1:12">
      <c r="A34" s="367" t="e">
        <f ca="1">MID(CELL("filename",#REF!),FIND("]",CELL("filename"),1)+1,255)</f>
        <v>#REF!</v>
      </c>
      <c r="B34" s="368"/>
      <c r="C34" s="373"/>
      <c r="D34" s="370" t="e">
        <f>IF(#REF!=0,"",#REF!)</f>
        <v>#REF!</v>
      </c>
      <c r="E34" s="371" t="e">
        <f>IF(#REF!=0,"",#REF!)</f>
        <v>#REF!</v>
      </c>
      <c r="F34" s="281"/>
      <c r="G34" s="376" t="s">
        <v>36</v>
      </c>
      <c r="H34" s="377"/>
      <c r="I34" s="424"/>
      <c r="J34" s="294" t="s">
        <v>34</v>
      </c>
      <c r="K34" s="425" t="s">
        <v>37</v>
      </c>
      <c r="L34" s="426" t="s">
        <v>33</v>
      </c>
    </row>
    <row r="35" ht="16.5" customHeight="1" spans="1:12">
      <c r="A35" s="367" t="e">
        <f ca="1">MID(CELL("filename",#REF!),FIND("]",CELL("filename"),1)+1,255)</f>
        <v>#REF!</v>
      </c>
      <c r="B35" s="368"/>
      <c r="C35" s="373"/>
      <c r="D35" s="370" t="e">
        <f>IF(#REF!=0,"",#REF!)</f>
        <v>#REF!</v>
      </c>
      <c r="E35" s="371" t="e">
        <f>IF(#REF!=0,"",#REF!)</f>
        <v>#REF!</v>
      </c>
      <c r="F35" s="281"/>
      <c r="G35" s="378"/>
      <c r="H35" s="379"/>
      <c r="I35" s="427"/>
      <c r="J35" s="428"/>
      <c r="K35" s="429"/>
      <c r="L35" s="430"/>
    </row>
    <row r="36" ht="16.5" customHeight="1" spans="1:12">
      <c r="A36" s="367" t="e">
        <f ca="1">MID(CELL("filename",#REF!),FIND("]",CELL("filename"),1)+1,255)</f>
        <v>#REF!</v>
      </c>
      <c r="B36" s="368"/>
      <c r="C36" s="373"/>
      <c r="D36" s="370" t="e">
        <f>IF(#REF!=0,"",#REF!)</f>
        <v>#REF!</v>
      </c>
      <c r="E36" s="371" t="e">
        <f>IF(#REF!=0,"",#REF!)</f>
        <v>#REF!</v>
      </c>
      <c r="F36" s="281"/>
      <c r="G36" s="380" t="s">
        <v>38</v>
      </c>
      <c r="H36" s="381"/>
      <c r="I36" s="431"/>
      <c r="J36" s="432" t="e">
        <f>#REF!+'Assign Bin'!E4+#REF!+#REF!+#REF!+#REF!+#REF!+#REF!+#REF!+#REF!+#REF!+#REF!+#REF!+#REF!+#REF!+#REF!+#REF!+#REF!+#REF!+'20 - X'!E4</f>
        <v>#REF!</v>
      </c>
      <c r="K36" s="433" t="e">
        <f>J36/$J$42</f>
        <v>#REF!</v>
      </c>
      <c r="L36" s="434" t="e">
        <f>#REF!+'Assign Bin'!G4+#REF!+#REF!+#REF!+#REF!+#REF!+#REF!+#REF!+#REF!+#REF!+#REF!+#REF!+#REF!+#REF!+#REF!+#REF!+#REF!+#REF!+'20 - X'!G4</f>
        <v>#REF!</v>
      </c>
    </row>
    <row r="37" ht="16.5" customHeight="1" spans="1:12">
      <c r="A37" s="367" t="e">
        <f ca="1">MID(CELL("filename",#REF!),FIND("]",CELL("filename"),1)+1,255)</f>
        <v>#REF!</v>
      </c>
      <c r="B37" s="368"/>
      <c r="C37" s="373"/>
      <c r="D37" s="370" t="e">
        <f>IF(#REF!=0,"",#REF!)</f>
        <v>#REF!</v>
      </c>
      <c r="E37" s="371" t="e">
        <f>IF(#REF!=0,"",#REF!)</f>
        <v>#REF!</v>
      </c>
      <c r="F37" s="281"/>
      <c r="G37" s="382" t="s">
        <v>39</v>
      </c>
      <c r="H37" s="383"/>
      <c r="I37" s="435"/>
      <c r="J37" s="436" t="e">
        <f>#REF!+'Assign Bin'!E5+#REF!+#REF!+#REF!+#REF!+#REF!+#REF!+#REF!+#REF!+#REF!+#REF!+#REF!+#REF!+#REF!+#REF!+#REF!+#REF!+#REF!+'20 - X'!E5</f>
        <v>#REF!</v>
      </c>
      <c r="K37" s="437" t="e">
        <f>J37/$J$42</f>
        <v>#REF!</v>
      </c>
      <c r="L37" s="438" t="e">
        <f>#REF!+'Assign Bin'!G5+#REF!+#REF!+#REF!+#REF!+#REF!+#REF!+#REF!+#REF!+#REF!+#REF!+#REF!+#REF!+#REF!+#REF!+#REF!+#REF!+#REF!+'20 - X'!G5</f>
        <v>#REF!</v>
      </c>
    </row>
    <row r="38" ht="16.5" customHeight="1" spans="1:12">
      <c r="A38" s="384" t="str">
        <f ca="1">MID(CELL("filename",'20 - X'!$A$1),FIND("]",CELL("filename"),1)+1,255)</f>
        <v>20 - X</v>
      </c>
      <c r="B38" s="385"/>
      <c r="C38" s="386"/>
      <c r="D38" s="387" t="str">
        <f>IF('20 - X'!$E$9=0,"",'20 - X'!$E$9)</f>
        <v/>
      </c>
      <c r="E38" s="388" t="str">
        <f>IF('20 - X'!$G$9=0,"",'20 - X'!$G$9)</f>
        <v/>
      </c>
      <c r="F38" s="281"/>
      <c r="G38" s="389" t="s">
        <v>40</v>
      </c>
      <c r="H38" s="390"/>
      <c r="I38" s="439"/>
      <c r="J38" s="440" t="e">
        <f>#REF!+'Assign Bin'!E6+#REF!+#REF!+#REF!+#REF!+#REF!+#REF!+#REF!+#REF!+#REF!+#REF!+#REF!+#REF!+#REF!+#REF!+#REF!+#REF!+#REF!+'20 - X'!E6</f>
        <v>#REF!</v>
      </c>
      <c r="K38" s="441" t="e">
        <f>J38/$J$42</f>
        <v>#REF!</v>
      </c>
      <c r="L38" s="442" t="e">
        <f>#REF!+'Assign Bin'!G6+#REF!+#REF!+#REF!+#REF!+#REF!+#REF!+#REF!+#REF!+#REF!+#REF!+#REF!+#REF!+#REF!+#REF!+#REF!+#REF!+#REF!+'20 - X'!G6</f>
        <v>#REF!</v>
      </c>
    </row>
    <row r="39" ht="16.5" customHeight="1" spans="1:12">
      <c r="A39" s="281"/>
      <c r="B39" s="281"/>
      <c r="C39" s="281"/>
      <c r="D39" s="281"/>
      <c r="E39" s="391"/>
      <c r="F39" s="281"/>
      <c r="G39" s="382" t="s">
        <v>41</v>
      </c>
      <c r="H39" s="383"/>
      <c r="I39" s="435"/>
      <c r="J39" s="436" t="e">
        <f>#REF!+'Assign Bin'!E7+#REF!+#REF!+#REF!+#REF!+#REF!+#REF!+#REF!+#REF!+#REF!+#REF!+#REF!+#REF!+#REF!+#REF!+#REF!+#REF!+#REF!+'20 - X'!E7</f>
        <v>#REF!</v>
      </c>
      <c r="K39" s="437" t="e">
        <f>J39/$J$42</f>
        <v>#REF!</v>
      </c>
      <c r="L39" s="438" t="e">
        <f>#REF!+'Assign Bin'!G7+#REF!+#REF!+#REF!+#REF!+#REF!+#REF!+#REF!+#REF!+#REF!+#REF!+#REF!+#REF!+#REF!+#REF!+#REF!+#REF!+#REF!+'20 - X'!G7</f>
        <v>#REF!</v>
      </c>
    </row>
    <row r="40" ht="16.5" customHeight="1" spans="1:12">
      <c r="A40" s="392" t="s">
        <v>42</v>
      </c>
      <c r="B40" s="393"/>
      <c r="C40" s="394"/>
      <c r="D40" s="395" t="e">
        <f>SUM(D21:D38)</f>
        <v>#REF!</v>
      </c>
      <c r="E40" s="396" t="e">
        <f>SUM(E21:E38)</f>
        <v>#REF!</v>
      </c>
      <c r="F40" s="281"/>
      <c r="G40" s="397" t="s">
        <v>43</v>
      </c>
      <c r="H40" s="398"/>
      <c r="I40" s="443"/>
      <c r="J40" s="444" t="e">
        <f>#REF!+'Assign Bin'!E8+#REF!+#REF!+#REF!+#REF!+#REF!+#REF!+#REF!+#REF!+#REF!+#REF!+#REF!+#REF!+#REF!+#REF!+#REF!+#REF!+#REF!+'20 - X'!E8</f>
        <v>#REF!</v>
      </c>
      <c r="K40" s="445" t="e">
        <f>J40/$J$42</f>
        <v>#REF!</v>
      </c>
      <c r="L40" s="446" t="e">
        <f>#REF!+'Assign Bin'!G8+#REF!+#REF!+#REF!+#REF!+#REF!+#REF!+#REF!+#REF!+#REF!+#REF!+#REF!+#REF!+#REF!+#REF!+#REF!+#REF!+#REF!+'20 - X'!G8</f>
        <v>#REF!</v>
      </c>
    </row>
    <row r="41" ht="4.5" customHeight="1" spans="1:12">
      <c r="A41" s="281"/>
      <c r="B41" s="281"/>
      <c r="C41" s="281"/>
      <c r="D41" s="281"/>
      <c r="E41" s="391"/>
      <c r="F41" s="281"/>
      <c r="G41" s="281"/>
      <c r="H41" s="281"/>
      <c r="I41" s="281"/>
      <c r="J41" s="281"/>
      <c r="K41" s="281"/>
      <c r="L41" s="281"/>
    </row>
    <row r="42" spans="1:12">
      <c r="A42" s="281"/>
      <c r="B42" s="281"/>
      <c r="C42" s="281"/>
      <c r="D42" s="281"/>
      <c r="E42" s="281"/>
      <c r="F42" s="281"/>
      <c r="G42" s="392" t="s">
        <v>42</v>
      </c>
      <c r="H42" s="393"/>
      <c r="I42" s="394"/>
      <c r="J42" s="447" t="e">
        <f>SUM(J36:J40)</f>
        <v>#REF!</v>
      </c>
      <c r="K42" s="448" t="e">
        <f>J42/$J$42</f>
        <v>#REF!</v>
      </c>
      <c r="L42" s="396" t="e">
        <f>SUM(L36:L40)</f>
        <v>#REF!</v>
      </c>
    </row>
    <row r="43" ht="4.5" customHeight="1" spans="1:12">
      <c r="A43" s="281"/>
      <c r="B43" s="281"/>
      <c r="C43" s="281"/>
      <c r="D43" s="281"/>
      <c r="E43" s="391"/>
      <c r="F43" s="281"/>
      <c r="G43" s="281"/>
      <c r="H43" s="281"/>
      <c r="I43" s="281"/>
      <c r="J43" s="281"/>
      <c r="K43" s="281"/>
      <c r="L43" s="281"/>
    </row>
    <row r="44" spans="1:12">
      <c r="A44" s="399"/>
      <c r="B44" s="281"/>
      <c r="C44" s="281"/>
      <c r="D44" s="281"/>
      <c r="E44" s="281"/>
      <c r="F44" s="281"/>
      <c r="G44" s="400" t="s">
        <v>44</v>
      </c>
      <c r="H44" s="401"/>
      <c r="I44" s="449"/>
      <c r="J44" s="450" t="e">
        <f>#REF!+'Assign Bin'!E10+#REF!+#REF!+#REF!+#REF!+#REF!+#REF!+#REF!+#REF!+#REF!+#REF!+#REF!+#REF!+#REF!+#REF!+#REF!+#REF!+#REF!+'20 - X'!E10</f>
        <v>#REF!</v>
      </c>
      <c r="K44" s="451"/>
      <c r="L44" s="452" t="e">
        <f>#REF!+'Assign Bin'!G10+#REF!+#REF!+#REF!+#REF!+#REF!+#REF!+#REF!+#REF!+#REF!+#REF!+#REF!+#REF!+#REF!+#REF!+#REF!+#REF!+#REF!+'20 - X'!G10</f>
        <v>#REF!</v>
      </c>
    </row>
    <row r="45" ht="9" customHeight="1" spans="1:12">
      <c r="A45" s="281"/>
      <c r="B45" s="281"/>
      <c r="C45" s="281"/>
      <c r="D45" s="281"/>
      <c r="E45" s="281"/>
      <c r="F45" s="281"/>
      <c r="G45" s="281"/>
      <c r="H45" s="281"/>
      <c r="I45" s="281"/>
      <c r="J45" s="281"/>
      <c r="K45" s="281"/>
      <c r="L45" s="281"/>
    </row>
    <row r="46" spans="1:12">
      <c r="A46" s="281"/>
      <c r="B46" s="281"/>
      <c r="C46" s="281"/>
      <c r="D46" s="281"/>
      <c r="E46" s="281"/>
      <c r="F46" s="281"/>
      <c r="G46" s="281"/>
      <c r="H46" s="281"/>
      <c r="I46" s="281"/>
      <c r="J46" s="281"/>
      <c r="K46" s="281"/>
      <c r="L46" s="329" t="s">
        <v>45</v>
      </c>
    </row>
    <row r="47" spans="6:12">
      <c r="F47" s="281"/>
      <c r="G47" s="281"/>
      <c r="H47" s="281"/>
      <c r="I47" s="281"/>
      <c r="J47" s="281"/>
      <c r="K47" s="281"/>
      <c r="L47" s="281"/>
    </row>
    <row r="48" spans="6:12">
      <c r="F48" s="281"/>
      <c r="G48" s="281"/>
      <c r="H48" s="281"/>
      <c r="I48" s="281"/>
      <c r="J48" s="281"/>
      <c r="K48" s="281"/>
      <c r="L48" s="281"/>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G40:I40"/>
    <mergeCell ref="G42:I42"/>
    <mergeCell ref="G44:I44"/>
    <mergeCell ref="J34:J35"/>
    <mergeCell ref="K34:K35"/>
    <mergeCell ref="L34:L35"/>
    <mergeCell ref="G34:I35"/>
  </mergeCells>
  <conditionalFormatting sqref="A21:B21">
    <cfRule type="cellIs" dxfId="0" priority="19" stopIfTrue="1" operator="equal">
      <formula>"2 - X"</formula>
    </cfRule>
  </conditionalFormatting>
  <conditionalFormatting sqref="A22:B22">
    <cfRule type="cellIs" dxfId="0" priority="18" stopIfTrue="1" operator="equal">
      <formula>"3 - X"</formula>
    </cfRule>
  </conditionalFormatting>
  <conditionalFormatting sqref="A23:B23">
    <cfRule type="cellIs" dxfId="0" priority="1" stopIfTrue="1" operator="equal">
      <formula>"4 - X"</formula>
    </cfRule>
  </conditionalFormatting>
  <conditionalFormatting sqref="A24:B24">
    <cfRule type="cellIs" dxfId="0" priority="2" stopIfTrue="1" operator="equal">
      <formula>"5 - X"</formula>
    </cfRule>
  </conditionalFormatting>
  <conditionalFormatting sqref="A25:B25">
    <cfRule type="cellIs" dxfId="0" priority="3" stopIfTrue="1" operator="equal">
      <formula>"6 - X"</formula>
    </cfRule>
  </conditionalFormatting>
  <conditionalFormatting sqref="A26:B26">
    <cfRule type="cellIs" dxfId="0" priority="5" stopIfTrue="1" operator="equal">
      <formula>"8 - X"</formula>
    </cfRule>
  </conditionalFormatting>
  <conditionalFormatting sqref="A27:B27">
    <cfRule type="cellIs" dxfId="0" priority="6" stopIfTrue="1" operator="equal">
      <formula>"9 - X"</formula>
    </cfRule>
  </conditionalFormatting>
  <conditionalFormatting sqref="A28:B28">
    <cfRule type="cellIs" dxfId="0" priority="7" stopIfTrue="1" operator="equal">
      <formula>"10 - X"</formula>
    </cfRule>
  </conditionalFormatting>
  <conditionalFormatting sqref="A29:B29">
    <cfRule type="cellIs" dxfId="0" priority="8" stopIfTrue="1" operator="equal">
      <formula>"11 - X"</formula>
    </cfRule>
  </conditionalFormatting>
  <conditionalFormatting sqref="A30:B30">
    <cfRule type="cellIs" dxfId="0" priority="9" stopIfTrue="1" operator="equal">
      <formula>"12 - X"</formula>
    </cfRule>
  </conditionalFormatting>
  <conditionalFormatting sqref="A31:B31">
    <cfRule type="cellIs" dxfId="0" priority="10" stopIfTrue="1" operator="equal">
      <formula>"13 - X"</formula>
    </cfRule>
  </conditionalFormatting>
  <conditionalFormatting sqref="A32:B32">
    <cfRule type="cellIs" dxfId="0" priority="11" stopIfTrue="1" operator="equal">
      <formula>"14 - X"</formula>
    </cfRule>
  </conditionalFormatting>
  <conditionalFormatting sqref="A33:B33">
    <cfRule type="cellIs" dxfId="0" priority="12" stopIfTrue="1" operator="equal">
      <formula>"15 - X"</formula>
    </cfRule>
  </conditionalFormatting>
  <conditionalFormatting sqref="A34:B34">
    <cfRule type="cellIs" dxfId="0" priority="13" stopIfTrue="1" operator="equal">
      <formula>"16 - X"</formula>
    </cfRule>
  </conditionalFormatting>
  <conditionalFormatting sqref="A35:B35">
    <cfRule type="cellIs" dxfId="0" priority="14" stopIfTrue="1" operator="equal">
      <formula>"17 - X"</formula>
    </cfRule>
  </conditionalFormatting>
  <conditionalFormatting sqref="A36:B36">
    <cfRule type="cellIs" dxfId="0" priority="15" stopIfTrue="1" operator="equal">
      <formula>"18 - X"</formula>
    </cfRule>
  </conditionalFormatting>
  <conditionalFormatting sqref="A37:B37">
    <cfRule type="cellIs" dxfId="0" priority="16" stopIfTrue="1" operator="equal">
      <formula>"19 - X"</formula>
    </cfRule>
  </conditionalFormatting>
  <conditionalFormatting sqref="A38:B38">
    <cfRule type="cellIs" dxfId="0" priority="17" stopIfTrue="1" operator="equal">
      <formula>"20 - X"</formula>
    </cfRule>
  </conditionalFormatting>
  <pageMargins left="0.5" right="0.5" top="0.5" bottom="0.5" header="0.5" footer="0.5"/>
  <pageSetup paperSize="1" orientation="portrait"/>
  <headerFooter alignWithMargins="0"/>
  <drawing r:id="rId2"/>
  <legacyDrawing r:id="rId3"/>
  <oleObjects>
    <mc:AlternateContent xmlns:mc="http://schemas.openxmlformats.org/markup-compatibility/2006">
      <mc:Choice Requires="x14">
        <oleObject shapeId="1077" progId="Paint.Picture" r:id="rId4">
          <objectPr defaultSize="0" r:id="rId5">
            <anchor moveWithCells="1">
              <from>
                <xdr:col>10</xdr:col>
                <xdr:colOff>104775</xdr:colOff>
                <xdr:row>46</xdr:row>
                <xdr:rowOff>19050</xdr:rowOff>
              </from>
              <to>
                <xdr:col>12</xdr:col>
                <xdr:colOff>0</xdr:colOff>
                <xdr:row>48</xdr:row>
                <xdr:rowOff>0</xdr:rowOff>
              </to>
            </anchor>
          </objectPr>
        </oleObject>
      </mc:Choice>
      <mc:Fallback>
        <oleObject shapeId="1077" progId="Paint.Picture" r:id="rId4"/>
      </mc:Fallback>
    </mc:AlternateContent>
    <mc:AlternateContent xmlns:mc="http://schemas.openxmlformats.org/markup-compatibility/2006">
      <mc:Choice Requires="x14">
        <oleObject shapeId="1113" progId="Paint.Picture" r:id="rId6">
          <objectPr defaultSize="0" r:id="rId7">
            <anchor moveWithCells="1" sizeWithCells="1">
              <from>
                <xdr:col>10</xdr:col>
                <xdr:colOff>285750</xdr:colOff>
                <xdr:row>0</xdr:row>
                <xdr:rowOff>95250</xdr:rowOff>
              </from>
              <to>
                <xdr:col>11</xdr:col>
                <xdr:colOff>161925</xdr:colOff>
                <xdr:row>1</xdr:row>
                <xdr:rowOff>209550</xdr:rowOff>
              </to>
            </anchor>
          </objectPr>
        </oleObject>
      </mc:Choice>
      <mc:Fallback>
        <oleObject shapeId="1113" progId="Paint.Picture" r:id="rId6"/>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workbookViewId="0">
      <pane ySplit="12" topLeftCell="A13" activePane="bottomLeft" state="frozen"/>
      <selection/>
      <selection pane="bottomLeft" activeCell="C26" sqref="C26"/>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Adjust Blend Amount</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COUNTIF($D$12:$D$65,"U")</f>
        <v>0</v>
      </c>
      <c r="F4" s="73" t="str">
        <f t="shared" ref="F4:F8" si="0">IF($E$9=0,"-",$E4/$E$9)</f>
        <v>-</v>
      </c>
      <c r="G4" s="74">
        <f>SUMIF($D$12:$D$64,"U",$G$12:$G$64)/60</f>
        <v>0</v>
      </c>
      <c r="H4" s="67"/>
      <c r="I4" s="67"/>
    </row>
    <row r="5" s="61" customFormat="1" ht="12" spans="1:9">
      <c r="A5" s="67"/>
      <c r="B5" s="67"/>
      <c r="C5" s="67"/>
      <c r="D5" s="71" t="s">
        <v>114</v>
      </c>
      <c r="E5" s="72">
        <f>COUNTIF($D$12:$D$65,"P")</f>
        <v>0</v>
      </c>
      <c r="F5" s="73" t="str">
        <f t="shared" si="0"/>
        <v>-</v>
      </c>
      <c r="G5" s="75">
        <f>SUMIF($D$12:$D$65,"P",$G$12:$G$65)/60</f>
        <v>0</v>
      </c>
      <c r="H5" s="67"/>
      <c r="I5" s="67"/>
    </row>
    <row r="6" s="61" customFormat="1" ht="12" spans="1:9">
      <c r="A6" s="67"/>
      <c r="B6" s="67"/>
      <c r="C6" s="67"/>
      <c r="D6" s="71" t="s">
        <v>115</v>
      </c>
      <c r="E6" s="72">
        <f>COUNTIF($D$12:$D$65,"F")</f>
        <v>0</v>
      </c>
      <c r="F6" s="73" t="str">
        <f t="shared" si="0"/>
        <v>-</v>
      </c>
      <c r="G6" s="75">
        <f>SUMIF($D$12:$D$65,"F",$G$12:$G$65)/60</f>
        <v>0</v>
      </c>
      <c r="H6" s="67"/>
      <c r="I6" s="67"/>
    </row>
    <row r="7" s="61" customFormat="1" ht="12" spans="1:9">
      <c r="A7" s="76"/>
      <c r="B7" s="76"/>
      <c r="C7" s="77"/>
      <c r="D7" s="71" t="s">
        <v>116</v>
      </c>
      <c r="E7" s="72">
        <f>COUNTIF($D$12:$D$65,"S")</f>
        <v>0</v>
      </c>
      <c r="F7" s="73" t="str">
        <f t="shared" si="0"/>
        <v>-</v>
      </c>
      <c r="G7" s="75">
        <f>SUMIF($D$12:$D$65,"S",$G$12:$G$65)/60</f>
        <v>0</v>
      </c>
      <c r="H7" s="67"/>
      <c r="I7" s="67"/>
    </row>
    <row r="8" s="61" customFormat="1" ht="12" spans="1:9">
      <c r="A8" s="76"/>
      <c r="B8" s="76"/>
      <c r="C8" s="77"/>
      <c r="D8" s="71" t="s">
        <v>117</v>
      </c>
      <c r="E8" s="72">
        <f>COUNTIF($D$12:$D$65,"B")</f>
        <v>0</v>
      </c>
      <c r="F8" s="78" t="str">
        <f t="shared" si="0"/>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0</v>
      </c>
      <c r="F10" s="85"/>
      <c r="G10" s="86">
        <f>SUMIF($D$12:$D$65,"n/a",$G$12:$G$65)/60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179" t="s">
        <v>414</v>
      </c>
      <c r="B13" s="91"/>
      <c r="C13" s="91"/>
      <c r="D13" s="91"/>
      <c r="E13" s="91"/>
      <c r="F13" s="91"/>
      <c r="G13" s="91"/>
      <c r="H13" s="91"/>
      <c r="I13" s="111"/>
    </row>
    <row r="14" ht="24" spans="1:9">
      <c r="A14" s="92"/>
      <c r="B14" s="230" t="s">
        <v>415</v>
      </c>
      <c r="C14" s="165" t="s">
        <v>357</v>
      </c>
      <c r="D14" s="95"/>
      <c r="E14" s="96"/>
      <c r="F14" s="97"/>
      <c r="G14" s="98"/>
      <c r="H14" s="99"/>
      <c r="I14" s="97"/>
    </row>
    <row r="15" spans="1:9">
      <c r="A15" s="100"/>
      <c r="B15" s="228"/>
      <c r="C15" s="169"/>
      <c r="D15" s="95"/>
      <c r="E15" s="96"/>
      <c r="F15" s="97"/>
      <c r="G15" s="98"/>
      <c r="H15" s="105"/>
      <c r="I15" s="104"/>
    </row>
    <row r="16" spans="1:9">
      <c r="A16" s="100"/>
      <c r="B16" s="228"/>
      <c r="C16" s="101"/>
      <c r="D16" s="95"/>
      <c r="E16" s="96"/>
      <c r="F16" s="97"/>
      <c r="G16" s="98"/>
      <c r="H16" s="105"/>
      <c r="I16" s="104"/>
    </row>
    <row r="17" spans="1:9">
      <c r="A17" s="100"/>
      <c r="B17" s="158"/>
      <c r="C17" s="158"/>
      <c r="D17" s="95"/>
      <c r="E17" s="96"/>
      <c r="F17" s="97"/>
      <c r="G17" s="98"/>
      <c r="H17" s="105"/>
      <c r="I17" s="104"/>
    </row>
    <row r="18" spans="1:9">
      <c r="A18" s="100"/>
      <c r="B18" s="158"/>
      <c r="C18" s="158"/>
      <c r="D18" s="95"/>
      <c r="E18" s="96"/>
      <c r="F18" s="97"/>
      <c r="G18" s="98"/>
      <c r="H18" s="105"/>
      <c r="I18" s="104"/>
    </row>
    <row r="19" spans="1:9">
      <c r="A19" s="100"/>
      <c r="B19" s="158"/>
      <c r="C19" s="158"/>
      <c r="D19" s="95"/>
      <c r="E19" s="96"/>
      <c r="F19" s="97"/>
      <c r="G19" s="98"/>
      <c r="H19" s="105"/>
      <c r="I19" s="104"/>
    </row>
    <row r="20" spans="1:9">
      <c r="A20" s="100"/>
      <c r="B20" s="158"/>
      <c r="C20" s="158"/>
      <c r="D20" s="95"/>
      <c r="E20" s="96"/>
      <c r="F20" s="97"/>
      <c r="G20" s="98"/>
      <c r="H20" s="105"/>
      <c r="I20" s="104"/>
    </row>
    <row r="21" spans="1:9">
      <c r="A21" s="231"/>
      <c r="B21" s="200"/>
      <c r="C21" s="200"/>
      <c r="D21" s="204"/>
      <c r="E21" s="232"/>
      <c r="F21" s="233"/>
      <c r="G21" s="234"/>
      <c r="H21" s="235"/>
      <c r="I21" s="236"/>
    </row>
    <row r="22" spans="1:9">
      <c r="A22" s="100"/>
      <c r="B22" s="158"/>
      <c r="C22" s="158"/>
      <c r="D22" s="95"/>
      <c r="E22" s="103"/>
      <c r="F22" s="104"/>
      <c r="G22" s="98"/>
      <c r="H22" s="105"/>
      <c r="I22" s="104"/>
    </row>
    <row r="23" spans="1:9">
      <c r="A23" s="100"/>
      <c r="B23" s="158"/>
      <c r="C23" s="158"/>
      <c r="D23" s="95"/>
      <c r="E23" s="103"/>
      <c r="F23" s="104"/>
      <c r="G23" s="98"/>
      <c r="H23" s="105"/>
      <c r="I23" s="104"/>
    </row>
    <row r="24" spans="1:9">
      <c r="A24" s="100"/>
      <c r="B24" s="158"/>
      <c r="C24" s="158"/>
      <c r="D24" s="95"/>
      <c r="E24" s="103"/>
      <c r="F24" s="104"/>
      <c r="G24" s="98"/>
      <c r="H24" s="105"/>
      <c r="I24" s="104"/>
    </row>
    <row r="25" spans="1:9">
      <c r="A25" s="100"/>
      <c r="B25" s="158"/>
      <c r="C25" s="158"/>
      <c r="D25" s="95"/>
      <c r="E25" s="103"/>
      <c r="F25" s="104"/>
      <c r="G25" s="98"/>
      <c r="H25" s="105"/>
      <c r="I25" s="104"/>
    </row>
    <row r="26" spans="1:9">
      <c r="A26" s="100"/>
      <c r="B26" s="158"/>
      <c r="C26" s="158"/>
      <c r="D26" s="95"/>
      <c r="E26" s="103"/>
      <c r="F26" s="104"/>
      <c r="G26" s="98"/>
      <c r="H26" s="105"/>
      <c r="I26" s="104"/>
    </row>
    <row r="27" spans="1:9">
      <c r="A27" s="100"/>
      <c r="B27" s="158"/>
      <c r="C27" s="158"/>
      <c r="D27" s="95"/>
      <c r="E27" s="103"/>
      <c r="F27" s="104"/>
      <c r="G27" s="98"/>
      <c r="H27" s="105"/>
      <c r="I27" s="104"/>
    </row>
    <row r="28" spans="1:9">
      <c r="A28" s="100"/>
      <c r="B28" s="158"/>
      <c r="C28" s="158"/>
      <c r="D28" s="95"/>
      <c r="E28" s="103"/>
      <c r="F28" s="104"/>
      <c r="G28" s="98"/>
      <c r="H28" s="105"/>
      <c r="I28" s="104"/>
    </row>
    <row r="29" spans="1:9">
      <c r="A29" s="100"/>
      <c r="B29" s="158"/>
      <c r="C29" s="158"/>
      <c r="D29" s="95"/>
      <c r="E29" s="103"/>
      <c r="F29" s="104"/>
      <c r="G29" s="98"/>
      <c r="H29" s="105"/>
      <c r="I29" s="104"/>
    </row>
    <row r="30" spans="1:9">
      <c r="A30" s="100"/>
      <c r="B30" s="101"/>
      <c r="C30" s="101"/>
      <c r="D30" s="95"/>
      <c r="E30" s="103"/>
      <c r="F30" s="104"/>
      <c r="G30" s="98"/>
      <c r="H30" s="105"/>
      <c r="I30" s="104"/>
    </row>
    <row r="31" spans="1:9">
      <c r="A31" s="100"/>
      <c r="B31" s="102"/>
      <c r="C31" s="101"/>
      <c r="D31" s="95"/>
      <c r="E31" s="103"/>
      <c r="F31" s="104"/>
      <c r="G31" s="98"/>
      <c r="H31" s="105"/>
      <c r="I31" s="104"/>
    </row>
    <row r="32" spans="1:9">
      <c r="A32" s="100"/>
      <c r="B32" s="102"/>
      <c r="C32" s="101"/>
      <c r="D32" s="95"/>
      <c r="E32" s="103"/>
      <c r="F32" s="104"/>
      <c r="G32" s="98"/>
      <c r="H32" s="105"/>
      <c r="I32" s="104"/>
    </row>
    <row r="33" spans="1:9">
      <c r="A33" s="100"/>
      <c r="B33" s="101"/>
      <c r="C33" s="101"/>
      <c r="D33" s="95"/>
      <c r="E33" s="103"/>
      <c r="F33" s="104"/>
      <c r="G33" s="98"/>
      <c r="H33" s="105"/>
      <c r="I33" s="104"/>
    </row>
    <row r="34" spans="1:9">
      <c r="A34" s="100"/>
      <c r="B34" s="102"/>
      <c r="C34" s="101"/>
      <c r="D34" s="95"/>
      <c r="E34" s="103"/>
      <c r="F34" s="104"/>
      <c r="G34" s="98"/>
      <c r="H34" s="105"/>
      <c r="I34" s="104"/>
    </row>
    <row r="35" spans="1:9">
      <c r="A35" s="100"/>
      <c r="B35" s="102"/>
      <c r="C35" s="101"/>
      <c r="D35" s="95"/>
      <c r="E35" s="103"/>
      <c r="F35" s="104"/>
      <c r="G35" s="98"/>
      <c r="H35" s="105"/>
      <c r="I35" s="104"/>
    </row>
    <row r="36" spans="1:9">
      <c r="A36" s="100"/>
      <c r="B36" s="101"/>
      <c r="C36" s="101"/>
      <c r="D36" s="95"/>
      <c r="E36" s="103"/>
      <c r="F36" s="104"/>
      <c r="G36" s="98"/>
      <c r="H36" s="105"/>
      <c r="I36" s="104"/>
    </row>
    <row r="37" spans="1:9">
      <c r="A37" s="100"/>
      <c r="B37" s="102"/>
      <c r="C37" s="101"/>
      <c r="D37" s="95"/>
      <c r="E37" s="103"/>
      <c r="F37" s="104"/>
      <c r="G37" s="98"/>
      <c r="H37" s="105"/>
      <c r="I37" s="104"/>
    </row>
    <row r="38" spans="1:9">
      <c r="A38" s="100"/>
      <c r="B38" s="102"/>
      <c r="C38" s="101"/>
      <c r="D38" s="95"/>
      <c r="E38" s="103"/>
      <c r="F38" s="104"/>
      <c r="G38" s="98"/>
      <c r="H38" s="105"/>
      <c r="I38" s="104"/>
    </row>
    <row r="39" spans="1:9">
      <c r="A39" s="100"/>
      <c r="B39" s="101"/>
      <c r="C39" s="101"/>
      <c r="D39" s="95"/>
      <c r="E39" s="103"/>
      <c r="F39" s="104"/>
      <c r="G39" s="98"/>
      <c r="H39" s="105"/>
      <c r="I39" s="104"/>
    </row>
    <row r="40" spans="1:9">
      <c r="A40" s="100"/>
      <c r="B40" s="102"/>
      <c r="C40" s="101"/>
      <c r="D40" s="95"/>
      <c r="E40" s="103"/>
      <c r="F40" s="104"/>
      <c r="G40" s="98"/>
      <c r="H40" s="105"/>
      <c r="I40" s="104"/>
    </row>
    <row r="41" spans="1:9">
      <c r="A41" s="100"/>
      <c r="B41" s="102"/>
      <c r="C41" s="101"/>
      <c r="D41" s="95"/>
      <c r="E41" s="103"/>
      <c r="F41" s="104"/>
      <c r="G41" s="98"/>
      <c r="H41" s="105"/>
      <c r="I41" s="104"/>
    </row>
    <row r="42" spans="1:9">
      <c r="A42" s="100"/>
      <c r="B42" s="101"/>
      <c r="C42" s="101"/>
      <c r="D42" s="95"/>
      <c r="E42" s="103"/>
      <c r="F42" s="104"/>
      <c r="G42" s="98"/>
      <c r="H42" s="105"/>
      <c r="I42" s="104"/>
    </row>
    <row r="43" spans="1:9">
      <c r="A43" s="100"/>
      <c r="B43" s="102"/>
      <c r="C43" s="101"/>
      <c r="D43" s="95"/>
      <c r="E43" s="103"/>
      <c r="F43" s="104"/>
      <c r="G43" s="98"/>
      <c r="H43" s="105"/>
      <c r="I43" s="104"/>
    </row>
    <row r="44" spans="1:9">
      <c r="A44" s="100"/>
      <c r="B44" s="102"/>
      <c r="C44" s="101"/>
      <c r="D44" s="95"/>
      <c r="E44" s="103"/>
      <c r="F44" s="104"/>
      <c r="G44" s="98"/>
      <c r="H44" s="105"/>
      <c r="I44" s="104"/>
    </row>
    <row r="45" spans="1:9">
      <c r="A45" s="100"/>
      <c r="B45" s="101"/>
      <c r="C45" s="101"/>
      <c r="D45" s="95"/>
      <c r="E45" s="103"/>
      <c r="F45" s="104"/>
      <c r="G45" s="98"/>
      <c r="H45" s="105"/>
      <c r="I45" s="104"/>
    </row>
    <row r="46" spans="1:9">
      <c r="A46" s="100"/>
      <c r="B46" s="102"/>
      <c r="C46" s="101"/>
      <c r="D46" s="95"/>
      <c r="E46" s="103"/>
      <c r="F46" s="104"/>
      <c r="G46" s="98"/>
      <c r="H46" s="105"/>
      <c r="I46" s="104"/>
    </row>
    <row r="47" spans="1:9">
      <c r="A47" s="100"/>
      <c r="B47" s="102"/>
      <c r="C47" s="101"/>
      <c r="D47" s="95"/>
      <c r="E47" s="103"/>
      <c r="F47" s="104"/>
      <c r="G47" s="98"/>
      <c r="H47" s="105"/>
      <c r="I47" s="104"/>
    </row>
    <row r="48" spans="1:9">
      <c r="A48" s="100"/>
      <c r="B48" s="101"/>
      <c r="C48" s="101"/>
      <c r="D48" s="95"/>
      <c r="E48" s="103"/>
      <c r="F48" s="104"/>
      <c r="G48" s="98"/>
      <c r="H48" s="105"/>
      <c r="I48" s="104"/>
    </row>
    <row r="49" spans="1:9">
      <c r="A49" s="100"/>
      <c r="B49" s="102"/>
      <c r="C49" s="101"/>
      <c r="D49" s="95"/>
      <c r="E49" s="103"/>
      <c r="F49" s="104"/>
      <c r="G49" s="98"/>
      <c r="H49" s="105"/>
      <c r="I49" s="104"/>
    </row>
    <row r="50" spans="1:9">
      <c r="A50" s="100"/>
      <c r="B50" s="102"/>
      <c r="C50" s="101"/>
      <c r="D50" s="95"/>
      <c r="E50" s="103"/>
      <c r="F50" s="104"/>
      <c r="G50" s="98"/>
      <c r="H50" s="105"/>
      <c r="I50" s="104"/>
    </row>
    <row r="51" spans="1:9">
      <c r="A51" s="100"/>
      <c r="B51" s="101"/>
      <c r="C51" s="101"/>
      <c r="D51" s="95"/>
      <c r="E51" s="103"/>
      <c r="F51" s="104"/>
      <c r="G51" s="98"/>
      <c r="H51" s="105"/>
      <c r="I51" s="104"/>
    </row>
    <row r="52" spans="1:9">
      <c r="A52" s="100"/>
      <c r="B52" s="102"/>
      <c r="C52" s="101"/>
      <c r="D52" s="95"/>
      <c r="E52" s="103"/>
      <c r="F52" s="104"/>
      <c r="G52" s="98"/>
      <c r="H52" s="105"/>
      <c r="I52" s="104"/>
    </row>
    <row r="53" spans="1:9">
      <c r="A53" s="100"/>
      <c r="B53" s="102"/>
      <c r="C53" s="101"/>
      <c r="D53" s="95"/>
      <c r="E53" s="103"/>
      <c r="F53" s="104"/>
      <c r="G53" s="98"/>
      <c r="H53" s="105"/>
      <c r="I53" s="104"/>
    </row>
    <row r="54" spans="1:9">
      <c r="A54" s="100"/>
      <c r="B54" s="101"/>
      <c r="C54" s="101"/>
      <c r="D54" s="95"/>
      <c r="E54" s="103"/>
      <c r="F54" s="104"/>
      <c r="G54" s="98"/>
      <c r="H54" s="105"/>
      <c r="I54" s="104"/>
    </row>
    <row r="55" spans="1:9">
      <c r="A55" s="100"/>
      <c r="B55" s="102"/>
      <c r="C55" s="101"/>
      <c r="D55" s="95"/>
      <c r="E55" s="103"/>
      <c r="F55" s="104"/>
      <c r="G55" s="98"/>
      <c r="H55" s="105"/>
      <c r="I55" s="104"/>
    </row>
    <row r="56" spans="1:9">
      <c r="A56" s="100"/>
      <c r="B56" s="102"/>
      <c r="C56" s="101"/>
      <c r="D56" s="95"/>
      <c r="E56" s="103"/>
      <c r="F56" s="104"/>
      <c r="G56" s="98"/>
      <c r="H56" s="105"/>
      <c r="I56" s="104"/>
    </row>
    <row r="57" spans="1:9">
      <c r="A57" s="100"/>
      <c r="B57" s="101"/>
      <c r="C57" s="101"/>
      <c r="D57" s="95"/>
      <c r="E57" s="103"/>
      <c r="F57" s="104"/>
      <c r="G57" s="98"/>
      <c r="H57" s="105"/>
      <c r="I57" s="104"/>
    </row>
    <row r="58" spans="1:9">
      <c r="A58" s="100"/>
      <c r="B58" s="102"/>
      <c r="C58" s="101"/>
      <c r="D58" s="95"/>
      <c r="E58" s="103"/>
      <c r="F58" s="104"/>
      <c r="G58" s="98"/>
      <c r="H58" s="105"/>
      <c r="I58" s="104"/>
    </row>
    <row r="59" spans="1:9">
      <c r="A59" s="100"/>
      <c r="B59" s="102"/>
      <c r="C59" s="101"/>
      <c r="D59" s="95"/>
      <c r="E59" s="103"/>
      <c r="F59" s="104"/>
      <c r="G59" s="98"/>
      <c r="H59" s="105"/>
      <c r="I59" s="104"/>
    </row>
    <row r="60" spans="1:9">
      <c r="A60" s="100"/>
      <c r="B60" s="101"/>
      <c r="C60" s="101"/>
      <c r="D60" s="95"/>
      <c r="E60" s="103"/>
      <c r="F60" s="104"/>
      <c r="G60" s="98"/>
      <c r="H60" s="105"/>
      <c r="I60" s="104"/>
    </row>
    <row r="61" spans="1:9">
      <c r="A61" s="100"/>
      <c r="B61" s="102"/>
      <c r="C61" s="101"/>
      <c r="D61" s="95"/>
      <c r="E61" s="103"/>
      <c r="F61" s="104"/>
      <c r="G61" s="98"/>
      <c r="H61" s="105"/>
      <c r="I61" s="104"/>
    </row>
    <row r="62" spans="1:9">
      <c r="A62" s="100"/>
      <c r="B62" s="102"/>
      <c r="C62" s="101"/>
      <c r="D62" s="95"/>
      <c r="E62" s="103"/>
      <c r="F62" s="104"/>
      <c r="G62" s="98"/>
      <c r="H62" s="105"/>
      <c r="I62" s="104"/>
    </row>
    <row r="63" spans="1:9">
      <c r="A63" s="100"/>
      <c r="B63" s="101"/>
      <c r="C63" s="101"/>
      <c r="D63" s="95"/>
      <c r="E63" s="103"/>
      <c r="F63" s="104"/>
      <c r="G63" s="98"/>
      <c r="H63" s="105"/>
      <c r="I63" s="104"/>
    </row>
    <row r="64" spans="1:9">
      <c r="A64" s="100"/>
      <c r="B64" s="101"/>
      <c r="C64" s="101"/>
      <c r="D64" s="95"/>
      <c r="E64" s="103"/>
      <c r="F64" s="104"/>
      <c r="G64" s="98"/>
      <c r="H64" s="105"/>
      <c r="I64" s="104"/>
    </row>
    <row r="65" ht="13.5" spans="1:9">
      <c r="A65" s="90"/>
      <c r="B65" s="91"/>
      <c r="C65" s="91"/>
      <c r="D65" s="91"/>
      <c r="E65" s="91"/>
      <c r="F65" s="91"/>
      <c r="G65" s="91"/>
      <c r="H65" s="91"/>
      <c r="I65" s="111"/>
    </row>
    <row r="66" s="62" customFormat="1" ht="36" customHeight="1" spans="1:9">
      <c r="A66" s="100"/>
      <c r="B66" s="164"/>
      <c r="C66" s="165"/>
      <c r="D66" s="95"/>
      <c r="E66" s="96"/>
      <c r="F66" s="97"/>
      <c r="G66" s="98"/>
      <c r="H66" s="105"/>
      <c r="I66" s="104"/>
    </row>
    <row r="67" s="62" customFormat="1" ht="36" customHeight="1" spans="1:9">
      <c r="A67" s="100"/>
      <c r="B67" s="237"/>
      <c r="C67" s="169"/>
      <c r="D67" s="95"/>
      <c r="E67" s="96"/>
      <c r="F67" s="97"/>
      <c r="G67" s="98"/>
      <c r="H67" s="105"/>
      <c r="I67" s="104"/>
    </row>
    <row r="68" s="62" customFormat="1" ht="36" customHeight="1" spans="1:9">
      <c r="A68" s="100"/>
      <c r="B68" s="237"/>
      <c r="C68" s="101"/>
      <c r="D68" s="95"/>
      <c r="E68" s="96"/>
      <c r="F68" s="97"/>
      <c r="G68" s="98"/>
      <c r="H68" s="105"/>
      <c r="I68" s="104"/>
    </row>
    <row r="69" s="62" customFormat="1" ht="36" customHeight="1" spans="1:9">
      <c r="A69" s="100"/>
      <c r="B69" s="158"/>
      <c r="C69" s="158"/>
      <c r="D69" s="95"/>
      <c r="E69" s="96"/>
      <c r="F69" s="97"/>
      <c r="G69" s="98"/>
      <c r="H69" s="105"/>
      <c r="I69" s="104"/>
    </row>
    <row r="70" s="62" customFormat="1" ht="36" customHeight="1" spans="1:9">
      <c r="A70" s="100"/>
      <c r="B70" s="158"/>
      <c r="C70" s="158"/>
      <c r="D70" s="95"/>
      <c r="E70" s="96"/>
      <c r="F70" s="97"/>
      <c r="G70" s="98"/>
      <c r="H70" s="105"/>
      <c r="I70" s="104"/>
    </row>
    <row r="71" s="62" customFormat="1" ht="36" customHeight="1" spans="1:9">
      <c r="A71" s="100"/>
      <c r="B71" s="158"/>
      <c r="C71" s="158"/>
      <c r="D71" s="95"/>
      <c r="E71" s="96"/>
      <c r="F71" s="97"/>
      <c r="G71" s="98"/>
      <c r="H71" s="105"/>
      <c r="I71" s="104"/>
    </row>
    <row r="72" s="62" customFormat="1" ht="36" customHeight="1" spans="1:9">
      <c r="A72" s="100"/>
      <c r="B72" s="158"/>
      <c r="C72" s="158"/>
      <c r="D72" s="95"/>
      <c r="E72" s="96"/>
      <c r="F72" s="97"/>
      <c r="G72" s="98"/>
      <c r="H72" s="105"/>
      <c r="I72" s="104"/>
    </row>
    <row r="73" s="62" customFormat="1" ht="198.95" customHeight="1" spans="1:9">
      <c r="A73" s="100"/>
      <c r="B73" s="158"/>
      <c r="C73" s="158"/>
      <c r="D73" s="95"/>
      <c r="E73" s="232"/>
      <c r="F73" s="233"/>
      <c r="G73" s="234"/>
      <c r="H73" s="105"/>
      <c r="I73" s="104"/>
    </row>
    <row r="74" s="62" customFormat="1" spans="1:9">
      <c r="A74" s="100">
        <f>MAX(A$12:A73)+1</f>
        <v>1</v>
      </c>
      <c r="B74" s="101"/>
      <c r="C74" s="101"/>
      <c r="D74" s="95" t="s">
        <v>130</v>
      </c>
      <c r="E74" s="103"/>
      <c r="F74" s="104"/>
      <c r="G74" s="98"/>
      <c r="H74" s="105"/>
      <c r="I74" s="104"/>
    </row>
    <row r="75" spans="1:9">
      <c r="A75" s="100">
        <f>MAX(A$12:A74)+1</f>
        <v>2</v>
      </c>
      <c r="B75" s="102"/>
      <c r="C75" s="101"/>
      <c r="D75" s="95" t="s">
        <v>130</v>
      </c>
      <c r="E75" s="103"/>
      <c r="F75" s="104"/>
      <c r="G75" s="98"/>
      <c r="H75" s="105"/>
      <c r="I75" s="104"/>
    </row>
    <row r="76" spans="1:9">
      <c r="A76" s="100">
        <f>MAX(A$12:A75)+1</f>
        <v>3</v>
      </c>
      <c r="B76" s="102"/>
      <c r="C76" s="101"/>
      <c r="D76" s="95" t="s">
        <v>130</v>
      </c>
      <c r="E76" s="103"/>
      <c r="F76" s="104"/>
      <c r="G76" s="98"/>
      <c r="H76" s="105"/>
      <c r="I76" s="104"/>
    </row>
    <row r="77" spans="1:9">
      <c r="A77" s="100">
        <f>MAX(A$12:A76)+1</f>
        <v>4</v>
      </c>
      <c r="B77" s="101"/>
      <c r="C77" s="101"/>
      <c r="D77" s="95" t="s">
        <v>130</v>
      </c>
      <c r="E77" s="103"/>
      <c r="F77" s="104"/>
      <c r="G77" s="98"/>
      <c r="H77" s="105"/>
      <c r="I77" s="104"/>
    </row>
    <row r="78" spans="1:9">
      <c r="A78" s="100">
        <f>MAX(A$12:A77)+1</f>
        <v>5</v>
      </c>
      <c r="B78" s="101"/>
      <c r="C78" s="101"/>
      <c r="D78" s="95" t="s">
        <v>130</v>
      </c>
      <c r="E78" s="103"/>
      <c r="F78" s="104"/>
      <c r="G78" s="98"/>
      <c r="H78" s="105"/>
      <c r="I78" s="104"/>
    </row>
    <row r="79" spans="1:9">
      <c r="A79" s="100">
        <f>MAX(A$12:A78)+1</f>
        <v>6</v>
      </c>
      <c r="B79" s="102"/>
      <c r="C79" s="101"/>
      <c r="D79" s="95" t="s">
        <v>130</v>
      </c>
      <c r="E79" s="103"/>
      <c r="F79" s="104"/>
      <c r="G79" s="98"/>
      <c r="H79" s="105"/>
      <c r="I79" s="104"/>
    </row>
    <row r="80" spans="1:9">
      <c r="A80" s="100">
        <f>MAX(A$12:A79)+1</f>
        <v>7</v>
      </c>
      <c r="B80" s="102"/>
      <c r="C80" s="101"/>
      <c r="D80" s="95" t="s">
        <v>130</v>
      </c>
      <c r="E80" s="103"/>
      <c r="F80" s="104"/>
      <c r="G80" s="98"/>
      <c r="H80" s="105"/>
      <c r="I80" s="104"/>
    </row>
    <row r="81" spans="1:9">
      <c r="A81" s="100">
        <f>MAX(A$12:A80)+1</f>
        <v>8</v>
      </c>
      <c r="B81" s="101"/>
      <c r="C81" s="101"/>
      <c r="D81" s="95" t="s">
        <v>130</v>
      </c>
      <c r="E81" s="103"/>
      <c r="F81" s="104"/>
      <c r="G81" s="98"/>
      <c r="H81" s="105"/>
      <c r="I81" s="104"/>
    </row>
    <row r="82" spans="1:9">
      <c r="A82" s="100">
        <f>MAX(A$12:A81)+1</f>
        <v>9</v>
      </c>
      <c r="B82" s="102"/>
      <c r="C82" s="101"/>
      <c r="D82" s="95" t="s">
        <v>130</v>
      </c>
      <c r="E82" s="103"/>
      <c r="F82" s="104"/>
      <c r="G82" s="98"/>
      <c r="H82" s="105"/>
      <c r="I82" s="104"/>
    </row>
    <row r="83" spans="1:9">
      <c r="A83" s="100">
        <f>MAX(A$12:A82)+1</f>
        <v>10</v>
      </c>
      <c r="B83" s="101"/>
      <c r="C83" s="101"/>
      <c r="D83" s="95" t="s">
        <v>130</v>
      </c>
      <c r="E83" s="103"/>
      <c r="F83" s="104"/>
      <c r="G83" s="98"/>
      <c r="H83" s="105"/>
      <c r="I83" s="104"/>
    </row>
    <row r="84" spans="1:9">
      <c r="A84" s="100">
        <f>MAX(A$12:A83)+1</f>
        <v>11</v>
      </c>
      <c r="B84" s="102"/>
      <c r="C84" s="101"/>
      <c r="D84" s="95" t="s">
        <v>130</v>
      </c>
      <c r="E84" s="103"/>
      <c r="F84" s="104"/>
      <c r="G84" s="98"/>
      <c r="H84" s="105"/>
      <c r="I84" s="104"/>
    </row>
  </sheetData>
  <mergeCells count="3">
    <mergeCell ref="A1:I1"/>
    <mergeCell ref="A13:I13"/>
    <mergeCell ref="A65:I65"/>
  </mergeCells>
  <conditionalFormatting sqref="D14:D64 D66:D8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57 D58 D59 D60 D61 D62 D63 D64 D66 D67 D68 D69 D70 D71 D72 D73 D74 D75 D76 D77 D78 D79 D80 D81 D82 D83 D84 D14:D21 D22:D56">
      <formula1>"U,P,F,B,S,n/a"</formula1>
    </dataValidation>
  </dataValidations>
  <hyperlinks>
    <hyperlink ref="B14" location="'UC004 Test Cases'!A1" display="Adjust Blend Amount From Bin"/>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53601"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53601" progId="Paint.Picture"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abSelected="1" workbookViewId="0">
      <selection activeCell="D19" sqref="D18:D19"/>
    </sheetView>
  </sheetViews>
  <sheetFormatPr defaultColWidth="9" defaultRowHeight="12.75" outlineLevelCol="7"/>
  <cols>
    <col min="1" max="1" width="3.14285714285714" customWidth="1"/>
    <col min="2" max="3" width="32.1428571428571" customWidth="1"/>
    <col min="4" max="5" width="30.4285714285714" customWidth="1"/>
    <col min="6" max="6" width="9.14285714285714" customWidth="1"/>
    <col min="7" max="7" width="12.1428571428571" customWidth="1"/>
  </cols>
  <sheetData>
    <row r="1" ht="16.5" spans="1:8">
      <c r="A1" s="115" t="s">
        <v>416</v>
      </c>
      <c r="B1" s="115"/>
      <c r="C1" s="115"/>
      <c r="D1" s="115"/>
      <c r="E1" s="115"/>
      <c r="F1" s="115"/>
      <c r="G1" s="115"/>
      <c r="H1" s="115"/>
    </row>
    <row r="2" ht="13.5" spans="1:8">
      <c r="A2" s="116"/>
      <c r="B2" s="117" t="s">
        <v>139</v>
      </c>
      <c r="C2" s="117"/>
      <c r="D2" s="118" t="s">
        <v>415</v>
      </c>
      <c r="E2" s="119"/>
      <c r="F2" s="120" t="s">
        <v>141</v>
      </c>
      <c r="G2" s="121" t="s">
        <v>417</v>
      </c>
      <c r="H2" s="122"/>
    </row>
    <row r="3" spans="1:8">
      <c r="A3" s="123"/>
      <c r="B3" s="124" t="s">
        <v>143</v>
      </c>
      <c r="C3" s="125"/>
      <c r="D3" s="126" t="s">
        <v>73</v>
      </c>
      <c r="E3" s="127"/>
      <c r="F3" s="128"/>
      <c r="G3" s="129"/>
      <c r="H3" s="122"/>
    </row>
    <row r="4" spans="1:8">
      <c r="A4" s="130"/>
      <c r="B4" s="124" t="s">
        <v>145</v>
      </c>
      <c r="C4" s="125"/>
      <c r="D4" s="126" t="s">
        <v>73</v>
      </c>
      <c r="E4" s="127"/>
      <c r="F4" s="128"/>
      <c r="G4" s="129"/>
      <c r="H4" s="122"/>
    </row>
    <row r="5" spans="1:8">
      <c r="A5" s="130"/>
      <c r="B5" s="124" t="s">
        <v>147</v>
      </c>
      <c r="C5" s="125"/>
      <c r="D5" s="126"/>
      <c r="E5" s="127"/>
      <c r="F5" s="128"/>
      <c r="G5" s="129"/>
      <c r="H5" s="122"/>
    </row>
    <row r="6" spans="1:8">
      <c r="A6" s="133"/>
      <c r="B6" s="134" t="s">
        <v>149</v>
      </c>
      <c r="C6" s="222"/>
      <c r="D6" s="223" t="s">
        <v>418</v>
      </c>
      <c r="E6" s="224"/>
      <c r="F6" s="224"/>
      <c r="G6" s="225"/>
      <c r="H6" s="137"/>
    </row>
    <row r="7" spans="1:8">
      <c r="A7" s="138"/>
      <c r="B7" s="139" t="s">
        <v>151</v>
      </c>
      <c r="C7" s="139"/>
      <c r="D7" s="140"/>
      <c r="E7" s="141"/>
      <c r="F7" s="142" t="s">
        <v>153</v>
      </c>
      <c r="G7" s="143" t="s">
        <v>365</v>
      </c>
      <c r="H7" s="144"/>
    </row>
    <row r="8" ht="13.5" spans="1:8">
      <c r="A8" s="145"/>
      <c r="B8" s="146" t="s">
        <v>154</v>
      </c>
      <c r="C8" s="146"/>
      <c r="D8" s="226"/>
      <c r="E8" s="227"/>
      <c r="F8" s="149" t="s">
        <v>156</v>
      </c>
      <c r="G8" s="150" t="s">
        <v>366</v>
      </c>
      <c r="H8" s="151"/>
    </row>
    <row r="9" ht="26.25" spans="1:8">
      <c r="A9" s="152" t="s">
        <v>158</v>
      </c>
      <c r="B9" s="153" t="s">
        <v>159</v>
      </c>
      <c r="C9" s="153"/>
      <c r="D9" s="153" t="s">
        <v>161</v>
      </c>
      <c r="E9" s="153"/>
      <c r="F9" s="154" t="s">
        <v>121</v>
      </c>
      <c r="G9" s="155" t="s">
        <v>163</v>
      </c>
      <c r="H9" s="156"/>
    </row>
    <row r="10" spans="1:8">
      <c r="A10" s="157">
        <v>1</v>
      </c>
      <c r="B10" s="164" t="s">
        <v>419</v>
      </c>
      <c r="C10" s="164"/>
      <c r="D10" s="165" t="s">
        <v>169</v>
      </c>
      <c r="E10" s="159"/>
      <c r="F10" s="95" t="s">
        <v>130</v>
      </c>
      <c r="G10" s="160"/>
      <c r="H10" s="161"/>
    </row>
    <row r="11" ht="24" spans="1:8">
      <c r="A11" s="157">
        <v>2</v>
      </c>
      <c r="B11" s="228" t="s">
        <v>420</v>
      </c>
      <c r="C11" s="228"/>
      <c r="D11" s="169" t="s">
        <v>421</v>
      </c>
      <c r="E11" s="209"/>
      <c r="F11" s="95" t="s">
        <v>130</v>
      </c>
      <c r="G11" s="170"/>
      <c r="H11" s="171"/>
    </row>
    <row r="12" spans="1:8">
      <c r="A12" s="157">
        <v>3</v>
      </c>
      <c r="B12" s="228"/>
      <c r="C12" s="228"/>
      <c r="D12" s="101" t="s">
        <v>422</v>
      </c>
      <c r="E12" s="195"/>
      <c r="F12" s="95" t="s">
        <v>130</v>
      </c>
      <c r="G12" s="170"/>
      <c r="H12" s="171"/>
    </row>
    <row r="13" spans="1:8">
      <c r="A13" s="157">
        <v>4</v>
      </c>
      <c r="B13" s="158"/>
      <c r="C13" s="158"/>
      <c r="D13" s="158" t="s">
        <v>423</v>
      </c>
      <c r="E13" s="172"/>
      <c r="F13" s="95" t="s">
        <v>130</v>
      </c>
      <c r="G13" s="170"/>
      <c r="H13" s="171"/>
    </row>
    <row r="14" spans="1:8">
      <c r="A14" s="157">
        <v>5</v>
      </c>
      <c r="B14" s="164" t="s">
        <v>424</v>
      </c>
      <c r="C14" s="164"/>
      <c r="D14" s="158"/>
      <c r="E14" s="172"/>
      <c r="F14" s="95" t="s">
        <v>130</v>
      </c>
      <c r="G14" s="170"/>
      <c r="H14" s="171"/>
    </row>
    <row r="15" spans="1:8">
      <c r="A15" s="157">
        <v>6</v>
      </c>
      <c r="B15" s="164" t="s">
        <v>425</v>
      </c>
      <c r="C15" s="164"/>
      <c r="D15" s="164"/>
      <c r="E15" s="229"/>
      <c r="F15" s="95" t="s">
        <v>130</v>
      </c>
      <c r="G15" s="170"/>
      <c r="H15" s="171"/>
    </row>
    <row r="16" ht="36" spans="1:8">
      <c r="A16" s="157">
        <v>7</v>
      </c>
      <c r="B16" s="164" t="s">
        <v>217</v>
      </c>
      <c r="C16" s="164"/>
      <c r="D16" s="164" t="s">
        <v>426</v>
      </c>
      <c r="E16" s="229"/>
      <c r="F16" s="95" t="s">
        <v>130</v>
      </c>
      <c r="G16" s="170"/>
      <c r="H16" s="171"/>
    </row>
    <row r="17" spans="1:8">
      <c r="A17" s="157">
        <v>8</v>
      </c>
      <c r="B17" s="164" t="s">
        <v>427</v>
      </c>
      <c r="C17" s="164"/>
      <c r="D17" s="158" t="s">
        <v>428</v>
      </c>
      <c r="E17" s="172"/>
      <c r="F17" s="95" t="s">
        <v>130</v>
      </c>
      <c r="G17" s="170"/>
      <c r="H17" s="171"/>
    </row>
    <row r="18" ht="25.5" spans="1:8">
      <c r="A18" s="157">
        <v>9</v>
      </c>
      <c r="B18" s="158" t="s">
        <v>429</v>
      </c>
      <c r="C18" s="158"/>
      <c r="D18" s="158" t="s">
        <v>430</v>
      </c>
      <c r="E18" s="172"/>
      <c r="F18" s="95" t="s">
        <v>130</v>
      </c>
      <c r="G18" s="170"/>
      <c r="H18" s="171"/>
    </row>
    <row r="19" spans="1:8">
      <c r="A19" s="157">
        <v>10</v>
      </c>
      <c r="B19" s="158"/>
      <c r="C19" s="158"/>
      <c r="D19" s="164"/>
      <c r="E19" s="229"/>
      <c r="F19" s="95" t="s">
        <v>130</v>
      </c>
      <c r="G19" s="170"/>
      <c r="H19" s="171"/>
    </row>
    <row r="20" spans="1:8">
      <c r="A20" s="157">
        <v>11</v>
      </c>
      <c r="B20" s="164"/>
      <c r="C20" s="164"/>
      <c r="D20" s="164"/>
      <c r="E20" s="229"/>
      <c r="F20" s="95" t="s">
        <v>130</v>
      </c>
      <c r="G20" s="170"/>
      <c r="H20" s="171"/>
    </row>
    <row r="21" spans="1:8">
      <c r="A21" s="157">
        <v>12</v>
      </c>
      <c r="B21" s="164"/>
      <c r="C21" s="164"/>
      <c r="D21" s="164"/>
      <c r="E21" s="229"/>
      <c r="F21" s="95" t="s">
        <v>130</v>
      </c>
      <c r="G21" s="170"/>
      <c r="H21" s="171"/>
    </row>
    <row r="22" spans="1:8">
      <c r="A22" s="157">
        <v>13</v>
      </c>
      <c r="B22" s="164"/>
      <c r="C22" s="164"/>
      <c r="D22" s="164"/>
      <c r="E22" s="229"/>
      <c r="F22" s="95" t="s">
        <v>130</v>
      </c>
      <c r="G22" s="170"/>
      <c r="H22" s="171"/>
    </row>
    <row r="23" spans="1:8">
      <c r="A23" s="157">
        <v>14</v>
      </c>
      <c r="B23" s="164"/>
      <c r="C23" s="164"/>
      <c r="D23" s="164"/>
      <c r="E23" s="229"/>
      <c r="F23" s="95" t="s">
        <v>130</v>
      </c>
      <c r="G23" s="170"/>
      <c r="H23" s="171"/>
    </row>
    <row r="24" spans="1:8">
      <c r="A24" s="157">
        <v>15</v>
      </c>
      <c r="B24" s="158"/>
      <c r="C24" s="158"/>
      <c r="D24" s="158"/>
      <c r="E24" s="172"/>
      <c r="F24" s="95" t="s">
        <v>130</v>
      </c>
      <c r="G24" s="170"/>
      <c r="H24" s="171"/>
    </row>
    <row r="25" spans="1:8">
      <c r="A25" s="157">
        <v>16</v>
      </c>
      <c r="B25" s="158"/>
      <c r="C25" s="158"/>
      <c r="D25" s="158"/>
      <c r="E25" s="172"/>
      <c r="F25" s="95" t="s">
        <v>130</v>
      </c>
      <c r="G25" s="170"/>
      <c r="H25" s="171"/>
    </row>
    <row r="26" spans="1:8">
      <c r="A26" s="157">
        <v>17</v>
      </c>
      <c r="B26" s="158"/>
      <c r="C26" s="158"/>
      <c r="D26" s="158"/>
      <c r="E26" s="172"/>
      <c r="F26" s="95" t="s">
        <v>130</v>
      </c>
      <c r="G26" s="170"/>
      <c r="H26" s="171"/>
    </row>
    <row r="27" spans="1:8">
      <c r="A27" s="157">
        <v>18</v>
      </c>
      <c r="B27" s="158"/>
      <c r="C27" s="158"/>
      <c r="D27" s="158"/>
      <c r="E27" s="172"/>
      <c r="F27" s="95" t="s">
        <v>130</v>
      </c>
      <c r="G27" s="170"/>
      <c r="H27" s="171"/>
    </row>
    <row r="28" spans="1:8">
      <c r="A28" s="157">
        <v>19</v>
      </c>
      <c r="B28" s="158"/>
      <c r="C28" s="158"/>
      <c r="D28" s="158"/>
      <c r="E28" s="172"/>
      <c r="F28" s="95" t="s">
        <v>130</v>
      </c>
      <c r="G28" s="170"/>
      <c r="H28" s="171"/>
    </row>
    <row r="29" spans="1:8">
      <c r="A29" s="157">
        <v>20</v>
      </c>
      <c r="B29" s="158"/>
      <c r="C29" s="158"/>
      <c r="D29" s="158"/>
      <c r="E29" s="172"/>
      <c r="F29" s="95" t="s">
        <v>130</v>
      </c>
      <c r="G29" s="170"/>
      <c r="H29" s="171"/>
    </row>
    <row r="30" ht="13.5" spans="1:8">
      <c r="A30" s="173"/>
      <c r="B30" s="174" t="s">
        <v>238</v>
      </c>
      <c r="C30" s="174"/>
      <c r="D30" s="175"/>
      <c r="E30" s="176"/>
      <c r="F30" s="95" t="s">
        <v>130</v>
      </c>
      <c r="G30" s="177"/>
      <c r="H30" s="178"/>
    </row>
    <row r="32" ht="16.5" customHeight="1"/>
    <row r="34" ht="16.5" customHeight="1"/>
    <row r="36" customHeight="1"/>
    <row r="39" ht="13.5" customHeight="1"/>
  </sheetData>
  <mergeCells count="27">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s>
  <conditionalFormatting sqref="F10:F30">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0:F30">
      <formula1>"U,P,F,B,S,n/a"</formula1>
    </dataValidation>
  </dataValidations>
  <hyperlinks>
    <hyperlink ref="G35" location="'UC002'!A1"/>
    <hyperlink ref="G66" location="'UC002'!A1"/>
    <hyperlink ref="G2" location="UC004!A1" display="UC004-01"/>
    <hyperlink ref="G36" location="'UC002'!A1"/>
    <hyperlink ref="G68" location="'UC002'!A1"/>
  </hyperlinks>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0"/>
  <sheetViews>
    <sheetView workbookViewId="0">
      <pane ySplit="12" topLeftCell="A13" activePane="bottomLeft" state="frozen"/>
      <selection/>
      <selection pane="bottomLeft" activeCell="C21" sqref="C21"/>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Reschedule Product Haul</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COUNTIF($D$12:$D$60,"U")</f>
        <v>0</v>
      </c>
      <c r="F4" s="73" t="str">
        <f t="shared" ref="F4:F8" si="0">IF($E$9=0,"-",$E4/$E$9)</f>
        <v>-</v>
      </c>
      <c r="G4" s="74">
        <f>SUMIF($D$12:$D$59,"U",$G$12:$G$59)/60</f>
        <v>0</v>
      </c>
      <c r="H4" s="67"/>
      <c r="I4" s="67"/>
    </row>
    <row r="5" s="61" customFormat="1" ht="12" spans="1:9">
      <c r="A5" s="67"/>
      <c r="B5" s="67"/>
      <c r="C5" s="67"/>
      <c r="D5" s="71" t="s">
        <v>114</v>
      </c>
      <c r="E5" s="72">
        <f>COUNTIF($D$12:$D$60,"P")</f>
        <v>0</v>
      </c>
      <c r="F5" s="73" t="str">
        <f t="shared" si="0"/>
        <v>-</v>
      </c>
      <c r="G5" s="75">
        <f>SUMIF($D$12:$D$60,"P",$G$12:$G$60)/60</f>
        <v>0</v>
      </c>
      <c r="H5" s="67"/>
      <c r="I5" s="67"/>
    </row>
    <row r="6" s="61" customFormat="1" ht="12" spans="1:9">
      <c r="A6" s="67"/>
      <c r="B6" s="67"/>
      <c r="C6" s="67"/>
      <c r="D6" s="71" t="s">
        <v>115</v>
      </c>
      <c r="E6" s="72">
        <f>COUNTIF($D$12:$D$60,"F")</f>
        <v>0</v>
      </c>
      <c r="F6" s="73" t="str">
        <f t="shared" si="0"/>
        <v>-</v>
      </c>
      <c r="G6" s="75">
        <f>SUMIF($D$12:$D$60,"F",$G$12:$G$60)/60</f>
        <v>0</v>
      </c>
      <c r="H6" s="67"/>
      <c r="I6" s="67"/>
    </row>
    <row r="7" s="61" customFormat="1" ht="12" spans="1:9">
      <c r="A7" s="76"/>
      <c r="B7" s="76"/>
      <c r="C7" s="77"/>
      <c r="D7" s="71" t="s">
        <v>116</v>
      </c>
      <c r="E7" s="72">
        <f>COUNTIF($D$12:$D$60,"S")</f>
        <v>0</v>
      </c>
      <c r="F7" s="73" t="str">
        <f t="shared" si="0"/>
        <v>-</v>
      </c>
      <c r="G7" s="75">
        <f>SUMIF($D$12:$D$60,"S",$G$12:$G$60)/60</f>
        <v>0</v>
      </c>
      <c r="H7" s="67"/>
      <c r="I7" s="67"/>
    </row>
    <row r="8" s="61" customFormat="1" ht="12" spans="1:9">
      <c r="A8" s="76"/>
      <c r="B8" s="76"/>
      <c r="C8" s="77"/>
      <c r="D8" s="71" t="s">
        <v>117</v>
      </c>
      <c r="E8" s="72">
        <f>COUNTIF($D$12:$D$60,"B")</f>
        <v>0</v>
      </c>
      <c r="F8" s="78" t="str">
        <f t="shared" si="0"/>
        <v>-</v>
      </c>
      <c r="G8" s="75">
        <f>SUMIF($D$12:$D$60,"B",$G$12:$G$60)/60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COUNTIF($D$12:$D$60,"N/A")</f>
        <v>45</v>
      </c>
      <c r="F10" s="85"/>
      <c r="G10" s="86">
        <f>SUMIF($D$12:$D$60,"n/a",$G$12:$G$60)/60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90" t="s">
        <v>431</v>
      </c>
      <c r="B13" s="91"/>
      <c r="C13" s="91"/>
      <c r="D13" s="91"/>
      <c r="E13" s="91"/>
      <c r="F13" s="91"/>
      <c r="G13" s="91"/>
      <c r="H13" s="91"/>
      <c r="I13" s="111"/>
    </row>
    <row r="14" ht="24" spans="1:9">
      <c r="A14" s="92">
        <f>MAX(A$12:A12)+1</f>
        <v>1</v>
      </c>
      <c r="B14" s="221" t="s">
        <v>432</v>
      </c>
      <c r="C14" s="94" t="s">
        <v>357</v>
      </c>
      <c r="D14" s="95" t="s">
        <v>130</v>
      </c>
      <c r="E14" s="96"/>
      <c r="F14" s="97"/>
      <c r="G14" s="98"/>
      <c r="H14" s="99"/>
      <c r="I14" s="97"/>
    </row>
    <row r="15" ht="24" spans="1:9">
      <c r="A15" s="100">
        <f>MAX(A$12:A14)+1</f>
        <v>2</v>
      </c>
      <c r="B15" s="181" t="s">
        <v>433</v>
      </c>
      <c r="C15" s="102" t="s">
        <v>357</v>
      </c>
      <c r="D15" s="95" t="s">
        <v>130</v>
      </c>
      <c r="E15" s="103"/>
      <c r="F15" s="104"/>
      <c r="G15" s="98"/>
      <c r="H15" s="105"/>
      <c r="I15" s="104"/>
    </row>
    <row r="16" ht="36" spans="1:9">
      <c r="A16" s="100">
        <f>MAX(A$12:A15)+1</f>
        <v>3</v>
      </c>
      <c r="B16" s="181" t="s">
        <v>434</v>
      </c>
      <c r="C16" s="102" t="s">
        <v>357</v>
      </c>
      <c r="D16" s="95" t="s">
        <v>130</v>
      </c>
      <c r="E16" s="103"/>
      <c r="F16" s="104"/>
      <c r="G16" s="98"/>
      <c r="H16" s="105"/>
      <c r="I16" s="104"/>
    </row>
    <row r="17" ht="24" spans="1:9">
      <c r="A17" s="100">
        <f>MAX(A$12:A16)+1</f>
        <v>4</v>
      </c>
      <c r="B17" s="207" t="s">
        <v>435</v>
      </c>
      <c r="C17" s="187" t="s">
        <v>357</v>
      </c>
      <c r="D17" s="95" t="s">
        <v>130</v>
      </c>
      <c r="E17" s="103"/>
      <c r="F17" s="104"/>
      <c r="G17" s="98"/>
      <c r="H17" s="105"/>
      <c r="I17" s="104"/>
    </row>
    <row r="18" ht="36" spans="1:9">
      <c r="A18" s="100">
        <f>MAX(A$12:A17)+1</f>
        <v>5</v>
      </c>
      <c r="B18" s="210" t="s">
        <v>436</v>
      </c>
      <c r="C18" s="101" t="s">
        <v>357</v>
      </c>
      <c r="D18" s="95" t="s">
        <v>130</v>
      </c>
      <c r="E18" s="103"/>
      <c r="F18" s="104"/>
      <c r="G18" s="98"/>
      <c r="H18" s="105"/>
      <c r="I18" s="104"/>
    </row>
    <row r="19" ht="38.25" spans="1:9">
      <c r="A19" s="100">
        <f>MAX(A$12:A18)+1</f>
        <v>6</v>
      </c>
      <c r="B19" s="101" t="s">
        <v>437</v>
      </c>
      <c r="C19" s="101" t="s">
        <v>357</v>
      </c>
      <c r="D19" s="95" t="s">
        <v>130</v>
      </c>
      <c r="E19" s="103"/>
      <c r="F19" s="104"/>
      <c r="G19" s="98"/>
      <c r="H19" s="105"/>
      <c r="I19" s="104"/>
    </row>
    <row r="20" ht="51" spans="1:9">
      <c r="A20" s="100">
        <f>MAX(A$12:A19)+1</f>
        <v>7</v>
      </c>
      <c r="B20" s="102" t="s">
        <v>438</v>
      </c>
      <c r="C20" s="101" t="s">
        <v>357</v>
      </c>
      <c r="D20" s="95" t="s">
        <v>130</v>
      </c>
      <c r="E20" s="103"/>
      <c r="F20" s="104"/>
      <c r="G20" s="98"/>
      <c r="H20" s="105"/>
      <c r="I20" s="104"/>
    </row>
    <row r="21" ht="51" spans="1:9">
      <c r="A21" s="100">
        <f>MAX(A$12:A20)+1</f>
        <v>8</v>
      </c>
      <c r="B21" s="102" t="s">
        <v>439</v>
      </c>
      <c r="C21" s="101" t="s">
        <v>357</v>
      </c>
      <c r="D21" s="95" t="s">
        <v>130</v>
      </c>
      <c r="E21" s="103"/>
      <c r="F21" s="104"/>
      <c r="G21" s="98"/>
      <c r="H21" s="105"/>
      <c r="I21" s="104"/>
    </row>
    <row r="22" ht="51" spans="1:9">
      <c r="A22" s="100">
        <f>MAX(A$12:A21)+1</f>
        <v>9</v>
      </c>
      <c r="B22" s="101" t="s">
        <v>440</v>
      </c>
      <c r="C22" s="101" t="s">
        <v>357</v>
      </c>
      <c r="D22" s="95" t="s">
        <v>130</v>
      </c>
      <c r="E22" s="103"/>
      <c r="F22" s="104"/>
      <c r="G22" s="98"/>
      <c r="H22" s="105"/>
      <c r="I22" s="104"/>
    </row>
    <row r="23" spans="1:9">
      <c r="A23" s="100">
        <f>MAX(A$12:A22)+1</f>
        <v>10</v>
      </c>
      <c r="B23" s="102"/>
      <c r="C23" s="101"/>
      <c r="D23" s="95" t="s">
        <v>130</v>
      </c>
      <c r="E23" s="103"/>
      <c r="F23" s="104"/>
      <c r="G23" s="98"/>
      <c r="H23" s="105"/>
      <c r="I23" s="104"/>
    </row>
    <row r="24" spans="1:9">
      <c r="A24" s="100">
        <f>MAX(A$12:A23)+1</f>
        <v>11</v>
      </c>
      <c r="B24" s="102"/>
      <c r="C24" s="101"/>
      <c r="D24" s="95" t="s">
        <v>130</v>
      </c>
      <c r="E24" s="103"/>
      <c r="F24" s="104"/>
      <c r="G24" s="98"/>
      <c r="H24" s="105"/>
      <c r="I24" s="104"/>
    </row>
    <row r="25" spans="1:9">
      <c r="A25" s="100">
        <f>MAX(A$12:A24)+1</f>
        <v>12</v>
      </c>
      <c r="B25" s="101"/>
      <c r="C25" s="101"/>
      <c r="D25" s="95" t="s">
        <v>130</v>
      </c>
      <c r="E25" s="103"/>
      <c r="F25" s="104"/>
      <c r="G25" s="98"/>
      <c r="H25" s="105"/>
      <c r="I25" s="104"/>
    </row>
    <row r="26" spans="1:9">
      <c r="A26" s="100">
        <f>MAX(A$12:A25)+1</f>
        <v>13</v>
      </c>
      <c r="B26" s="102"/>
      <c r="C26" s="101"/>
      <c r="D26" s="95" t="s">
        <v>130</v>
      </c>
      <c r="E26" s="103"/>
      <c r="F26" s="104"/>
      <c r="G26" s="98"/>
      <c r="H26" s="105"/>
      <c r="I26" s="104"/>
    </row>
    <row r="27" spans="1:9">
      <c r="A27" s="100">
        <f>MAX(A$12:A26)+1</f>
        <v>14</v>
      </c>
      <c r="B27" s="102"/>
      <c r="C27" s="101"/>
      <c r="D27" s="95" t="s">
        <v>130</v>
      </c>
      <c r="E27" s="103"/>
      <c r="F27" s="104"/>
      <c r="G27" s="98"/>
      <c r="H27" s="105"/>
      <c r="I27" s="104"/>
    </row>
    <row r="28" spans="1:9">
      <c r="A28" s="100">
        <f>MAX(A$12:A27)+1</f>
        <v>15</v>
      </c>
      <c r="B28" s="101"/>
      <c r="C28" s="101"/>
      <c r="D28" s="95" t="s">
        <v>130</v>
      </c>
      <c r="E28" s="103"/>
      <c r="F28" s="104"/>
      <c r="G28" s="98"/>
      <c r="H28" s="105"/>
      <c r="I28" s="104"/>
    </row>
    <row r="29" spans="1:9">
      <c r="A29" s="100">
        <f>MAX(A$12:A28)+1</f>
        <v>16</v>
      </c>
      <c r="B29" s="102"/>
      <c r="C29" s="101"/>
      <c r="D29" s="95" t="s">
        <v>130</v>
      </c>
      <c r="E29" s="103"/>
      <c r="F29" s="104"/>
      <c r="G29" s="98"/>
      <c r="H29" s="105"/>
      <c r="I29" s="104"/>
    </row>
    <row r="30" spans="1:9">
      <c r="A30" s="100">
        <f>MAX(A$12:A29)+1</f>
        <v>17</v>
      </c>
      <c r="B30" s="102"/>
      <c r="C30" s="101"/>
      <c r="D30" s="95" t="s">
        <v>130</v>
      </c>
      <c r="E30" s="103"/>
      <c r="F30" s="104"/>
      <c r="G30" s="98"/>
      <c r="H30" s="105"/>
      <c r="I30" s="104"/>
    </row>
    <row r="31" spans="1:9">
      <c r="A31" s="100">
        <f>MAX(A$12:A30)+1</f>
        <v>18</v>
      </c>
      <c r="B31" s="101"/>
      <c r="C31" s="101"/>
      <c r="D31" s="95" t="s">
        <v>130</v>
      </c>
      <c r="E31" s="103"/>
      <c r="F31" s="104"/>
      <c r="G31" s="98"/>
      <c r="H31" s="105"/>
      <c r="I31" s="104"/>
    </row>
    <row r="32" spans="1:9">
      <c r="A32" s="100">
        <f>MAX(A$12:A31)+1</f>
        <v>19</v>
      </c>
      <c r="B32" s="102"/>
      <c r="C32" s="101"/>
      <c r="D32" s="95" t="s">
        <v>130</v>
      </c>
      <c r="E32" s="103"/>
      <c r="F32" s="104"/>
      <c r="G32" s="98"/>
      <c r="H32" s="105"/>
      <c r="I32" s="104"/>
    </row>
    <row r="33" spans="1:9">
      <c r="A33" s="100">
        <f>MAX(A$12:A32)+1</f>
        <v>20</v>
      </c>
      <c r="B33" s="102"/>
      <c r="C33" s="101"/>
      <c r="D33" s="95" t="s">
        <v>130</v>
      </c>
      <c r="E33" s="103"/>
      <c r="F33" s="104"/>
      <c r="G33" s="98"/>
      <c r="H33" s="105"/>
      <c r="I33" s="104"/>
    </row>
    <row r="34" spans="1:9">
      <c r="A34" s="100">
        <f>MAX(A$12:A33)+1</f>
        <v>21</v>
      </c>
      <c r="B34" s="101"/>
      <c r="C34" s="101"/>
      <c r="D34" s="95" t="s">
        <v>130</v>
      </c>
      <c r="E34" s="103"/>
      <c r="F34" s="104"/>
      <c r="G34" s="98"/>
      <c r="H34" s="105"/>
      <c r="I34" s="104"/>
    </row>
    <row r="35" spans="1:9">
      <c r="A35" s="100">
        <f>MAX(A$12:A34)+1</f>
        <v>22</v>
      </c>
      <c r="B35" s="102"/>
      <c r="C35" s="101"/>
      <c r="D35" s="95" t="s">
        <v>130</v>
      </c>
      <c r="E35" s="103"/>
      <c r="F35" s="104"/>
      <c r="G35" s="98"/>
      <c r="H35" s="105"/>
      <c r="I35" s="104"/>
    </row>
    <row r="36" spans="1:9">
      <c r="A36" s="100">
        <f>MAX(A$12:A35)+1</f>
        <v>23</v>
      </c>
      <c r="B36" s="102"/>
      <c r="C36" s="101"/>
      <c r="D36" s="95" t="s">
        <v>130</v>
      </c>
      <c r="E36" s="103"/>
      <c r="F36" s="104"/>
      <c r="G36" s="98"/>
      <c r="H36" s="105"/>
      <c r="I36" s="104"/>
    </row>
    <row r="37" spans="1:9">
      <c r="A37" s="100">
        <f>MAX(A$12:A36)+1</f>
        <v>24</v>
      </c>
      <c r="B37" s="101"/>
      <c r="C37" s="101"/>
      <c r="D37" s="95" t="s">
        <v>130</v>
      </c>
      <c r="E37" s="103"/>
      <c r="F37" s="104"/>
      <c r="G37" s="98"/>
      <c r="H37" s="105"/>
      <c r="I37" s="104"/>
    </row>
    <row r="38" spans="1:9">
      <c r="A38" s="100">
        <f>MAX(A$12:A37)+1</f>
        <v>25</v>
      </c>
      <c r="B38" s="102"/>
      <c r="C38" s="101"/>
      <c r="D38" s="95" t="s">
        <v>130</v>
      </c>
      <c r="E38" s="103"/>
      <c r="F38" s="104"/>
      <c r="G38" s="98"/>
      <c r="H38" s="105"/>
      <c r="I38" s="104"/>
    </row>
    <row r="39" spans="1:9">
      <c r="A39" s="100">
        <f>MAX(A$12:A38)+1</f>
        <v>26</v>
      </c>
      <c r="B39" s="102"/>
      <c r="C39" s="101"/>
      <c r="D39" s="95" t="s">
        <v>130</v>
      </c>
      <c r="E39" s="103"/>
      <c r="F39" s="104"/>
      <c r="G39" s="98"/>
      <c r="H39" s="105"/>
      <c r="I39" s="104"/>
    </row>
    <row r="40" spans="1:9">
      <c r="A40" s="100">
        <f>MAX(A$12:A39)+1</f>
        <v>27</v>
      </c>
      <c r="B40" s="101"/>
      <c r="C40" s="101"/>
      <c r="D40" s="95" t="s">
        <v>130</v>
      </c>
      <c r="E40" s="103"/>
      <c r="F40" s="104"/>
      <c r="G40" s="98"/>
      <c r="H40" s="105"/>
      <c r="I40" s="104"/>
    </row>
    <row r="41" spans="1:9">
      <c r="A41" s="100">
        <f>MAX(A$12:A40)+1</f>
        <v>28</v>
      </c>
      <c r="B41" s="102"/>
      <c r="C41" s="101"/>
      <c r="D41" s="95" t="s">
        <v>130</v>
      </c>
      <c r="E41" s="103"/>
      <c r="F41" s="104"/>
      <c r="G41" s="98"/>
      <c r="H41" s="105"/>
      <c r="I41" s="104"/>
    </row>
    <row r="42" spans="1:9">
      <c r="A42" s="100">
        <f>MAX(A$12:A41)+1</f>
        <v>29</v>
      </c>
      <c r="B42" s="102"/>
      <c r="C42" s="101"/>
      <c r="D42" s="95" t="s">
        <v>130</v>
      </c>
      <c r="E42" s="103"/>
      <c r="F42" s="104"/>
      <c r="G42" s="98"/>
      <c r="H42" s="105"/>
      <c r="I42" s="104"/>
    </row>
    <row r="43" spans="1:9">
      <c r="A43" s="100">
        <f>MAX(A$12:A42)+1</f>
        <v>30</v>
      </c>
      <c r="B43" s="101"/>
      <c r="C43" s="101"/>
      <c r="D43" s="95" t="s">
        <v>130</v>
      </c>
      <c r="E43" s="103"/>
      <c r="F43" s="104"/>
      <c r="G43" s="98"/>
      <c r="H43" s="105"/>
      <c r="I43" s="104"/>
    </row>
    <row r="44" spans="1:9">
      <c r="A44" s="100">
        <f>MAX(A$12:A43)+1</f>
        <v>31</v>
      </c>
      <c r="B44" s="102"/>
      <c r="C44" s="101"/>
      <c r="D44" s="95" t="s">
        <v>130</v>
      </c>
      <c r="E44" s="103"/>
      <c r="F44" s="104"/>
      <c r="G44" s="98"/>
      <c r="H44" s="105"/>
      <c r="I44" s="104"/>
    </row>
    <row r="45" spans="1:9">
      <c r="A45" s="100">
        <f>MAX(A$12:A44)+1</f>
        <v>32</v>
      </c>
      <c r="B45" s="102"/>
      <c r="C45" s="101"/>
      <c r="D45" s="95" t="s">
        <v>130</v>
      </c>
      <c r="E45" s="103"/>
      <c r="F45" s="104"/>
      <c r="G45" s="98"/>
      <c r="H45" s="105"/>
      <c r="I45" s="104"/>
    </row>
    <row r="46" spans="1:9">
      <c r="A46" s="100">
        <f>MAX(A$12:A45)+1</f>
        <v>33</v>
      </c>
      <c r="B46" s="101"/>
      <c r="C46" s="101"/>
      <c r="D46" s="95" t="s">
        <v>130</v>
      </c>
      <c r="E46" s="103"/>
      <c r="F46" s="104"/>
      <c r="G46" s="98"/>
      <c r="H46" s="105"/>
      <c r="I46" s="104"/>
    </row>
    <row r="47" spans="1:9">
      <c r="A47" s="100">
        <f>MAX(A$12:A46)+1</f>
        <v>34</v>
      </c>
      <c r="B47" s="102"/>
      <c r="C47" s="101"/>
      <c r="D47" s="95" t="s">
        <v>130</v>
      </c>
      <c r="E47" s="103"/>
      <c r="F47" s="104"/>
      <c r="G47" s="98"/>
      <c r="H47" s="105"/>
      <c r="I47" s="104"/>
    </row>
    <row r="48" spans="1:9">
      <c r="A48" s="100">
        <f>MAX(A$12:A47)+1</f>
        <v>35</v>
      </c>
      <c r="B48" s="102"/>
      <c r="C48" s="101"/>
      <c r="D48" s="95" t="s">
        <v>130</v>
      </c>
      <c r="E48" s="103"/>
      <c r="F48" s="104"/>
      <c r="G48" s="98"/>
      <c r="H48" s="105"/>
      <c r="I48" s="104"/>
    </row>
    <row r="49" spans="1:9">
      <c r="A49" s="100">
        <f>MAX(A$12:A48)+1</f>
        <v>36</v>
      </c>
      <c r="B49" s="101"/>
      <c r="C49" s="101"/>
      <c r="D49" s="95" t="s">
        <v>130</v>
      </c>
      <c r="E49" s="103"/>
      <c r="F49" s="104"/>
      <c r="G49" s="98"/>
      <c r="H49" s="105"/>
      <c r="I49" s="104"/>
    </row>
    <row r="50" spans="1:9">
      <c r="A50" s="100">
        <f>MAX(A$12:A49)+1</f>
        <v>37</v>
      </c>
      <c r="B50" s="102"/>
      <c r="C50" s="101"/>
      <c r="D50" s="95" t="s">
        <v>130</v>
      </c>
      <c r="E50" s="103"/>
      <c r="F50" s="104"/>
      <c r="G50" s="98"/>
      <c r="H50" s="105"/>
      <c r="I50" s="104"/>
    </row>
    <row r="51" spans="1:9">
      <c r="A51" s="100">
        <f>MAX(A$12:A50)+1</f>
        <v>38</v>
      </c>
      <c r="B51" s="102"/>
      <c r="C51" s="101"/>
      <c r="D51" s="95" t="s">
        <v>130</v>
      </c>
      <c r="E51" s="103"/>
      <c r="F51" s="104"/>
      <c r="G51" s="98"/>
      <c r="H51" s="105"/>
      <c r="I51" s="104"/>
    </row>
    <row r="52" spans="1:9">
      <c r="A52" s="100">
        <f>MAX(A$12:A51)+1</f>
        <v>39</v>
      </c>
      <c r="B52" s="101"/>
      <c r="C52" s="101"/>
      <c r="D52" s="95" t="s">
        <v>130</v>
      </c>
      <c r="E52" s="103"/>
      <c r="F52" s="104"/>
      <c r="G52" s="98"/>
      <c r="H52" s="105"/>
      <c r="I52" s="104"/>
    </row>
    <row r="53" spans="1:9">
      <c r="A53" s="100">
        <f>MAX(A$12:A52)+1</f>
        <v>40</v>
      </c>
      <c r="B53" s="102"/>
      <c r="C53" s="101"/>
      <c r="D53" s="95" t="s">
        <v>130</v>
      </c>
      <c r="E53" s="103"/>
      <c r="F53" s="104"/>
      <c r="G53" s="98"/>
      <c r="H53" s="105"/>
      <c r="I53" s="104"/>
    </row>
    <row r="54" spans="1:9">
      <c r="A54" s="100">
        <f>MAX(A$12:A53)+1</f>
        <v>41</v>
      </c>
      <c r="B54" s="102"/>
      <c r="C54" s="101"/>
      <c r="D54" s="95" t="s">
        <v>130</v>
      </c>
      <c r="E54" s="103"/>
      <c r="F54" s="104"/>
      <c r="G54" s="98"/>
      <c r="H54" s="105"/>
      <c r="I54" s="104"/>
    </row>
    <row r="55" spans="1:9">
      <c r="A55" s="100">
        <f>MAX(A$12:A54)+1</f>
        <v>42</v>
      </c>
      <c r="B55" s="101"/>
      <c r="C55" s="101"/>
      <c r="D55" s="95" t="s">
        <v>130</v>
      </c>
      <c r="E55" s="103"/>
      <c r="F55" s="104"/>
      <c r="G55" s="98"/>
      <c r="H55" s="105"/>
      <c r="I55" s="104"/>
    </row>
    <row r="56" spans="1:9">
      <c r="A56" s="100">
        <f>MAX(A$12:A55)+1</f>
        <v>43</v>
      </c>
      <c r="B56" s="102"/>
      <c r="C56" s="101"/>
      <c r="D56" s="95" t="s">
        <v>130</v>
      </c>
      <c r="E56" s="103"/>
      <c r="F56" s="104"/>
      <c r="G56" s="98"/>
      <c r="H56" s="105"/>
      <c r="I56" s="104"/>
    </row>
    <row r="57" spans="1:9">
      <c r="A57" s="100">
        <f>MAX(A$12:A56)+1</f>
        <v>44</v>
      </c>
      <c r="B57" s="102"/>
      <c r="C57" s="101"/>
      <c r="D57" s="95" t="s">
        <v>130</v>
      </c>
      <c r="E57" s="103"/>
      <c r="F57" s="104"/>
      <c r="G57" s="98"/>
      <c r="H57" s="105"/>
      <c r="I57" s="104"/>
    </row>
    <row r="58" spans="1:9">
      <c r="A58" s="100">
        <f>MAX(A$12:A57)+1</f>
        <v>45</v>
      </c>
      <c r="B58" s="101"/>
      <c r="C58" s="101"/>
      <c r="D58" s="95" t="s">
        <v>130</v>
      </c>
      <c r="E58" s="103"/>
      <c r="F58" s="104"/>
      <c r="G58" s="98"/>
      <c r="H58" s="105"/>
      <c r="I58" s="104"/>
    </row>
    <row r="59" spans="1:9">
      <c r="A59" s="107"/>
      <c r="B59" s="107"/>
      <c r="C59" s="107"/>
      <c r="D59" s="107"/>
      <c r="E59" s="107"/>
      <c r="F59" s="107"/>
      <c r="G59" s="107"/>
      <c r="H59" s="107"/>
      <c r="I59" s="107"/>
    </row>
    <row r="60" spans="1:9">
      <c r="A60" s="112" t="s">
        <v>137</v>
      </c>
      <c r="B60" s="112"/>
      <c r="C60" s="112"/>
      <c r="D60" s="112"/>
      <c r="E60" s="112"/>
      <c r="F60" s="112"/>
      <c r="G60" s="112"/>
      <c r="H60" s="112"/>
      <c r="I60" s="112"/>
    </row>
    <row r="61" spans="1:9">
      <c r="A61" s="107"/>
      <c r="B61" s="107"/>
      <c r="C61" s="107"/>
      <c r="D61" s="107"/>
      <c r="E61" s="107"/>
      <c r="F61" s="107"/>
      <c r="G61" s="107"/>
      <c r="H61" s="107"/>
      <c r="I61" s="107"/>
    </row>
    <row r="62" s="62" customFormat="1" ht="18" customHeight="1" spans="1:9">
      <c r="A62" s="113"/>
      <c r="B62" s="114"/>
      <c r="I62" s="114"/>
    </row>
    <row r="63" s="62" customFormat="1" ht="18" customHeight="1" spans="1:9">
      <c r="A63" s="113"/>
      <c r="B63" s="114"/>
      <c r="I63" s="114"/>
    </row>
    <row r="64" s="62" customFormat="1" ht="18" customHeight="1" spans="1:9">
      <c r="A64" s="114"/>
      <c r="B64" s="114"/>
      <c r="I64" s="114"/>
    </row>
    <row r="65" s="62" customFormat="1" ht="18" customHeight="1" spans="1:9">
      <c r="A65" s="114"/>
      <c r="B65" s="114"/>
      <c r="I65" s="114"/>
    </row>
    <row r="66" s="62" customFormat="1" ht="18" customHeight="1" spans="1:9">
      <c r="A66" s="114"/>
      <c r="B66" s="114"/>
      <c r="I66" s="114"/>
    </row>
    <row r="67" s="62" customFormat="1" ht="18" customHeight="1" spans="1:9">
      <c r="A67" s="114"/>
      <c r="B67" s="114"/>
      <c r="I67" s="114"/>
    </row>
    <row r="68" s="62" customFormat="1" ht="18" customHeight="1" spans="1:9">
      <c r="A68" s="114"/>
      <c r="B68" s="114"/>
      <c r="I68" s="114"/>
    </row>
    <row r="69" s="62" customFormat="1" ht="18" customHeight="1" spans="1:9">
      <c r="A69" s="114"/>
      <c r="B69" s="114"/>
      <c r="I69" s="114"/>
    </row>
    <row r="70" s="62" customFormat="1" spans="1:9">
      <c r="A70" s="114"/>
      <c r="B70" s="114"/>
      <c r="C70" s="114"/>
      <c r="D70" s="114"/>
      <c r="E70" s="114"/>
      <c r="F70" s="114"/>
      <c r="G70" s="114"/>
      <c r="H70" s="114"/>
      <c r="I70" s="114"/>
    </row>
  </sheetData>
  <mergeCells count="5">
    <mergeCell ref="A1:I1"/>
    <mergeCell ref="A13:I13"/>
    <mergeCell ref="A59:I59"/>
    <mergeCell ref="A60:I60"/>
    <mergeCell ref="A61:I61"/>
  </mergeCells>
  <conditionalFormatting sqref="D14:D58">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17 D18:D58">
      <formula1>"U,P,F,B,S,n/a"</formula1>
    </dataValidation>
  </dataValidations>
  <hyperlinks>
    <hyperlink ref="B14" location="'UC005 Test Cases'!A1" display="Reschedule Product Haul From Rig Job Blend (Update Time Fields)"/>
    <hyperlink ref="B15" location="'UC005 Test Cases'!A34" display="Reschedule Product Haul From Rig Job Blend  (Change to Go with crew)"/>
    <hyperlink ref="B17" location="'UC005 Test Cases'!A96" display="Reschedule Product Haul From Rig Job Blend  (Change to Third party)"/>
    <hyperlink ref="B16" location="'UC005 Test Cases'!A62" display="Reschedule Product Haul From Rig Job Blend  (Change to  Not Go with Crew)"/>
    <hyperlink ref="B18" location="'UC005 Test Cases'!A122" display="Reschedule Product Haul From Rig Job Blend  (Change to Not Third party)"/>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57697"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57697" progId="Paint.Picture" r:id="rId4"/>
      </mc:Fallback>
    </mc:AlternateContent>
    <mc:AlternateContent xmlns:mc="http://schemas.openxmlformats.org/markup-compatibility/2006">
      <mc:Choice Requires="x14">
        <oleObject shapeId="157698" progId="Paint.Picture" r:id="rId6">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57698" progId="Paint.Picture" r:id="rId6"/>
      </mc:Fallback>
    </mc:AlternateContent>
    <mc:AlternateContent xmlns:mc="http://schemas.openxmlformats.org/markup-compatibility/2006">
      <mc:Choice Requires="x14">
        <oleObject shapeId="157699" progId="Paint.Picture" r:id="rId7">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57699" progId="Paint.Picture" r:id="rId7"/>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9"/>
  <sheetViews>
    <sheetView topLeftCell="A325" workbookViewId="0">
      <selection activeCell="B344" sqref="B344"/>
    </sheetView>
  </sheetViews>
  <sheetFormatPr defaultColWidth="9" defaultRowHeight="12.75" outlineLevelCol="7"/>
  <cols>
    <col min="1" max="1" width="3.14285714285714" customWidth="1"/>
    <col min="2" max="3" width="32.1428571428571" customWidth="1"/>
    <col min="4" max="5" width="30.4285714285714" customWidth="1"/>
    <col min="6" max="6" width="9.14285714285714" customWidth="1"/>
    <col min="7" max="7" width="12.1428571428571" customWidth="1"/>
  </cols>
  <sheetData>
    <row r="1" ht="16.5" spans="1:8">
      <c r="A1" s="115" t="s">
        <v>441</v>
      </c>
      <c r="B1" s="115"/>
      <c r="C1" s="115"/>
      <c r="D1" s="115"/>
      <c r="E1" s="115"/>
      <c r="F1" s="115"/>
      <c r="G1" s="115"/>
      <c r="H1" s="115"/>
    </row>
    <row r="2" ht="36.75" spans="1:8">
      <c r="A2" s="116"/>
      <c r="B2" s="117" t="s">
        <v>139</v>
      </c>
      <c r="C2" s="117"/>
      <c r="D2" s="118" t="s">
        <v>432</v>
      </c>
      <c r="E2" s="119"/>
      <c r="F2" s="120" t="s">
        <v>141</v>
      </c>
      <c r="G2" s="121" t="s">
        <v>442</v>
      </c>
      <c r="H2" s="122"/>
    </row>
    <row r="3" ht="27.75" customHeight="1" spans="1:8">
      <c r="A3" s="123"/>
      <c r="B3" s="124" t="s">
        <v>143</v>
      </c>
      <c r="C3" s="125"/>
      <c r="D3" s="126" t="s">
        <v>443</v>
      </c>
      <c r="E3" s="127"/>
      <c r="F3" s="128"/>
      <c r="G3" s="129"/>
      <c r="H3" s="122"/>
    </row>
    <row r="4" spans="1:8">
      <c r="A4" s="130"/>
      <c r="B4" s="124" t="s">
        <v>145</v>
      </c>
      <c r="C4" s="125"/>
      <c r="D4" s="126" t="s">
        <v>444</v>
      </c>
      <c r="E4" s="127"/>
      <c r="F4" s="128"/>
      <c r="G4" s="129"/>
      <c r="H4" s="122"/>
    </row>
    <row r="5" spans="1:8">
      <c r="A5" s="130"/>
      <c r="B5" s="124" t="s">
        <v>147</v>
      </c>
      <c r="C5" s="131"/>
      <c r="D5" t="s">
        <v>445</v>
      </c>
      <c r="H5" s="122"/>
    </row>
    <row r="6" ht="26.25" customHeight="1" spans="1:8">
      <c r="A6" s="133"/>
      <c r="B6" s="134" t="s">
        <v>149</v>
      </c>
      <c r="C6" s="135"/>
      <c r="D6" s="136" t="s">
        <v>446</v>
      </c>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447</v>
      </c>
      <c r="H8" s="151"/>
    </row>
    <row r="9" ht="26.25" spans="1:8">
      <c r="A9" s="152" t="s">
        <v>158</v>
      </c>
      <c r="B9" s="153" t="s">
        <v>159</v>
      </c>
      <c r="C9" s="153" t="s">
        <v>448</v>
      </c>
      <c r="D9" s="153" t="s">
        <v>161</v>
      </c>
      <c r="E9" s="153" t="s">
        <v>449</v>
      </c>
      <c r="F9" s="154" t="s">
        <v>121</v>
      </c>
      <c r="G9" s="155" t="s">
        <v>163</v>
      </c>
      <c r="H9" s="156"/>
    </row>
    <row r="10" ht="24" spans="1:8">
      <c r="A10" s="157">
        <v>1</v>
      </c>
      <c r="B10" s="164" t="s">
        <v>167</v>
      </c>
      <c r="C10" s="164"/>
      <c r="D10" s="165" t="s">
        <v>169</v>
      </c>
      <c r="E10" s="159"/>
      <c r="F10" s="95" t="s">
        <v>130</v>
      </c>
      <c r="G10" s="160"/>
      <c r="H10" s="161"/>
    </row>
    <row r="11" ht="60" spans="1:8">
      <c r="A11" s="157">
        <v>2</v>
      </c>
      <c r="B11" s="164" t="s">
        <v>450</v>
      </c>
      <c r="C11" s="164"/>
      <c r="D11" s="165" t="s">
        <v>451</v>
      </c>
      <c r="E11" s="159"/>
      <c r="F11" s="95" t="s">
        <v>130</v>
      </c>
      <c r="G11" s="162"/>
      <c r="H11" s="163"/>
    </row>
    <row r="12" ht="36" spans="1:8">
      <c r="A12" s="157">
        <v>3</v>
      </c>
      <c r="B12" s="168" t="s">
        <v>452</v>
      </c>
      <c r="C12" s="168"/>
      <c r="D12" s="169" t="s">
        <v>453</v>
      </c>
      <c r="E12" s="209"/>
      <c r="F12" s="95" t="s">
        <v>130</v>
      </c>
      <c r="G12" s="170"/>
      <c r="H12" s="171"/>
    </row>
    <row r="13" spans="1:8">
      <c r="A13" s="157"/>
      <c r="B13" s="194"/>
      <c r="C13" s="194"/>
      <c r="D13" s="101" t="s">
        <v>172</v>
      </c>
      <c r="E13" s="195"/>
      <c r="F13" s="95" t="s">
        <v>130</v>
      </c>
      <c r="G13" s="170"/>
      <c r="H13" s="171"/>
    </row>
    <row r="14" ht="25.5" spans="1:8">
      <c r="A14" s="157"/>
      <c r="B14" s="194"/>
      <c r="C14" s="214"/>
      <c r="D14" s="93" t="s">
        <v>454</v>
      </c>
      <c r="E14" s="215"/>
      <c r="F14" s="95" t="s">
        <v>114</v>
      </c>
      <c r="G14" s="170"/>
      <c r="H14" s="171"/>
    </row>
    <row r="15" spans="1:8">
      <c r="A15" s="157"/>
      <c r="B15" s="183"/>
      <c r="C15" s="158"/>
      <c r="D15" s="158" t="s">
        <v>455</v>
      </c>
      <c r="E15" s="172"/>
      <c r="F15" s="95" t="s">
        <v>130</v>
      </c>
      <c r="G15" s="170"/>
      <c r="H15" s="171"/>
    </row>
    <row r="16" spans="1:8">
      <c r="A16" s="157"/>
      <c r="B16" s="183"/>
      <c r="C16" s="158"/>
      <c r="D16" s="158" t="s">
        <v>456</v>
      </c>
      <c r="E16" s="172"/>
      <c r="F16" s="95" t="s">
        <v>130</v>
      </c>
      <c r="G16" s="170"/>
      <c r="H16" s="171"/>
    </row>
    <row r="17" ht="25.5" spans="1:8">
      <c r="A17" s="157"/>
      <c r="B17" s="183"/>
      <c r="C17" s="158"/>
      <c r="D17" s="158" t="s">
        <v>457</v>
      </c>
      <c r="E17" s="172"/>
      <c r="F17" s="95" t="s">
        <v>130</v>
      </c>
      <c r="G17" s="170"/>
      <c r="H17" s="171"/>
    </row>
    <row r="18" spans="1:8">
      <c r="A18" s="157"/>
      <c r="B18" s="183"/>
      <c r="C18" s="158"/>
      <c r="D18" s="158" t="s">
        <v>458</v>
      </c>
      <c r="E18" s="172"/>
      <c r="F18" s="95" t="s">
        <v>130</v>
      </c>
      <c r="G18" s="170"/>
      <c r="H18" s="171"/>
    </row>
    <row r="19" spans="1:8">
      <c r="A19" s="157"/>
      <c r="B19" s="183"/>
      <c r="C19" s="158"/>
      <c r="D19" s="158" t="s">
        <v>459</v>
      </c>
      <c r="E19" s="172"/>
      <c r="F19" s="95" t="s">
        <v>130</v>
      </c>
      <c r="G19" s="170"/>
      <c r="H19" s="171"/>
    </row>
    <row r="20" ht="25.5" spans="1:8">
      <c r="A20" s="157"/>
      <c r="B20" s="158"/>
      <c r="C20" s="158"/>
      <c r="D20" s="158" t="s">
        <v>460</v>
      </c>
      <c r="E20" s="172"/>
      <c r="F20" s="95" t="s">
        <v>130</v>
      </c>
      <c r="G20" s="170"/>
      <c r="H20" s="171"/>
    </row>
    <row r="21" ht="25.5" spans="1:8">
      <c r="A21" s="157">
        <v>4</v>
      </c>
      <c r="B21" s="158" t="s">
        <v>461</v>
      </c>
      <c r="C21" s="158"/>
      <c r="D21" s="158" t="s">
        <v>462</v>
      </c>
      <c r="E21" s="172"/>
      <c r="F21" s="95" t="s">
        <v>130</v>
      </c>
      <c r="G21" s="170"/>
      <c r="H21" s="171"/>
    </row>
    <row r="22" ht="25.5" spans="1:8">
      <c r="A22" s="157">
        <v>5</v>
      </c>
      <c r="B22" s="158" t="s">
        <v>463</v>
      </c>
      <c r="C22" s="158"/>
      <c r="D22" s="158" t="s">
        <v>462</v>
      </c>
      <c r="E22" s="172"/>
      <c r="F22" s="95" t="s">
        <v>130</v>
      </c>
      <c r="G22" s="170"/>
      <c r="H22" s="171"/>
    </row>
    <row r="23" spans="1:8">
      <c r="A23" s="157">
        <v>6</v>
      </c>
      <c r="B23" s="158" t="s">
        <v>464</v>
      </c>
      <c r="C23" s="158"/>
      <c r="D23" s="158" t="s">
        <v>465</v>
      </c>
      <c r="E23" s="172"/>
      <c r="F23" s="95" t="s">
        <v>130</v>
      </c>
      <c r="G23" s="170"/>
      <c r="H23" s="171"/>
    </row>
    <row r="24" ht="36" customHeight="1" spans="1:8">
      <c r="A24" s="157">
        <v>7</v>
      </c>
      <c r="B24" s="158" t="s">
        <v>217</v>
      </c>
      <c r="C24" s="158"/>
      <c r="D24" s="158" t="s">
        <v>218</v>
      </c>
      <c r="E24" s="172"/>
      <c r="F24" s="95" t="s">
        <v>114</v>
      </c>
      <c r="G24" s="216" t="s">
        <v>466</v>
      </c>
      <c r="H24" s="208"/>
    </row>
    <row r="25" customHeight="1" spans="1:8">
      <c r="A25" s="157"/>
      <c r="B25" s="158"/>
      <c r="C25" s="158"/>
      <c r="D25" s="158"/>
      <c r="E25" s="172"/>
      <c r="F25" s="95" t="s">
        <v>130</v>
      </c>
      <c r="G25" s="216"/>
      <c r="H25" s="208"/>
    </row>
    <row r="26" customHeight="1" spans="1:8">
      <c r="A26" s="157"/>
      <c r="B26" s="158"/>
      <c r="C26" s="158"/>
      <c r="D26" s="158"/>
      <c r="E26" s="172"/>
      <c r="F26" s="95" t="s">
        <v>130</v>
      </c>
      <c r="G26" s="216"/>
      <c r="H26" s="208"/>
    </row>
    <row r="27" customHeight="1" spans="1:8">
      <c r="A27" s="157"/>
      <c r="B27" s="158"/>
      <c r="C27" s="158"/>
      <c r="D27" s="158"/>
      <c r="E27" s="172"/>
      <c r="F27" s="95" t="s">
        <v>130</v>
      </c>
      <c r="G27" s="216"/>
      <c r="H27" s="208"/>
    </row>
    <row r="28" spans="1:8">
      <c r="A28" s="157"/>
      <c r="B28" s="158"/>
      <c r="C28" s="158"/>
      <c r="D28" s="158"/>
      <c r="E28" s="172"/>
      <c r="F28" s="95" t="s">
        <v>130</v>
      </c>
      <c r="G28" s="216"/>
      <c r="H28" s="208"/>
    </row>
    <row r="29" spans="1:8">
      <c r="A29" s="157"/>
      <c r="B29" s="158"/>
      <c r="C29" s="158"/>
      <c r="D29" s="158"/>
      <c r="E29" s="172"/>
      <c r="F29" s="95" t="s">
        <v>130</v>
      </c>
      <c r="G29" s="170"/>
      <c r="H29" s="171"/>
    </row>
    <row r="30" ht="13.5" spans="1:8">
      <c r="A30" s="173"/>
      <c r="B30" s="174" t="s">
        <v>238</v>
      </c>
      <c r="C30" s="174"/>
      <c r="D30" s="175"/>
      <c r="E30" s="175"/>
      <c r="F30" s="217" t="s">
        <v>130</v>
      </c>
      <c r="G30" s="177"/>
      <c r="H30" s="178"/>
    </row>
    <row r="34" ht="16.5" spans="1:8">
      <c r="A34" s="115" t="s">
        <v>467</v>
      </c>
      <c r="B34" s="115"/>
      <c r="C34" s="115"/>
      <c r="D34" s="115"/>
      <c r="E34" s="115"/>
      <c r="F34" s="115"/>
      <c r="G34" s="115"/>
      <c r="H34" s="115"/>
    </row>
    <row r="35" ht="36.75" spans="1:8">
      <c r="A35" s="116"/>
      <c r="B35" s="117" t="s">
        <v>139</v>
      </c>
      <c r="C35" s="117"/>
      <c r="D35" s="118" t="s">
        <v>433</v>
      </c>
      <c r="E35" s="119"/>
      <c r="F35" s="120" t="s">
        <v>141</v>
      </c>
      <c r="G35" s="121" t="s">
        <v>468</v>
      </c>
      <c r="H35" s="122"/>
    </row>
    <row r="36" ht="27.75" customHeight="1" spans="1:8">
      <c r="A36" s="123"/>
      <c r="B36" s="124" t="s">
        <v>143</v>
      </c>
      <c r="C36" s="125"/>
      <c r="D36" s="126" t="s">
        <v>469</v>
      </c>
      <c r="E36" s="127"/>
      <c r="F36" s="128"/>
      <c r="G36" s="129"/>
      <c r="H36" s="122"/>
    </row>
    <row r="37" spans="1:8">
      <c r="A37" s="130"/>
      <c r="B37" s="124" t="s">
        <v>145</v>
      </c>
      <c r="C37" s="125"/>
      <c r="D37" s="126" t="s">
        <v>146</v>
      </c>
      <c r="E37" s="127"/>
      <c r="F37" s="128"/>
      <c r="G37" s="129"/>
      <c r="H37" s="122"/>
    </row>
    <row r="38" spans="1:8">
      <c r="A38" s="130"/>
      <c r="B38" s="124" t="s">
        <v>147</v>
      </c>
      <c r="C38" s="131"/>
      <c r="H38" s="122"/>
    </row>
    <row r="39" ht="26.25" customHeight="1" spans="1:8">
      <c r="A39" s="133"/>
      <c r="B39" s="134" t="s">
        <v>149</v>
      </c>
      <c r="C39" s="135"/>
      <c r="D39" s="218" t="s">
        <v>446</v>
      </c>
      <c r="E39" s="128"/>
      <c r="F39" s="128"/>
      <c r="G39" s="129"/>
      <c r="H39" s="137"/>
    </row>
    <row r="40" spans="1:8">
      <c r="A40" s="138"/>
      <c r="B40" s="139" t="s">
        <v>151</v>
      </c>
      <c r="C40" s="139"/>
      <c r="D40" s="140"/>
      <c r="E40" s="141"/>
      <c r="F40" s="142" t="s">
        <v>153</v>
      </c>
      <c r="G40" s="143"/>
      <c r="H40" s="144"/>
    </row>
    <row r="41" ht="13.5" spans="1:8">
      <c r="A41" s="145"/>
      <c r="B41" s="146" t="s">
        <v>154</v>
      </c>
      <c r="C41" s="146"/>
      <c r="D41" s="147" t="s">
        <v>155</v>
      </c>
      <c r="E41" s="148"/>
      <c r="F41" s="149" t="s">
        <v>156</v>
      </c>
      <c r="G41" s="150" t="s">
        <v>447</v>
      </c>
      <c r="H41" s="151"/>
    </row>
    <row r="42" ht="26.25" spans="1:8">
      <c r="A42" s="152" t="s">
        <v>158</v>
      </c>
      <c r="B42" s="153" t="s">
        <v>159</v>
      </c>
      <c r="C42" s="153" t="s">
        <v>448</v>
      </c>
      <c r="D42" s="153" t="s">
        <v>161</v>
      </c>
      <c r="E42" s="153" t="s">
        <v>449</v>
      </c>
      <c r="F42" s="154" t="s">
        <v>121</v>
      </c>
      <c r="G42" s="155" t="s">
        <v>163</v>
      </c>
      <c r="H42" s="156"/>
    </row>
    <row r="43" ht="24" spans="1:8">
      <c r="A43" s="157">
        <v>1</v>
      </c>
      <c r="B43" s="164" t="s">
        <v>167</v>
      </c>
      <c r="C43" s="164"/>
      <c r="D43" s="165" t="s">
        <v>169</v>
      </c>
      <c r="E43" s="159"/>
      <c r="F43" s="95" t="s">
        <v>130</v>
      </c>
      <c r="G43" s="160"/>
      <c r="H43" s="161"/>
    </row>
    <row r="44" ht="60" spans="1:8">
      <c r="A44" s="157">
        <v>2</v>
      </c>
      <c r="B44" s="164" t="s">
        <v>450</v>
      </c>
      <c r="C44" s="164"/>
      <c r="D44" s="165" t="s">
        <v>451</v>
      </c>
      <c r="E44" s="159"/>
      <c r="F44" s="95" t="s">
        <v>130</v>
      </c>
      <c r="G44" s="162"/>
      <c r="H44" s="163"/>
    </row>
    <row r="45" ht="36" spans="1:8">
      <c r="A45" s="157">
        <v>3</v>
      </c>
      <c r="B45" s="168" t="s">
        <v>452</v>
      </c>
      <c r="C45" s="168"/>
      <c r="D45" s="169" t="s">
        <v>453</v>
      </c>
      <c r="E45" s="209"/>
      <c r="F45" s="95" t="s">
        <v>130</v>
      </c>
      <c r="G45" s="170"/>
      <c r="H45" s="171"/>
    </row>
    <row r="46" spans="1:8">
      <c r="A46" s="157"/>
      <c r="B46" s="194"/>
      <c r="C46" s="194"/>
      <c r="D46" s="101" t="s">
        <v>172</v>
      </c>
      <c r="E46" s="195"/>
      <c r="F46" s="95" t="s">
        <v>130</v>
      </c>
      <c r="G46" s="170"/>
      <c r="H46" s="171"/>
    </row>
    <row r="47" ht="25.5" spans="1:8">
      <c r="A47" s="157"/>
      <c r="B47" s="194"/>
      <c r="C47" s="214"/>
      <c r="D47" s="93" t="s">
        <v>454</v>
      </c>
      <c r="E47" s="215"/>
      <c r="F47" s="95" t="s">
        <v>130</v>
      </c>
      <c r="G47" s="170"/>
      <c r="H47" s="171"/>
    </row>
    <row r="48" spans="1:8">
      <c r="A48" s="157"/>
      <c r="B48" s="183"/>
      <c r="C48" s="158"/>
      <c r="D48" s="158" t="s">
        <v>455</v>
      </c>
      <c r="E48" s="172"/>
      <c r="F48" s="95" t="s">
        <v>130</v>
      </c>
      <c r="G48" s="170"/>
      <c r="H48" s="171"/>
    </row>
    <row r="49" spans="1:8">
      <c r="A49" s="157"/>
      <c r="B49" s="183"/>
      <c r="C49" s="158"/>
      <c r="D49" s="158" t="s">
        <v>456</v>
      </c>
      <c r="E49" s="172"/>
      <c r="F49" s="95" t="s">
        <v>130</v>
      </c>
      <c r="G49" s="170"/>
      <c r="H49" s="171"/>
    </row>
    <row r="50" ht="25.5" spans="1:8">
      <c r="A50" s="157"/>
      <c r="B50" s="183"/>
      <c r="C50" s="158"/>
      <c r="D50" s="158" t="s">
        <v>457</v>
      </c>
      <c r="E50" s="172"/>
      <c r="F50" s="95" t="s">
        <v>130</v>
      </c>
      <c r="G50" s="170"/>
      <c r="H50" s="171"/>
    </row>
    <row r="51" ht="36" customHeight="1" spans="1:8">
      <c r="A51" s="157"/>
      <c r="B51" s="183"/>
      <c r="C51" s="158"/>
      <c r="D51" s="158" t="s">
        <v>458</v>
      </c>
      <c r="E51" s="172"/>
      <c r="F51" s="95" t="s">
        <v>130</v>
      </c>
      <c r="G51" s="216"/>
      <c r="H51" s="208"/>
    </row>
    <row r="52" customHeight="1" spans="1:8">
      <c r="A52" s="157"/>
      <c r="B52" s="183"/>
      <c r="C52" s="158"/>
      <c r="D52" s="158" t="s">
        <v>459</v>
      </c>
      <c r="E52" s="172"/>
      <c r="F52" s="95" t="s">
        <v>130</v>
      </c>
      <c r="G52" s="216"/>
      <c r="H52" s="208"/>
    </row>
    <row r="53" ht="25.5" spans="1:8">
      <c r="A53" s="157"/>
      <c r="B53" s="158"/>
      <c r="C53" s="158"/>
      <c r="D53" s="158" t="s">
        <v>460</v>
      </c>
      <c r="E53" s="172"/>
      <c r="F53" s="95" t="s">
        <v>130</v>
      </c>
      <c r="G53" s="216"/>
      <c r="H53" s="208"/>
    </row>
    <row r="54" customHeight="1" spans="1:8">
      <c r="A54" s="157">
        <v>4</v>
      </c>
      <c r="B54" s="158" t="s">
        <v>470</v>
      </c>
      <c r="C54" s="158"/>
      <c r="D54" s="158" t="s">
        <v>471</v>
      </c>
      <c r="E54" s="172"/>
      <c r="F54" s="95" t="s">
        <v>130</v>
      </c>
      <c r="G54" s="216"/>
      <c r="H54" s="208"/>
    </row>
    <row r="55" ht="25.5" spans="1:8">
      <c r="A55" s="157"/>
      <c r="B55" s="158"/>
      <c r="C55" s="158"/>
      <c r="D55" s="158" t="s">
        <v>472</v>
      </c>
      <c r="E55" s="172"/>
      <c r="F55" s="95" t="s">
        <v>130</v>
      </c>
      <c r="G55" s="216"/>
      <c r="H55" s="208"/>
    </row>
    <row r="56" ht="25.5" spans="1:8">
      <c r="A56" s="157">
        <v>5</v>
      </c>
      <c r="B56" s="158" t="s">
        <v>217</v>
      </c>
      <c r="C56" s="158"/>
      <c r="D56" s="158" t="s">
        <v>473</v>
      </c>
      <c r="E56" s="172"/>
      <c r="F56" s="95" t="s">
        <v>130</v>
      </c>
      <c r="G56" s="170"/>
      <c r="H56" s="171"/>
    </row>
    <row r="57" spans="1:8">
      <c r="A57" s="219"/>
      <c r="B57" s="183"/>
      <c r="C57" s="183"/>
      <c r="D57" s="183"/>
      <c r="E57" s="183"/>
      <c r="F57" s="220"/>
      <c r="G57" s="211"/>
      <c r="H57" s="212"/>
    </row>
    <row r="58" spans="1:8">
      <c r="A58" s="219"/>
      <c r="B58" s="183"/>
      <c r="C58" s="183"/>
      <c r="D58" s="183"/>
      <c r="E58" s="183"/>
      <c r="F58" s="220"/>
      <c r="G58" s="211"/>
      <c r="H58" s="212"/>
    </row>
    <row r="59" spans="1:8">
      <c r="A59" s="219"/>
      <c r="B59" s="183"/>
      <c r="C59" s="183"/>
      <c r="D59" s="183"/>
      <c r="E59" s="183"/>
      <c r="F59" s="220"/>
      <c r="G59" s="211"/>
      <c r="H59" s="212"/>
    </row>
    <row r="60" spans="1:8">
      <c r="A60" s="219"/>
      <c r="B60" s="183"/>
      <c r="C60" s="183"/>
      <c r="D60" s="183"/>
      <c r="E60" s="183"/>
      <c r="F60" s="220"/>
      <c r="G60" s="211"/>
      <c r="H60" s="212"/>
    </row>
    <row r="61" spans="1:8">
      <c r="A61" s="219"/>
      <c r="B61" s="183"/>
      <c r="C61" s="183"/>
      <c r="D61" s="183"/>
      <c r="E61" s="183"/>
      <c r="F61" s="220"/>
      <c r="G61" s="211"/>
      <c r="H61" s="212"/>
    </row>
    <row r="62" ht="13.5" spans="1:8">
      <c r="A62" s="173"/>
      <c r="B62" s="174" t="s">
        <v>238</v>
      </c>
      <c r="C62" s="174"/>
      <c r="D62" s="175"/>
      <c r="E62" s="175"/>
      <c r="F62" s="206" t="s">
        <v>130</v>
      </c>
      <c r="G62" s="177"/>
      <c r="H62" s="178"/>
    </row>
    <row r="67" ht="16.5" spans="1:8">
      <c r="A67" s="115" t="s">
        <v>474</v>
      </c>
      <c r="B67" s="115"/>
      <c r="C67" s="115"/>
      <c r="D67" s="115"/>
      <c r="E67" s="115"/>
      <c r="F67" s="115"/>
      <c r="G67" s="115"/>
      <c r="H67" s="115"/>
    </row>
    <row r="68" ht="36.75" spans="1:8">
      <c r="A68" s="116"/>
      <c r="B68" s="117" t="s">
        <v>139</v>
      </c>
      <c r="C68" s="117"/>
      <c r="D68" s="118" t="s">
        <v>434</v>
      </c>
      <c r="E68" s="119"/>
      <c r="F68" s="120" t="s">
        <v>141</v>
      </c>
      <c r="G68" s="121" t="s">
        <v>475</v>
      </c>
      <c r="H68" s="122"/>
    </row>
    <row r="69" spans="1:8">
      <c r="A69" s="123"/>
      <c r="B69" s="124" t="s">
        <v>143</v>
      </c>
      <c r="C69" s="125"/>
      <c r="D69" s="126" t="s">
        <v>144</v>
      </c>
      <c r="E69" s="127"/>
      <c r="F69" s="128"/>
      <c r="G69" s="129"/>
      <c r="H69" s="122"/>
    </row>
    <row r="70" spans="1:8">
      <c r="A70" s="130"/>
      <c r="B70" s="124" t="s">
        <v>145</v>
      </c>
      <c r="C70" s="125"/>
      <c r="D70" s="126" t="s">
        <v>146</v>
      </c>
      <c r="E70" s="127"/>
      <c r="F70" s="128"/>
      <c r="G70" s="129"/>
      <c r="H70" s="122"/>
    </row>
    <row r="71" spans="1:8">
      <c r="A71" s="130"/>
      <c r="B71" s="124" t="s">
        <v>147</v>
      </c>
      <c r="C71" s="131"/>
      <c r="H71" s="122"/>
    </row>
    <row r="72" ht="13.5" spans="1:8">
      <c r="A72" s="133"/>
      <c r="B72" s="134" t="s">
        <v>149</v>
      </c>
      <c r="C72" s="135"/>
      <c r="D72" s="136" t="s">
        <v>476</v>
      </c>
      <c r="E72" s="128"/>
      <c r="F72" s="128"/>
      <c r="G72" s="129"/>
      <c r="H72" s="137"/>
    </row>
    <row r="73" spans="1:8">
      <c r="A73" s="138"/>
      <c r="B73" s="139" t="s">
        <v>151</v>
      </c>
      <c r="C73" s="139"/>
      <c r="D73" s="140"/>
      <c r="E73" s="141"/>
      <c r="F73" s="142" t="s">
        <v>153</v>
      </c>
      <c r="G73" s="143"/>
      <c r="H73" s="144"/>
    </row>
    <row r="74" ht="13.5" spans="1:8">
      <c r="A74" s="145"/>
      <c r="B74" s="146" t="s">
        <v>154</v>
      </c>
      <c r="C74" s="146"/>
      <c r="D74" s="147" t="s">
        <v>155</v>
      </c>
      <c r="E74" s="148"/>
      <c r="F74" s="149" t="s">
        <v>156</v>
      </c>
      <c r="G74" s="150" t="s">
        <v>447</v>
      </c>
      <c r="H74" s="151"/>
    </row>
    <row r="75" ht="26.25" spans="1:8">
      <c r="A75" s="152" t="s">
        <v>158</v>
      </c>
      <c r="B75" s="153" t="s">
        <v>159</v>
      </c>
      <c r="C75" s="153" t="s">
        <v>448</v>
      </c>
      <c r="D75" s="153" t="s">
        <v>161</v>
      </c>
      <c r="E75" s="153" t="s">
        <v>449</v>
      </c>
      <c r="F75" s="154" t="s">
        <v>121</v>
      </c>
      <c r="G75" s="155" t="s">
        <v>163</v>
      </c>
      <c r="H75" s="156"/>
    </row>
    <row r="76" ht="24" spans="1:8">
      <c r="A76" s="157">
        <v>1</v>
      </c>
      <c r="B76" s="164" t="s">
        <v>167</v>
      </c>
      <c r="C76" s="164"/>
      <c r="D76" s="165" t="s">
        <v>169</v>
      </c>
      <c r="E76" s="159"/>
      <c r="F76" s="95" t="s">
        <v>130</v>
      </c>
      <c r="G76" s="160"/>
      <c r="H76" s="161"/>
    </row>
    <row r="77" ht="60" spans="1:8">
      <c r="A77" s="157">
        <v>2</v>
      </c>
      <c r="B77" s="164" t="s">
        <v>450</v>
      </c>
      <c r="C77" s="164"/>
      <c r="D77" s="165" t="s">
        <v>451</v>
      </c>
      <c r="E77" s="159"/>
      <c r="F77" s="95" t="s">
        <v>130</v>
      </c>
      <c r="G77" s="162"/>
      <c r="H77" s="163"/>
    </row>
    <row r="78" ht="36" spans="1:8">
      <c r="A78" s="157">
        <v>3</v>
      </c>
      <c r="B78" s="168" t="s">
        <v>452</v>
      </c>
      <c r="C78" s="168"/>
      <c r="D78" s="169" t="s">
        <v>453</v>
      </c>
      <c r="E78" s="209"/>
      <c r="F78" s="95" t="s">
        <v>130</v>
      </c>
      <c r="G78" s="170"/>
      <c r="H78" s="171"/>
    </row>
    <row r="79" spans="1:8">
      <c r="A79" s="157"/>
      <c r="B79" s="194"/>
      <c r="C79" s="194"/>
      <c r="D79" s="101" t="s">
        <v>172</v>
      </c>
      <c r="E79" s="195"/>
      <c r="F79" s="95" t="s">
        <v>130</v>
      </c>
      <c r="G79" s="170"/>
      <c r="H79" s="171"/>
    </row>
    <row r="80" spans="1:8">
      <c r="A80" s="157"/>
      <c r="B80" s="183"/>
      <c r="C80" s="158"/>
      <c r="D80" s="158" t="s">
        <v>477</v>
      </c>
      <c r="E80" s="172"/>
      <c r="F80" s="95" t="s">
        <v>130</v>
      </c>
      <c r="G80" s="170"/>
      <c r="H80" s="171"/>
    </row>
    <row r="81" spans="1:8">
      <c r="A81" s="157"/>
      <c r="B81" s="183"/>
      <c r="C81" s="158"/>
      <c r="D81" s="158" t="s">
        <v>456</v>
      </c>
      <c r="E81" s="172"/>
      <c r="F81" s="95" t="s">
        <v>130</v>
      </c>
      <c r="G81" s="170"/>
      <c r="H81" s="171"/>
    </row>
    <row r="82" spans="1:8">
      <c r="A82" s="157"/>
      <c r="B82" s="183"/>
      <c r="C82" s="158"/>
      <c r="D82" s="158" t="s">
        <v>478</v>
      </c>
      <c r="E82" s="172"/>
      <c r="F82" s="95" t="s">
        <v>130</v>
      </c>
      <c r="G82" s="170"/>
      <c r="H82" s="171"/>
    </row>
    <row r="83" ht="25.5" spans="1:8">
      <c r="A83" s="157"/>
      <c r="B83" s="158"/>
      <c r="C83" s="158"/>
      <c r="D83" s="158" t="s">
        <v>460</v>
      </c>
      <c r="E83" s="172"/>
      <c r="F83" s="95" t="s">
        <v>130</v>
      </c>
      <c r="G83" s="170"/>
      <c r="H83" s="171"/>
    </row>
    <row r="84" ht="27" customHeight="1" spans="1:8">
      <c r="A84" s="157">
        <v>4</v>
      </c>
      <c r="B84" s="158" t="s">
        <v>479</v>
      </c>
      <c r="C84" s="158"/>
      <c r="D84" s="158" t="s">
        <v>480</v>
      </c>
      <c r="E84" s="172"/>
      <c r="F84" s="95" t="s">
        <v>130</v>
      </c>
      <c r="G84" s="216"/>
      <c r="H84" s="208"/>
    </row>
    <row r="85" ht="25.5" spans="1:8">
      <c r="A85" s="157"/>
      <c r="B85" s="158"/>
      <c r="C85" s="158"/>
      <c r="D85" s="158" t="s">
        <v>481</v>
      </c>
      <c r="E85" s="172"/>
      <c r="F85" s="95" t="s">
        <v>130</v>
      </c>
      <c r="G85" s="170"/>
      <c r="H85" s="171"/>
    </row>
    <row r="86" spans="1:8">
      <c r="A86" s="157"/>
      <c r="B86" s="158"/>
      <c r="C86" s="158"/>
      <c r="D86" s="158" t="s">
        <v>482</v>
      </c>
      <c r="E86" s="172"/>
      <c r="F86" s="95" t="s">
        <v>130</v>
      </c>
      <c r="G86" s="170"/>
      <c r="H86" s="171"/>
    </row>
    <row r="87" ht="25.5" spans="1:8">
      <c r="A87" s="157">
        <v>5</v>
      </c>
      <c r="B87" s="158" t="s">
        <v>217</v>
      </c>
      <c r="C87" s="158"/>
      <c r="D87" s="158" t="s">
        <v>218</v>
      </c>
      <c r="E87" s="172"/>
      <c r="F87" s="95" t="s">
        <v>130</v>
      </c>
      <c r="G87" s="216"/>
      <c r="H87" s="208"/>
    </row>
    <row r="88" spans="1:8">
      <c r="A88" s="157"/>
      <c r="B88" s="158"/>
      <c r="C88" s="158"/>
      <c r="D88" s="158"/>
      <c r="E88" s="172"/>
      <c r="F88" s="95" t="s">
        <v>130</v>
      </c>
      <c r="G88" s="216"/>
      <c r="H88" s="208"/>
    </row>
    <row r="89" spans="1:8">
      <c r="A89" s="157"/>
      <c r="B89" s="158"/>
      <c r="C89" s="158"/>
      <c r="D89" s="158"/>
      <c r="E89" s="172"/>
      <c r="F89" s="95" t="s">
        <v>130</v>
      </c>
      <c r="G89" s="216"/>
      <c r="H89" s="208"/>
    </row>
    <row r="90" spans="1:8">
      <c r="A90" s="157"/>
      <c r="B90" s="158"/>
      <c r="C90" s="158"/>
      <c r="D90" s="158"/>
      <c r="E90" s="172"/>
      <c r="F90" s="95" t="s">
        <v>130</v>
      </c>
      <c r="G90" s="216"/>
      <c r="H90" s="208"/>
    </row>
    <row r="91" spans="1:8">
      <c r="A91" s="157"/>
      <c r="B91" s="158"/>
      <c r="C91" s="158"/>
      <c r="D91" s="158"/>
      <c r="E91" s="172"/>
      <c r="F91" s="95" t="s">
        <v>130</v>
      </c>
      <c r="G91" s="216"/>
      <c r="H91" s="208"/>
    </row>
    <row r="92" spans="1:8">
      <c r="A92" s="157"/>
      <c r="B92" s="158"/>
      <c r="C92" s="158"/>
      <c r="D92" s="158"/>
      <c r="E92" s="172"/>
      <c r="F92" s="95" t="s">
        <v>130</v>
      </c>
      <c r="G92" s="170"/>
      <c r="H92" s="171"/>
    </row>
    <row r="93" ht="13.5" spans="1:8">
      <c r="A93" s="173"/>
      <c r="B93" s="174" t="s">
        <v>238</v>
      </c>
      <c r="C93" s="174"/>
      <c r="D93" s="175"/>
      <c r="E93" s="176"/>
      <c r="F93" s="95" t="s">
        <v>130</v>
      </c>
      <c r="G93" s="177"/>
      <c r="H93" s="178"/>
    </row>
    <row r="97" ht="16.5" spans="1:8">
      <c r="A97" s="115" t="s">
        <v>483</v>
      </c>
      <c r="B97" s="115"/>
      <c r="C97" s="115"/>
      <c r="D97" s="115"/>
      <c r="E97" s="115"/>
      <c r="F97" s="115"/>
      <c r="G97" s="115"/>
      <c r="H97" s="115"/>
    </row>
    <row r="98" ht="36.75" spans="1:8">
      <c r="A98" s="116"/>
      <c r="B98" s="117" t="s">
        <v>139</v>
      </c>
      <c r="C98" s="117"/>
      <c r="D98" s="118" t="s">
        <v>435</v>
      </c>
      <c r="E98" s="119"/>
      <c r="F98" s="120" t="s">
        <v>141</v>
      </c>
      <c r="G98" s="121" t="s">
        <v>484</v>
      </c>
      <c r="H98" s="122"/>
    </row>
    <row r="99" spans="1:8">
      <c r="A99" s="123"/>
      <c r="B99" s="124" t="s">
        <v>143</v>
      </c>
      <c r="C99" s="125"/>
      <c r="D99" s="126" t="s">
        <v>144</v>
      </c>
      <c r="E99" s="127"/>
      <c r="F99" s="128"/>
      <c r="G99" s="129"/>
      <c r="H99" s="122"/>
    </row>
    <row r="100" spans="1:8">
      <c r="A100" s="130"/>
      <c r="B100" s="124" t="s">
        <v>145</v>
      </c>
      <c r="C100" s="125"/>
      <c r="D100" s="126" t="s">
        <v>146</v>
      </c>
      <c r="E100" s="127"/>
      <c r="F100" s="128"/>
      <c r="G100" s="129"/>
      <c r="H100" s="122"/>
    </row>
    <row r="101" spans="1:8">
      <c r="A101" s="130"/>
      <c r="B101" s="124" t="s">
        <v>147</v>
      </c>
      <c r="C101" s="131"/>
      <c r="H101" s="122"/>
    </row>
    <row r="102" ht="13.5" spans="1:8">
      <c r="A102" s="133"/>
      <c r="B102" s="134" t="s">
        <v>149</v>
      </c>
      <c r="C102" s="135"/>
      <c r="D102" s="136" t="s">
        <v>446</v>
      </c>
      <c r="E102" s="128"/>
      <c r="F102" s="128"/>
      <c r="G102" s="129"/>
      <c r="H102" s="137"/>
    </row>
    <row r="103" spans="1:8">
      <c r="A103" s="138"/>
      <c r="B103" s="139" t="s">
        <v>151</v>
      </c>
      <c r="C103" s="139"/>
      <c r="D103" s="140"/>
      <c r="E103" s="141"/>
      <c r="F103" s="142" t="s">
        <v>153</v>
      </c>
      <c r="G103" s="143"/>
      <c r="H103" s="144"/>
    </row>
    <row r="104" ht="13.5" spans="1:8">
      <c r="A104" s="145"/>
      <c r="B104" s="146" t="s">
        <v>154</v>
      </c>
      <c r="C104" s="146"/>
      <c r="D104" s="147" t="s">
        <v>155</v>
      </c>
      <c r="E104" s="148"/>
      <c r="F104" s="149" t="s">
        <v>156</v>
      </c>
      <c r="G104" s="150" t="s">
        <v>447</v>
      </c>
      <c r="H104" s="151"/>
    </row>
    <row r="105" ht="26.25" spans="1:8">
      <c r="A105" s="152" t="s">
        <v>158</v>
      </c>
      <c r="B105" s="153" t="s">
        <v>159</v>
      </c>
      <c r="C105" s="153" t="s">
        <v>448</v>
      </c>
      <c r="D105" s="153" t="s">
        <v>161</v>
      </c>
      <c r="E105" s="153" t="s">
        <v>449</v>
      </c>
      <c r="F105" s="154" t="s">
        <v>121</v>
      </c>
      <c r="G105" s="155" t="s">
        <v>163</v>
      </c>
      <c r="H105" s="156"/>
    </row>
    <row r="106" ht="24" spans="1:8">
      <c r="A106" s="157">
        <v>1</v>
      </c>
      <c r="B106" s="164" t="s">
        <v>167</v>
      </c>
      <c r="C106" s="164"/>
      <c r="D106" s="165" t="s">
        <v>169</v>
      </c>
      <c r="E106" s="159"/>
      <c r="F106" s="95" t="s">
        <v>130</v>
      </c>
      <c r="G106" s="160"/>
      <c r="H106" s="161"/>
    </row>
    <row r="107" ht="60" spans="1:8">
      <c r="A107" s="157">
        <v>2</v>
      </c>
      <c r="B107" s="164" t="s">
        <v>450</v>
      </c>
      <c r="C107" s="164"/>
      <c r="D107" s="165" t="s">
        <v>451</v>
      </c>
      <c r="E107" s="159"/>
      <c r="F107" s="95"/>
      <c r="G107" s="162"/>
      <c r="H107" s="163"/>
    </row>
    <row r="108" ht="36" spans="1:8">
      <c r="A108" s="157">
        <v>3</v>
      </c>
      <c r="B108" s="168" t="s">
        <v>452</v>
      </c>
      <c r="C108" s="168"/>
      <c r="D108" s="169" t="s">
        <v>453</v>
      </c>
      <c r="E108" s="209"/>
      <c r="F108" s="95" t="s">
        <v>130</v>
      </c>
      <c r="G108" s="170"/>
      <c r="H108" s="171"/>
    </row>
    <row r="109" spans="1:8">
      <c r="A109" s="157"/>
      <c r="B109" s="194"/>
      <c r="C109" s="194"/>
      <c r="D109" s="101" t="s">
        <v>172</v>
      </c>
      <c r="E109" s="195"/>
      <c r="F109" s="95" t="s">
        <v>130</v>
      </c>
      <c r="G109" s="170"/>
      <c r="H109" s="171"/>
    </row>
    <row r="110" ht="25.5" spans="1:8">
      <c r="A110" s="157"/>
      <c r="B110" s="183"/>
      <c r="C110" s="158"/>
      <c r="D110" s="93" t="s">
        <v>454</v>
      </c>
      <c r="E110" s="172"/>
      <c r="F110" s="95" t="s">
        <v>130</v>
      </c>
      <c r="G110" s="170"/>
      <c r="H110" s="171"/>
    </row>
    <row r="111" spans="1:8">
      <c r="A111" s="157"/>
      <c r="B111" s="183"/>
      <c r="C111" s="158"/>
      <c r="D111" s="158" t="s">
        <v>455</v>
      </c>
      <c r="E111" s="172"/>
      <c r="F111" s="95" t="s">
        <v>130</v>
      </c>
      <c r="G111" s="170"/>
      <c r="H111" s="171"/>
    </row>
    <row r="112" spans="1:8">
      <c r="A112" s="157"/>
      <c r="B112" s="183"/>
      <c r="C112" s="158"/>
      <c r="D112" s="158" t="s">
        <v>456</v>
      </c>
      <c r="E112" s="172"/>
      <c r="F112" s="95" t="s">
        <v>130</v>
      </c>
      <c r="G112" s="170"/>
      <c r="H112" s="171"/>
    </row>
    <row r="113" ht="25.5" spans="1:8">
      <c r="A113" s="157"/>
      <c r="B113" s="158"/>
      <c r="C113" s="158"/>
      <c r="D113" s="158" t="s">
        <v>457</v>
      </c>
      <c r="E113" s="172"/>
      <c r="F113" s="95" t="s">
        <v>130</v>
      </c>
      <c r="G113" s="170"/>
      <c r="H113" s="171"/>
    </row>
    <row r="114" spans="1:8">
      <c r="A114" s="157"/>
      <c r="B114" s="158"/>
      <c r="C114" s="158"/>
      <c r="D114" s="158" t="s">
        <v>458</v>
      </c>
      <c r="E114" s="172"/>
      <c r="F114" s="95" t="s">
        <v>130</v>
      </c>
      <c r="G114" s="170"/>
      <c r="H114" s="171"/>
    </row>
    <row r="115" spans="1:8">
      <c r="A115" s="157"/>
      <c r="B115" s="158"/>
      <c r="C115" s="158"/>
      <c r="D115" s="158" t="s">
        <v>459</v>
      </c>
      <c r="E115" s="172"/>
      <c r="F115" s="95" t="s">
        <v>130</v>
      </c>
      <c r="G115" s="170"/>
      <c r="H115" s="171"/>
    </row>
    <row r="116" ht="25.5" spans="1:8">
      <c r="A116" s="157"/>
      <c r="B116" s="158"/>
      <c r="C116" s="158"/>
      <c r="D116" s="158" t="s">
        <v>460</v>
      </c>
      <c r="E116" s="172"/>
      <c r="F116" s="95" t="s">
        <v>130</v>
      </c>
      <c r="G116" s="170"/>
      <c r="H116" s="171"/>
    </row>
    <row r="117" spans="1:8">
      <c r="A117" s="157">
        <v>4</v>
      </c>
      <c r="B117" s="158" t="s">
        <v>485</v>
      </c>
      <c r="C117" s="158"/>
      <c r="D117" s="158" t="s">
        <v>486</v>
      </c>
      <c r="E117" s="172"/>
      <c r="F117" s="95" t="s">
        <v>130</v>
      </c>
      <c r="G117" s="170"/>
      <c r="H117" s="171"/>
    </row>
    <row r="118" spans="1:8">
      <c r="A118" s="157"/>
      <c r="B118" s="158"/>
      <c r="C118" s="158"/>
      <c r="D118" s="158" t="s">
        <v>487</v>
      </c>
      <c r="E118" s="172"/>
      <c r="F118" s="95" t="s">
        <v>130</v>
      </c>
      <c r="G118" s="170"/>
      <c r="H118" s="171"/>
    </row>
    <row r="119" ht="25.5" spans="1:8">
      <c r="A119" s="157"/>
      <c r="B119" s="158"/>
      <c r="C119" s="158"/>
      <c r="D119" s="158" t="s">
        <v>488</v>
      </c>
      <c r="E119" s="172"/>
      <c r="F119" s="95" t="s">
        <v>130</v>
      </c>
      <c r="G119" s="170"/>
      <c r="H119" s="171"/>
    </row>
    <row r="120" ht="25.5" spans="1:8">
      <c r="A120" s="157">
        <v>5</v>
      </c>
      <c r="B120" s="158" t="s">
        <v>489</v>
      </c>
      <c r="C120" s="158"/>
      <c r="D120" s="158" t="s">
        <v>490</v>
      </c>
      <c r="E120" s="172"/>
      <c r="F120" s="95"/>
      <c r="G120" s="170"/>
      <c r="H120" s="171"/>
    </row>
    <row r="121" ht="25.5" spans="1:8">
      <c r="A121" s="157"/>
      <c r="B121" s="158" t="s">
        <v>491</v>
      </c>
      <c r="C121" s="158"/>
      <c r="D121" s="158" t="s">
        <v>492</v>
      </c>
      <c r="E121" s="172"/>
      <c r="F121" s="95"/>
      <c r="G121" s="170"/>
      <c r="H121" s="171"/>
    </row>
    <row r="122" ht="25.5" spans="1:8">
      <c r="A122" s="157">
        <v>6</v>
      </c>
      <c r="B122" s="158" t="s">
        <v>217</v>
      </c>
      <c r="C122" s="158"/>
      <c r="D122" s="158" t="s">
        <v>218</v>
      </c>
      <c r="E122" s="172"/>
      <c r="F122" s="95" t="s">
        <v>130</v>
      </c>
      <c r="G122" s="216"/>
      <c r="H122" s="208"/>
    </row>
    <row r="123" spans="1:8">
      <c r="A123" s="157"/>
      <c r="B123" s="158"/>
      <c r="C123" s="158"/>
      <c r="D123" s="158"/>
      <c r="E123" s="172"/>
      <c r="F123" s="95" t="s">
        <v>130</v>
      </c>
      <c r="G123" s="216"/>
      <c r="H123" s="208"/>
    </row>
    <row r="124" spans="1:8">
      <c r="A124" s="157"/>
      <c r="B124" s="158"/>
      <c r="C124" s="158"/>
      <c r="D124" s="158"/>
      <c r="E124" s="172"/>
      <c r="F124" s="95" t="s">
        <v>130</v>
      </c>
      <c r="G124" s="216"/>
      <c r="H124" s="208"/>
    </row>
    <row r="125" spans="1:8">
      <c r="A125" s="157"/>
      <c r="B125" s="158"/>
      <c r="C125" s="158"/>
      <c r="D125" s="158"/>
      <c r="E125" s="172"/>
      <c r="F125" s="95" t="s">
        <v>130</v>
      </c>
      <c r="G125" s="216"/>
      <c r="H125" s="208"/>
    </row>
    <row r="126" spans="1:8">
      <c r="A126" s="157"/>
      <c r="B126" s="158"/>
      <c r="C126" s="158"/>
      <c r="D126" s="158"/>
      <c r="E126" s="172"/>
      <c r="F126" s="95" t="s">
        <v>130</v>
      </c>
      <c r="G126" s="216"/>
      <c r="H126" s="208"/>
    </row>
    <row r="127" spans="1:8">
      <c r="A127" s="157"/>
      <c r="B127" s="158"/>
      <c r="C127" s="158"/>
      <c r="D127" s="158"/>
      <c r="E127" s="172"/>
      <c r="F127" s="95" t="s">
        <v>130</v>
      </c>
      <c r="G127" s="170"/>
      <c r="H127" s="171"/>
    </row>
    <row r="128" ht="13.5" spans="1:8">
      <c r="A128" s="173"/>
      <c r="B128" s="174" t="s">
        <v>238</v>
      </c>
      <c r="C128" s="174"/>
      <c r="D128" s="175"/>
      <c r="E128" s="176"/>
      <c r="F128" s="95" t="s">
        <v>130</v>
      </c>
      <c r="G128" s="177"/>
      <c r="H128" s="178"/>
    </row>
    <row r="131" ht="16.5" spans="1:8">
      <c r="A131" s="115" t="s">
        <v>493</v>
      </c>
      <c r="B131" s="115"/>
      <c r="C131" s="115"/>
      <c r="D131" s="115"/>
      <c r="E131" s="115"/>
      <c r="F131" s="115"/>
      <c r="G131" s="115"/>
      <c r="H131" s="115"/>
    </row>
    <row r="132" ht="36.75" spans="1:8">
      <c r="A132" s="116"/>
      <c r="B132" s="117" t="s">
        <v>139</v>
      </c>
      <c r="C132" s="117"/>
      <c r="D132" s="118" t="s">
        <v>436</v>
      </c>
      <c r="E132" s="119"/>
      <c r="F132" s="120" t="s">
        <v>141</v>
      </c>
      <c r="G132" s="121" t="s">
        <v>494</v>
      </c>
      <c r="H132" s="122"/>
    </row>
    <row r="133" spans="1:8">
      <c r="A133" s="123"/>
      <c r="B133" s="124" t="s">
        <v>143</v>
      </c>
      <c r="C133" s="125"/>
      <c r="D133" s="126" t="s">
        <v>144</v>
      </c>
      <c r="E133" s="127"/>
      <c r="F133" s="128"/>
      <c r="G133" s="129"/>
      <c r="H133" s="122"/>
    </row>
    <row r="134" spans="1:8">
      <c r="A134" s="130"/>
      <c r="B134" s="124" t="s">
        <v>145</v>
      </c>
      <c r="C134" s="125"/>
      <c r="D134" s="126" t="s">
        <v>146</v>
      </c>
      <c r="E134" s="127"/>
      <c r="F134" s="128"/>
      <c r="G134" s="129"/>
      <c r="H134" s="122"/>
    </row>
    <row r="135" spans="1:8">
      <c r="A135" s="130"/>
      <c r="B135" s="124" t="s">
        <v>147</v>
      </c>
      <c r="C135" s="131"/>
      <c r="H135" s="122"/>
    </row>
    <row r="136" ht="13.5" spans="1:8">
      <c r="A136" s="133"/>
      <c r="B136" s="134" t="s">
        <v>149</v>
      </c>
      <c r="C136" s="135"/>
      <c r="D136" s="136" t="s">
        <v>495</v>
      </c>
      <c r="E136" s="128"/>
      <c r="F136" s="128"/>
      <c r="G136" s="129"/>
      <c r="H136" s="137"/>
    </row>
    <row r="137" spans="1:8">
      <c r="A137" s="138"/>
      <c r="B137" s="139" t="s">
        <v>151</v>
      </c>
      <c r="C137" s="139"/>
      <c r="D137" s="140"/>
      <c r="E137" s="141"/>
      <c r="F137" s="142" t="s">
        <v>153</v>
      </c>
      <c r="G137" s="143"/>
      <c r="H137" s="144"/>
    </row>
    <row r="138" ht="13.5" spans="1:8">
      <c r="A138" s="145"/>
      <c r="B138" s="146" t="s">
        <v>154</v>
      </c>
      <c r="C138" s="146"/>
      <c r="D138" s="147" t="s">
        <v>155</v>
      </c>
      <c r="E138" s="148"/>
      <c r="F138" s="149" t="s">
        <v>156</v>
      </c>
      <c r="G138" s="150" t="s">
        <v>447</v>
      </c>
      <c r="H138" s="151"/>
    </row>
    <row r="139" ht="26.25" spans="1:8">
      <c r="A139" s="152" t="s">
        <v>158</v>
      </c>
      <c r="B139" s="153" t="s">
        <v>159</v>
      </c>
      <c r="C139" s="153" t="s">
        <v>448</v>
      </c>
      <c r="D139" s="153" t="s">
        <v>161</v>
      </c>
      <c r="E139" s="153" t="s">
        <v>449</v>
      </c>
      <c r="F139" s="154" t="s">
        <v>121</v>
      </c>
      <c r="G139" s="155" t="s">
        <v>163</v>
      </c>
      <c r="H139" s="156"/>
    </row>
    <row r="140" ht="24" spans="1:8">
      <c r="A140" s="157">
        <v>1</v>
      </c>
      <c r="B140" s="164" t="s">
        <v>167</v>
      </c>
      <c r="C140" s="164"/>
      <c r="D140" s="165" t="s">
        <v>169</v>
      </c>
      <c r="E140" s="159"/>
      <c r="F140" s="95" t="s">
        <v>130</v>
      </c>
      <c r="G140" s="160"/>
      <c r="H140" s="161"/>
    </row>
    <row r="141" ht="60" spans="1:8">
      <c r="A141" s="157">
        <v>2</v>
      </c>
      <c r="B141" s="164" t="s">
        <v>450</v>
      </c>
      <c r="C141" s="164"/>
      <c r="D141" s="165" t="s">
        <v>451</v>
      </c>
      <c r="E141" s="159"/>
      <c r="F141" s="95" t="s">
        <v>130</v>
      </c>
      <c r="G141" s="162"/>
      <c r="H141" s="163"/>
    </row>
    <row r="142" ht="36" spans="1:8">
      <c r="A142" s="157">
        <v>3</v>
      </c>
      <c r="B142" s="168" t="s">
        <v>452</v>
      </c>
      <c r="C142" s="168"/>
      <c r="D142" s="169" t="s">
        <v>453</v>
      </c>
      <c r="E142" s="209"/>
      <c r="F142" s="95" t="s">
        <v>130</v>
      </c>
      <c r="G142" s="170"/>
      <c r="H142" s="171"/>
    </row>
    <row r="143" spans="1:8">
      <c r="A143" s="157"/>
      <c r="B143" s="194"/>
      <c r="C143" s="194"/>
      <c r="D143" s="101" t="s">
        <v>172</v>
      </c>
      <c r="E143" s="195"/>
      <c r="F143" s="95" t="s">
        <v>130</v>
      </c>
      <c r="G143" s="170"/>
      <c r="H143" s="171"/>
    </row>
    <row r="144" ht="25.5" spans="1:8">
      <c r="A144" s="157"/>
      <c r="B144" s="183"/>
      <c r="C144" s="158"/>
      <c r="D144" s="93" t="s">
        <v>454</v>
      </c>
      <c r="E144" s="172"/>
      <c r="F144" s="95" t="s">
        <v>130</v>
      </c>
      <c r="G144" s="170"/>
      <c r="H144" s="171"/>
    </row>
    <row r="145" spans="1:8">
      <c r="A145" s="157"/>
      <c r="B145" s="183"/>
      <c r="C145" s="158"/>
      <c r="D145" s="158" t="s">
        <v>455</v>
      </c>
      <c r="E145" s="172"/>
      <c r="F145" s="95" t="s">
        <v>130</v>
      </c>
      <c r="G145" s="170"/>
      <c r="H145" s="171"/>
    </row>
    <row r="146" spans="1:8">
      <c r="A146" s="157"/>
      <c r="B146" s="183"/>
      <c r="C146" s="158"/>
      <c r="D146" s="158" t="s">
        <v>456</v>
      </c>
      <c r="E146" s="172"/>
      <c r="F146" s="95" t="s">
        <v>130</v>
      </c>
      <c r="G146" s="170"/>
      <c r="H146" s="171"/>
    </row>
    <row r="147" ht="25.5" spans="1:8">
      <c r="A147" s="157"/>
      <c r="B147" s="158"/>
      <c r="C147" s="158"/>
      <c r="D147" s="158" t="s">
        <v>457</v>
      </c>
      <c r="E147" s="172"/>
      <c r="F147" s="95" t="s">
        <v>130</v>
      </c>
      <c r="G147" s="170"/>
      <c r="H147" s="171"/>
    </row>
    <row r="148" spans="1:8">
      <c r="A148" s="157"/>
      <c r="B148" s="158"/>
      <c r="C148" s="158"/>
      <c r="D148" s="158" t="s">
        <v>458</v>
      </c>
      <c r="E148" s="172"/>
      <c r="F148" s="95" t="s">
        <v>130</v>
      </c>
      <c r="G148" s="170"/>
      <c r="H148" s="171"/>
    </row>
    <row r="149" spans="1:8">
      <c r="A149" s="157"/>
      <c r="B149" s="158"/>
      <c r="C149" s="158"/>
      <c r="D149" s="158" t="s">
        <v>478</v>
      </c>
      <c r="E149" s="172"/>
      <c r="F149" s="95" t="s">
        <v>130</v>
      </c>
      <c r="G149" s="170"/>
      <c r="H149" s="171"/>
    </row>
    <row r="150" ht="25.5" spans="1:8">
      <c r="A150" s="157"/>
      <c r="B150" s="158"/>
      <c r="C150" s="158"/>
      <c r="D150" s="158" t="s">
        <v>496</v>
      </c>
      <c r="E150" s="172"/>
      <c r="F150" s="95" t="s">
        <v>130</v>
      </c>
      <c r="G150" s="170"/>
      <c r="H150" s="171"/>
    </row>
    <row r="151" ht="25.5" spans="1:8">
      <c r="A151" s="157">
        <v>4</v>
      </c>
      <c r="B151" s="158" t="s">
        <v>497</v>
      </c>
      <c r="C151" s="158"/>
      <c r="D151" s="158" t="s">
        <v>498</v>
      </c>
      <c r="E151" s="172"/>
      <c r="F151" s="95" t="s">
        <v>130</v>
      </c>
      <c r="G151" s="170"/>
      <c r="H151" s="171"/>
    </row>
    <row r="152" spans="1:8">
      <c r="A152" s="157"/>
      <c r="B152" s="158"/>
      <c r="C152" s="158"/>
      <c r="D152" s="158" t="s">
        <v>499</v>
      </c>
      <c r="E152" s="172"/>
      <c r="F152" s="95" t="s">
        <v>130</v>
      </c>
      <c r="G152" s="170"/>
      <c r="H152" s="171"/>
    </row>
    <row r="153" spans="1:8">
      <c r="A153" s="157"/>
      <c r="B153" s="158"/>
      <c r="C153" s="158"/>
      <c r="D153" s="158" t="s">
        <v>500</v>
      </c>
      <c r="E153" s="172"/>
      <c r="F153" s="95" t="s">
        <v>130</v>
      </c>
      <c r="G153" s="170"/>
      <c r="H153" s="171"/>
    </row>
    <row r="154" spans="1:8">
      <c r="A154" s="157">
        <v>5</v>
      </c>
      <c r="B154" s="158" t="s">
        <v>501</v>
      </c>
      <c r="C154" s="158"/>
      <c r="D154" s="158" t="s">
        <v>502</v>
      </c>
      <c r="E154" s="172"/>
      <c r="F154" s="95" t="s">
        <v>130</v>
      </c>
      <c r="G154" s="170"/>
      <c r="H154" s="171"/>
    </row>
    <row r="155" ht="25.5" spans="1:8">
      <c r="A155" s="157">
        <v>6</v>
      </c>
      <c r="B155" s="158" t="s">
        <v>503</v>
      </c>
      <c r="C155" s="158"/>
      <c r="D155" s="158" t="s">
        <v>504</v>
      </c>
      <c r="E155" s="172"/>
      <c r="F155" s="95" t="s">
        <v>130</v>
      </c>
      <c r="G155" s="170"/>
      <c r="H155" s="171"/>
    </row>
    <row r="156" ht="25.5" spans="1:8">
      <c r="A156" s="157">
        <v>7</v>
      </c>
      <c r="B156" s="158" t="s">
        <v>217</v>
      </c>
      <c r="C156" s="158"/>
      <c r="D156" s="158" t="s">
        <v>218</v>
      </c>
      <c r="E156" s="172"/>
      <c r="F156" s="95" t="s">
        <v>130</v>
      </c>
      <c r="G156" s="170"/>
      <c r="H156" s="171"/>
    </row>
    <row r="157" spans="1:8">
      <c r="A157" s="157"/>
      <c r="B157" s="158"/>
      <c r="C157" s="158"/>
      <c r="D157" s="158"/>
      <c r="E157" s="172"/>
      <c r="F157" s="95" t="s">
        <v>130</v>
      </c>
      <c r="G157" s="216"/>
      <c r="H157" s="208"/>
    </row>
    <row r="158" spans="1:8">
      <c r="A158" s="157"/>
      <c r="B158" s="158"/>
      <c r="C158" s="158"/>
      <c r="D158" s="158"/>
      <c r="E158" s="172"/>
      <c r="F158" s="95" t="s">
        <v>130</v>
      </c>
      <c r="G158" s="216"/>
      <c r="H158" s="208"/>
    </row>
    <row r="159" spans="1:8">
      <c r="A159" s="157"/>
      <c r="B159" s="158"/>
      <c r="C159" s="158"/>
      <c r="D159" s="158"/>
      <c r="E159" s="172"/>
      <c r="F159" s="95" t="s">
        <v>130</v>
      </c>
      <c r="G159" s="216"/>
      <c r="H159" s="208"/>
    </row>
    <row r="160" spans="1:8">
      <c r="A160" s="157"/>
      <c r="B160" s="158"/>
      <c r="C160" s="158"/>
      <c r="D160" s="158"/>
      <c r="E160" s="172"/>
      <c r="F160" s="95" t="s">
        <v>130</v>
      </c>
      <c r="G160" s="216"/>
      <c r="H160" s="208"/>
    </row>
    <row r="161" spans="1:8">
      <c r="A161" s="157"/>
      <c r="B161" s="158"/>
      <c r="C161" s="158"/>
      <c r="D161" s="158"/>
      <c r="E161" s="172"/>
      <c r="F161" s="95" t="s">
        <v>130</v>
      </c>
      <c r="G161" s="216"/>
      <c r="H161" s="208"/>
    </row>
    <row r="162" spans="1:8">
      <c r="A162" s="157"/>
      <c r="B162" s="158"/>
      <c r="C162" s="158"/>
      <c r="D162" s="158"/>
      <c r="E162" s="172"/>
      <c r="F162" s="95" t="s">
        <v>130</v>
      </c>
      <c r="G162" s="170"/>
      <c r="H162" s="171"/>
    </row>
    <row r="163" ht="13.5" spans="1:8">
      <c r="A163" s="173"/>
      <c r="B163" s="174" t="s">
        <v>238</v>
      </c>
      <c r="C163" s="174"/>
      <c r="D163" s="175"/>
      <c r="E163" s="176"/>
      <c r="F163" s="95" t="s">
        <v>130</v>
      </c>
      <c r="G163" s="177"/>
      <c r="H163" s="178"/>
    </row>
    <row r="166" ht="16.5" spans="1:8">
      <c r="A166" s="115" t="s">
        <v>505</v>
      </c>
      <c r="B166" s="115"/>
      <c r="C166" s="115"/>
      <c r="D166" s="115"/>
      <c r="E166" s="115"/>
      <c r="F166" s="115"/>
      <c r="G166" s="115"/>
      <c r="H166" s="115"/>
    </row>
    <row r="167" ht="36.75" spans="1:8">
      <c r="A167" s="116"/>
      <c r="B167" s="117" t="s">
        <v>139</v>
      </c>
      <c r="C167" s="117"/>
      <c r="D167" s="118" t="s">
        <v>437</v>
      </c>
      <c r="E167" s="119"/>
      <c r="F167" s="120" t="s">
        <v>141</v>
      </c>
      <c r="G167" s="121" t="s">
        <v>494</v>
      </c>
      <c r="H167" s="122"/>
    </row>
    <row r="168" spans="1:8">
      <c r="A168" s="123"/>
      <c r="B168" s="124" t="s">
        <v>143</v>
      </c>
      <c r="C168" s="125"/>
      <c r="D168" s="126" t="s">
        <v>144</v>
      </c>
      <c r="E168" s="127"/>
      <c r="F168" s="128"/>
      <c r="G168" s="129"/>
      <c r="H168" s="122"/>
    </row>
    <row r="169" spans="1:8">
      <c r="A169" s="130"/>
      <c r="B169" s="124" t="s">
        <v>145</v>
      </c>
      <c r="C169" s="125"/>
      <c r="D169" s="126" t="s">
        <v>146</v>
      </c>
      <c r="E169" s="127"/>
      <c r="F169" s="128"/>
      <c r="G169" s="129"/>
      <c r="H169" s="122"/>
    </row>
    <row r="170" spans="1:8">
      <c r="A170" s="130"/>
      <c r="B170" s="124" t="s">
        <v>147</v>
      </c>
      <c r="C170" s="131"/>
      <c r="H170" s="122"/>
    </row>
    <row r="171" ht="13.5" spans="1:8">
      <c r="A171" s="133"/>
      <c r="B171" s="134" t="s">
        <v>149</v>
      </c>
      <c r="C171" s="135"/>
      <c r="D171" s="136" t="s">
        <v>495</v>
      </c>
      <c r="E171" s="128"/>
      <c r="F171" s="128"/>
      <c r="G171" s="129"/>
      <c r="H171" s="137"/>
    </row>
    <row r="172" spans="1:8">
      <c r="A172" s="138"/>
      <c r="B172" s="139" t="s">
        <v>151</v>
      </c>
      <c r="C172" s="139"/>
      <c r="D172" s="140"/>
      <c r="E172" s="141"/>
      <c r="F172" s="142" t="s">
        <v>153</v>
      </c>
      <c r="G172" s="143"/>
      <c r="H172" s="144"/>
    </row>
    <row r="173" ht="13.5" spans="1:8">
      <c r="A173" s="145"/>
      <c r="B173" s="146" t="s">
        <v>154</v>
      </c>
      <c r="C173" s="146"/>
      <c r="D173" s="147" t="s">
        <v>155</v>
      </c>
      <c r="E173" s="148"/>
      <c r="F173" s="149" t="s">
        <v>156</v>
      </c>
      <c r="G173" s="150" t="s">
        <v>447</v>
      </c>
      <c r="H173" s="151"/>
    </row>
    <row r="174" ht="26.25" spans="1:8">
      <c r="A174" s="152" t="s">
        <v>158</v>
      </c>
      <c r="B174" s="153" t="s">
        <v>159</v>
      </c>
      <c r="C174" s="153" t="s">
        <v>448</v>
      </c>
      <c r="D174" s="153" t="s">
        <v>161</v>
      </c>
      <c r="E174" s="153" t="s">
        <v>449</v>
      </c>
      <c r="F174" s="154" t="s">
        <v>121</v>
      </c>
      <c r="G174" s="155" t="s">
        <v>163</v>
      </c>
      <c r="H174" s="156"/>
    </row>
    <row r="175" ht="24" spans="1:8">
      <c r="A175" s="157">
        <v>1</v>
      </c>
      <c r="B175" s="164" t="s">
        <v>167</v>
      </c>
      <c r="C175" s="164"/>
      <c r="D175" s="165" t="s">
        <v>169</v>
      </c>
      <c r="E175" s="159"/>
      <c r="F175" s="95" t="s">
        <v>130</v>
      </c>
      <c r="G175" s="160"/>
      <c r="H175" s="161"/>
    </row>
    <row r="176" ht="60" spans="1:8">
      <c r="A176" s="157">
        <v>2</v>
      </c>
      <c r="B176" s="164" t="s">
        <v>450</v>
      </c>
      <c r="C176" s="164"/>
      <c r="D176" s="165" t="s">
        <v>451</v>
      </c>
      <c r="E176" s="159"/>
      <c r="F176" s="95" t="s">
        <v>130</v>
      </c>
      <c r="G176" s="162"/>
      <c r="H176" s="163"/>
    </row>
    <row r="177" ht="36" spans="1:8">
      <c r="A177" s="157">
        <v>3</v>
      </c>
      <c r="B177" s="168" t="s">
        <v>452</v>
      </c>
      <c r="C177" s="168"/>
      <c r="D177" s="169" t="s">
        <v>453</v>
      </c>
      <c r="E177" s="209"/>
      <c r="F177" s="95" t="s">
        <v>130</v>
      </c>
      <c r="G177" s="170"/>
      <c r="H177" s="171"/>
    </row>
    <row r="178" spans="1:8">
      <c r="A178" s="157"/>
      <c r="B178" s="194"/>
      <c r="C178" s="194"/>
      <c r="D178" s="101" t="s">
        <v>172</v>
      </c>
      <c r="E178" s="195"/>
      <c r="F178" s="95" t="s">
        <v>130</v>
      </c>
      <c r="G178" s="170"/>
      <c r="H178" s="171"/>
    </row>
    <row r="179" ht="25.5" spans="1:8">
      <c r="A179" s="157"/>
      <c r="B179" s="183"/>
      <c r="C179" s="158"/>
      <c r="D179" s="93" t="s">
        <v>454</v>
      </c>
      <c r="E179" s="172"/>
      <c r="F179" s="95" t="s">
        <v>130</v>
      </c>
      <c r="G179" s="170"/>
      <c r="H179" s="171"/>
    </row>
    <row r="180" spans="1:8">
      <c r="A180" s="157"/>
      <c r="B180" s="183"/>
      <c r="C180" s="158"/>
      <c r="D180" s="158" t="s">
        <v>455</v>
      </c>
      <c r="E180" s="172"/>
      <c r="F180" s="95" t="s">
        <v>130</v>
      </c>
      <c r="G180" s="170"/>
      <c r="H180" s="171"/>
    </row>
    <row r="181" spans="1:8">
      <c r="A181" s="157"/>
      <c r="B181" s="183"/>
      <c r="C181" s="158"/>
      <c r="D181" s="158" t="s">
        <v>456</v>
      </c>
      <c r="E181" s="172"/>
      <c r="F181" s="95" t="s">
        <v>130</v>
      </c>
      <c r="G181" s="170"/>
      <c r="H181" s="171"/>
    </row>
    <row r="182" ht="25.5" spans="1:8">
      <c r="A182" s="157"/>
      <c r="B182" s="158"/>
      <c r="C182" s="158"/>
      <c r="D182" s="158" t="s">
        <v>457</v>
      </c>
      <c r="E182" s="172"/>
      <c r="F182" s="95" t="s">
        <v>130</v>
      </c>
      <c r="G182" s="170"/>
      <c r="H182" s="171"/>
    </row>
    <row r="183" spans="1:8">
      <c r="A183" s="157"/>
      <c r="B183" s="158"/>
      <c r="C183" s="158"/>
      <c r="D183" s="158" t="s">
        <v>458</v>
      </c>
      <c r="E183" s="172"/>
      <c r="F183" s="95" t="s">
        <v>130</v>
      </c>
      <c r="G183" s="170"/>
      <c r="H183" s="171"/>
    </row>
    <row r="184" spans="1:8">
      <c r="A184" s="157"/>
      <c r="B184" s="158"/>
      <c r="C184" s="158"/>
      <c r="D184" s="158" t="s">
        <v>478</v>
      </c>
      <c r="E184" s="172"/>
      <c r="F184" s="95" t="s">
        <v>130</v>
      </c>
      <c r="G184" s="170"/>
      <c r="H184" s="171"/>
    </row>
    <row r="185" ht="25.5" spans="1:8">
      <c r="A185" s="157"/>
      <c r="B185" s="158"/>
      <c r="C185" s="158"/>
      <c r="D185" s="158" t="s">
        <v>496</v>
      </c>
      <c r="E185" s="172"/>
      <c r="F185" s="95" t="s">
        <v>130</v>
      </c>
      <c r="G185" s="170"/>
      <c r="H185" s="171"/>
    </row>
    <row r="186" spans="1:8">
      <c r="A186" s="157">
        <v>4</v>
      </c>
      <c r="B186" s="158" t="s">
        <v>506</v>
      </c>
      <c r="C186" s="158"/>
      <c r="D186" s="158" t="s">
        <v>507</v>
      </c>
      <c r="E186" s="172"/>
      <c r="F186" s="95" t="s">
        <v>130</v>
      </c>
      <c r="G186" s="170"/>
      <c r="H186" s="171"/>
    </row>
    <row r="187" spans="1:8">
      <c r="A187" s="157"/>
      <c r="B187" s="158"/>
      <c r="C187" s="158"/>
      <c r="D187" s="158" t="s">
        <v>508</v>
      </c>
      <c r="E187" s="172"/>
      <c r="F187" s="95" t="s">
        <v>130</v>
      </c>
      <c r="G187" s="170"/>
      <c r="H187" s="171"/>
    </row>
    <row r="188" spans="1:8">
      <c r="A188" s="157"/>
      <c r="B188" s="158"/>
      <c r="C188" s="158"/>
      <c r="D188" s="158" t="s">
        <v>509</v>
      </c>
      <c r="E188" s="172"/>
      <c r="F188" s="95" t="s">
        <v>130</v>
      </c>
      <c r="G188" s="170"/>
      <c r="H188" s="171"/>
    </row>
    <row r="189" ht="25.5" spans="1:8">
      <c r="A189" s="157">
        <v>5</v>
      </c>
      <c r="B189" s="158" t="s">
        <v>217</v>
      </c>
      <c r="C189" s="158"/>
      <c r="D189" s="158" t="s">
        <v>218</v>
      </c>
      <c r="E189" s="172"/>
      <c r="F189" s="95" t="s">
        <v>130</v>
      </c>
      <c r="G189" s="170"/>
      <c r="H189" s="171"/>
    </row>
    <row r="190" spans="1:8">
      <c r="A190" s="157"/>
      <c r="B190" s="158"/>
      <c r="C190" s="158"/>
      <c r="D190" s="158"/>
      <c r="E190" s="172"/>
      <c r="F190" s="95" t="s">
        <v>130</v>
      </c>
      <c r="G190" s="216"/>
      <c r="H190" s="208"/>
    </row>
    <row r="191" spans="1:8">
      <c r="A191" s="157"/>
      <c r="B191" s="158"/>
      <c r="C191" s="158"/>
      <c r="D191" s="158"/>
      <c r="E191" s="172"/>
      <c r="F191" s="95" t="s">
        <v>130</v>
      </c>
      <c r="G191" s="216"/>
      <c r="H191" s="208"/>
    </row>
    <row r="192" spans="1:8">
      <c r="A192" s="157"/>
      <c r="B192" s="158"/>
      <c r="C192" s="158"/>
      <c r="D192" s="158"/>
      <c r="E192" s="172"/>
      <c r="F192" s="95" t="s">
        <v>130</v>
      </c>
      <c r="G192" s="216"/>
      <c r="H192" s="208"/>
    </row>
    <row r="193" spans="1:8">
      <c r="A193" s="157"/>
      <c r="B193" s="158"/>
      <c r="C193" s="158"/>
      <c r="D193" s="158"/>
      <c r="E193" s="172"/>
      <c r="F193" s="95" t="s">
        <v>130</v>
      </c>
      <c r="G193" s="216"/>
      <c r="H193" s="208"/>
    </row>
    <row r="194" spans="1:8">
      <c r="A194" s="157"/>
      <c r="B194" s="158"/>
      <c r="C194" s="158"/>
      <c r="D194" s="158"/>
      <c r="E194" s="172"/>
      <c r="F194" s="95" t="s">
        <v>130</v>
      </c>
      <c r="G194" s="216"/>
      <c r="H194" s="208"/>
    </row>
    <row r="195" spans="1:8">
      <c r="A195" s="157"/>
      <c r="B195" s="158"/>
      <c r="C195" s="158"/>
      <c r="D195" s="158"/>
      <c r="E195" s="172"/>
      <c r="F195" s="95" t="s">
        <v>130</v>
      </c>
      <c r="G195" s="170"/>
      <c r="H195" s="171"/>
    </row>
    <row r="196" ht="13.5" spans="1:8">
      <c r="A196" s="173"/>
      <c r="B196" s="174" t="s">
        <v>238</v>
      </c>
      <c r="C196" s="174"/>
      <c r="D196" s="175"/>
      <c r="E196" s="176"/>
      <c r="F196" s="95" t="s">
        <v>130</v>
      </c>
      <c r="G196" s="177"/>
      <c r="H196" s="178"/>
    </row>
    <row r="200" ht="16.5" spans="1:8">
      <c r="A200" s="115" t="s">
        <v>510</v>
      </c>
      <c r="B200" s="115"/>
      <c r="C200" s="115"/>
      <c r="D200" s="115"/>
      <c r="E200" s="115"/>
      <c r="F200" s="115"/>
      <c r="G200" s="115"/>
      <c r="H200" s="115"/>
    </row>
    <row r="201" ht="60.75" spans="1:8">
      <c r="A201" s="116"/>
      <c r="B201" s="117" t="s">
        <v>139</v>
      </c>
      <c r="C201" s="117"/>
      <c r="D201" s="118" t="s">
        <v>438</v>
      </c>
      <c r="E201" s="119"/>
      <c r="F201" s="120" t="s">
        <v>141</v>
      </c>
      <c r="G201" s="121" t="s">
        <v>494</v>
      </c>
      <c r="H201" s="122"/>
    </row>
    <row r="202" spans="1:8">
      <c r="A202" s="123"/>
      <c r="B202" s="124" t="s">
        <v>143</v>
      </c>
      <c r="C202" s="125"/>
      <c r="D202" s="126" t="s">
        <v>144</v>
      </c>
      <c r="E202" s="127"/>
      <c r="F202" s="128"/>
      <c r="G202" s="129"/>
      <c r="H202" s="122"/>
    </row>
    <row r="203" spans="1:8">
      <c r="A203" s="130"/>
      <c r="B203" s="124" t="s">
        <v>145</v>
      </c>
      <c r="C203" s="125"/>
      <c r="D203" s="126" t="s">
        <v>146</v>
      </c>
      <c r="E203" s="127"/>
      <c r="F203" s="128"/>
      <c r="G203" s="129"/>
      <c r="H203" s="122"/>
    </row>
    <row r="204" spans="1:8">
      <c r="A204" s="130"/>
      <c r="B204" s="124" t="s">
        <v>147</v>
      </c>
      <c r="C204" s="131"/>
      <c r="H204" s="122"/>
    </row>
    <row r="205" ht="13.5" spans="1:8">
      <c r="A205" s="133"/>
      <c r="B205" s="134" t="s">
        <v>149</v>
      </c>
      <c r="C205" s="135"/>
      <c r="D205" s="136" t="s">
        <v>511</v>
      </c>
      <c r="E205" s="128"/>
      <c r="F205" s="128"/>
      <c r="G205" s="129"/>
      <c r="H205" s="137"/>
    </row>
    <row r="206" spans="1:8">
      <c r="A206" s="138"/>
      <c r="B206" s="139" t="s">
        <v>151</v>
      </c>
      <c r="C206" s="139"/>
      <c r="D206" s="140"/>
      <c r="E206" s="141"/>
      <c r="F206" s="142" t="s">
        <v>153</v>
      </c>
      <c r="G206" s="143"/>
      <c r="H206" s="144"/>
    </row>
    <row r="207" ht="13.5" spans="1:8">
      <c r="A207" s="145"/>
      <c r="B207" s="146" t="s">
        <v>154</v>
      </c>
      <c r="C207" s="146"/>
      <c r="D207" s="147" t="s">
        <v>155</v>
      </c>
      <c r="E207" s="148"/>
      <c r="F207" s="149" t="s">
        <v>156</v>
      </c>
      <c r="G207" s="150" t="s">
        <v>447</v>
      </c>
      <c r="H207" s="151"/>
    </row>
    <row r="208" ht="26.25" spans="1:8">
      <c r="A208" s="152" t="s">
        <v>158</v>
      </c>
      <c r="B208" s="153" t="s">
        <v>159</v>
      </c>
      <c r="C208" s="153" t="s">
        <v>448</v>
      </c>
      <c r="D208" s="153" t="s">
        <v>161</v>
      </c>
      <c r="E208" s="153" t="s">
        <v>449</v>
      </c>
      <c r="F208" s="154" t="s">
        <v>121</v>
      </c>
      <c r="G208" s="155" t="s">
        <v>163</v>
      </c>
      <c r="H208" s="156"/>
    </row>
    <row r="209" ht="24" spans="1:8">
      <c r="A209" s="157">
        <v>1</v>
      </c>
      <c r="B209" s="164" t="s">
        <v>167</v>
      </c>
      <c r="C209" s="164"/>
      <c r="D209" s="165" t="s">
        <v>169</v>
      </c>
      <c r="E209" s="159"/>
      <c r="F209" s="95" t="s">
        <v>130</v>
      </c>
      <c r="G209" s="160"/>
      <c r="H209" s="161"/>
    </row>
    <row r="210" ht="60" spans="1:8">
      <c r="A210" s="157">
        <v>2</v>
      </c>
      <c r="B210" s="164" t="s">
        <v>450</v>
      </c>
      <c r="C210" s="164"/>
      <c r="D210" s="165" t="s">
        <v>451</v>
      </c>
      <c r="E210" s="159"/>
      <c r="F210" s="95" t="s">
        <v>130</v>
      </c>
      <c r="G210" s="162"/>
      <c r="H210" s="163"/>
    </row>
    <row r="211" ht="36" spans="1:8">
      <c r="A211" s="157">
        <v>3</v>
      </c>
      <c r="B211" s="168" t="s">
        <v>452</v>
      </c>
      <c r="C211" s="168"/>
      <c r="D211" s="169" t="s">
        <v>453</v>
      </c>
      <c r="E211" s="209"/>
      <c r="F211" s="95" t="s">
        <v>130</v>
      </c>
      <c r="G211" s="170"/>
      <c r="H211" s="171"/>
    </row>
    <row r="212" spans="1:8">
      <c r="A212" s="157"/>
      <c r="B212" s="194"/>
      <c r="C212" s="194"/>
      <c r="D212" s="101" t="s">
        <v>172</v>
      </c>
      <c r="E212" s="195"/>
      <c r="F212" s="95" t="s">
        <v>130</v>
      </c>
      <c r="G212" s="170"/>
      <c r="H212" s="171"/>
    </row>
    <row r="213" ht="25.5" spans="1:8">
      <c r="A213" s="157"/>
      <c r="B213" s="183"/>
      <c r="C213" s="158"/>
      <c r="D213" s="93" t="s">
        <v>454</v>
      </c>
      <c r="E213" s="172"/>
      <c r="F213" s="95" t="s">
        <v>130</v>
      </c>
      <c r="G213" s="170"/>
      <c r="H213" s="171"/>
    </row>
    <row r="214" spans="1:8">
      <c r="A214" s="157"/>
      <c r="B214" s="183"/>
      <c r="C214" s="158"/>
      <c r="D214" s="158" t="s">
        <v>512</v>
      </c>
      <c r="E214" s="172"/>
      <c r="F214" s="95" t="s">
        <v>130</v>
      </c>
      <c r="G214" s="170"/>
      <c r="H214" s="171"/>
    </row>
    <row r="215" spans="1:8">
      <c r="A215" s="157"/>
      <c r="B215" s="183"/>
      <c r="C215" s="158"/>
      <c r="D215" s="158" t="s">
        <v>456</v>
      </c>
      <c r="E215" s="172"/>
      <c r="F215" s="95" t="s">
        <v>130</v>
      </c>
      <c r="G215" s="170"/>
      <c r="H215" s="171"/>
    </row>
    <row r="216" spans="1:8">
      <c r="A216" s="157"/>
      <c r="B216" s="158"/>
      <c r="C216" s="158"/>
      <c r="D216" s="158" t="s">
        <v>478</v>
      </c>
      <c r="E216" s="172"/>
      <c r="F216" s="95" t="s">
        <v>130</v>
      </c>
      <c r="G216" s="170"/>
      <c r="H216" s="171"/>
    </row>
    <row r="217" ht="25.5" spans="1:8">
      <c r="A217" s="157"/>
      <c r="B217" s="158"/>
      <c r="C217" s="158"/>
      <c r="D217" s="158" t="s">
        <v>496</v>
      </c>
      <c r="E217" s="172"/>
      <c r="F217" s="95" t="s">
        <v>130</v>
      </c>
      <c r="G217" s="170"/>
      <c r="H217" s="171"/>
    </row>
    <row r="218" ht="25.5" spans="1:8">
      <c r="A218" s="157">
        <v>4</v>
      </c>
      <c r="B218" s="158" t="s">
        <v>506</v>
      </c>
      <c r="C218" s="158"/>
      <c r="D218" s="158" t="s">
        <v>513</v>
      </c>
      <c r="E218" s="172"/>
      <c r="F218" s="95" t="s">
        <v>130</v>
      </c>
      <c r="G218" s="170"/>
      <c r="H218" s="171"/>
    </row>
    <row r="219" spans="1:8">
      <c r="A219" s="157"/>
      <c r="B219" s="158"/>
      <c r="C219" s="158"/>
      <c r="D219" s="158" t="s">
        <v>514</v>
      </c>
      <c r="E219" s="172"/>
      <c r="F219" s="95" t="s">
        <v>130</v>
      </c>
      <c r="G219" s="170"/>
      <c r="H219" s="171"/>
    </row>
    <row r="220" spans="1:8">
      <c r="A220" s="157"/>
      <c r="B220" s="158"/>
      <c r="C220" s="158"/>
      <c r="D220" s="158" t="s">
        <v>515</v>
      </c>
      <c r="E220" s="172"/>
      <c r="F220" s="95" t="s">
        <v>130</v>
      </c>
      <c r="G220" s="170"/>
      <c r="H220" s="171"/>
    </row>
    <row r="221" ht="25.5" spans="1:8">
      <c r="A221" s="157">
        <v>5</v>
      </c>
      <c r="B221" s="158" t="s">
        <v>217</v>
      </c>
      <c r="C221" s="158"/>
      <c r="D221" s="158" t="s">
        <v>218</v>
      </c>
      <c r="E221" s="172"/>
      <c r="F221" s="95" t="s">
        <v>130</v>
      </c>
      <c r="G221" s="170"/>
      <c r="H221" s="171"/>
    </row>
    <row r="222" spans="1:8">
      <c r="A222" s="157"/>
      <c r="B222" s="158"/>
      <c r="C222" s="158"/>
      <c r="D222" s="158"/>
      <c r="E222" s="172"/>
      <c r="F222" s="95" t="s">
        <v>130</v>
      </c>
      <c r="G222" s="216"/>
      <c r="H222" s="208"/>
    </row>
    <row r="223" spans="1:8">
      <c r="A223" s="157"/>
      <c r="B223" s="158"/>
      <c r="C223" s="158"/>
      <c r="D223" s="158"/>
      <c r="E223" s="172"/>
      <c r="F223" s="95" t="s">
        <v>130</v>
      </c>
      <c r="G223" s="216"/>
      <c r="H223" s="208"/>
    </row>
    <row r="224" spans="1:8">
      <c r="A224" s="157"/>
      <c r="B224" s="158"/>
      <c r="C224" s="158"/>
      <c r="D224" s="158"/>
      <c r="E224" s="172"/>
      <c r="F224" s="95" t="s">
        <v>130</v>
      </c>
      <c r="G224" s="216"/>
      <c r="H224" s="208"/>
    </row>
    <row r="225" spans="1:8">
      <c r="A225" s="157"/>
      <c r="B225" s="158"/>
      <c r="C225" s="158"/>
      <c r="D225" s="158"/>
      <c r="E225" s="172"/>
      <c r="F225" s="95" t="s">
        <v>130</v>
      </c>
      <c r="G225" s="216"/>
      <c r="H225" s="208"/>
    </row>
    <row r="226" spans="1:8">
      <c r="A226" s="157"/>
      <c r="B226" s="158"/>
      <c r="C226" s="158"/>
      <c r="D226" s="158"/>
      <c r="E226" s="172"/>
      <c r="F226" s="95" t="s">
        <v>130</v>
      </c>
      <c r="G226" s="216"/>
      <c r="H226" s="208"/>
    </row>
    <row r="227" spans="1:8">
      <c r="A227" s="157"/>
      <c r="B227" s="158"/>
      <c r="C227" s="158"/>
      <c r="D227" s="158"/>
      <c r="E227" s="172"/>
      <c r="F227" s="95" t="s">
        <v>130</v>
      </c>
      <c r="G227" s="170"/>
      <c r="H227" s="171"/>
    </row>
    <row r="228" ht="13.5" spans="1:8">
      <c r="A228" s="173"/>
      <c r="B228" s="174" t="s">
        <v>238</v>
      </c>
      <c r="C228" s="174"/>
      <c r="D228" s="175"/>
      <c r="E228" s="176"/>
      <c r="F228" s="95" t="s">
        <v>130</v>
      </c>
      <c r="G228" s="177"/>
      <c r="H228" s="178"/>
    </row>
    <row r="232" ht="16.5" spans="1:8">
      <c r="A232" s="115" t="s">
        <v>516</v>
      </c>
      <c r="B232" s="115"/>
      <c r="C232" s="115"/>
      <c r="D232" s="115"/>
      <c r="E232" s="115"/>
      <c r="F232" s="115"/>
      <c r="G232" s="115"/>
      <c r="H232" s="115"/>
    </row>
    <row r="233" ht="60.75" spans="1:8">
      <c r="A233" s="116"/>
      <c r="B233" s="117" t="s">
        <v>139</v>
      </c>
      <c r="C233" s="117"/>
      <c r="D233" s="118" t="s">
        <v>439</v>
      </c>
      <c r="E233" s="119"/>
      <c r="F233" s="120" t="s">
        <v>141</v>
      </c>
      <c r="G233" s="121" t="s">
        <v>494</v>
      </c>
      <c r="H233" s="122"/>
    </row>
    <row r="234" spans="1:8">
      <c r="A234" s="123"/>
      <c r="B234" s="124" t="s">
        <v>143</v>
      </c>
      <c r="C234" s="125"/>
      <c r="D234" s="126" t="s">
        <v>144</v>
      </c>
      <c r="E234" s="127"/>
      <c r="F234" s="128"/>
      <c r="G234" s="129"/>
      <c r="H234" s="122"/>
    </row>
    <row r="235" spans="1:8">
      <c r="A235" s="130"/>
      <c r="B235" s="124" t="s">
        <v>145</v>
      </c>
      <c r="C235" s="125"/>
      <c r="D235" s="126" t="s">
        <v>146</v>
      </c>
      <c r="E235" s="127"/>
      <c r="F235" s="128"/>
      <c r="G235" s="129"/>
      <c r="H235" s="122"/>
    </row>
    <row r="236" spans="1:8">
      <c r="A236" s="130"/>
      <c r="B236" s="124" t="s">
        <v>147</v>
      </c>
      <c r="C236" s="131"/>
      <c r="H236" s="122"/>
    </row>
    <row r="237" ht="13.5" spans="1:8">
      <c r="A237" s="133"/>
      <c r="B237" s="134" t="s">
        <v>149</v>
      </c>
      <c r="C237" s="135"/>
      <c r="D237" s="136" t="s">
        <v>511</v>
      </c>
      <c r="E237" s="128"/>
      <c r="F237" s="128"/>
      <c r="G237" s="129"/>
      <c r="H237" s="137"/>
    </row>
    <row r="238" spans="1:8">
      <c r="A238" s="138"/>
      <c r="B238" s="139" t="s">
        <v>151</v>
      </c>
      <c r="C238" s="139"/>
      <c r="D238" s="140"/>
      <c r="E238" s="141"/>
      <c r="F238" s="142" t="s">
        <v>153</v>
      </c>
      <c r="G238" s="143"/>
      <c r="H238" s="144"/>
    </row>
    <row r="239" ht="13.5" spans="1:8">
      <c r="A239" s="145"/>
      <c r="B239" s="146" t="s">
        <v>154</v>
      </c>
      <c r="C239" s="146"/>
      <c r="D239" s="147" t="s">
        <v>155</v>
      </c>
      <c r="E239" s="148"/>
      <c r="F239" s="149" t="s">
        <v>156</v>
      </c>
      <c r="G239" s="150" t="s">
        <v>447</v>
      </c>
      <c r="H239" s="151"/>
    </row>
    <row r="240" ht="26.25" spans="1:8">
      <c r="A240" s="152" t="s">
        <v>158</v>
      </c>
      <c r="B240" s="153" t="s">
        <v>159</v>
      </c>
      <c r="C240" s="153" t="s">
        <v>448</v>
      </c>
      <c r="D240" s="153" t="s">
        <v>161</v>
      </c>
      <c r="E240" s="153" t="s">
        <v>449</v>
      </c>
      <c r="F240" s="154" t="s">
        <v>121</v>
      </c>
      <c r="G240" s="155" t="s">
        <v>163</v>
      </c>
      <c r="H240" s="156"/>
    </row>
    <row r="241" ht="24" spans="1:8">
      <c r="A241" s="157">
        <v>1</v>
      </c>
      <c r="B241" s="164" t="s">
        <v>167</v>
      </c>
      <c r="C241" s="164"/>
      <c r="D241" s="165" t="s">
        <v>169</v>
      </c>
      <c r="E241" s="159"/>
      <c r="F241" s="95" t="s">
        <v>130</v>
      </c>
      <c r="G241" s="160"/>
      <c r="H241" s="161"/>
    </row>
    <row r="242" ht="60" spans="1:8">
      <c r="A242" s="157">
        <v>2</v>
      </c>
      <c r="B242" s="164" t="s">
        <v>450</v>
      </c>
      <c r="C242" s="164"/>
      <c r="D242" s="165" t="s">
        <v>451</v>
      </c>
      <c r="E242" s="159"/>
      <c r="F242" s="95" t="s">
        <v>130</v>
      </c>
      <c r="G242" s="162"/>
      <c r="H242" s="163"/>
    </row>
    <row r="243" ht="36" spans="1:8">
      <c r="A243" s="157">
        <v>3</v>
      </c>
      <c r="B243" s="168" t="s">
        <v>452</v>
      </c>
      <c r="C243" s="168"/>
      <c r="D243" s="169" t="s">
        <v>453</v>
      </c>
      <c r="E243" s="209"/>
      <c r="F243" s="95" t="s">
        <v>130</v>
      </c>
      <c r="G243" s="170"/>
      <c r="H243" s="171"/>
    </row>
    <row r="244" spans="1:8">
      <c r="A244" s="157"/>
      <c r="B244" s="194"/>
      <c r="C244" s="194"/>
      <c r="D244" s="101" t="s">
        <v>172</v>
      </c>
      <c r="E244" s="195"/>
      <c r="F244" s="95" t="s">
        <v>130</v>
      </c>
      <c r="G244" s="170"/>
      <c r="H244" s="171"/>
    </row>
    <row r="245" ht="25.5" spans="1:8">
      <c r="A245" s="157"/>
      <c r="B245" s="183"/>
      <c r="C245" s="158"/>
      <c r="D245" s="93" t="s">
        <v>454</v>
      </c>
      <c r="E245" s="172"/>
      <c r="F245" s="95" t="s">
        <v>130</v>
      </c>
      <c r="G245" s="170"/>
      <c r="H245" s="171"/>
    </row>
    <row r="246" spans="1:8">
      <c r="A246" s="157"/>
      <c r="B246" s="183"/>
      <c r="C246" s="158"/>
      <c r="D246" s="158" t="s">
        <v>512</v>
      </c>
      <c r="E246" s="172"/>
      <c r="F246" s="95" t="s">
        <v>130</v>
      </c>
      <c r="G246" s="170"/>
      <c r="H246" s="171"/>
    </row>
    <row r="247" spans="1:8">
      <c r="A247" s="157"/>
      <c r="B247" s="183"/>
      <c r="C247" s="158"/>
      <c r="D247" s="158" t="s">
        <v>456</v>
      </c>
      <c r="E247" s="172"/>
      <c r="F247" s="95" t="s">
        <v>130</v>
      </c>
      <c r="G247" s="170"/>
      <c r="H247" s="171"/>
    </row>
    <row r="248" spans="1:8">
      <c r="A248" s="157"/>
      <c r="B248" s="158"/>
      <c r="C248" s="158"/>
      <c r="D248" s="158" t="s">
        <v>478</v>
      </c>
      <c r="E248" s="172"/>
      <c r="F248" s="95" t="s">
        <v>130</v>
      </c>
      <c r="G248" s="170"/>
      <c r="H248" s="171"/>
    </row>
    <row r="249" ht="25.5" spans="1:8">
      <c r="A249" s="157"/>
      <c r="B249" s="158"/>
      <c r="C249" s="158"/>
      <c r="D249" s="158" t="s">
        <v>496</v>
      </c>
      <c r="E249" s="172"/>
      <c r="F249" s="95" t="s">
        <v>130</v>
      </c>
      <c r="G249" s="170"/>
      <c r="H249" s="171"/>
    </row>
    <row r="250" spans="1:8">
      <c r="A250" s="157">
        <v>4</v>
      </c>
      <c r="B250" s="158" t="s">
        <v>517</v>
      </c>
      <c r="C250" s="158"/>
      <c r="D250" s="158" t="s">
        <v>518</v>
      </c>
      <c r="E250" s="172"/>
      <c r="F250" s="95" t="s">
        <v>130</v>
      </c>
      <c r="G250" s="170"/>
      <c r="H250" s="171"/>
    </row>
    <row r="251" spans="1:8">
      <c r="A251" s="157"/>
      <c r="B251" s="158"/>
      <c r="C251" s="158"/>
      <c r="D251" s="158" t="s">
        <v>519</v>
      </c>
      <c r="E251" s="172"/>
      <c r="F251" s="95" t="s">
        <v>130</v>
      </c>
      <c r="G251" s="170"/>
      <c r="H251" s="171"/>
    </row>
    <row r="252" spans="1:8">
      <c r="A252" s="157">
        <v>5</v>
      </c>
      <c r="B252" s="158" t="s">
        <v>520</v>
      </c>
      <c r="C252" s="158"/>
      <c r="D252" s="158" t="s">
        <v>502</v>
      </c>
      <c r="E252" s="172"/>
      <c r="F252" s="95" t="s">
        <v>130</v>
      </c>
      <c r="G252" s="170"/>
      <c r="H252" s="171"/>
    </row>
    <row r="253" ht="25.5" spans="1:8">
      <c r="A253" s="157">
        <v>6</v>
      </c>
      <c r="B253" s="158" t="s">
        <v>521</v>
      </c>
      <c r="C253" s="158"/>
      <c r="D253" s="158" t="s">
        <v>504</v>
      </c>
      <c r="E253" s="172"/>
      <c r="F253" s="95"/>
      <c r="G253" s="170"/>
      <c r="H253" s="171"/>
    </row>
    <row r="254" ht="25.5" spans="1:8">
      <c r="A254" s="157">
        <v>7</v>
      </c>
      <c r="B254" s="158" t="s">
        <v>217</v>
      </c>
      <c r="C254" s="158"/>
      <c r="D254" s="158" t="s">
        <v>218</v>
      </c>
      <c r="E254" s="172"/>
      <c r="F254" s="95" t="s">
        <v>130</v>
      </c>
      <c r="G254" s="170"/>
      <c r="H254" s="171"/>
    </row>
    <row r="255" spans="1:8">
      <c r="A255" s="157"/>
      <c r="B255" s="158"/>
      <c r="C255" s="158"/>
      <c r="D255" s="158"/>
      <c r="E255" s="172"/>
      <c r="F255" s="95" t="s">
        <v>130</v>
      </c>
      <c r="G255" s="216"/>
      <c r="H255" s="208"/>
    </row>
    <row r="256" spans="1:8">
      <c r="A256" s="157"/>
      <c r="B256" s="158"/>
      <c r="C256" s="158"/>
      <c r="D256" s="158"/>
      <c r="E256" s="172"/>
      <c r="F256" s="95" t="s">
        <v>130</v>
      </c>
      <c r="G256" s="216"/>
      <c r="H256" s="208"/>
    </row>
    <row r="257" spans="1:8">
      <c r="A257" s="157"/>
      <c r="B257" s="158"/>
      <c r="C257" s="158"/>
      <c r="D257" s="158"/>
      <c r="E257" s="172"/>
      <c r="F257" s="95" t="s">
        <v>130</v>
      </c>
      <c r="G257" s="216"/>
      <c r="H257" s="208"/>
    </row>
    <row r="258" spans="1:8">
      <c r="A258" s="157"/>
      <c r="B258" s="158"/>
      <c r="C258" s="158"/>
      <c r="D258" s="158"/>
      <c r="E258" s="172"/>
      <c r="F258" s="95" t="s">
        <v>130</v>
      </c>
      <c r="G258" s="216"/>
      <c r="H258" s="208"/>
    </row>
    <row r="259" spans="1:8">
      <c r="A259" s="157"/>
      <c r="B259" s="158"/>
      <c r="C259" s="158"/>
      <c r="D259" s="158"/>
      <c r="E259" s="172"/>
      <c r="F259" s="95" t="s">
        <v>130</v>
      </c>
      <c r="G259" s="216"/>
      <c r="H259" s="208"/>
    </row>
    <row r="260" spans="1:8">
      <c r="A260" s="157"/>
      <c r="B260" s="158"/>
      <c r="C260" s="158"/>
      <c r="D260" s="158"/>
      <c r="E260" s="172"/>
      <c r="F260" s="95" t="s">
        <v>130</v>
      </c>
      <c r="G260" s="170"/>
      <c r="H260" s="171"/>
    </row>
    <row r="261" ht="13.5" spans="1:8">
      <c r="A261" s="173"/>
      <c r="B261" s="174" t="s">
        <v>238</v>
      </c>
      <c r="C261" s="174"/>
      <c r="D261" s="175"/>
      <c r="E261" s="176"/>
      <c r="F261" s="95" t="s">
        <v>130</v>
      </c>
      <c r="G261" s="177"/>
      <c r="H261" s="178"/>
    </row>
    <row r="265" ht="16.5" spans="1:8">
      <c r="A265" s="115" t="s">
        <v>522</v>
      </c>
      <c r="B265" s="115"/>
      <c r="C265" s="115"/>
      <c r="D265" s="115"/>
      <c r="E265" s="115"/>
      <c r="F265" s="115"/>
      <c r="G265" s="115"/>
      <c r="H265" s="115"/>
    </row>
    <row r="266" ht="60.75" spans="1:8">
      <c r="A266" s="116"/>
      <c r="B266" s="117" t="s">
        <v>139</v>
      </c>
      <c r="C266" s="117"/>
      <c r="D266" s="118" t="s">
        <v>440</v>
      </c>
      <c r="E266" s="119"/>
      <c r="F266" s="120" t="s">
        <v>141</v>
      </c>
      <c r="G266" s="121" t="s">
        <v>494</v>
      </c>
      <c r="H266" s="122"/>
    </row>
    <row r="267" spans="1:8">
      <c r="A267" s="123"/>
      <c r="B267" s="124" t="s">
        <v>143</v>
      </c>
      <c r="C267" s="125"/>
      <c r="D267" s="126" t="s">
        <v>144</v>
      </c>
      <c r="E267" s="127"/>
      <c r="F267" s="128"/>
      <c r="G267" s="129"/>
      <c r="H267" s="122"/>
    </row>
    <row r="268" spans="1:8">
      <c r="A268" s="130"/>
      <c r="B268" s="124" t="s">
        <v>145</v>
      </c>
      <c r="C268" s="125"/>
      <c r="D268" s="126" t="s">
        <v>146</v>
      </c>
      <c r="E268" s="127"/>
      <c r="F268" s="128"/>
      <c r="G268" s="129"/>
      <c r="H268" s="122"/>
    </row>
    <row r="269" spans="1:8">
      <c r="A269" s="130"/>
      <c r="B269" s="124" t="s">
        <v>147</v>
      </c>
      <c r="C269" s="131"/>
      <c r="H269" s="122"/>
    </row>
    <row r="270" ht="13.5" spans="1:8">
      <c r="A270" s="133"/>
      <c r="B270" s="134" t="s">
        <v>149</v>
      </c>
      <c r="C270" s="135"/>
      <c r="D270" s="136" t="s">
        <v>511</v>
      </c>
      <c r="E270" s="128"/>
      <c r="F270" s="128"/>
      <c r="G270" s="129"/>
      <c r="H270" s="137"/>
    </row>
    <row r="271" spans="1:8">
      <c r="A271" s="138"/>
      <c r="B271" s="139" t="s">
        <v>151</v>
      </c>
      <c r="C271" s="139"/>
      <c r="D271" s="140"/>
      <c r="E271" s="141"/>
      <c r="F271" s="142" t="s">
        <v>153</v>
      </c>
      <c r="G271" s="143"/>
      <c r="H271" s="144"/>
    </row>
    <row r="272" ht="13.5" spans="1:8">
      <c r="A272" s="145"/>
      <c r="B272" s="146" t="s">
        <v>154</v>
      </c>
      <c r="C272" s="146"/>
      <c r="D272" s="147" t="s">
        <v>155</v>
      </c>
      <c r="E272" s="148"/>
      <c r="F272" s="149" t="s">
        <v>156</v>
      </c>
      <c r="G272" s="150" t="s">
        <v>447</v>
      </c>
      <c r="H272" s="151"/>
    </row>
    <row r="273" ht="26.25" spans="1:8">
      <c r="A273" s="152" t="s">
        <v>158</v>
      </c>
      <c r="B273" s="153" t="s">
        <v>159</v>
      </c>
      <c r="C273" s="153" t="s">
        <v>448</v>
      </c>
      <c r="D273" s="153" t="s">
        <v>161</v>
      </c>
      <c r="E273" s="153" t="s">
        <v>449</v>
      </c>
      <c r="F273" s="154" t="s">
        <v>121</v>
      </c>
      <c r="G273" s="155" t="s">
        <v>163</v>
      </c>
      <c r="H273" s="156"/>
    </row>
    <row r="274" ht="24" spans="1:8">
      <c r="A274" s="157">
        <v>1</v>
      </c>
      <c r="B274" s="164" t="s">
        <v>167</v>
      </c>
      <c r="C274" s="164"/>
      <c r="D274" s="165" t="s">
        <v>169</v>
      </c>
      <c r="E274" s="159"/>
      <c r="F274" s="95" t="s">
        <v>130</v>
      </c>
      <c r="G274" s="160"/>
      <c r="H274" s="161"/>
    </row>
    <row r="275" ht="60" spans="1:8">
      <c r="A275" s="157">
        <v>2</v>
      </c>
      <c r="B275" s="164" t="s">
        <v>450</v>
      </c>
      <c r="C275" s="164"/>
      <c r="D275" s="165" t="s">
        <v>451</v>
      </c>
      <c r="E275" s="159"/>
      <c r="F275" s="95" t="s">
        <v>130</v>
      </c>
      <c r="G275" s="162"/>
      <c r="H275" s="163"/>
    </row>
    <row r="276" ht="36" spans="1:8">
      <c r="A276" s="157">
        <v>3</v>
      </c>
      <c r="B276" s="168" t="s">
        <v>452</v>
      </c>
      <c r="C276" s="168"/>
      <c r="D276" s="169" t="s">
        <v>453</v>
      </c>
      <c r="E276" s="209"/>
      <c r="F276" s="95" t="s">
        <v>130</v>
      </c>
      <c r="G276" s="170"/>
      <c r="H276" s="171"/>
    </row>
    <row r="277" spans="1:8">
      <c r="A277" s="157"/>
      <c r="B277" s="194"/>
      <c r="C277" s="194"/>
      <c r="D277" s="101" t="s">
        <v>172</v>
      </c>
      <c r="E277" s="195"/>
      <c r="F277" s="95" t="s">
        <v>130</v>
      </c>
      <c r="G277" s="170"/>
      <c r="H277" s="171"/>
    </row>
    <row r="278" ht="25.5" spans="1:8">
      <c r="A278" s="157"/>
      <c r="B278" s="183"/>
      <c r="C278" s="158"/>
      <c r="D278" s="93" t="s">
        <v>454</v>
      </c>
      <c r="E278" s="172"/>
      <c r="F278" s="95" t="s">
        <v>130</v>
      </c>
      <c r="G278" s="170"/>
      <c r="H278" s="171"/>
    </row>
    <row r="279" spans="1:8">
      <c r="A279" s="157"/>
      <c r="B279" s="183"/>
      <c r="C279" s="158"/>
      <c r="D279" s="158" t="s">
        <v>512</v>
      </c>
      <c r="E279" s="172"/>
      <c r="F279" s="95" t="s">
        <v>130</v>
      </c>
      <c r="G279" s="170"/>
      <c r="H279" s="171"/>
    </row>
    <row r="280" spans="1:8">
      <c r="A280" s="157"/>
      <c r="B280" s="183"/>
      <c r="C280" s="158"/>
      <c r="D280" s="158" t="s">
        <v>456</v>
      </c>
      <c r="E280" s="172"/>
      <c r="F280" s="95" t="s">
        <v>130</v>
      </c>
      <c r="G280" s="170"/>
      <c r="H280" s="171"/>
    </row>
    <row r="281" spans="1:8">
      <c r="A281" s="157"/>
      <c r="B281" s="158"/>
      <c r="C281" s="158"/>
      <c r="D281" s="158" t="s">
        <v>478</v>
      </c>
      <c r="E281" s="172"/>
      <c r="F281" s="95" t="s">
        <v>130</v>
      </c>
      <c r="G281" s="170"/>
      <c r="H281" s="171"/>
    </row>
    <row r="282" ht="25.5" spans="1:8">
      <c r="A282" s="157"/>
      <c r="B282" s="158"/>
      <c r="C282" s="158"/>
      <c r="D282" s="158" t="s">
        <v>496</v>
      </c>
      <c r="E282" s="172"/>
      <c r="F282" s="95" t="s">
        <v>130</v>
      </c>
      <c r="G282" s="170"/>
      <c r="H282" s="171"/>
    </row>
    <row r="283" ht="25.5" spans="1:8">
      <c r="A283" s="157">
        <v>4</v>
      </c>
      <c r="B283" s="158" t="s">
        <v>506</v>
      </c>
      <c r="C283" s="158"/>
      <c r="D283" s="158" t="s">
        <v>513</v>
      </c>
      <c r="E283" s="172"/>
      <c r="F283" s="95"/>
      <c r="G283" s="170"/>
      <c r="H283" s="171"/>
    </row>
    <row r="284" spans="1:8">
      <c r="A284" s="157"/>
      <c r="B284" s="158"/>
      <c r="C284" s="158"/>
      <c r="D284" s="158" t="s">
        <v>514</v>
      </c>
      <c r="E284" s="172"/>
      <c r="F284" s="95"/>
      <c r="G284" s="170"/>
      <c r="H284" s="171"/>
    </row>
    <row r="285" spans="1:8">
      <c r="A285" s="157"/>
      <c r="B285" s="158"/>
      <c r="C285" s="158"/>
      <c r="D285" s="158" t="s">
        <v>515</v>
      </c>
      <c r="E285" s="172"/>
      <c r="F285" s="95"/>
      <c r="G285" s="170"/>
      <c r="H285" s="171"/>
    </row>
    <row r="286" spans="1:8">
      <c r="A286" s="157">
        <v>5</v>
      </c>
      <c r="B286" s="158" t="s">
        <v>517</v>
      </c>
      <c r="C286" s="158"/>
      <c r="D286" s="158" t="s">
        <v>518</v>
      </c>
      <c r="E286" s="172"/>
      <c r="F286" s="95" t="s">
        <v>130</v>
      </c>
      <c r="G286" s="170"/>
      <c r="H286" s="171"/>
    </row>
    <row r="287" spans="1:8">
      <c r="A287" s="157"/>
      <c r="B287" s="158"/>
      <c r="C287" s="158"/>
      <c r="D287" s="158" t="s">
        <v>519</v>
      </c>
      <c r="E287" s="172"/>
      <c r="F287" s="95" t="s">
        <v>130</v>
      </c>
      <c r="G287" s="170"/>
      <c r="H287" s="171"/>
    </row>
    <row r="288" spans="1:8">
      <c r="A288" s="157">
        <v>6</v>
      </c>
      <c r="B288" s="158" t="s">
        <v>520</v>
      </c>
      <c r="C288" s="158"/>
      <c r="D288" s="158" t="s">
        <v>502</v>
      </c>
      <c r="E288" s="172"/>
      <c r="F288" s="95" t="s">
        <v>130</v>
      </c>
      <c r="G288" s="170"/>
      <c r="H288" s="171"/>
    </row>
    <row r="289" ht="25.5" spans="1:8">
      <c r="A289" s="157">
        <v>7</v>
      </c>
      <c r="B289" s="158" t="s">
        <v>521</v>
      </c>
      <c r="C289" s="158"/>
      <c r="D289" s="158" t="s">
        <v>504</v>
      </c>
      <c r="E289" s="172"/>
      <c r="F289" s="95"/>
      <c r="G289" s="170"/>
      <c r="H289" s="171"/>
    </row>
    <row r="290" ht="25.5" spans="1:8">
      <c r="A290" s="157">
        <v>8</v>
      </c>
      <c r="B290" s="158" t="s">
        <v>217</v>
      </c>
      <c r="C290" s="158"/>
      <c r="D290" s="158" t="s">
        <v>218</v>
      </c>
      <c r="E290" s="172"/>
      <c r="F290" s="95" t="s">
        <v>130</v>
      </c>
      <c r="G290" s="170"/>
      <c r="H290" s="171"/>
    </row>
    <row r="291" spans="1:8">
      <c r="A291" s="157"/>
      <c r="B291" s="158"/>
      <c r="C291" s="158"/>
      <c r="D291" s="158"/>
      <c r="E291" s="172"/>
      <c r="F291" s="95" t="s">
        <v>130</v>
      </c>
      <c r="G291" s="216"/>
      <c r="H291" s="208"/>
    </row>
    <row r="292" spans="1:8">
      <c r="A292" s="157"/>
      <c r="B292" s="158"/>
      <c r="C292" s="158"/>
      <c r="D292" s="158"/>
      <c r="E292" s="172"/>
      <c r="F292" s="95" t="s">
        <v>130</v>
      </c>
      <c r="G292" s="216"/>
      <c r="H292" s="208"/>
    </row>
    <row r="293" spans="1:8">
      <c r="A293" s="157"/>
      <c r="B293" s="158"/>
      <c r="C293" s="158"/>
      <c r="D293" s="158"/>
      <c r="E293" s="172"/>
      <c r="F293" s="95" t="s">
        <v>130</v>
      </c>
      <c r="G293" s="216"/>
      <c r="H293" s="208"/>
    </row>
    <row r="294" spans="1:8">
      <c r="A294" s="157"/>
      <c r="B294" s="158"/>
      <c r="C294" s="158"/>
      <c r="D294" s="158"/>
      <c r="E294" s="172"/>
      <c r="F294" s="95" t="s">
        <v>130</v>
      </c>
      <c r="G294" s="216"/>
      <c r="H294" s="208"/>
    </row>
    <row r="295" spans="1:8">
      <c r="A295" s="157"/>
      <c r="B295" s="158"/>
      <c r="C295" s="158"/>
      <c r="D295" s="158"/>
      <c r="E295" s="172"/>
      <c r="F295" s="95" t="s">
        <v>130</v>
      </c>
      <c r="G295" s="216"/>
      <c r="H295" s="208"/>
    </row>
    <row r="296" spans="1:8">
      <c r="A296" s="157"/>
      <c r="B296" s="158"/>
      <c r="C296" s="158"/>
      <c r="D296" s="158"/>
      <c r="E296" s="172"/>
      <c r="F296" s="95" t="s">
        <v>130</v>
      </c>
      <c r="G296" s="170"/>
      <c r="H296" s="171"/>
    </row>
    <row r="297" ht="13.5" spans="1:8">
      <c r="A297" s="173"/>
      <c r="B297" s="174" t="s">
        <v>238</v>
      </c>
      <c r="C297" s="174"/>
      <c r="D297" s="175"/>
      <c r="E297" s="176"/>
      <c r="F297" s="95" t="s">
        <v>130</v>
      </c>
      <c r="G297" s="177"/>
      <c r="H297" s="178"/>
    </row>
    <row r="301" ht="16.5" spans="1:8">
      <c r="A301" s="115" t="s">
        <v>523</v>
      </c>
      <c r="B301" s="115"/>
      <c r="C301" s="115"/>
      <c r="D301" s="115"/>
      <c r="E301" s="115"/>
      <c r="F301" s="115"/>
      <c r="G301" s="115"/>
      <c r="H301" s="115"/>
    </row>
    <row r="302" ht="36.75" spans="1:8">
      <c r="A302" s="116"/>
      <c r="B302" s="117" t="s">
        <v>139</v>
      </c>
      <c r="C302" s="117"/>
      <c r="D302" s="118" t="s">
        <v>524</v>
      </c>
      <c r="E302" s="119"/>
      <c r="F302" s="120" t="s">
        <v>141</v>
      </c>
      <c r="G302" s="121" t="s">
        <v>442</v>
      </c>
      <c r="H302" s="122"/>
    </row>
    <row r="303" spans="1:8">
      <c r="A303" s="123"/>
      <c r="B303" s="124" t="s">
        <v>143</v>
      </c>
      <c r="C303" s="125"/>
      <c r="D303" s="126" t="s">
        <v>443</v>
      </c>
      <c r="E303" s="127"/>
      <c r="F303" s="128"/>
      <c r="G303" s="129"/>
      <c r="H303" s="122"/>
    </row>
    <row r="304" spans="1:8">
      <c r="A304" s="130"/>
      <c r="B304" s="124" t="s">
        <v>145</v>
      </c>
      <c r="C304" s="125"/>
      <c r="D304" s="126" t="s">
        <v>444</v>
      </c>
      <c r="E304" s="127"/>
      <c r="F304" s="128"/>
      <c r="G304" s="129"/>
      <c r="H304" s="122"/>
    </row>
    <row r="305" spans="1:8">
      <c r="A305" s="130"/>
      <c r="B305" s="124" t="s">
        <v>147</v>
      </c>
      <c r="C305" s="131"/>
      <c r="D305" t="s">
        <v>445</v>
      </c>
      <c r="H305" s="122"/>
    </row>
    <row r="306" ht="13.5" spans="1:8">
      <c r="A306" s="133"/>
      <c r="B306" s="134" t="s">
        <v>149</v>
      </c>
      <c r="C306" s="135"/>
      <c r="D306" s="136" t="s">
        <v>525</v>
      </c>
      <c r="E306" s="128"/>
      <c r="F306" s="128"/>
      <c r="G306" s="129"/>
      <c r="H306" s="137"/>
    </row>
    <row r="307" spans="1:8">
      <c r="A307" s="138"/>
      <c r="B307" s="139" t="s">
        <v>151</v>
      </c>
      <c r="C307" s="139"/>
      <c r="D307" s="140"/>
      <c r="E307" s="141"/>
      <c r="F307" s="142" t="s">
        <v>153</v>
      </c>
      <c r="G307" s="143"/>
      <c r="H307" s="144"/>
    </row>
    <row r="308" ht="13.5" spans="1:8">
      <c r="A308" s="145"/>
      <c r="B308" s="146" t="s">
        <v>154</v>
      </c>
      <c r="C308" s="146"/>
      <c r="D308" s="147" t="s">
        <v>155</v>
      </c>
      <c r="E308" s="148"/>
      <c r="F308" s="149" t="s">
        <v>156</v>
      </c>
      <c r="G308" s="150" t="s">
        <v>447</v>
      </c>
      <c r="H308" s="151"/>
    </row>
    <row r="309" ht="26.25" spans="1:8">
      <c r="A309" s="152" t="s">
        <v>158</v>
      </c>
      <c r="B309" s="153" t="s">
        <v>159</v>
      </c>
      <c r="C309" s="153" t="s">
        <v>448</v>
      </c>
      <c r="D309" s="153" t="s">
        <v>161</v>
      </c>
      <c r="E309" s="153" t="s">
        <v>449</v>
      </c>
      <c r="F309" s="154" t="s">
        <v>121</v>
      </c>
      <c r="G309" s="155" t="s">
        <v>163</v>
      </c>
      <c r="H309" s="156"/>
    </row>
    <row r="310" ht="24" spans="1:8">
      <c r="A310" s="157">
        <v>1</v>
      </c>
      <c r="B310" s="164" t="s">
        <v>167</v>
      </c>
      <c r="C310" s="164"/>
      <c r="D310" s="165" t="s">
        <v>169</v>
      </c>
      <c r="E310" s="159"/>
      <c r="F310" s="95" t="s">
        <v>130</v>
      </c>
      <c r="G310" s="160"/>
      <c r="H310" s="161"/>
    </row>
    <row r="311" ht="60" spans="1:8">
      <c r="A311" s="157">
        <v>2</v>
      </c>
      <c r="B311" s="164" t="s">
        <v>450</v>
      </c>
      <c r="C311" s="164"/>
      <c r="D311" s="165" t="s">
        <v>451</v>
      </c>
      <c r="E311" s="159"/>
      <c r="F311" s="95" t="s">
        <v>130</v>
      </c>
      <c r="G311" s="162"/>
      <c r="H311" s="163"/>
    </row>
    <row r="312" ht="36" spans="1:8">
      <c r="A312" s="157">
        <v>3</v>
      </c>
      <c r="B312" s="168" t="s">
        <v>452</v>
      </c>
      <c r="C312" s="168"/>
      <c r="D312" s="169" t="s">
        <v>453</v>
      </c>
      <c r="E312" s="209"/>
      <c r="F312" s="95" t="s">
        <v>130</v>
      </c>
      <c r="G312" s="170"/>
      <c r="H312" s="171"/>
    </row>
    <row r="313" spans="1:8">
      <c r="A313" s="157"/>
      <c r="B313" s="194"/>
      <c r="C313" s="194"/>
      <c r="D313" s="101" t="s">
        <v>172</v>
      </c>
      <c r="E313" s="195"/>
      <c r="F313" s="95" t="s">
        <v>130</v>
      </c>
      <c r="G313" s="170"/>
      <c r="H313" s="171"/>
    </row>
    <row r="314" ht="25.5" spans="1:8">
      <c r="A314" s="157"/>
      <c r="B314" s="194"/>
      <c r="C314" s="214"/>
      <c r="D314" s="93" t="s">
        <v>454</v>
      </c>
      <c r="E314" s="215"/>
      <c r="F314" s="95" t="s">
        <v>114</v>
      </c>
      <c r="G314" s="170"/>
      <c r="H314" s="171"/>
    </row>
    <row r="315" ht="25.5" spans="1:8">
      <c r="A315" s="157"/>
      <c r="B315" s="183"/>
      <c r="C315" s="158"/>
      <c r="D315" s="158" t="s">
        <v>526</v>
      </c>
      <c r="E315" s="172"/>
      <c r="F315" s="95" t="s">
        <v>130</v>
      </c>
      <c r="G315" s="170"/>
      <c r="H315" s="171"/>
    </row>
    <row r="316" spans="1:8">
      <c r="A316" s="157"/>
      <c r="B316" s="183"/>
      <c r="C316" s="158"/>
      <c r="D316" s="158" t="s">
        <v>456</v>
      </c>
      <c r="E316" s="172"/>
      <c r="F316" s="95" t="s">
        <v>130</v>
      </c>
      <c r="G316" s="170"/>
      <c r="H316" s="171"/>
    </row>
    <row r="317" ht="25.5" spans="1:8">
      <c r="A317" s="157"/>
      <c r="B317" s="183"/>
      <c r="C317" s="158"/>
      <c r="D317" s="158" t="s">
        <v>457</v>
      </c>
      <c r="E317" s="172"/>
      <c r="F317" s="95" t="s">
        <v>130</v>
      </c>
      <c r="G317" s="170"/>
      <c r="H317" s="171"/>
    </row>
    <row r="318" spans="1:8">
      <c r="A318" s="157"/>
      <c r="B318" s="183"/>
      <c r="C318" s="158"/>
      <c r="D318" s="158" t="s">
        <v>458</v>
      </c>
      <c r="E318" s="172"/>
      <c r="F318" s="95" t="s">
        <v>130</v>
      </c>
      <c r="G318" s="170"/>
      <c r="H318" s="171"/>
    </row>
    <row r="319" spans="1:8">
      <c r="A319" s="157"/>
      <c r="B319" s="183"/>
      <c r="C319" s="158"/>
      <c r="D319" s="158" t="s">
        <v>459</v>
      </c>
      <c r="E319" s="172"/>
      <c r="F319" s="95" t="s">
        <v>130</v>
      </c>
      <c r="G319" s="170"/>
      <c r="H319" s="171"/>
    </row>
    <row r="320" ht="25.5" spans="1:8">
      <c r="A320" s="157"/>
      <c r="B320" s="158"/>
      <c r="C320" s="158"/>
      <c r="D320" s="158" t="s">
        <v>460</v>
      </c>
      <c r="E320" s="172"/>
      <c r="F320" s="95" t="s">
        <v>130</v>
      </c>
      <c r="G320" s="170"/>
      <c r="H320" s="171"/>
    </row>
    <row r="321" ht="25.5" spans="1:8">
      <c r="A321" s="157">
        <v>4</v>
      </c>
      <c r="B321" s="158" t="s">
        <v>461</v>
      </c>
      <c r="C321" s="158"/>
      <c r="D321" s="158" t="s">
        <v>462</v>
      </c>
      <c r="E321" s="172"/>
      <c r="F321" s="95" t="s">
        <v>130</v>
      </c>
      <c r="G321" s="170"/>
      <c r="H321" s="171"/>
    </row>
    <row r="322" ht="25.5" spans="1:8">
      <c r="A322" s="157">
        <v>5</v>
      </c>
      <c r="B322" s="158" t="s">
        <v>463</v>
      </c>
      <c r="C322" s="158"/>
      <c r="D322" s="158" t="s">
        <v>462</v>
      </c>
      <c r="E322" s="172"/>
      <c r="F322" s="95" t="s">
        <v>130</v>
      </c>
      <c r="G322" s="170"/>
      <c r="H322" s="171"/>
    </row>
    <row r="323" spans="1:8">
      <c r="A323" s="157">
        <v>6</v>
      </c>
      <c r="B323" s="158" t="s">
        <v>464</v>
      </c>
      <c r="C323" s="158"/>
      <c r="D323" s="158" t="s">
        <v>465</v>
      </c>
      <c r="E323" s="172"/>
      <c r="F323" s="95" t="s">
        <v>130</v>
      </c>
      <c r="G323" s="170"/>
      <c r="H323" s="171"/>
    </row>
    <row r="324" ht="25.5" spans="1:8">
      <c r="A324" s="157">
        <v>7</v>
      </c>
      <c r="B324" s="158" t="s">
        <v>217</v>
      </c>
      <c r="C324" s="158"/>
      <c r="D324" s="158" t="s">
        <v>218</v>
      </c>
      <c r="E324" s="172"/>
      <c r="F324" s="95" t="s">
        <v>114</v>
      </c>
      <c r="G324" s="216" t="s">
        <v>466</v>
      </c>
      <c r="H324" s="208"/>
    </row>
    <row r="325" spans="1:8">
      <c r="A325" s="157"/>
      <c r="B325" s="158"/>
      <c r="C325" s="158"/>
      <c r="D325" s="158"/>
      <c r="E325" s="172"/>
      <c r="F325" s="95" t="s">
        <v>130</v>
      </c>
      <c r="G325" s="216"/>
      <c r="H325" s="208"/>
    </row>
    <row r="326" spans="1:8">
      <c r="A326" s="157"/>
      <c r="B326" s="158"/>
      <c r="C326" s="158"/>
      <c r="D326" s="158"/>
      <c r="E326" s="172"/>
      <c r="F326" s="95" t="s">
        <v>130</v>
      </c>
      <c r="G326" s="216"/>
      <c r="H326" s="208"/>
    </row>
    <row r="327" spans="1:8">
      <c r="A327" s="157"/>
      <c r="B327" s="158"/>
      <c r="C327" s="158"/>
      <c r="D327" s="158"/>
      <c r="E327" s="172"/>
      <c r="F327" s="95" t="s">
        <v>130</v>
      </c>
      <c r="G327" s="216"/>
      <c r="H327" s="208"/>
    </row>
    <row r="328" spans="1:8">
      <c r="A328" s="157"/>
      <c r="B328" s="158"/>
      <c r="C328" s="158"/>
      <c r="D328" s="158"/>
      <c r="E328" s="172"/>
      <c r="F328" s="95" t="s">
        <v>130</v>
      </c>
      <c r="G328" s="216"/>
      <c r="H328" s="208"/>
    </row>
    <row r="329" spans="1:8">
      <c r="A329" s="157"/>
      <c r="B329" s="158"/>
      <c r="C329" s="158"/>
      <c r="D329" s="158"/>
      <c r="E329" s="172"/>
      <c r="F329" s="95" t="s">
        <v>130</v>
      </c>
      <c r="G329" s="170"/>
      <c r="H329" s="171"/>
    </row>
    <row r="330" ht="13.5" spans="1:8">
      <c r="A330" s="173"/>
      <c r="B330" s="174" t="s">
        <v>238</v>
      </c>
      <c r="C330" s="174"/>
      <c r="D330" s="175"/>
      <c r="E330" s="175"/>
      <c r="F330" s="217" t="s">
        <v>130</v>
      </c>
      <c r="G330" s="177"/>
      <c r="H330" s="178"/>
    </row>
    <row r="333" ht="16.5" spans="1:8">
      <c r="A333" s="115" t="s">
        <v>527</v>
      </c>
      <c r="B333" s="115"/>
      <c r="C333" s="115"/>
      <c r="D333" s="115"/>
      <c r="E333" s="115"/>
      <c r="F333" s="115"/>
      <c r="G333" s="115"/>
      <c r="H333" s="115"/>
    </row>
    <row r="334" ht="36.75" spans="1:8">
      <c r="A334" s="116"/>
      <c r="B334" s="117" t="s">
        <v>139</v>
      </c>
      <c r="C334" s="117"/>
      <c r="D334" s="118" t="s">
        <v>528</v>
      </c>
      <c r="E334" s="119"/>
      <c r="F334" s="120" t="s">
        <v>141</v>
      </c>
      <c r="G334" s="121" t="s">
        <v>484</v>
      </c>
      <c r="H334" s="122"/>
    </row>
    <row r="335" spans="1:8">
      <c r="A335" s="123"/>
      <c r="B335" s="124" t="s">
        <v>143</v>
      </c>
      <c r="C335" s="125"/>
      <c r="D335" s="126" t="s">
        <v>144</v>
      </c>
      <c r="E335" s="127"/>
      <c r="F335" s="128"/>
      <c r="G335" s="129"/>
      <c r="H335" s="122"/>
    </row>
    <row r="336" spans="1:8">
      <c r="A336" s="130"/>
      <c r="B336" s="124" t="s">
        <v>145</v>
      </c>
      <c r="C336" s="125"/>
      <c r="D336" s="126" t="s">
        <v>146</v>
      </c>
      <c r="E336" s="127"/>
      <c r="F336" s="128"/>
      <c r="G336" s="129"/>
      <c r="H336" s="122"/>
    </row>
    <row r="337" spans="1:8">
      <c r="A337" s="130"/>
      <c r="B337" s="124" t="s">
        <v>147</v>
      </c>
      <c r="C337" s="131"/>
      <c r="H337" s="122"/>
    </row>
    <row r="338" ht="13.5" spans="1:8">
      <c r="A338" s="133"/>
      <c r="B338" s="134" t="s">
        <v>149</v>
      </c>
      <c r="C338" s="135"/>
      <c r="D338" s="136" t="s">
        <v>525</v>
      </c>
      <c r="E338" s="128"/>
      <c r="F338" s="128"/>
      <c r="G338" s="129"/>
      <c r="H338" s="137"/>
    </row>
    <row r="339" spans="1:8">
      <c r="A339" s="138"/>
      <c r="B339" s="139" t="s">
        <v>151</v>
      </c>
      <c r="C339" s="139"/>
      <c r="D339" s="140"/>
      <c r="E339" s="141"/>
      <c r="F339" s="142" t="s">
        <v>153</v>
      </c>
      <c r="G339" s="143"/>
      <c r="H339" s="144"/>
    </row>
    <row r="340" ht="13.5" spans="1:8">
      <c r="A340" s="145"/>
      <c r="B340" s="146" t="s">
        <v>154</v>
      </c>
      <c r="C340" s="146"/>
      <c r="D340" s="147" t="s">
        <v>155</v>
      </c>
      <c r="E340" s="148"/>
      <c r="F340" s="149" t="s">
        <v>156</v>
      </c>
      <c r="G340" s="150" t="s">
        <v>447</v>
      </c>
      <c r="H340" s="151"/>
    </row>
    <row r="341" ht="26.25" spans="1:8">
      <c r="A341" s="152" t="s">
        <v>158</v>
      </c>
      <c r="B341" s="153" t="s">
        <v>159</v>
      </c>
      <c r="C341" s="153" t="s">
        <v>448</v>
      </c>
      <c r="D341" s="153" t="s">
        <v>161</v>
      </c>
      <c r="E341" s="153" t="s">
        <v>449</v>
      </c>
      <c r="F341" s="154" t="s">
        <v>121</v>
      </c>
      <c r="G341" s="155" t="s">
        <v>163</v>
      </c>
      <c r="H341" s="156"/>
    </row>
    <row r="342" ht="24" spans="1:8">
      <c r="A342" s="157">
        <v>1</v>
      </c>
      <c r="B342" s="164" t="s">
        <v>529</v>
      </c>
      <c r="C342" s="164"/>
      <c r="D342" s="165" t="s">
        <v>169</v>
      </c>
      <c r="E342" s="159"/>
      <c r="F342" s="95" t="s">
        <v>130</v>
      </c>
      <c r="G342" s="160"/>
      <c r="H342" s="161"/>
    </row>
    <row r="343" ht="60" spans="1:8">
      <c r="A343" s="157">
        <v>2</v>
      </c>
      <c r="B343" s="164" t="s">
        <v>450</v>
      </c>
      <c r="C343" s="164"/>
      <c r="D343" s="165" t="s">
        <v>451</v>
      </c>
      <c r="E343" s="159"/>
      <c r="F343" s="95"/>
      <c r="G343" s="162"/>
      <c r="H343" s="163"/>
    </row>
    <row r="344" ht="36" spans="1:8">
      <c r="A344" s="157">
        <v>3</v>
      </c>
      <c r="B344" s="168" t="s">
        <v>452</v>
      </c>
      <c r="C344" s="168"/>
      <c r="D344" s="169" t="s">
        <v>453</v>
      </c>
      <c r="E344" s="209"/>
      <c r="F344" s="95" t="s">
        <v>130</v>
      </c>
      <c r="G344" s="170"/>
      <c r="H344" s="171"/>
    </row>
    <row r="345" spans="1:8">
      <c r="A345" s="157"/>
      <c r="B345" s="194"/>
      <c r="C345" s="194"/>
      <c r="D345" s="101" t="s">
        <v>172</v>
      </c>
      <c r="E345" s="195"/>
      <c r="F345" s="95" t="s">
        <v>130</v>
      </c>
      <c r="G345" s="170"/>
      <c r="H345" s="171"/>
    </row>
    <row r="346" ht="25.5" spans="1:8">
      <c r="A346" s="157"/>
      <c r="B346" s="183"/>
      <c r="C346" s="158"/>
      <c r="D346" s="93" t="s">
        <v>454</v>
      </c>
      <c r="E346" s="172"/>
      <c r="F346" s="95" t="s">
        <v>130</v>
      </c>
      <c r="G346" s="170"/>
      <c r="H346" s="171"/>
    </row>
    <row r="347" ht="25.5" spans="1:8">
      <c r="A347" s="157"/>
      <c r="B347" s="183"/>
      <c r="C347" s="158"/>
      <c r="D347" s="158" t="s">
        <v>526</v>
      </c>
      <c r="E347" s="172"/>
      <c r="F347" s="95" t="s">
        <v>130</v>
      </c>
      <c r="G347" s="170"/>
      <c r="H347" s="171"/>
    </row>
    <row r="348" spans="1:8">
      <c r="A348" s="157"/>
      <c r="B348" s="183"/>
      <c r="C348" s="158"/>
      <c r="D348" s="158" t="s">
        <v>456</v>
      </c>
      <c r="E348" s="172"/>
      <c r="F348" s="95" t="s">
        <v>130</v>
      </c>
      <c r="G348" s="170"/>
      <c r="H348" s="171"/>
    </row>
    <row r="349" ht="25.5" spans="1:8">
      <c r="A349" s="157"/>
      <c r="B349" s="158"/>
      <c r="C349" s="158"/>
      <c r="D349" s="158" t="s">
        <v>457</v>
      </c>
      <c r="E349" s="172"/>
      <c r="F349" s="95" t="s">
        <v>130</v>
      </c>
      <c r="G349" s="170"/>
      <c r="H349" s="171"/>
    </row>
    <row r="350" spans="1:8">
      <c r="A350" s="157"/>
      <c r="B350" s="158"/>
      <c r="C350" s="158"/>
      <c r="D350" s="158" t="s">
        <v>458</v>
      </c>
      <c r="E350" s="172"/>
      <c r="F350" s="95" t="s">
        <v>130</v>
      </c>
      <c r="G350" s="170"/>
      <c r="H350" s="171"/>
    </row>
    <row r="351" spans="1:8">
      <c r="A351" s="157"/>
      <c r="B351" s="158"/>
      <c r="C351" s="158"/>
      <c r="D351" s="158" t="s">
        <v>459</v>
      </c>
      <c r="E351" s="172"/>
      <c r="F351" s="95" t="s">
        <v>130</v>
      </c>
      <c r="G351" s="170"/>
      <c r="H351" s="171"/>
    </row>
    <row r="352" ht="25.5" spans="1:8">
      <c r="A352" s="157"/>
      <c r="B352" s="158"/>
      <c r="C352" s="158"/>
      <c r="D352" s="158" t="s">
        <v>460</v>
      </c>
      <c r="E352" s="172"/>
      <c r="F352" s="95" t="s">
        <v>130</v>
      </c>
      <c r="G352" s="170"/>
      <c r="H352" s="171"/>
    </row>
    <row r="353" spans="1:8">
      <c r="A353" s="157">
        <v>4</v>
      </c>
      <c r="B353" s="158" t="s">
        <v>485</v>
      </c>
      <c r="C353" s="158"/>
      <c r="D353" s="158" t="s">
        <v>486</v>
      </c>
      <c r="E353" s="172"/>
      <c r="F353" s="95" t="s">
        <v>130</v>
      </c>
      <c r="G353" s="170"/>
      <c r="H353" s="171"/>
    </row>
    <row r="354" spans="1:8">
      <c r="A354" s="157"/>
      <c r="B354" s="158"/>
      <c r="C354" s="158"/>
      <c r="D354" s="158" t="s">
        <v>487</v>
      </c>
      <c r="E354" s="172"/>
      <c r="F354" s="95" t="s">
        <v>130</v>
      </c>
      <c r="G354" s="170"/>
      <c r="H354" s="171"/>
    </row>
    <row r="355" ht="25.5" spans="1:8">
      <c r="A355" s="157"/>
      <c r="B355" s="158"/>
      <c r="C355" s="158"/>
      <c r="D355" s="158" t="s">
        <v>488</v>
      </c>
      <c r="E355" s="172"/>
      <c r="F355" s="95" t="s">
        <v>130</v>
      </c>
      <c r="G355" s="170"/>
      <c r="H355" s="171"/>
    </row>
    <row r="356" ht="25.5" spans="1:8">
      <c r="A356" s="157">
        <v>5</v>
      </c>
      <c r="B356" s="158" t="s">
        <v>489</v>
      </c>
      <c r="C356" s="158"/>
      <c r="D356" s="158" t="s">
        <v>490</v>
      </c>
      <c r="E356" s="172"/>
      <c r="F356" s="95"/>
      <c r="G356" s="170"/>
      <c r="H356" s="171"/>
    </row>
    <row r="357" ht="25.5" spans="1:8">
      <c r="A357" s="157"/>
      <c r="B357" s="158" t="s">
        <v>491</v>
      </c>
      <c r="C357" s="158"/>
      <c r="D357" s="158" t="s">
        <v>492</v>
      </c>
      <c r="E357" s="172"/>
      <c r="F357" s="95"/>
      <c r="G357" s="170"/>
      <c r="H357" s="171"/>
    </row>
    <row r="358" ht="25.5" spans="1:8">
      <c r="A358" s="157">
        <v>6</v>
      </c>
      <c r="B358" s="158" t="s">
        <v>217</v>
      </c>
      <c r="C358" s="158"/>
      <c r="D358" s="158" t="s">
        <v>218</v>
      </c>
      <c r="E358" s="172"/>
      <c r="F358" s="95" t="s">
        <v>130</v>
      </c>
      <c r="G358" s="216"/>
      <c r="H358" s="208"/>
    </row>
    <row r="359" spans="1:8">
      <c r="A359" s="157"/>
      <c r="B359" s="158"/>
      <c r="C359" s="158"/>
      <c r="D359" s="158"/>
      <c r="E359" s="172"/>
      <c r="F359" s="95" t="s">
        <v>130</v>
      </c>
      <c r="G359" s="216"/>
      <c r="H359" s="208"/>
    </row>
    <row r="360" spans="1:8">
      <c r="A360" s="157"/>
      <c r="B360" s="158"/>
      <c r="C360" s="158"/>
      <c r="D360" s="158"/>
      <c r="E360" s="172"/>
      <c r="F360" s="95" t="s">
        <v>130</v>
      </c>
      <c r="G360" s="216"/>
      <c r="H360" s="208"/>
    </row>
    <row r="361" spans="1:8">
      <c r="A361" s="157"/>
      <c r="B361" s="158"/>
      <c r="C361" s="158"/>
      <c r="D361" s="158"/>
      <c r="E361" s="172"/>
      <c r="F361" s="95" t="s">
        <v>130</v>
      </c>
      <c r="G361" s="216"/>
      <c r="H361" s="208"/>
    </row>
    <row r="362" spans="1:8">
      <c r="A362" s="157"/>
      <c r="B362" s="158"/>
      <c r="C362" s="158"/>
      <c r="D362" s="158"/>
      <c r="E362" s="172"/>
      <c r="F362" s="95" t="s">
        <v>130</v>
      </c>
      <c r="G362" s="216"/>
      <c r="H362" s="208"/>
    </row>
    <row r="363" spans="1:8">
      <c r="A363" s="157"/>
      <c r="B363" s="158"/>
      <c r="C363" s="158"/>
      <c r="D363" s="158"/>
      <c r="E363" s="172"/>
      <c r="F363" s="95" t="s">
        <v>130</v>
      </c>
      <c r="G363" s="170"/>
      <c r="H363" s="171"/>
    </row>
    <row r="364" ht="13.5" spans="1:8">
      <c r="A364" s="173"/>
      <c r="B364" s="174" t="s">
        <v>238</v>
      </c>
      <c r="C364" s="174"/>
      <c r="D364" s="175"/>
      <c r="E364" s="176"/>
      <c r="F364" s="95" t="s">
        <v>130</v>
      </c>
      <c r="G364" s="177"/>
      <c r="H364" s="178"/>
    </row>
    <row r="367" ht="16.5" spans="1:8">
      <c r="A367" s="115" t="s">
        <v>530</v>
      </c>
      <c r="B367" s="115"/>
      <c r="C367" s="115"/>
      <c r="D367" s="115"/>
      <c r="E367" s="115"/>
      <c r="F367" s="115"/>
      <c r="G367" s="115"/>
      <c r="H367" s="115"/>
    </row>
    <row r="368" ht="36.75" spans="1:8">
      <c r="A368" s="116"/>
      <c r="B368" s="117" t="s">
        <v>139</v>
      </c>
      <c r="C368" s="117"/>
      <c r="D368" s="118" t="s">
        <v>531</v>
      </c>
      <c r="E368" s="119"/>
      <c r="F368" s="120" t="s">
        <v>141</v>
      </c>
      <c r="G368" s="121" t="s">
        <v>494</v>
      </c>
      <c r="H368" s="122"/>
    </row>
    <row r="369" spans="1:8">
      <c r="A369" s="123"/>
      <c r="B369" s="124" t="s">
        <v>143</v>
      </c>
      <c r="C369" s="125"/>
      <c r="D369" s="126" t="s">
        <v>144</v>
      </c>
      <c r="E369" s="127"/>
      <c r="F369" s="128"/>
      <c r="G369" s="129"/>
      <c r="H369" s="122"/>
    </row>
    <row r="370" spans="1:8">
      <c r="A370" s="130"/>
      <c r="B370" s="124" t="s">
        <v>145</v>
      </c>
      <c r="C370" s="125"/>
      <c r="D370" s="126" t="s">
        <v>146</v>
      </c>
      <c r="E370" s="127"/>
      <c r="F370" s="128"/>
      <c r="G370" s="129"/>
      <c r="H370" s="122"/>
    </row>
    <row r="371" spans="1:8">
      <c r="A371" s="130"/>
      <c r="B371" s="124" t="s">
        <v>147</v>
      </c>
      <c r="C371" s="131"/>
      <c r="H371" s="122"/>
    </row>
    <row r="372" ht="13.5" spans="1:8">
      <c r="A372" s="133"/>
      <c r="B372" s="134" t="s">
        <v>149</v>
      </c>
      <c r="C372" s="135"/>
      <c r="D372" s="136" t="s">
        <v>532</v>
      </c>
      <c r="E372" s="128"/>
      <c r="F372" s="128"/>
      <c r="G372" s="129"/>
      <c r="H372" s="137"/>
    </row>
    <row r="373" spans="1:8">
      <c r="A373" s="138"/>
      <c r="B373" s="139" t="s">
        <v>151</v>
      </c>
      <c r="C373" s="139"/>
      <c r="D373" s="140"/>
      <c r="E373" s="141"/>
      <c r="F373" s="142" t="s">
        <v>153</v>
      </c>
      <c r="G373" s="143"/>
      <c r="H373" s="144"/>
    </row>
    <row r="374" ht="13.5" spans="1:8">
      <c r="A374" s="145"/>
      <c r="B374" s="146" t="s">
        <v>154</v>
      </c>
      <c r="C374" s="146"/>
      <c r="D374" s="147" t="s">
        <v>155</v>
      </c>
      <c r="E374" s="148"/>
      <c r="F374" s="149" t="s">
        <v>156</v>
      </c>
      <c r="G374" s="150" t="s">
        <v>447</v>
      </c>
      <c r="H374" s="151"/>
    </row>
    <row r="375" ht="26.25" spans="1:8">
      <c r="A375" s="152" t="s">
        <v>158</v>
      </c>
      <c r="B375" s="153" t="s">
        <v>159</v>
      </c>
      <c r="C375" s="153" t="s">
        <v>448</v>
      </c>
      <c r="D375" s="153" t="s">
        <v>161</v>
      </c>
      <c r="E375" s="153" t="s">
        <v>449</v>
      </c>
      <c r="F375" s="154" t="s">
        <v>121</v>
      </c>
      <c r="G375" s="155" t="s">
        <v>163</v>
      </c>
      <c r="H375" s="156"/>
    </row>
    <row r="376" ht="24" spans="1:8">
      <c r="A376" s="157">
        <v>1</v>
      </c>
      <c r="B376" s="164" t="s">
        <v>529</v>
      </c>
      <c r="C376" s="164"/>
      <c r="D376" s="165" t="s">
        <v>169</v>
      </c>
      <c r="E376" s="159"/>
      <c r="F376" s="95" t="s">
        <v>130</v>
      </c>
      <c r="G376" s="160"/>
      <c r="H376" s="161"/>
    </row>
    <row r="377" ht="60" spans="1:8">
      <c r="A377" s="157">
        <v>2</v>
      </c>
      <c r="B377" s="164" t="s">
        <v>450</v>
      </c>
      <c r="C377" s="164"/>
      <c r="D377" s="165" t="s">
        <v>451</v>
      </c>
      <c r="E377" s="159"/>
      <c r="F377" s="95" t="s">
        <v>130</v>
      </c>
      <c r="G377" s="162"/>
      <c r="H377" s="163"/>
    </row>
    <row r="378" ht="36" spans="1:8">
      <c r="A378" s="157">
        <v>3</v>
      </c>
      <c r="B378" s="168" t="s">
        <v>452</v>
      </c>
      <c r="C378" s="168"/>
      <c r="D378" s="169" t="s">
        <v>453</v>
      </c>
      <c r="E378" s="209"/>
      <c r="F378" s="95" t="s">
        <v>130</v>
      </c>
      <c r="G378" s="170"/>
      <c r="H378" s="171"/>
    </row>
    <row r="379" spans="1:8">
      <c r="A379" s="157"/>
      <c r="B379" s="194"/>
      <c r="C379" s="194"/>
      <c r="D379" s="101" t="s">
        <v>172</v>
      </c>
      <c r="E379" s="195"/>
      <c r="F379" s="95" t="s">
        <v>130</v>
      </c>
      <c r="G379" s="170"/>
      <c r="H379" s="171"/>
    </row>
    <row r="380" ht="25.5" spans="1:8">
      <c r="A380" s="157"/>
      <c r="B380" s="183"/>
      <c r="C380" s="158"/>
      <c r="D380" s="93" t="s">
        <v>454</v>
      </c>
      <c r="E380" s="172"/>
      <c r="F380" s="95" t="s">
        <v>130</v>
      </c>
      <c r="G380" s="170"/>
      <c r="H380" s="171"/>
    </row>
    <row r="381" ht="25.5" spans="1:8">
      <c r="A381" s="157"/>
      <c r="B381" s="183"/>
      <c r="C381" s="158"/>
      <c r="D381" s="158" t="s">
        <v>526</v>
      </c>
      <c r="E381" s="172"/>
      <c r="F381" s="95" t="s">
        <v>130</v>
      </c>
      <c r="G381" s="170"/>
      <c r="H381" s="171"/>
    </row>
    <row r="382" spans="1:8">
      <c r="A382" s="157"/>
      <c r="B382" s="183"/>
      <c r="C382" s="158"/>
      <c r="D382" s="158" t="s">
        <v>456</v>
      </c>
      <c r="E382" s="172"/>
      <c r="F382" s="95" t="s">
        <v>130</v>
      </c>
      <c r="G382" s="170"/>
      <c r="H382" s="171"/>
    </row>
    <row r="383" ht="25.5" spans="1:8">
      <c r="A383" s="157"/>
      <c r="B383" s="158"/>
      <c r="C383" s="158"/>
      <c r="D383" s="158" t="s">
        <v>457</v>
      </c>
      <c r="E383" s="172"/>
      <c r="F383" s="95" t="s">
        <v>130</v>
      </c>
      <c r="G383" s="170"/>
      <c r="H383" s="171"/>
    </row>
    <row r="384" spans="1:8">
      <c r="A384" s="157"/>
      <c r="B384" s="158"/>
      <c r="C384" s="158"/>
      <c r="D384" s="158" t="s">
        <v>458</v>
      </c>
      <c r="E384" s="172"/>
      <c r="F384" s="95" t="s">
        <v>130</v>
      </c>
      <c r="G384" s="170"/>
      <c r="H384" s="171"/>
    </row>
    <row r="385" spans="1:8">
      <c r="A385" s="157"/>
      <c r="B385" s="158"/>
      <c r="C385" s="158"/>
      <c r="D385" s="158" t="s">
        <v>478</v>
      </c>
      <c r="E385" s="172"/>
      <c r="F385" s="95" t="s">
        <v>130</v>
      </c>
      <c r="G385" s="170"/>
      <c r="H385" s="171"/>
    </row>
    <row r="386" ht="25.5" spans="1:8">
      <c r="A386" s="157"/>
      <c r="B386" s="158"/>
      <c r="C386" s="158"/>
      <c r="D386" s="158" t="s">
        <v>496</v>
      </c>
      <c r="E386" s="172"/>
      <c r="F386" s="95" t="s">
        <v>130</v>
      </c>
      <c r="G386" s="170"/>
      <c r="H386" s="171"/>
    </row>
    <row r="387" ht="25.5" spans="1:8">
      <c r="A387" s="157">
        <v>4</v>
      </c>
      <c r="B387" s="158" t="s">
        <v>497</v>
      </c>
      <c r="C387" s="158"/>
      <c r="D387" s="158" t="s">
        <v>498</v>
      </c>
      <c r="E387" s="172"/>
      <c r="F387" s="95" t="s">
        <v>130</v>
      </c>
      <c r="G387" s="170"/>
      <c r="H387" s="171"/>
    </row>
    <row r="388" spans="1:8">
      <c r="A388" s="157"/>
      <c r="B388" s="158"/>
      <c r="C388" s="158"/>
      <c r="D388" s="158" t="s">
        <v>499</v>
      </c>
      <c r="E388" s="172"/>
      <c r="F388" s="95" t="s">
        <v>130</v>
      </c>
      <c r="G388" s="170"/>
      <c r="H388" s="171"/>
    </row>
    <row r="389" spans="1:8">
      <c r="A389" s="157"/>
      <c r="B389" s="158"/>
      <c r="C389" s="158"/>
      <c r="D389" s="158" t="s">
        <v>500</v>
      </c>
      <c r="E389" s="172"/>
      <c r="F389" s="95" t="s">
        <v>130</v>
      </c>
      <c r="G389" s="170"/>
      <c r="H389" s="171"/>
    </row>
    <row r="390" spans="1:8">
      <c r="A390" s="157">
        <v>5</v>
      </c>
      <c r="B390" s="158" t="s">
        <v>501</v>
      </c>
      <c r="C390" s="158"/>
      <c r="D390" s="158" t="s">
        <v>502</v>
      </c>
      <c r="E390" s="172"/>
      <c r="F390" s="95" t="s">
        <v>130</v>
      </c>
      <c r="G390" s="170"/>
      <c r="H390" s="171"/>
    </row>
    <row r="391" ht="25.5" spans="1:8">
      <c r="A391" s="157">
        <v>6</v>
      </c>
      <c r="B391" s="158" t="s">
        <v>503</v>
      </c>
      <c r="C391" s="158"/>
      <c r="D391" s="158" t="s">
        <v>504</v>
      </c>
      <c r="E391" s="172"/>
      <c r="F391" s="95" t="s">
        <v>130</v>
      </c>
      <c r="G391" s="170"/>
      <c r="H391" s="171"/>
    </row>
    <row r="392" ht="25.5" spans="1:8">
      <c r="A392" s="157">
        <v>7</v>
      </c>
      <c r="B392" s="158" t="s">
        <v>217</v>
      </c>
      <c r="C392" s="158"/>
      <c r="D392" s="158" t="s">
        <v>218</v>
      </c>
      <c r="E392" s="172"/>
      <c r="F392" s="95" t="s">
        <v>130</v>
      </c>
      <c r="G392" s="170"/>
      <c r="H392" s="171"/>
    </row>
    <row r="393" spans="1:8">
      <c r="A393" s="157"/>
      <c r="B393" s="158"/>
      <c r="C393" s="158"/>
      <c r="D393" s="158"/>
      <c r="E393" s="172"/>
      <c r="F393" s="95" t="s">
        <v>130</v>
      </c>
      <c r="G393" s="216"/>
      <c r="H393" s="208"/>
    </row>
    <row r="394" spans="1:8">
      <c r="A394" s="157"/>
      <c r="B394" s="158"/>
      <c r="C394" s="158"/>
      <c r="D394" s="158"/>
      <c r="E394" s="172"/>
      <c r="F394" s="95" t="s">
        <v>130</v>
      </c>
      <c r="G394" s="216"/>
      <c r="H394" s="208"/>
    </row>
    <row r="395" spans="1:8">
      <c r="A395" s="157"/>
      <c r="B395" s="158"/>
      <c r="C395" s="158"/>
      <c r="D395" s="158"/>
      <c r="E395" s="172"/>
      <c r="F395" s="95" t="s">
        <v>130</v>
      </c>
      <c r="G395" s="216"/>
      <c r="H395" s="208"/>
    </row>
    <row r="396" spans="1:8">
      <c r="A396" s="157"/>
      <c r="B396" s="158"/>
      <c r="C396" s="158"/>
      <c r="D396" s="158"/>
      <c r="E396" s="172"/>
      <c r="F396" s="95" t="s">
        <v>130</v>
      </c>
      <c r="G396" s="216"/>
      <c r="H396" s="208"/>
    </row>
    <row r="397" spans="1:8">
      <c r="A397" s="157"/>
      <c r="B397" s="158"/>
      <c r="C397" s="158"/>
      <c r="D397" s="158"/>
      <c r="E397" s="172"/>
      <c r="F397" s="95" t="s">
        <v>130</v>
      </c>
      <c r="G397" s="216"/>
      <c r="H397" s="208"/>
    </row>
    <row r="398" spans="1:8">
      <c r="A398" s="157"/>
      <c r="B398" s="158"/>
      <c r="C398" s="158"/>
      <c r="D398" s="158"/>
      <c r="E398" s="172"/>
      <c r="F398" s="95" t="s">
        <v>130</v>
      </c>
      <c r="G398" s="170"/>
      <c r="H398" s="171"/>
    </row>
    <row r="399" ht="13.5" spans="1:8">
      <c r="A399" s="173"/>
      <c r="B399" s="174" t="s">
        <v>238</v>
      </c>
      <c r="C399" s="174"/>
      <c r="D399" s="175"/>
      <c r="E399" s="176"/>
      <c r="F399" s="95" t="s">
        <v>130</v>
      </c>
      <c r="G399" s="177"/>
      <c r="H399" s="178"/>
    </row>
  </sheetData>
  <mergeCells count="235">
    <mergeCell ref="A1:H1"/>
    <mergeCell ref="D3:G3"/>
    <mergeCell ref="D4:G4"/>
    <mergeCell ref="D6:G6"/>
    <mergeCell ref="G9:H9"/>
    <mergeCell ref="G10:H10"/>
    <mergeCell ref="G12:H12"/>
    <mergeCell ref="G13:H13"/>
    <mergeCell ref="G15:H15"/>
    <mergeCell ref="G16:H16"/>
    <mergeCell ref="G17:H17"/>
    <mergeCell ref="G18:H18"/>
    <mergeCell ref="G19:H19"/>
    <mergeCell ref="G20:H20"/>
    <mergeCell ref="G24:H24"/>
    <mergeCell ref="G25:H25"/>
    <mergeCell ref="G26:H26"/>
    <mergeCell ref="G27:H27"/>
    <mergeCell ref="G28:H28"/>
    <mergeCell ref="G29:H29"/>
    <mergeCell ref="G30:H30"/>
    <mergeCell ref="A34:H34"/>
    <mergeCell ref="D36:G36"/>
    <mergeCell ref="D37:G37"/>
    <mergeCell ref="D39:G39"/>
    <mergeCell ref="G42:H42"/>
    <mergeCell ref="G43:H43"/>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A67:H67"/>
    <mergeCell ref="D69:G69"/>
    <mergeCell ref="D70:G70"/>
    <mergeCell ref="D72:G72"/>
    <mergeCell ref="G75:H75"/>
    <mergeCell ref="G76:H76"/>
    <mergeCell ref="G78:H78"/>
    <mergeCell ref="G79:H79"/>
    <mergeCell ref="G80:H80"/>
    <mergeCell ref="G81:H81"/>
    <mergeCell ref="G82:H82"/>
    <mergeCell ref="G83:H83"/>
    <mergeCell ref="G84:H84"/>
    <mergeCell ref="G87:H87"/>
    <mergeCell ref="G88:H88"/>
    <mergeCell ref="G89:H89"/>
    <mergeCell ref="G90:H90"/>
    <mergeCell ref="G91:H91"/>
    <mergeCell ref="G92:H92"/>
    <mergeCell ref="G93:H93"/>
    <mergeCell ref="A97:H97"/>
    <mergeCell ref="D99:G99"/>
    <mergeCell ref="D100:G100"/>
    <mergeCell ref="D102:G102"/>
    <mergeCell ref="G105:H105"/>
    <mergeCell ref="G106:H106"/>
    <mergeCell ref="G108:H108"/>
    <mergeCell ref="G109:H109"/>
    <mergeCell ref="G110:H110"/>
    <mergeCell ref="G111:H111"/>
    <mergeCell ref="G112:H112"/>
    <mergeCell ref="G113:H113"/>
    <mergeCell ref="G122:H122"/>
    <mergeCell ref="G123:H123"/>
    <mergeCell ref="G124:H124"/>
    <mergeCell ref="G125:H125"/>
    <mergeCell ref="G126:H126"/>
    <mergeCell ref="G127:H127"/>
    <mergeCell ref="G128:H128"/>
    <mergeCell ref="A131:H131"/>
    <mergeCell ref="D133:G133"/>
    <mergeCell ref="D134:G134"/>
    <mergeCell ref="D136:G136"/>
    <mergeCell ref="G139:H139"/>
    <mergeCell ref="G140:H140"/>
    <mergeCell ref="G142:H142"/>
    <mergeCell ref="G143:H143"/>
    <mergeCell ref="G144:H144"/>
    <mergeCell ref="G145:H145"/>
    <mergeCell ref="G146:H146"/>
    <mergeCell ref="G147:H147"/>
    <mergeCell ref="G157:H157"/>
    <mergeCell ref="G158:H158"/>
    <mergeCell ref="G159:H159"/>
    <mergeCell ref="G160:H160"/>
    <mergeCell ref="G161:H161"/>
    <mergeCell ref="G162:H162"/>
    <mergeCell ref="G163:H163"/>
    <mergeCell ref="A166:H166"/>
    <mergeCell ref="D168:G168"/>
    <mergeCell ref="D169:G169"/>
    <mergeCell ref="D171:G171"/>
    <mergeCell ref="G174:H174"/>
    <mergeCell ref="G175:H175"/>
    <mergeCell ref="G177:H177"/>
    <mergeCell ref="G178:H178"/>
    <mergeCell ref="G179:H179"/>
    <mergeCell ref="G180:H180"/>
    <mergeCell ref="G181:H181"/>
    <mergeCell ref="G182:H182"/>
    <mergeCell ref="G190:H190"/>
    <mergeCell ref="G191:H191"/>
    <mergeCell ref="G192:H192"/>
    <mergeCell ref="G193:H193"/>
    <mergeCell ref="G194:H194"/>
    <mergeCell ref="G195:H195"/>
    <mergeCell ref="G196:H196"/>
    <mergeCell ref="A200:H200"/>
    <mergeCell ref="D202:G202"/>
    <mergeCell ref="D203:G203"/>
    <mergeCell ref="D205:G205"/>
    <mergeCell ref="G208:H208"/>
    <mergeCell ref="G209:H209"/>
    <mergeCell ref="G211:H211"/>
    <mergeCell ref="G212:H212"/>
    <mergeCell ref="G213:H213"/>
    <mergeCell ref="G214:H214"/>
    <mergeCell ref="G215:H215"/>
    <mergeCell ref="G222:H222"/>
    <mergeCell ref="G223:H223"/>
    <mergeCell ref="G224:H224"/>
    <mergeCell ref="G225:H225"/>
    <mergeCell ref="G226:H226"/>
    <mergeCell ref="G227:H227"/>
    <mergeCell ref="G228:H228"/>
    <mergeCell ref="A232:H232"/>
    <mergeCell ref="D234:G234"/>
    <mergeCell ref="D235:G235"/>
    <mergeCell ref="D237:G237"/>
    <mergeCell ref="G240:H240"/>
    <mergeCell ref="G241:H241"/>
    <mergeCell ref="G243:H243"/>
    <mergeCell ref="G244:H244"/>
    <mergeCell ref="G245:H245"/>
    <mergeCell ref="G246:H246"/>
    <mergeCell ref="G247:H247"/>
    <mergeCell ref="G255:H255"/>
    <mergeCell ref="G256:H256"/>
    <mergeCell ref="G257:H257"/>
    <mergeCell ref="G258:H258"/>
    <mergeCell ref="G259:H259"/>
    <mergeCell ref="G260:H260"/>
    <mergeCell ref="G261:H261"/>
    <mergeCell ref="A265:H265"/>
    <mergeCell ref="D267:G267"/>
    <mergeCell ref="D268:G268"/>
    <mergeCell ref="D270:G270"/>
    <mergeCell ref="G273:H273"/>
    <mergeCell ref="G274:H274"/>
    <mergeCell ref="G276:H276"/>
    <mergeCell ref="G277:H277"/>
    <mergeCell ref="G278:H278"/>
    <mergeCell ref="G279:H279"/>
    <mergeCell ref="G280:H280"/>
    <mergeCell ref="G291:H291"/>
    <mergeCell ref="G292:H292"/>
    <mergeCell ref="G293:H293"/>
    <mergeCell ref="G294:H294"/>
    <mergeCell ref="G295:H295"/>
    <mergeCell ref="G296:H296"/>
    <mergeCell ref="G297:H297"/>
    <mergeCell ref="A301:H301"/>
    <mergeCell ref="D303:G303"/>
    <mergeCell ref="D304:G304"/>
    <mergeCell ref="D306:G306"/>
    <mergeCell ref="G309:H309"/>
    <mergeCell ref="G310:H310"/>
    <mergeCell ref="G312:H312"/>
    <mergeCell ref="G313:H313"/>
    <mergeCell ref="G315:H315"/>
    <mergeCell ref="G316:H316"/>
    <mergeCell ref="G317:H317"/>
    <mergeCell ref="G318:H318"/>
    <mergeCell ref="G319:H319"/>
    <mergeCell ref="G320:H320"/>
    <mergeCell ref="G324:H324"/>
    <mergeCell ref="G325:H325"/>
    <mergeCell ref="G326:H326"/>
    <mergeCell ref="G327:H327"/>
    <mergeCell ref="G328:H328"/>
    <mergeCell ref="G329:H329"/>
    <mergeCell ref="G330:H330"/>
    <mergeCell ref="A333:H333"/>
    <mergeCell ref="D335:G335"/>
    <mergeCell ref="D336:G336"/>
    <mergeCell ref="D338:G338"/>
    <mergeCell ref="G341:H341"/>
    <mergeCell ref="G342:H342"/>
    <mergeCell ref="G344:H344"/>
    <mergeCell ref="G345:H345"/>
    <mergeCell ref="G346:H346"/>
    <mergeCell ref="G347:H347"/>
    <mergeCell ref="G348:H348"/>
    <mergeCell ref="G349:H349"/>
    <mergeCell ref="G358:H358"/>
    <mergeCell ref="G359:H359"/>
    <mergeCell ref="G360:H360"/>
    <mergeCell ref="G361:H361"/>
    <mergeCell ref="G362:H362"/>
    <mergeCell ref="G363:H363"/>
    <mergeCell ref="G364:H364"/>
    <mergeCell ref="A367:H367"/>
    <mergeCell ref="D369:G369"/>
    <mergeCell ref="D370:G370"/>
    <mergeCell ref="D372:G372"/>
    <mergeCell ref="G375:H375"/>
    <mergeCell ref="G376:H376"/>
    <mergeCell ref="G378:H378"/>
    <mergeCell ref="G379:H379"/>
    <mergeCell ref="G380:H380"/>
    <mergeCell ref="G381:H381"/>
    <mergeCell ref="G382:H382"/>
    <mergeCell ref="G383:H383"/>
    <mergeCell ref="G393:H393"/>
    <mergeCell ref="G394:H394"/>
    <mergeCell ref="G395:H395"/>
    <mergeCell ref="G396:H396"/>
    <mergeCell ref="G397:H397"/>
    <mergeCell ref="G398:H398"/>
    <mergeCell ref="G399:H399"/>
  </mergeCells>
  <conditionalFormatting sqref="F10:F30">
    <cfRule type="cellIs" dxfId="1" priority="52" stopIfTrue="1" operator="equal">
      <formula>"F"</formula>
    </cfRule>
    <cfRule type="cellIs" dxfId="2" priority="53" stopIfTrue="1" operator="equal">
      <formula>"B"</formula>
    </cfRule>
    <cfRule type="cellIs" dxfId="3" priority="54" stopIfTrue="1" operator="equal">
      <formula>"u"</formula>
    </cfRule>
  </conditionalFormatting>
  <conditionalFormatting sqref="F43:F62">
    <cfRule type="cellIs" dxfId="1" priority="37" stopIfTrue="1" operator="equal">
      <formula>"F"</formula>
    </cfRule>
    <cfRule type="cellIs" dxfId="2" priority="38" stopIfTrue="1" operator="equal">
      <formula>"B"</formula>
    </cfRule>
    <cfRule type="cellIs" dxfId="3" priority="39" stopIfTrue="1" operator="equal">
      <formula>"u"</formula>
    </cfRule>
  </conditionalFormatting>
  <conditionalFormatting sqref="F79:F83">
    <cfRule type="cellIs" dxfId="1" priority="28" stopIfTrue="1" operator="equal">
      <formula>"F"</formula>
    </cfRule>
    <cfRule type="cellIs" dxfId="2" priority="29" stopIfTrue="1" operator="equal">
      <formula>"B"</formula>
    </cfRule>
    <cfRule type="cellIs" dxfId="3" priority="30" stopIfTrue="1" operator="equal">
      <formula>"u"</formula>
    </cfRule>
  </conditionalFormatting>
  <conditionalFormatting sqref="F84:F86">
    <cfRule type="cellIs" dxfId="1" priority="13" stopIfTrue="1" operator="equal">
      <formula>"F"</formula>
    </cfRule>
    <cfRule type="cellIs" dxfId="2" priority="14" stopIfTrue="1" operator="equal">
      <formula>"B"</formula>
    </cfRule>
    <cfRule type="cellIs" dxfId="3" priority="15" stopIfTrue="1" operator="equal">
      <formula>"u"</formula>
    </cfRule>
  </conditionalFormatting>
  <conditionalFormatting sqref="F109:F121">
    <cfRule type="cellIs" dxfId="1" priority="22" stopIfTrue="1" operator="equal">
      <formula>"F"</formula>
    </cfRule>
    <cfRule type="cellIs" dxfId="2" priority="23" stopIfTrue="1" operator="equal">
      <formula>"B"</formula>
    </cfRule>
    <cfRule type="cellIs" dxfId="3" priority="24" stopIfTrue="1" operator="equal">
      <formula>"u"</formula>
    </cfRule>
  </conditionalFormatting>
  <conditionalFormatting sqref="F140:F163">
    <cfRule type="cellIs" dxfId="1" priority="19" stopIfTrue="1" operator="equal">
      <formula>"F"</formula>
    </cfRule>
    <cfRule type="cellIs" dxfId="2" priority="20" stopIfTrue="1" operator="equal">
      <formula>"B"</formula>
    </cfRule>
    <cfRule type="cellIs" dxfId="3" priority="21" stopIfTrue="1" operator="equal">
      <formula>"u"</formula>
    </cfRule>
  </conditionalFormatting>
  <conditionalFormatting sqref="F310:F330">
    <cfRule type="cellIs" dxfId="3" priority="12" stopIfTrue="1" operator="equal">
      <formula>"u"</formula>
    </cfRule>
    <cfRule type="cellIs" dxfId="2" priority="11" stopIfTrue="1" operator="equal">
      <formula>"B"</formula>
    </cfRule>
    <cfRule type="cellIs" dxfId="1" priority="10" stopIfTrue="1" operator="equal">
      <formula>"F"</formula>
    </cfRule>
  </conditionalFormatting>
  <conditionalFormatting sqref="F345:F357">
    <cfRule type="cellIs" dxfId="3" priority="6" stopIfTrue="1" operator="equal">
      <formula>"u"</formula>
    </cfRule>
    <cfRule type="cellIs" dxfId="2" priority="5" stopIfTrue="1" operator="equal">
      <formula>"B"</formula>
    </cfRule>
    <cfRule type="cellIs" dxfId="1" priority="4" stopIfTrue="1" operator="equal">
      <formula>"F"</formula>
    </cfRule>
  </conditionalFormatting>
  <conditionalFormatting sqref="F376:F399">
    <cfRule type="cellIs" dxfId="3" priority="3" stopIfTrue="1" operator="equal">
      <formula>"u"</formula>
    </cfRule>
    <cfRule type="cellIs" dxfId="2" priority="2" stopIfTrue="1" operator="equal">
      <formula>"B"</formula>
    </cfRule>
    <cfRule type="cellIs" dxfId="1" priority="1" stopIfTrue="1" operator="equal">
      <formula>"F"</formula>
    </cfRule>
  </conditionalFormatting>
  <conditionalFormatting sqref="F76:F78 F87:F93">
    <cfRule type="cellIs" dxfId="1" priority="34" stopIfTrue="1" operator="equal">
      <formula>"F"</formula>
    </cfRule>
    <cfRule type="cellIs" dxfId="2" priority="35" stopIfTrue="1" operator="equal">
      <formula>"B"</formula>
    </cfRule>
    <cfRule type="cellIs" dxfId="3" priority="36" stopIfTrue="1" operator="equal">
      <formula>"u"</formula>
    </cfRule>
  </conditionalFormatting>
  <conditionalFormatting sqref="F106:F108 F122:F128">
    <cfRule type="cellIs" dxfId="1" priority="25" stopIfTrue="1" operator="equal">
      <formula>"F"</formula>
    </cfRule>
    <cfRule type="cellIs" dxfId="2" priority="26" stopIfTrue="1" operator="equal">
      <formula>"B"</formula>
    </cfRule>
    <cfRule type="cellIs" dxfId="3" priority="27" stopIfTrue="1" operator="equal">
      <formula>"u"</formula>
    </cfRule>
  </conditionalFormatting>
  <conditionalFormatting sqref="F342:F344 F358:F364">
    <cfRule type="cellIs" dxfId="3" priority="9" stopIfTrue="1" operator="equal">
      <formula>"u"</formula>
    </cfRule>
    <cfRule type="cellIs" dxfId="2" priority="8" stopIfTrue="1" operator="equal">
      <formula>"B"</formula>
    </cfRule>
    <cfRule type="cellIs" dxfId="1" priority="7" stopIfTrue="1" operator="equal">
      <formula>"F"</formula>
    </cfRule>
  </conditionalFormatting>
  <dataValidations count="1">
    <dataValidation type="list" showInputMessage="1" showErrorMessage="1" promptTitle="Valid values include:" prompt="U - Untested&#10;P - Pass&#10;F - Fail&#10;B - Blocked&#10;S - Skipped&#10;n/a - Not applicable&#10;" sqref="F10:F30 F43:F62 F76:F81 F82:F83 F84:F86 F87:F93 F106:F112 F113:F119 F120:F121 F122:F128 F140:F156 F157:F163 F310:F330 F342:F348 F349:F355 F356:F357 F358:F364 F376:F392 F393:F399">
      <formula1>"U,P,F,B,S,n/a"</formula1>
    </dataValidation>
  </dataValidations>
  <hyperlinks>
    <hyperlink ref="G2" location="'Reschedule Product Haul'!A1" display="UC005-01"/>
    <hyperlink ref="G35" location="'Reschedule Product Haul'!A1" display="UC005-02"/>
    <hyperlink ref="G68" location="'Reschedule Product Haul'!A1" display="UC005-03"/>
    <hyperlink ref="G98" location="'Reschedule Product Haul'!A1" display="UC005-04"/>
    <hyperlink ref="G132" location="'Reschedule Product Haul'!A1" display="UC005-05"/>
    <hyperlink ref="G167" location="'Reschedule Product Haul'!A1" display="UC005-05"/>
    <hyperlink ref="G201" location="'Reschedule Product Haul'!A1" display="UC005-05"/>
    <hyperlink ref="G233" location="'Reschedule Product Haul'!A1" display="UC005-05"/>
    <hyperlink ref="G266" location="'Reschedule Product Haul'!A1" display="UC005-05"/>
    <hyperlink ref="G302" location="'Reschedule Product Haul'!A1" display="UC005-01"/>
    <hyperlink ref="G334" location="'Reschedule Product Haul'!A1" display="UC005-04"/>
    <hyperlink ref="G368" location="'Reschedule Product Haul'!A1" display="UC005-05"/>
  </hyperlinks>
  <pageMargins left="0.7" right="0.7"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4"/>
  <sheetViews>
    <sheetView workbookViewId="0">
      <pane ySplit="12" topLeftCell="A17" activePane="bottomLeft" state="frozen"/>
      <selection/>
      <selection pane="bottomLeft" activeCell="C26" sqref="C26"/>
    </sheetView>
  </sheetViews>
  <sheetFormatPr defaultColWidth="9.14285714285714" defaultRowHeight="12.75"/>
  <cols>
    <col min="1" max="1" width="5.28571428571429" style="63" customWidth="1"/>
    <col min="2" max="2" width="44.8571428571429" style="63" customWidth="1"/>
    <col min="3"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Reschedule Product Haul Load</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179" t="s">
        <v>533</v>
      </c>
      <c r="B13" s="91"/>
      <c r="C13" s="91"/>
      <c r="D13" s="91"/>
      <c r="E13" s="91"/>
      <c r="F13" s="91"/>
      <c r="G13" s="91"/>
      <c r="H13" s="91"/>
      <c r="I13" s="111"/>
    </row>
    <row r="14" ht="38.25" spans="1:9">
      <c r="A14" s="100">
        <f>MAX(A$12:A13)+1</f>
        <v>1</v>
      </c>
      <c r="B14" s="213" t="s">
        <v>534</v>
      </c>
      <c r="C14" s="187" t="s">
        <v>357</v>
      </c>
      <c r="D14" s="95" t="s">
        <v>130</v>
      </c>
      <c r="E14" s="103"/>
      <c r="F14" s="104"/>
      <c r="G14" s="98"/>
      <c r="H14" s="105"/>
      <c r="I14" s="104"/>
    </row>
    <row r="15" ht="24" spans="1:9">
      <c r="A15" s="100">
        <f>MAX(A$12:A14)+1</f>
        <v>2</v>
      </c>
      <c r="B15" s="180" t="s">
        <v>535</v>
      </c>
      <c r="C15" s="102" t="s">
        <v>357</v>
      </c>
      <c r="D15" s="95" t="s">
        <v>130</v>
      </c>
      <c r="E15" s="103"/>
      <c r="F15" s="104"/>
      <c r="G15" s="98"/>
      <c r="H15" s="105"/>
      <c r="I15" s="104"/>
    </row>
    <row r="16" ht="24" spans="1:9">
      <c r="A16" s="100">
        <f>MAX(A$12:A15)+1</f>
        <v>3</v>
      </c>
      <c r="B16" s="180" t="s">
        <v>536</v>
      </c>
      <c r="C16" s="102" t="s">
        <v>357</v>
      </c>
      <c r="D16" s="95" t="s">
        <v>130</v>
      </c>
      <c r="E16" s="103"/>
      <c r="F16" s="104"/>
      <c r="G16" s="98"/>
      <c r="H16" s="105"/>
      <c r="I16" s="104"/>
    </row>
    <row r="17" ht="24" spans="1:9">
      <c r="A17" s="100">
        <f>MAX(A$12:A16)+1</f>
        <v>4</v>
      </c>
      <c r="B17" s="181" t="s">
        <v>537</v>
      </c>
      <c r="C17" s="102" t="s">
        <v>357</v>
      </c>
      <c r="D17" s="95" t="s">
        <v>130</v>
      </c>
      <c r="E17" s="103"/>
      <c r="F17" s="104"/>
      <c r="G17" s="98"/>
      <c r="H17" s="105"/>
      <c r="I17" s="104"/>
    </row>
    <row r="18" ht="24" spans="1:9">
      <c r="A18" s="100">
        <f>MAX(A$12:A17)+1</f>
        <v>5</v>
      </c>
      <c r="B18" s="180" t="s">
        <v>538</v>
      </c>
      <c r="C18" s="102" t="s">
        <v>357</v>
      </c>
      <c r="D18" s="95" t="s">
        <v>130</v>
      </c>
      <c r="E18" s="103"/>
      <c r="F18" s="104"/>
      <c r="G18" s="98"/>
      <c r="H18" s="105"/>
      <c r="I18" s="104"/>
    </row>
    <row r="19" ht="24" spans="1:9">
      <c r="A19" s="100">
        <f>MAX(A$12:A18)+1</f>
        <v>6</v>
      </c>
      <c r="B19" s="182" t="s">
        <v>539</v>
      </c>
      <c r="C19" s="101" t="s">
        <v>357</v>
      </c>
      <c r="D19" s="95" t="s">
        <v>130</v>
      </c>
      <c r="E19" s="103"/>
      <c r="F19" s="104"/>
      <c r="G19" s="98"/>
      <c r="H19" s="105"/>
      <c r="I19" s="104"/>
    </row>
    <row r="20" ht="25.5" spans="1:9">
      <c r="A20" s="100">
        <f>MAX(A$12:A19)+1</f>
        <v>7</v>
      </c>
      <c r="B20" s="102" t="s">
        <v>540</v>
      </c>
      <c r="C20" s="101" t="s">
        <v>357</v>
      </c>
      <c r="D20" s="95" t="s">
        <v>130</v>
      </c>
      <c r="E20" s="103"/>
      <c r="F20" s="104"/>
      <c r="G20" s="98"/>
      <c r="H20" s="105"/>
      <c r="I20" s="104"/>
    </row>
    <row r="21" ht="51" spans="1:9">
      <c r="A21" s="100">
        <f>MAX(A$12:A20)+1</f>
        <v>8</v>
      </c>
      <c r="B21" s="102" t="s">
        <v>541</v>
      </c>
      <c r="C21" s="101" t="s">
        <v>357</v>
      </c>
      <c r="D21" s="95" t="s">
        <v>130</v>
      </c>
      <c r="E21" s="103"/>
      <c r="F21" s="104"/>
      <c r="G21" s="98"/>
      <c r="H21" s="105"/>
      <c r="I21" s="104"/>
    </row>
    <row r="22" ht="25.5" spans="1:9">
      <c r="A22" s="100">
        <f>MAX(A$12:A21)+1</f>
        <v>9</v>
      </c>
      <c r="B22" s="101" t="s">
        <v>542</v>
      </c>
      <c r="C22" s="101" t="s">
        <v>357</v>
      </c>
      <c r="D22" s="95" t="s">
        <v>130</v>
      </c>
      <c r="E22" s="103"/>
      <c r="F22" s="104"/>
      <c r="G22" s="98"/>
      <c r="H22" s="105"/>
      <c r="I22" s="104"/>
    </row>
    <row r="23" ht="25.5" spans="1:9">
      <c r="A23" s="100">
        <f>MAX(A$12:A22)+1</f>
        <v>10</v>
      </c>
      <c r="B23" s="101" t="s">
        <v>543</v>
      </c>
      <c r="C23" s="101" t="s">
        <v>357</v>
      </c>
      <c r="D23" s="95"/>
      <c r="E23" s="103"/>
      <c r="F23" s="104"/>
      <c r="G23" s="98"/>
      <c r="H23" s="105"/>
      <c r="I23" s="104"/>
    </row>
    <row r="24" ht="25.5" spans="1:9">
      <c r="A24" s="100">
        <f>MAX(A$12:A23)+1</f>
        <v>11</v>
      </c>
      <c r="B24" s="102" t="s">
        <v>544</v>
      </c>
      <c r="C24" s="101" t="s">
        <v>357</v>
      </c>
      <c r="D24" s="95" t="s">
        <v>130</v>
      </c>
      <c r="E24" s="103"/>
      <c r="F24" s="104"/>
      <c r="G24" s="98"/>
      <c r="H24" s="105"/>
      <c r="I24" s="104"/>
    </row>
    <row r="25" ht="25.5" spans="1:9">
      <c r="A25" s="100">
        <f>MAX(A$12:A24)+1</f>
        <v>12</v>
      </c>
      <c r="B25" s="102" t="s">
        <v>545</v>
      </c>
      <c r="C25" s="101" t="s">
        <v>357</v>
      </c>
      <c r="D25" s="95" t="s">
        <v>130</v>
      </c>
      <c r="E25" s="103"/>
      <c r="F25" s="104"/>
      <c r="G25" s="98"/>
      <c r="H25" s="105"/>
      <c r="I25" s="104"/>
    </row>
    <row r="26" ht="38.25" spans="1:9">
      <c r="A26" s="100">
        <f>MAX(A$12:A25)+1</f>
        <v>13</v>
      </c>
      <c r="B26" s="101" t="s">
        <v>546</v>
      </c>
      <c r="C26" s="101" t="s">
        <v>357</v>
      </c>
      <c r="D26" s="95" t="s">
        <v>130</v>
      </c>
      <c r="E26" s="103"/>
      <c r="F26" s="104"/>
      <c r="G26" s="98"/>
      <c r="H26" s="105"/>
      <c r="I26" s="104"/>
    </row>
    <row r="27" ht="38.25" spans="1:9">
      <c r="A27" s="100">
        <f>MAX(A$12:A26)+1</f>
        <v>14</v>
      </c>
      <c r="B27" s="102" t="s">
        <v>547</v>
      </c>
      <c r="C27" s="101" t="s">
        <v>357</v>
      </c>
      <c r="D27" s="95" t="s">
        <v>130</v>
      </c>
      <c r="E27" s="103"/>
      <c r="F27" s="104"/>
      <c r="G27" s="98"/>
      <c r="H27" s="105"/>
      <c r="I27" s="104"/>
    </row>
    <row r="28" ht="51" spans="1:9">
      <c r="A28" s="100">
        <f>MAX(A$12:A27)+1</f>
        <v>15</v>
      </c>
      <c r="B28" s="102" t="s">
        <v>548</v>
      </c>
      <c r="C28" s="101" t="s">
        <v>357</v>
      </c>
      <c r="D28" s="95" t="s">
        <v>130</v>
      </c>
      <c r="E28" s="103"/>
      <c r="F28" s="104"/>
      <c r="G28" s="98"/>
      <c r="H28" s="105"/>
      <c r="I28" s="104"/>
    </row>
    <row r="29" spans="1:9">
      <c r="A29" s="100">
        <f>MAX(A$12:A28)+1</f>
        <v>16</v>
      </c>
      <c r="B29" s="101"/>
      <c r="C29" s="101"/>
      <c r="D29" s="95" t="s">
        <v>130</v>
      </c>
      <c r="E29" s="103"/>
      <c r="F29" s="104"/>
      <c r="G29" s="98"/>
      <c r="H29" s="105"/>
      <c r="I29" s="104"/>
    </row>
    <row r="30" spans="1:9">
      <c r="A30" s="100">
        <f>MAX(A$12:A29)+1</f>
        <v>17</v>
      </c>
      <c r="B30" s="102"/>
      <c r="C30" s="101"/>
      <c r="D30" s="95" t="s">
        <v>130</v>
      </c>
      <c r="E30" s="103"/>
      <c r="F30" s="104"/>
      <c r="G30" s="98"/>
      <c r="H30" s="105"/>
      <c r="I30" s="104"/>
    </row>
    <row r="31" spans="1:9">
      <c r="A31" s="100">
        <f>MAX(A$12:A30)+1</f>
        <v>18</v>
      </c>
      <c r="B31" s="102"/>
      <c r="C31" s="101"/>
      <c r="D31" s="95" t="s">
        <v>130</v>
      </c>
      <c r="E31" s="103"/>
      <c r="F31" s="104"/>
      <c r="G31" s="98"/>
      <c r="H31" s="105"/>
      <c r="I31" s="104"/>
    </row>
    <row r="32" spans="1:9">
      <c r="A32" s="100">
        <f>MAX(A$12:A31)+1</f>
        <v>19</v>
      </c>
      <c r="B32" s="101"/>
      <c r="C32" s="101"/>
      <c r="D32" s="95" t="s">
        <v>130</v>
      </c>
      <c r="E32" s="103"/>
      <c r="F32" s="104"/>
      <c r="G32" s="98"/>
      <c r="H32" s="105"/>
      <c r="I32" s="104"/>
    </row>
    <row r="33" spans="1:9">
      <c r="A33" s="100">
        <f>MAX(A$12:A32)+1</f>
        <v>20</v>
      </c>
      <c r="B33" s="102"/>
      <c r="C33" s="101"/>
      <c r="D33" s="95" t="s">
        <v>130</v>
      </c>
      <c r="E33" s="103"/>
      <c r="F33" s="104"/>
      <c r="G33" s="98"/>
      <c r="H33" s="105"/>
      <c r="I33" s="104"/>
    </row>
    <row r="34" spans="1:9">
      <c r="A34" s="100">
        <f>MAX(A$12:A33)+1</f>
        <v>21</v>
      </c>
      <c r="B34" s="102"/>
      <c r="C34" s="101"/>
      <c r="D34" s="95" t="s">
        <v>130</v>
      </c>
      <c r="E34" s="103"/>
      <c r="F34" s="104"/>
      <c r="G34" s="98"/>
      <c r="H34" s="105"/>
      <c r="I34" s="104"/>
    </row>
    <row r="35" spans="1:9">
      <c r="A35" s="100">
        <f>MAX(A$12:A34)+1</f>
        <v>22</v>
      </c>
      <c r="B35" s="101"/>
      <c r="C35" s="101"/>
      <c r="D35" s="95" t="s">
        <v>130</v>
      </c>
      <c r="E35" s="103"/>
      <c r="F35" s="104"/>
      <c r="G35" s="98"/>
      <c r="H35" s="105"/>
      <c r="I35" s="104"/>
    </row>
    <row r="36" spans="1:9">
      <c r="A36" s="100">
        <f>MAX(A$12:A35)+1</f>
        <v>23</v>
      </c>
      <c r="B36" s="102"/>
      <c r="C36" s="101"/>
      <c r="D36" s="95" t="s">
        <v>130</v>
      </c>
      <c r="E36" s="103"/>
      <c r="F36" s="104"/>
      <c r="G36" s="98"/>
      <c r="H36" s="105"/>
      <c r="I36" s="104"/>
    </row>
    <row r="37" spans="1:9">
      <c r="A37" s="100">
        <f>MAX(A$12:A36)+1</f>
        <v>24</v>
      </c>
      <c r="B37" s="102"/>
      <c r="C37" s="101"/>
      <c r="D37" s="95" t="s">
        <v>130</v>
      </c>
      <c r="E37" s="103"/>
      <c r="F37" s="104"/>
      <c r="G37" s="98"/>
      <c r="H37" s="105"/>
      <c r="I37" s="104"/>
    </row>
    <row r="38" spans="1:9">
      <c r="A38" s="100">
        <f>MAX(A$12:A37)+1</f>
        <v>25</v>
      </c>
      <c r="B38" s="101"/>
      <c r="C38" s="101"/>
      <c r="D38" s="95" t="s">
        <v>130</v>
      </c>
      <c r="E38" s="103"/>
      <c r="F38" s="104"/>
      <c r="G38" s="98"/>
      <c r="H38" s="105"/>
      <c r="I38" s="104"/>
    </row>
    <row r="39" spans="1:9">
      <c r="A39" s="100">
        <f>MAX(A$12:A38)+1</f>
        <v>26</v>
      </c>
      <c r="B39" s="102"/>
      <c r="C39" s="101"/>
      <c r="D39" s="95" t="s">
        <v>130</v>
      </c>
      <c r="E39" s="103"/>
      <c r="F39" s="104"/>
      <c r="G39" s="98"/>
      <c r="H39" s="105"/>
      <c r="I39" s="104"/>
    </row>
    <row r="40" spans="1:9">
      <c r="A40" s="100">
        <f>MAX(A$12:A39)+1</f>
        <v>27</v>
      </c>
      <c r="B40" s="102"/>
      <c r="C40" s="101"/>
      <c r="D40" s="95" t="s">
        <v>130</v>
      </c>
      <c r="E40" s="103"/>
      <c r="F40" s="104"/>
      <c r="G40" s="98"/>
      <c r="H40" s="105"/>
      <c r="I40" s="104"/>
    </row>
    <row r="41" spans="1:9">
      <c r="A41" s="100">
        <f>MAX(A$12:A40)+1</f>
        <v>28</v>
      </c>
      <c r="B41" s="101"/>
      <c r="C41" s="101"/>
      <c r="D41" s="95" t="s">
        <v>130</v>
      </c>
      <c r="E41" s="103"/>
      <c r="F41" s="104"/>
      <c r="G41" s="98"/>
      <c r="H41" s="105"/>
      <c r="I41" s="104"/>
    </row>
    <row r="42" spans="1:9">
      <c r="A42" s="100">
        <f>MAX(A$12:A41)+1</f>
        <v>29</v>
      </c>
      <c r="B42" s="102"/>
      <c r="C42" s="101"/>
      <c r="D42" s="95" t="s">
        <v>130</v>
      </c>
      <c r="E42" s="103"/>
      <c r="F42" s="104"/>
      <c r="G42" s="98"/>
      <c r="H42" s="105"/>
      <c r="I42" s="104"/>
    </row>
    <row r="43" spans="1:9">
      <c r="A43" s="100">
        <f>MAX(A$12:A42)+1</f>
        <v>30</v>
      </c>
      <c r="B43" s="102"/>
      <c r="C43" s="101"/>
      <c r="D43" s="95" t="s">
        <v>130</v>
      </c>
      <c r="E43" s="103"/>
      <c r="F43" s="104"/>
      <c r="G43" s="98"/>
      <c r="H43" s="105"/>
      <c r="I43" s="104"/>
    </row>
    <row r="44" spans="1:9">
      <c r="A44" s="100">
        <f>MAX(A$12:A43)+1</f>
        <v>31</v>
      </c>
      <c r="B44" s="101"/>
      <c r="C44" s="101"/>
      <c r="D44" s="95" t="s">
        <v>130</v>
      </c>
      <c r="E44" s="103"/>
      <c r="F44" s="104"/>
      <c r="G44" s="98"/>
      <c r="H44" s="105"/>
      <c r="I44" s="104"/>
    </row>
    <row r="45" spans="1:9">
      <c r="A45" s="100">
        <f>MAX(A$12:A44)+1</f>
        <v>32</v>
      </c>
      <c r="B45" s="102"/>
      <c r="C45" s="101"/>
      <c r="D45" s="95" t="s">
        <v>130</v>
      </c>
      <c r="E45" s="103"/>
      <c r="F45" s="104"/>
      <c r="G45" s="98"/>
      <c r="H45" s="105"/>
      <c r="I45" s="104"/>
    </row>
    <row r="46" spans="1:9">
      <c r="A46" s="100">
        <f>MAX(A$12:A45)+1</f>
        <v>33</v>
      </c>
      <c r="B46" s="102"/>
      <c r="C46" s="101"/>
      <c r="D46" s="95" t="s">
        <v>130</v>
      </c>
      <c r="E46" s="103"/>
      <c r="F46" s="104"/>
      <c r="G46" s="98"/>
      <c r="H46" s="105"/>
      <c r="I46" s="104"/>
    </row>
    <row r="47" spans="1:9">
      <c r="A47" s="100">
        <f>MAX(A$12:A46)+1</f>
        <v>34</v>
      </c>
      <c r="B47" s="101"/>
      <c r="C47" s="101"/>
      <c r="D47" s="95" t="s">
        <v>130</v>
      </c>
      <c r="E47" s="103"/>
      <c r="F47" s="104"/>
      <c r="G47" s="98"/>
      <c r="H47" s="105"/>
      <c r="I47" s="104"/>
    </row>
    <row r="48" spans="1:9">
      <c r="A48" s="100">
        <f>MAX(A$12:A47)+1</f>
        <v>35</v>
      </c>
      <c r="B48" s="102"/>
      <c r="C48" s="101"/>
      <c r="D48" s="95" t="s">
        <v>130</v>
      </c>
      <c r="E48" s="103"/>
      <c r="F48" s="104"/>
      <c r="G48" s="98"/>
      <c r="H48" s="105"/>
      <c r="I48" s="104"/>
    </row>
    <row r="49" spans="1:9">
      <c r="A49" s="100">
        <f>MAX(A$12:A48)+1</f>
        <v>36</v>
      </c>
      <c r="B49" s="102"/>
      <c r="C49" s="101"/>
      <c r="D49" s="95" t="s">
        <v>130</v>
      </c>
      <c r="E49" s="103"/>
      <c r="F49" s="104"/>
      <c r="G49" s="98"/>
      <c r="H49" s="105"/>
      <c r="I49" s="104"/>
    </row>
    <row r="50" spans="1:9">
      <c r="A50" s="100">
        <f>MAX(A$12:A49)+1</f>
        <v>37</v>
      </c>
      <c r="B50" s="101"/>
      <c r="C50" s="101"/>
      <c r="D50" s="95" t="s">
        <v>130</v>
      </c>
      <c r="E50" s="103"/>
      <c r="F50" s="104"/>
      <c r="G50" s="98"/>
      <c r="H50" s="105"/>
      <c r="I50" s="104"/>
    </row>
    <row r="51" spans="1:9">
      <c r="A51" s="100">
        <f>MAX(A$12:A50)+1</f>
        <v>38</v>
      </c>
      <c r="B51" s="102"/>
      <c r="C51" s="101"/>
      <c r="D51" s="95" t="s">
        <v>130</v>
      </c>
      <c r="E51" s="103"/>
      <c r="F51" s="104"/>
      <c r="G51" s="98"/>
      <c r="H51" s="105"/>
      <c r="I51" s="104"/>
    </row>
    <row r="52" spans="1:9">
      <c r="A52" s="100">
        <f>MAX(A$12:A51)+1</f>
        <v>39</v>
      </c>
      <c r="B52" s="102"/>
      <c r="C52" s="101"/>
      <c r="D52" s="95" t="s">
        <v>130</v>
      </c>
      <c r="E52" s="103"/>
      <c r="F52" s="104"/>
      <c r="G52" s="98"/>
      <c r="H52" s="105"/>
      <c r="I52" s="104"/>
    </row>
    <row r="53" spans="1:9">
      <c r="A53" s="100">
        <f>MAX(A$12:A52)+1</f>
        <v>40</v>
      </c>
      <c r="B53" s="101"/>
      <c r="C53" s="101"/>
      <c r="D53" s="95" t="s">
        <v>130</v>
      </c>
      <c r="E53" s="103"/>
      <c r="F53" s="104"/>
      <c r="G53" s="98"/>
      <c r="H53" s="105"/>
      <c r="I53" s="104"/>
    </row>
    <row r="54" spans="1:9">
      <c r="A54" s="100">
        <f>MAX(A$12:A53)+1</f>
        <v>41</v>
      </c>
      <c r="B54" s="102"/>
      <c r="C54" s="101"/>
      <c r="D54" s="95" t="s">
        <v>130</v>
      </c>
      <c r="E54" s="103"/>
      <c r="F54" s="104"/>
      <c r="G54" s="98"/>
      <c r="H54" s="105"/>
      <c r="I54" s="104"/>
    </row>
    <row r="55" spans="1:9">
      <c r="A55" s="100">
        <f>MAX(A$12:A54)+1</f>
        <v>42</v>
      </c>
      <c r="B55" s="102"/>
      <c r="C55" s="101"/>
      <c r="D55" s="95" t="s">
        <v>130</v>
      </c>
      <c r="E55" s="103"/>
      <c r="F55" s="104"/>
      <c r="G55" s="98"/>
      <c r="H55" s="105"/>
      <c r="I55" s="104"/>
    </row>
    <row r="56" spans="1:9">
      <c r="A56" s="100">
        <f>MAX(A$12:A55)+1</f>
        <v>43</v>
      </c>
      <c r="B56" s="101"/>
      <c r="C56" s="101"/>
      <c r="D56" s="95" t="s">
        <v>130</v>
      </c>
      <c r="E56" s="103"/>
      <c r="F56" s="104"/>
      <c r="G56" s="98"/>
      <c r="H56" s="105"/>
      <c r="I56" s="104"/>
    </row>
    <row r="57" spans="1:9">
      <c r="A57" s="100">
        <f>MAX(A$12:A56)+1</f>
        <v>44</v>
      </c>
      <c r="B57" s="102"/>
      <c r="C57" s="101"/>
      <c r="D57" s="95" t="s">
        <v>130</v>
      </c>
      <c r="E57" s="103"/>
      <c r="F57" s="104"/>
      <c r="G57" s="98"/>
      <c r="H57" s="105"/>
      <c r="I57" s="104"/>
    </row>
    <row r="58" spans="1:9">
      <c r="A58" s="100">
        <f>MAX(A$12:A57)+1</f>
        <v>45</v>
      </c>
      <c r="B58" s="102"/>
      <c r="C58" s="101"/>
      <c r="D58" s="95" t="s">
        <v>130</v>
      </c>
      <c r="E58" s="103"/>
      <c r="F58" s="104"/>
      <c r="G58" s="98"/>
      <c r="H58" s="105"/>
      <c r="I58" s="104"/>
    </row>
    <row r="59" spans="1:9">
      <c r="A59" s="100">
        <f>MAX(A$12:A58)+1</f>
        <v>46</v>
      </c>
      <c r="B59" s="101"/>
      <c r="C59" s="101"/>
      <c r="D59" s="95" t="s">
        <v>130</v>
      </c>
      <c r="E59" s="103"/>
      <c r="F59" s="104"/>
      <c r="G59" s="98"/>
      <c r="H59" s="105"/>
      <c r="I59" s="104"/>
    </row>
    <row r="60" spans="1:9">
      <c r="A60" s="100">
        <f>MAX(A$12:A59)+1</f>
        <v>47</v>
      </c>
      <c r="B60" s="102"/>
      <c r="C60" s="101"/>
      <c r="D60" s="95" t="s">
        <v>130</v>
      </c>
      <c r="E60" s="103"/>
      <c r="F60" s="104"/>
      <c r="G60" s="98"/>
      <c r="H60" s="105"/>
      <c r="I60" s="104"/>
    </row>
    <row r="61" spans="1:9">
      <c r="A61" s="100">
        <f>MAX(A$12:A60)+1</f>
        <v>48</v>
      </c>
      <c r="B61" s="102"/>
      <c r="C61" s="101"/>
      <c r="D61" s="95" t="s">
        <v>130</v>
      </c>
      <c r="E61" s="103"/>
      <c r="F61" s="104"/>
      <c r="G61" s="98"/>
      <c r="H61" s="105"/>
      <c r="I61" s="104"/>
    </row>
    <row r="62" spans="1:9">
      <c r="A62" s="100">
        <f>MAX(A$12:A61)+1</f>
        <v>49</v>
      </c>
      <c r="B62" s="101"/>
      <c r="C62" s="101"/>
      <c r="D62" s="95" t="s">
        <v>130</v>
      </c>
      <c r="E62" s="103"/>
      <c r="F62" s="104"/>
      <c r="G62" s="98"/>
      <c r="H62" s="105"/>
      <c r="I62" s="104"/>
    </row>
    <row r="63" spans="1:9">
      <c r="A63" s="107"/>
      <c r="B63" s="107"/>
      <c r="C63" s="107"/>
      <c r="D63" s="107"/>
      <c r="E63" s="107"/>
      <c r="F63" s="107"/>
      <c r="G63" s="107"/>
      <c r="H63" s="107"/>
      <c r="I63" s="107"/>
    </row>
    <row r="64" spans="1:9">
      <c r="A64" s="112" t="s">
        <v>137</v>
      </c>
      <c r="B64" s="112"/>
      <c r="C64" s="112"/>
      <c r="D64" s="112"/>
      <c r="E64" s="112"/>
      <c r="F64" s="112"/>
      <c r="G64" s="112"/>
      <c r="H64" s="112"/>
      <c r="I64" s="112"/>
    </row>
  </sheetData>
  <mergeCells count="4">
    <mergeCell ref="A1:I1"/>
    <mergeCell ref="A13:I13"/>
    <mergeCell ref="A63:I63"/>
    <mergeCell ref="A64:I64"/>
  </mergeCells>
  <conditionalFormatting sqref="D14:D62">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23 D14:D19 D20:D22 D24:D62">
      <formula1>"U,P,F,B,S,n/a"</formula1>
    </dataValidation>
  </dataValidation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56673"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56673" progId="Paint.Picture" r:id="rId4"/>
      </mc:Fallback>
    </mc:AlternateContent>
    <mc:AlternateContent xmlns:mc="http://schemas.openxmlformats.org/markup-compatibility/2006">
      <mc:Choice Requires="x14">
        <oleObject shapeId="156688" progId="Paint.Picture" r:id="rId6">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56688" progId="Paint.Picture" r:id="rId6"/>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12"/>
  <sheetViews>
    <sheetView topLeftCell="A79" workbookViewId="0">
      <selection activeCell="D92" sqref="D92:G92"/>
    </sheetView>
  </sheetViews>
  <sheetFormatPr defaultColWidth="9" defaultRowHeight="12.75" outlineLevelCol="7"/>
  <cols>
    <col min="1" max="1" width="3.14285714285714" customWidth="1"/>
    <col min="2" max="3" width="32.1428571428571" customWidth="1"/>
    <col min="4" max="5" width="30.4285714285714" customWidth="1"/>
    <col min="6" max="6" width="9.14285714285714" customWidth="1"/>
    <col min="7" max="7" width="12.1428571428571" customWidth="1"/>
  </cols>
  <sheetData>
    <row r="1" ht="16.5" spans="1:8">
      <c r="A1" s="115" t="s">
        <v>549</v>
      </c>
      <c r="B1" s="115"/>
      <c r="C1" s="115"/>
      <c r="D1" s="115"/>
      <c r="E1" s="115"/>
      <c r="F1" s="115"/>
      <c r="G1" s="115"/>
      <c r="H1" s="115"/>
    </row>
    <row r="2" ht="48.75" spans="1:8">
      <c r="A2" s="116"/>
      <c r="B2" s="117" t="s">
        <v>139</v>
      </c>
      <c r="C2" s="117"/>
      <c r="D2" s="118" t="s">
        <v>550</v>
      </c>
      <c r="E2" s="119"/>
      <c r="F2" s="120" t="s">
        <v>141</v>
      </c>
      <c r="G2" s="121" t="s">
        <v>551</v>
      </c>
      <c r="H2" s="122"/>
    </row>
    <row r="3" ht="27.75" customHeight="1" spans="1:8">
      <c r="A3" s="123"/>
      <c r="B3" s="124" t="s">
        <v>143</v>
      </c>
      <c r="C3" s="125"/>
      <c r="D3" s="126" t="s">
        <v>144</v>
      </c>
      <c r="E3" s="127"/>
      <c r="F3" s="128"/>
      <c r="G3" s="129"/>
      <c r="H3" s="122"/>
    </row>
    <row r="4" spans="1:8">
      <c r="A4" s="130"/>
      <c r="B4" s="124" t="s">
        <v>145</v>
      </c>
      <c r="C4" s="125"/>
      <c r="D4" s="126" t="s">
        <v>146</v>
      </c>
      <c r="E4" s="127"/>
      <c r="F4" s="128"/>
      <c r="G4" s="129"/>
      <c r="H4" s="122"/>
    </row>
    <row r="5" spans="1:8">
      <c r="A5" s="130"/>
      <c r="B5" s="124" t="s">
        <v>147</v>
      </c>
      <c r="C5" s="131"/>
      <c r="H5" s="122"/>
    </row>
    <row r="6" ht="26.25" customHeight="1" spans="1:8">
      <c r="A6" s="133"/>
      <c r="B6" s="134" t="s">
        <v>149</v>
      </c>
      <c r="C6" s="135"/>
      <c r="D6" s="136" t="s">
        <v>446</v>
      </c>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447</v>
      </c>
      <c r="H8" s="151"/>
    </row>
    <row r="9" ht="26.25" spans="1:8">
      <c r="A9" s="152" t="s">
        <v>158</v>
      </c>
      <c r="B9" s="153" t="s">
        <v>159</v>
      </c>
      <c r="C9" s="153" t="s">
        <v>552</v>
      </c>
      <c r="D9" s="153" t="s">
        <v>161</v>
      </c>
      <c r="E9" s="153" t="s">
        <v>553</v>
      </c>
      <c r="F9" s="154" t="s">
        <v>121</v>
      </c>
      <c r="G9" s="155" t="s">
        <v>163</v>
      </c>
      <c r="H9" s="156"/>
    </row>
    <row r="10" ht="24" spans="1:8">
      <c r="A10" s="157">
        <v>1</v>
      </c>
      <c r="B10" s="164" t="s">
        <v>229</v>
      </c>
      <c r="C10" s="164"/>
      <c r="D10" s="165" t="s">
        <v>230</v>
      </c>
      <c r="E10" s="159"/>
      <c r="F10" s="95" t="s">
        <v>130</v>
      </c>
      <c r="G10" s="160"/>
      <c r="H10" s="161"/>
    </row>
    <row r="11" spans="1:8">
      <c r="A11" s="157">
        <v>2</v>
      </c>
      <c r="B11" s="164" t="s">
        <v>554</v>
      </c>
      <c r="C11" s="164"/>
      <c r="D11" s="165" t="s">
        <v>555</v>
      </c>
      <c r="E11" s="159"/>
      <c r="F11" s="95" t="s">
        <v>130</v>
      </c>
      <c r="G11" s="162"/>
      <c r="H11" s="163"/>
    </row>
    <row r="12" ht="48" spans="1:8">
      <c r="A12" s="157">
        <v>3</v>
      </c>
      <c r="B12" s="164" t="s">
        <v>235</v>
      </c>
      <c r="C12" s="164"/>
      <c r="D12" s="165" t="s">
        <v>236</v>
      </c>
      <c r="E12" s="159"/>
      <c r="F12" s="95" t="s">
        <v>130</v>
      </c>
      <c r="G12" s="162"/>
      <c r="H12" s="163"/>
    </row>
    <row r="13" spans="1:8">
      <c r="A13" s="157">
        <v>4</v>
      </c>
      <c r="B13" s="164" t="s">
        <v>556</v>
      </c>
      <c r="C13" s="164"/>
      <c r="D13" s="165" t="s">
        <v>557</v>
      </c>
      <c r="E13" s="159"/>
      <c r="F13" s="95" t="s">
        <v>130</v>
      </c>
      <c r="G13" s="162"/>
      <c r="H13" s="163"/>
    </row>
    <row r="14" ht="24" spans="1:8">
      <c r="A14" s="157">
        <v>5</v>
      </c>
      <c r="B14" s="164"/>
      <c r="C14" s="164"/>
      <c r="D14" s="165" t="s">
        <v>558</v>
      </c>
      <c r="E14" s="159"/>
      <c r="F14" s="95" t="s">
        <v>130</v>
      </c>
      <c r="G14" s="162"/>
      <c r="H14" s="163"/>
    </row>
    <row r="15" ht="24" spans="1:8">
      <c r="A15" s="157">
        <v>6</v>
      </c>
      <c r="B15" s="164" t="s">
        <v>167</v>
      </c>
      <c r="C15" s="164"/>
      <c r="D15" s="165" t="s">
        <v>169</v>
      </c>
      <c r="E15" s="159"/>
      <c r="F15" s="95" t="s">
        <v>130</v>
      </c>
      <c r="G15" s="162"/>
      <c r="H15" s="163"/>
    </row>
    <row r="16" ht="36" spans="1:8">
      <c r="A16" s="157">
        <v>7</v>
      </c>
      <c r="B16" s="164" t="s">
        <v>225</v>
      </c>
      <c r="C16" s="164"/>
      <c r="D16" s="165" t="s">
        <v>222</v>
      </c>
      <c r="E16" s="159"/>
      <c r="F16" s="95" t="s">
        <v>130</v>
      </c>
      <c r="G16" s="162"/>
      <c r="H16" s="163"/>
    </row>
    <row r="17" ht="60" spans="1:8">
      <c r="A17" s="157">
        <v>8</v>
      </c>
      <c r="B17" s="164" t="s">
        <v>223</v>
      </c>
      <c r="C17" s="164"/>
      <c r="D17" s="165" t="s">
        <v>559</v>
      </c>
      <c r="E17" s="159"/>
      <c r="F17" s="95" t="s">
        <v>130</v>
      </c>
      <c r="G17" s="162"/>
      <c r="H17" s="163"/>
    </row>
    <row r="18" ht="48" spans="1:8">
      <c r="A18" s="157">
        <v>9</v>
      </c>
      <c r="B18" s="168" t="s">
        <v>560</v>
      </c>
      <c r="C18" s="168"/>
      <c r="D18" s="169" t="s">
        <v>561</v>
      </c>
      <c r="E18" s="209"/>
      <c r="F18" s="95" t="s">
        <v>130</v>
      </c>
      <c r="G18" s="170"/>
      <c r="H18" s="171"/>
    </row>
    <row r="19" spans="1:8">
      <c r="A19" s="157"/>
      <c r="B19" s="194"/>
      <c r="C19" s="194"/>
      <c r="D19" s="101" t="s">
        <v>172</v>
      </c>
      <c r="E19" s="195"/>
      <c r="F19" s="95" t="s">
        <v>130</v>
      </c>
      <c r="G19" s="170"/>
      <c r="H19" s="171"/>
    </row>
    <row r="20" spans="1:8">
      <c r="A20" s="157"/>
      <c r="B20" s="183"/>
      <c r="C20" s="158"/>
      <c r="D20" s="158" t="s">
        <v>174</v>
      </c>
      <c r="E20" s="172"/>
      <c r="F20" s="95" t="s">
        <v>130</v>
      </c>
      <c r="G20" s="170"/>
      <c r="H20" s="171"/>
    </row>
    <row r="21" spans="1:8">
      <c r="A21" s="157"/>
      <c r="B21" s="183"/>
      <c r="C21" s="158"/>
      <c r="D21" s="158" t="s">
        <v>175</v>
      </c>
      <c r="E21" s="172"/>
      <c r="F21" s="95" t="s">
        <v>130</v>
      </c>
      <c r="G21" s="170"/>
      <c r="H21" s="171"/>
    </row>
    <row r="22" spans="1:8">
      <c r="A22" s="157"/>
      <c r="B22" s="183"/>
      <c r="C22" s="158"/>
      <c r="D22" s="158" t="s">
        <v>176</v>
      </c>
      <c r="E22" s="172"/>
      <c r="F22" s="95" t="s">
        <v>130</v>
      </c>
      <c r="G22" s="170"/>
      <c r="H22" s="171"/>
    </row>
    <row r="23" spans="1:8">
      <c r="A23" s="157"/>
      <c r="B23" s="183"/>
      <c r="C23" s="158"/>
      <c r="D23" s="158" t="s">
        <v>177</v>
      </c>
      <c r="E23" s="172"/>
      <c r="F23" s="95" t="s">
        <v>130</v>
      </c>
      <c r="G23" s="170"/>
      <c r="H23" s="171"/>
    </row>
    <row r="24" spans="1:8">
      <c r="A24" s="157"/>
      <c r="B24" s="183"/>
      <c r="C24" s="158"/>
      <c r="D24" s="158" t="s">
        <v>562</v>
      </c>
      <c r="E24" s="172"/>
      <c r="F24" s="95" t="s">
        <v>130</v>
      </c>
      <c r="G24" s="170"/>
      <c r="H24" s="171"/>
    </row>
    <row r="25" ht="25.5" spans="1:8">
      <c r="A25" s="157"/>
      <c r="B25" s="183"/>
      <c r="C25" s="158"/>
      <c r="D25" s="158" t="s">
        <v>563</v>
      </c>
      <c r="E25" s="172"/>
      <c r="F25" s="95" t="s">
        <v>130</v>
      </c>
      <c r="G25" s="170"/>
      <c r="H25" s="171"/>
    </row>
    <row r="26" ht="25.5" spans="1:8">
      <c r="A26" s="157"/>
      <c r="B26" s="158"/>
      <c r="C26" s="158"/>
      <c r="D26" s="158" t="s">
        <v>564</v>
      </c>
      <c r="E26" s="172"/>
      <c r="F26" s="95" t="s">
        <v>130</v>
      </c>
      <c r="G26" s="170"/>
      <c r="H26" s="171"/>
    </row>
    <row r="27" ht="25.5" spans="1:8">
      <c r="A27" s="157"/>
      <c r="B27" s="158"/>
      <c r="C27" s="158"/>
      <c r="D27" s="158" t="s">
        <v>565</v>
      </c>
      <c r="E27" s="172"/>
      <c r="F27" s="95" t="s">
        <v>130</v>
      </c>
      <c r="G27" s="170"/>
      <c r="H27" s="171"/>
    </row>
    <row r="28" ht="25.5" spans="1:8">
      <c r="A28" s="157"/>
      <c r="B28" s="158"/>
      <c r="C28" s="158"/>
      <c r="D28" s="158" t="s">
        <v>566</v>
      </c>
      <c r="E28" s="172"/>
      <c r="F28" s="95" t="s">
        <v>130</v>
      </c>
      <c r="G28" s="170"/>
      <c r="H28" s="171"/>
    </row>
    <row r="29" ht="25.5" spans="1:8">
      <c r="A29" s="157">
        <v>10</v>
      </c>
      <c r="B29" s="158" t="s">
        <v>567</v>
      </c>
      <c r="C29" s="158"/>
      <c r="D29" s="158" t="s">
        <v>568</v>
      </c>
      <c r="E29" s="172"/>
      <c r="F29" s="95" t="s">
        <v>130</v>
      </c>
      <c r="G29" s="170"/>
      <c r="H29" s="171"/>
    </row>
    <row r="30" customHeight="1" spans="1:8">
      <c r="A30" s="157">
        <v>11</v>
      </c>
      <c r="B30" s="158" t="s">
        <v>217</v>
      </c>
      <c r="C30" s="158"/>
      <c r="D30" s="158" t="s">
        <v>218</v>
      </c>
      <c r="E30" s="172"/>
      <c r="F30" s="95" t="s">
        <v>130</v>
      </c>
      <c r="G30" s="211"/>
      <c r="H30" s="212"/>
    </row>
    <row r="31" customHeight="1" spans="1:8">
      <c r="A31" s="157">
        <v>12</v>
      </c>
      <c r="B31" s="158" t="s">
        <v>229</v>
      </c>
      <c r="C31" s="158"/>
      <c r="D31" s="158" t="s">
        <v>230</v>
      </c>
      <c r="E31" s="172"/>
      <c r="F31" s="95" t="s">
        <v>130</v>
      </c>
      <c r="G31" s="170"/>
      <c r="H31" s="171"/>
    </row>
    <row r="32" customHeight="1" spans="1:8">
      <c r="A32" s="157"/>
      <c r="B32" s="158"/>
      <c r="C32" s="158"/>
      <c r="D32" s="158" t="s">
        <v>569</v>
      </c>
      <c r="E32" s="172"/>
      <c r="F32" s="95" t="s">
        <v>130</v>
      </c>
      <c r="G32" s="170"/>
      <c r="H32" s="171"/>
    </row>
    <row r="33" ht="36" customHeight="1" spans="1:8">
      <c r="A33" s="157">
        <v>13</v>
      </c>
      <c r="B33" s="158" t="s">
        <v>570</v>
      </c>
      <c r="C33" s="158"/>
      <c r="D33" s="158" t="s">
        <v>555</v>
      </c>
      <c r="E33" s="172"/>
      <c r="F33" s="95" t="s">
        <v>130</v>
      </c>
      <c r="G33" s="170"/>
      <c r="H33" s="171"/>
    </row>
    <row r="34" ht="38.25" spans="1:8">
      <c r="A34" s="157">
        <v>14</v>
      </c>
      <c r="B34" s="158" t="s">
        <v>235</v>
      </c>
      <c r="C34" s="158"/>
      <c r="D34" s="158" t="s">
        <v>236</v>
      </c>
      <c r="E34" s="172"/>
      <c r="F34" s="95" t="s">
        <v>130</v>
      </c>
      <c r="G34" s="170"/>
      <c r="H34" s="171"/>
    </row>
    <row r="35" ht="25.5" spans="1:8">
      <c r="A35" s="157"/>
      <c r="B35" s="158"/>
      <c r="C35" s="158"/>
      <c r="D35" s="158" t="s">
        <v>571</v>
      </c>
      <c r="E35" s="172"/>
      <c r="F35" s="95" t="s">
        <v>130</v>
      </c>
      <c r="G35" s="170"/>
      <c r="H35" s="171"/>
    </row>
    <row r="36" ht="89.25" spans="1:8">
      <c r="A36" s="157">
        <v>15</v>
      </c>
      <c r="B36" s="200" t="s">
        <v>572</v>
      </c>
      <c r="C36" s="200"/>
      <c r="D36" s="200" t="s">
        <v>573</v>
      </c>
      <c r="E36" s="201"/>
      <c r="F36" s="95" t="s">
        <v>130</v>
      </c>
      <c r="G36" s="202"/>
      <c r="H36" s="203"/>
    </row>
    <row r="37" spans="1:8">
      <c r="A37" s="199"/>
      <c r="B37" s="200"/>
      <c r="C37" s="200"/>
      <c r="D37" s="200"/>
      <c r="E37" s="201"/>
      <c r="F37" s="95" t="s">
        <v>130</v>
      </c>
      <c r="G37" s="202"/>
      <c r="H37" s="203"/>
    </row>
    <row r="38" spans="1:8">
      <c r="A38" s="199"/>
      <c r="B38" s="200"/>
      <c r="C38" s="200"/>
      <c r="D38" s="200"/>
      <c r="E38" s="201"/>
      <c r="F38" s="95" t="s">
        <v>130</v>
      </c>
      <c r="G38" s="202"/>
      <c r="H38" s="203"/>
    </row>
    <row r="39" spans="1:8">
      <c r="A39" s="199"/>
      <c r="B39" s="200"/>
      <c r="C39" s="200"/>
      <c r="D39" s="200"/>
      <c r="E39" s="201"/>
      <c r="F39" s="95" t="s">
        <v>130</v>
      </c>
      <c r="G39" s="202"/>
      <c r="H39" s="203"/>
    </row>
    <row r="40" ht="13.5" spans="1:8">
      <c r="A40" s="173"/>
      <c r="B40" s="174" t="s">
        <v>238</v>
      </c>
      <c r="C40" s="174"/>
      <c r="D40" s="175"/>
      <c r="E40" s="176"/>
      <c r="F40" s="95" t="s">
        <v>130</v>
      </c>
      <c r="G40" s="177"/>
      <c r="H40" s="178"/>
    </row>
    <row r="43" ht="16.5" spans="1:8">
      <c r="A43" s="115" t="s">
        <v>574</v>
      </c>
      <c r="B43" s="115"/>
      <c r="C43" s="115"/>
      <c r="D43" s="115"/>
      <c r="E43" s="115"/>
      <c r="F43" s="115"/>
      <c r="G43" s="115"/>
      <c r="H43" s="115"/>
    </row>
    <row r="44" ht="36.75" spans="1:8">
      <c r="A44" s="116"/>
      <c r="B44" s="117" t="s">
        <v>139</v>
      </c>
      <c r="C44" s="117"/>
      <c r="D44" s="118" t="s">
        <v>535</v>
      </c>
      <c r="E44" s="119"/>
      <c r="F44" s="120" t="s">
        <v>141</v>
      </c>
      <c r="G44" s="121" t="s">
        <v>551</v>
      </c>
      <c r="H44" s="122"/>
    </row>
    <row r="45" spans="1:8">
      <c r="A45" s="123"/>
      <c r="B45" s="124" t="s">
        <v>143</v>
      </c>
      <c r="C45" s="125"/>
      <c r="D45" s="126" t="s">
        <v>144</v>
      </c>
      <c r="E45" s="127"/>
      <c r="F45" s="128"/>
      <c r="G45" s="129"/>
      <c r="H45" s="122"/>
    </row>
    <row r="46" spans="1:8">
      <c r="A46" s="130"/>
      <c r="B46" s="124" t="s">
        <v>145</v>
      </c>
      <c r="C46" s="125"/>
      <c r="D46" s="126" t="s">
        <v>146</v>
      </c>
      <c r="E46" s="127"/>
      <c r="F46" s="128"/>
      <c r="G46" s="129"/>
      <c r="H46" s="122"/>
    </row>
    <row r="47" spans="1:8">
      <c r="A47" s="130"/>
      <c r="B47" s="124" t="s">
        <v>147</v>
      </c>
      <c r="C47" s="131"/>
      <c r="H47" s="122"/>
    </row>
    <row r="48" ht="13.5" spans="1:8">
      <c r="A48" s="133"/>
      <c r="B48" s="134" t="s">
        <v>149</v>
      </c>
      <c r="C48" s="135"/>
      <c r="D48" s="136" t="s">
        <v>446</v>
      </c>
      <c r="E48" s="128"/>
      <c r="F48" s="128"/>
      <c r="G48" s="129"/>
      <c r="H48" s="137"/>
    </row>
    <row r="49" spans="1:8">
      <c r="A49" s="138"/>
      <c r="B49" s="139" t="s">
        <v>151</v>
      </c>
      <c r="C49" s="139"/>
      <c r="D49" s="140"/>
      <c r="E49" s="141"/>
      <c r="F49" s="142" t="s">
        <v>153</v>
      </c>
      <c r="G49" s="143"/>
      <c r="H49" s="144"/>
    </row>
    <row r="50" ht="13.5" spans="1:8">
      <c r="A50" s="145"/>
      <c r="B50" s="146" t="s">
        <v>154</v>
      </c>
      <c r="C50" s="146"/>
      <c r="D50" s="147" t="s">
        <v>155</v>
      </c>
      <c r="E50" s="148"/>
      <c r="F50" s="149" t="s">
        <v>156</v>
      </c>
      <c r="G50" s="150" t="s">
        <v>447</v>
      </c>
      <c r="H50" s="151"/>
    </row>
    <row r="51" ht="26.25" spans="1:8">
      <c r="A51" s="152" t="s">
        <v>158</v>
      </c>
      <c r="B51" s="153" t="s">
        <v>159</v>
      </c>
      <c r="C51" s="153" t="s">
        <v>552</v>
      </c>
      <c r="D51" s="153" t="s">
        <v>161</v>
      </c>
      <c r="E51" s="153" t="s">
        <v>553</v>
      </c>
      <c r="F51" s="154" t="s">
        <v>121</v>
      </c>
      <c r="G51" s="155" t="s">
        <v>163</v>
      </c>
      <c r="H51" s="156"/>
    </row>
    <row r="52" ht="24" spans="1:8">
      <c r="A52" s="157">
        <v>1</v>
      </c>
      <c r="B52" s="164" t="s">
        <v>229</v>
      </c>
      <c r="C52" s="164"/>
      <c r="D52" s="165" t="s">
        <v>230</v>
      </c>
      <c r="E52" s="159"/>
      <c r="F52" s="95" t="s">
        <v>130</v>
      </c>
      <c r="G52" s="160"/>
      <c r="H52" s="161"/>
    </row>
    <row r="53" spans="1:8">
      <c r="A53" s="157">
        <v>2</v>
      </c>
      <c r="B53" s="164" t="s">
        <v>554</v>
      </c>
      <c r="C53" s="164"/>
      <c r="D53" s="165" t="s">
        <v>555</v>
      </c>
      <c r="E53" s="159"/>
      <c r="F53" s="95" t="s">
        <v>130</v>
      </c>
      <c r="G53" s="162"/>
      <c r="H53" s="163"/>
    </row>
    <row r="54" ht="48" spans="1:8">
      <c r="A54" s="157">
        <v>3</v>
      </c>
      <c r="B54" s="164" t="s">
        <v>235</v>
      </c>
      <c r="C54" s="164"/>
      <c r="D54" s="165" t="s">
        <v>236</v>
      </c>
      <c r="E54" s="159"/>
      <c r="F54" s="95" t="s">
        <v>130</v>
      </c>
      <c r="G54" s="162"/>
      <c r="H54" s="163"/>
    </row>
    <row r="55" spans="1:8">
      <c r="A55" s="157">
        <v>4</v>
      </c>
      <c r="B55" s="164" t="s">
        <v>556</v>
      </c>
      <c r="C55" s="164"/>
      <c r="D55" s="165" t="s">
        <v>557</v>
      </c>
      <c r="E55" s="159"/>
      <c r="F55" s="95" t="s">
        <v>130</v>
      </c>
      <c r="G55" s="162"/>
      <c r="H55" s="163"/>
    </row>
    <row r="56" ht="24" spans="1:8">
      <c r="A56" s="157">
        <v>5</v>
      </c>
      <c r="B56" s="164"/>
      <c r="C56" s="164"/>
      <c r="D56" s="165" t="s">
        <v>558</v>
      </c>
      <c r="E56" s="159"/>
      <c r="F56" s="95" t="s">
        <v>130</v>
      </c>
      <c r="G56" s="162"/>
      <c r="H56" s="163"/>
    </row>
    <row r="57" ht="24" spans="1:8">
      <c r="A57" s="157">
        <v>6</v>
      </c>
      <c r="B57" s="164" t="s">
        <v>167</v>
      </c>
      <c r="C57" s="164"/>
      <c r="D57" s="165" t="s">
        <v>169</v>
      </c>
      <c r="E57" s="159"/>
      <c r="F57" s="95" t="s">
        <v>130</v>
      </c>
      <c r="G57" s="162"/>
      <c r="H57" s="163"/>
    </row>
    <row r="58" ht="36" spans="1:8">
      <c r="A58" s="157">
        <v>7</v>
      </c>
      <c r="B58" s="164" t="s">
        <v>225</v>
      </c>
      <c r="C58" s="164"/>
      <c r="D58" s="165" t="s">
        <v>222</v>
      </c>
      <c r="E58" s="159"/>
      <c r="F58" s="95" t="s">
        <v>130</v>
      </c>
      <c r="G58" s="162"/>
      <c r="H58" s="163"/>
    </row>
    <row r="59" ht="60" spans="1:8">
      <c r="A59" s="157">
        <v>8</v>
      </c>
      <c r="B59" s="164" t="s">
        <v>223</v>
      </c>
      <c r="C59" s="164"/>
      <c r="D59" s="165" t="s">
        <v>559</v>
      </c>
      <c r="E59" s="159"/>
      <c r="F59" s="95" t="s">
        <v>130</v>
      </c>
      <c r="G59" s="162"/>
      <c r="H59" s="163"/>
    </row>
    <row r="60" ht="48" spans="1:8">
      <c r="A60" s="157">
        <v>9</v>
      </c>
      <c r="B60" s="168" t="s">
        <v>560</v>
      </c>
      <c r="C60" s="168"/>
      <c r="D60" s="169" t="s">
        <v>561</v>
      </c>
      <c r="E60" s="209"/>
      <c r="F60" s="95" t="s">
        <v>130</v>
      </c>
      <c r="G60" s="170"/>
      <c r="H60" s="171"/>
    </row>
    <row r="61" spans="1:8">
      <c r="A61" s="157"/>
      <c r="B61" s="194"/>
      <c r="C61" s="194"/>
      <c r="D61" s="101" t="s">
        <v>172</v>
      </c>
      <c r="E61" s="195"/>
      <c r="F61" s="95" t="s">
        <v>130</v>
      </c>
      <c r="G61" s="170"/>
      <c r="H61" s="171"/>
    </row>
    <row r="62" spans="1:8">
      <c r="A62" s="157"/>
      <c r="B62" s="183"/>
      <c r="C62" s="158"/>
      <c r="D62" s="158" t="s">
        <v>174</v>
      </c>
      <c r="E62" s="172"/>
      <c r="F62" s="95" t="s">
        <v>130</v>
      </c>
      <c r="G62" s="170"/>
      <c r="H62" s="171"/>
    </row>
    <row r="63" spans="1:8">
      <c r="A63" s="157"/>
      <c r="B63" s="183"/>
      <c r="C63" s="158"/>
      <c r="D63" s="158" t="s">
        <v>575</v>
      </c>
      <c r="E63" s="172"/>
      <c r="F63" s="95" t="s">
        <v>130</v>
      </c>
      <c r="G63" s="170"/>
      <c r="H63" s="171"/>
    </row>
    <row r="64" spans="1:8">
      <c r="A64" s="157"/>
      <c r="B64" s="183"/>
      <c r="C64" s="158"/>
      <c r="D64" s="158" t="s">
        <v>176</v>
      </c>
      <c r="E64" s="172"/>
      <c r="F64" s="95" t="s">
        <v>130</v>
      </c>
      <c r="G64" s="170"/>
      <c r="H64" s="171"/>
    </row>
    <row r="65" spans="1:8">
      <c r="A65" s="157"/>
      <c r="B65" s="183"/>
      <c r="C65" s="158"/>
      <c r="D65" s="158" t="s">
        <v>177</v>
      </c>
      <c r="E65" s="172"/>
      <c r="F65" s="95" t="s">
        <v>130</v>
      </c>
      <c r="G65" s="170"/>
      <c r="H65" s="171"/>
    </row>
    <row r="66" spans="1:8">
      <c r="A66" s="157"/>
      <c r="B66" s="183"/>
      <c r="C66" s="158"/>
      <c r="D66" s="158" t="s">
        <v>562</v>
      </c>
      <c r="E66" s="172"/>
      <c r="F66" s="95" t="s">
        <v>130</v>
      </c>
      <c r="G66" s="170"/>
      <c r="H66" s="171"/>
    </row>
    <row r="67" ht="25.5" spans="1:8">
      <c r="A67" s="157"/>
      <c r="B67" s="183"/>
      <c r="C67" s="158"/>
      <c r="D67" s="158" t="s">
        <v>563</v>
      </c>
      <c r="E67" s="172"/>
      <c r="F67" s="95" t="s">
        <v>130</v>
      </c>
      <c r="G67" s="170"/>
      <c r="H67" s="171"/>
    </row>
    <row r="68" ht="25.5" spans="1:8">
      <c r="A68" s="157"/>
      <c r="B68" s="158"/>
      <c r="C68" s="158"/>
      <c r="D68" s="158" t="s">
        <v>564</v>
      </c>
      <c r="E68" s="172"/>
      <c r="F68" s="95" t="s">
        <v>130</v>
      </c>
      <c r="G68" s="170"/>
      <c r="H68" s="171"/>
    </row>
    <row r="69" ht="25.5" spans="1:8">
      <c r="A69" s="157"/>
      <c r="B69" s="158"/>
      <c r="C69" s="158"/>
      <c r="D69" s="158" t="s">
        <v>565</v>
      </c>
      <c r="E69" s="172"/>
      <c r="F69" s="95" t="s">
        <v>130</v>
      </c>
      <c r="G69" s="170"/>
      <c r="H69" s="171"/>
    </row>
    <row r="70" ht="25.5" spans="1:8">
      <c r="A70" s="157"/>
      <c r="B70" s="158"/>
      <c r="C70" s="158"/>
      <c r="D70" s="158" t="s">
        <v>566</v>
      </c>
      <c r="E70" s="172"/>
      <c r="F70" s="95" t="s">
        <v>130</v>
      </c>
      <c r="G70" s="170"/>
      <c r="H70" s="171"/>
    </row>
    <row r="71" spans="1:8">
      <c r="A71" s="157">
        <v>10</v>
      </c>
      <c r="B71" s="158" t="s">
        <v>576</v>
      </c>
      <c r="C71" s="158"/>
      <c r="D71" s="158" t="s">
        <v>577</v>
      </c>
      <c r="E71" s="172"/>
      <c r="F71" s="95" t="s">
        <v>130</v>
      </c>
      <c r="G71" s="170"/>
      <c r="H71" s="171"/>
    </row>
    <row r="72" spans="1:8">
      <c r="A72" s="157">
        <v>11</v>
      </c>
      <c r="B72" s="158" t="s">
        <v>578</v>
      </c>
      <c r="C72" s="158"/>
      <c r="D72" s="158" t="s">
        <v>579</v>
      </c>
      <c r="E72" s="172"/>
      <c r="F72" s="95" t="s">
        <v>130</v>
      </c>
      <c r="G72" s="170"/>
      <c r="H72" s="171"/>
    </row>
    <row r="73" ht="25.5" spans="1:8">
      <c r="A73" s="157">
        <v>12</v>
      </c>
      <c r="B73" s="158" t="s">
        <v>217</v>
      </c>
      <c r="C73" s="158"/>
      <c r="D73" s="158" t="s">
        <v>218</v>
      </c>
      <c r="E73" s="172"/>
      <c r="F73" s="95" t="s">
        <v>130</v>
      </c>
      <c r="G73" s="211"/>
      <c r="H73" s="212"/>
    </row>
    <row r="74" spans="1:8">
      <c r="A74" s="157">
        <v>13</v>
      </c>
      <c r="B74" s="158" t="s">
        <v>229</v>
      </c>
      <c r="C74" s="158"/>
      <c r="D74" s="158" t="s">
        <v>230</v>
      </c>
      <c r="E74" s="172"/>
      <c r="F74" s="95" t="s">
        <v>130</v>
      </c>
      <c r="G74" s="170"/>
      <c r="H74" s="171"/>
    </row>
    <row r="75" ht="25.5" spans="1:8">
      <c r="A75" s="157"/>
      <c r="B75" s="158"/>
      <c r="C75" s="158"/>
      <c r="D75" s="158" t="s">
        <v>569</v>
      </c>
      <c r="E75" s="172"/>
      <c r="F75" s="95" t="s">
        <v>130</v>
      </c>
      <c r="G75" s="170"/>
      <c r="H75" s="171"/>
    </row>
    <row r="76" ht="25.5" spans="1:8">
      <c r="A76" s="157">
        <v>14</v>
      </c>
      <c r="B76" s="158" t="s">
        <v>570</v>
      </c>
      <c r="C76" s="158"/>
      <c r="D76" s="158" t="s">
        <v>555</v>
      </c>
      <c r="E76" s="172"/>
      <c r="F76" s="95" t="s">
        <v>130</v>
      </c>
      <c r="G76" s="170"/>
      <c r="H76" s="171"/>
    </row>
    <row r="77" ht="38.25" spans="1:8">
      <c r="A77" s="157">
        <v>15</v>
      </c>
      <c r="B77" s="158" t="s">
        <v>235</v>
      </c>
      <c r="C77" s="158"/>
      <c r="D77" s="158" t="s">
        <v>236</v>
      </c>
      <c r="E77" s="172"/>
      <c r="F77" s="95" t="s">
        <v>130</v>
      </c>
      <c r="G77" s="170"/>
      <c r="H77" s="171"/>
    </row>
    <row r="78" ht="38.25" spans="1:8">
      <c r="A78" s="157"/>
      <c r="B78" s="158"/>
      <c r="C78" s="158"/>
      <c r="D78" s="158" t="s">
        <v>580</v>
      </c>
      <c r="E78" s="172"/>
      <c r="F78" s="95" t="s">
        <v>130</v>
      </c>
      <c r="G78" s="170"/>
      <c r="H78" s="171"/>
    </row>
    <row r="79" ht="89.25" spans="1:8">
      <c r="A79" s="157">
        <v>17</v>
      </c>
      <c r="B79" s="200" t="s">
        <v>572</v>
      </c>
      <c r="C79" s="200"/>
      <c r="D79" s="200" t="s">
        <v>573</v>
      </c>
      <c r="E79" s="201"/>
      <c r="F79" s="95" t="s">
        <v>130</v>
      </c>
      <c r="G79" s="202"/>
      <c r="H79" s="203"/>
    </row>
    <row r="80" spans="1:8">
      <c r="A80" s="199"/>
      <c r="B80" s="200"/>
      <c r="C80" s="200"/>
      <c r="D80" s="200"/>
      <c r="E80" s="201"/>
      <c r="F80" s="95" t="s">
        <v>130</v>
      </c>
      <c r="G80" s="202"/>
      <c r="H80" s="203"/>
    </row>
    <row r="81" spans="1:8">
      <c r="A81" s="199"/>
      <c r="B81" s="200"/>
      <c r="C81" s="200"/>
      <c r="D81" s="200"/>
      <c r="E81" s="201"/>
      <c r="F81" s="95" t="s">
        <v>130</v>
      </c>
      <c r="G81" s="202"/>
      <c r="H81" s="203"/>
    </row>
    <row r="82" spans="1:8">
      <c r="A82" s="199"/>
      <c r="B82" s="200"/>
      <c r="C82" s="200"/>
      <c r="D82" s="200"/>
      <c r="E82" s="201"/>
      <c r="F82" s="95" t="s">
        <v>130</v>
      </c>
      <c r="G82" s="202"/>
      <c r="H82" s="203"/>
    </row>
    <row r="83" ht="13.5" spans="1:8">
      <c r="A83" s="173"/>
      <c r="B83" s="174" t="s">
        <v>238</v>
      </c>
      <c r="C83" s="174"/>
      <c r="D83" s="175"/>
      <c r="E83" s="176"/>
      <c r="F83" s="95" t="s">
        <v>130</v>
      </c>
      <c r="G83" s="177"/>
      <c r="H83" s="178"/>
    </row>
    <row r="87" ht="16.5" spans="1:8">
      <c r="A87" s="115" t="s">
        <v>581</v>
      </c>
      <c r="B87" s="115"/>
      <c r="C87" s="115"/>
      <c r="D87" s="115"/>
      <c r="E87" s="115"/>
      <c r="F87" s="115"/>
      <c r="G87" s="115"/>
      <c r="H87" s="115"/>
    </row>
    <row r="88" ht="36.75" spans="1:8">
      <c r="A88" s="116"/>
      <c r="B88" s="117" t="s">
        <v>139</v>
      </c>
      <c r="C88" s="117"/>
      <c r="D88" s="118" t="s">
        <v>536</v>
      </c>
      <c r="E88" s="119"/>
      <c r="F88" s="120" t="s">
        <v>141</v>
      </c>
      <c r="G88" s="121" t="s">
        <v>551</v>
      </c>
      <c r="H88" s="122"/>
    </row>
    <row r="89" spans="1:8">
      <c r="A89" s="123"/>
      <c r="B89" s="124" t="s">
        <v>143</v>
      </c>
      <c r="C89" s="125"/>
      <c r="D89" s="126" t="s">
        <v>144</v>
      </c>
      <c r="E89" s="127"/>
      <c r="F89" s="128"/>
      <c r="G89" s="129"/>
      <c r="H89" s="122"/>
    </row>
    <row r="90" spans="1:8">
      <c r="A90" s="130"/>
      <c r="B90" s="124" t="s">
        <v>145</v>
      </c>
      <c r="C90" s="125"/>
      <c r="D90" s="126" t="s">
        <v>146</v>
      </c>
      <c r="E90" s="127"/>
      <c r="F90" s="128"/>
      <c r="G90" s="129"/>
      <c r="H90" s="122"/>
    </row>
    <row r="91" spans="1:8">
      <c r="A91" s="130"/>
      <c r="B91" s="124" t="s">
        <v>147</v>
      </c>
      <c r="C91" s="131"/>
      <c r="H91" s="122"/>
    </row>
    <row r="92" ht="13.5" spans="1:8">
      <c r="A92" s="133"/>
      <c r="B92" s="134" t="s">
        <v>149</v>
      </c>
      <c r="C92" s="135"/>
      <c r="D92" s="136" t="s">
        <v>446</v>
      </c>
      <c r="E92" s="128"/>
      <c r="F92" s="128"/>
      <c r="G92" s="129"/>
      <c r="H92" s="137"/>
    </row>
    <row r="93" spans="1:8">
      <c r="A93" s="138"/>
      <c r="B93" s="139" t="s">
        <v>151</v>
      </c>
      <c r="C93" s="139"/>
      <c r="D93" s="140"/>
      <c r="E93" s="141"/>
      <c r="F93" s="142" t="s">
        <v>153</v>
      </c>
      <c r="G93" s="143"/>
      <c r="H93" s="144"/>
    </row>
    <row r="94" ht="13.5" spans="1:8">
      <c r="A94" s="145"/>
      <c r="B94" s="146" t="s">
        <v>154</v>
      </c>
      <c r="C94" s="146"/>
      <c r="D94" s="147" t="s">
        <v>155</v>
      </c>
      <c r="E94" s="148"/>
      <c r="F94" s="149" t="s">
        <v>156</v>
      </c>
      <c r="G94" s="150" t="s">
        <v>447</v>
      </c>
      <c r="H94" s="151"/>
    </row>
    <row r="95" ht="26.25" spans="1:8">
      <c r="A95" s="152" t="s">
        <v>158</v>
      </c>
      <c r="B95" s="153" t="s">
        <v>159</v>
      </c>
      <c r="C95" s="153" t="s">
        <v>552</v>
      </c>
      <c r="D95" s="153" t="s">
        <v>161</v>
      </c>
      <c r="E95" s="153" t="s">
        <v>553</v>
      </c>
      <c r="F95" s="154" t="s">
        <v>121</v>
      </c>
      <c r="G95" s="155" t="s">
        <v>163</v>
      </c>
      <c r="H95" s="156"/>
    </row>
    <row r="96" ht="24" spans="1:8">
      <c r="A96" s="157">
        <v>1</v>
      </c>
      <c r="B96" s="164" t="s">
        <v>229</v>
      </c>
      <c r="C96" s="164"/>
      <c r="D96" s="165" t="s">
        <v>230</v>
      </c>
      <c r="E96" s="159"/>
      <c r="F96" s="95" t="s">
        <v>130</v>
      </c>
      <c r="G96" s="160"/>
      <c r="H96" s="161"/>
    </row>
    <row r="97" spans="1:8">
      <c r="A97" s="157">
        <v>2</v>
      </c>
      <c r="B97" s="164" t="s">
        <v>554</v>
      </c>
      <c r="C97" s="164"/>
      <c r="D97" s="165" t="s">
        <v>555</v>
      </c>
      <c r="E97" s="159"/>
      <c r="F97" s="95" t="s">
        <v>130</v>
      </c>
      <c r="G97" s="162"/>
      <c r="H97" s="163"/>
    </row>
    <row r="98" ht="48" spans="1:8">
      <c r="A98" s="157">
        <v>3</v>
      </c>
      <c r="B98" s="164" t="s">
        <v>235</v>
      </c>
      <c r="C98" s="164"/>
      <c r="D98" s="165" t="s">
        <v>236</v>
      </c>
      <c r="E98" s="159"/>
      <c r="F98" s="95" t="s">
        <v>130</v>
      </c>
      <c r="G98" s="162"/>
      <c r="H98" s="163"/>
    </row>
    <row r="99" spans="1:8">
      <c r="A99" s="157">
        <v>4</v>
      </c>
      <c r="B99" s="164" t="s">
        <v>556</v>
      </c>
      <c r="C99" s="164"/>
      <c r="D99" s="165" t="s">
        <v>557</v>
      </c>
      <c r="E99" s="159"/>
      <c r="F99" s="95" t="s">
        <v>130</v>
      </c>
      <c r="G99" s="162"/>
      <c r="H99" s="163"/>
    </row>
    <row r="100" ht="24" spans="1:8">
      <c r="A100" s="157">
        <v>5</v>
      </c>
      <c r="B100" s="164"/>
      <c r="C100" s="164"/>
      <c r="D100" s="165" t="s">
        <v>558</v>
      </c>
      <c r="E100" s="159"/>
      <c r="F100" s="95" t="s">
        <v>130</v>
      </c>
      <c r="G100" s="162"/>
      <c r="H100" s="163"/>
    </row>
    <row r="101" ht="24" spans="1:8">
      <c r="A101" s="157">
        <v>6</v>
      </c>
      <c r="B101" s="164" t="s">
        <v>167</v>
      </c>
      <c r="C101" s="164"/>
      <c r="D101" s="165" t="s">
        <v>169</v>
      </c>
      <c r="E101" s="159"/>
      <c r="F101" s="95" t="s">
        <v>130</v>
      </c>
      <c r="G101" s="162"/>
      <c r="H101" s="163"/>
    </row>
    <row r="102" ht="36" spans="1:8">
      <c r="A102" s="157">
        <v>7</v>
      </c>
      <c r="B102" s="164" t="s">
        <v>225</v>
      </c>
      <c r="C102" s="164"/>
      <c r="D102" s="165" t="s">
        <v>222</v>
      </c>
      <c r="E102" s="159"/>
      <c r="F102" s="95" t="s">
        <v>130</v>
      </c>
      <c r="G102" s="162"/>
      <c r="H102" s="163"/>
    </row>
    <row r="103" ht="60" spans="1:8">
      <c r="A103" s="157">
        <v>8</v>
      </c>
      <c r="B103" s="164" t="s">
        <v>223</v>
      </c>
      <c r="C103" s="164"/>
      <c r="D103" s="165" t="s">
        <v>559</v>
      </c>
      <c r="E103" s="159"/>
      <c r="F103" s="95" t="s">
        <v>130</v>
      </c>
      <c r="G103" s="162"/>
      <c r="H103" s="163"/>
    </row>
    <row r="104" ht="48" spans="1:8">
      <c r="A104" s="157">
        <v>9</v>
      </c>
      <c r="B104" s="168" t="s">
        <v>560</v>
      </c>
      <c r="C104" s="168"/>
      <c r="D104" s="169" t="s">
        <v>561</v>
      </c>
      <c r="E104" s="209"/>
      <c r="F104" s="95" t="s">
        <v>130</v>
      </c>
      <c r="G104" s="170"/>
      <c r="H104" s="171"/>
    </row>
    <row r="105" spans="1:8">
      <c r="A105" s="157"/>
      <c r="B105" s="194"/>
      <c r="C105" s="194"/>
      <c r="D105" s="101" t="s">
        <v>172</v>
      </c>
      <c r="E105" s="195"/>
      <c r="F105" s="95" t="s">
        <v>130</v>
      </c>
      <c r="G105" s="170"/>
      <c r="H105" s="171"/>
    </row>
    <row r="106" spans="1:8">
      <c r="A106" s="157"/>
      <c r="B106" s="183"/>
      <c r="C106" s="158"/>
      <c r="D106" s="158" t="s">
        <v>174</v>
      </c>
      <c r="E106" s="172"/>
      <c r="F106" s="95" t="s">
        <v>130</v>
      </c>
      <c r="G106" s="170"/>
      <c r="H106" s="171"/>
    </row>
    <row r="107" spans="1:8">
      <c r="A107" s="157"/>
      <c r="B107" s="183"/>
      <c r="C107" s="158"/>
      <c r="D107" s="158" t="s">
        <v>575</v>
      </c>
      <c r="E107" s="172"/>
      <c r="F107" s="95" t="s">
        <v>130</v>
      </c>
      <c r="G107" s="170"/>
      <c r="H107" s="171"/>
    </row>
    <row r="108" spans="1:8">
      <c r="A108" s="157"/>
      <c r="B108" s="183"/>
      <c r="C108" s="158"/>
      <c r="D108" s="158" t="s">
        <v>176</v>
      </c>
      <c r="E108" s="172"/>
      <c r="F108" s="95" t="s">
        <v>130</v>
      </c>
      <c r="G108" s="170"/>
      <c r="H108" s="171"/>
    </row>
    <row r="109" spans="1:8">
      <c r="A109" s="157"/>
      <c r="B109" s="183"/>
      <c r="C109" s="158"/>
      <c r="D109" s="158" t="s">
        <v>177</v>
      </c>
      <c r="E109" s="172"/>
      <c r="F109" s="95" t="s">
        <v>130</v>
      </c>
      <c r="G109" s="170"/>
      <c r="H109" s="171"/>
    </row>
    <row r="110" spans="1:8">
      <c r="A110" s="157"/>
      <c r="B110" s="183"/>
      <c r="C110" s="158"/>
      <c r="D110" s="158" t="s">
        <v>562</v>
      </c>
      <c r="E110" s="172"/>
      <c r="F110" s="95" t="s">
        <v>130</v>
      </c>
      <c r="G110" s="170"/>
      <c r="H110" s="171"/>
    </row>
    <row r="111" ht="25.5" spans="1:8">
      <c r="A111" s="157"/>
      <c r="B111" s="183"/>
      <c r="C111" s="158"/>
      <c r="D111" s="158" t="s">
        <v>563</v>
      </c>
      <c r="E111" s="172"/>
      <c r="F111" s="95" t="s">
        <v>130</v>
      </c>
      <c r="G111" s="170"/>
      <c r="H111" s="171"/>
    </row>
    <row r="112" ht="25.5" spans="1:8">
      <c r="A112" s="157"/>
      <c r="B112" s="158"/>
      <c r="C112" s="158"/>
      <c r="D112" s="158" t="s">
        <v>564</v>
      </c>
      <c r="E112" s="172"/>
      <c r="F112" s="95" t="s">
        <v>130</v>
      </c>
      <c r="G112" s="170"/>
      <c r="H112" s="171"/>
    </row>
    <row r="113" ht="25.5" spans="1:8">
      <c r="A113" s="157"/>
      <c r="B113" s="158"/>
      <c r="C113" s="158"/>
      <c r="D113" s="158" t="s">
        <v>565</v>
      </c>
      <c r="E113" s="172"/>
      <c r="F113" s="95" t="s">
        <v>130</v>
      </c>
      <c r="G113" s="170"/>
      <c r="H113" s="171"/>
    </row>
    <row r="114" ht="25.5" spans="1:8">
      <c r="A114" s="157"/>
      <c r="B114" s="158"/>
      <c r="C114" s="158"/>
      <c r="D114" s="158" t="s">
        <v>566</v>
      </c>
      <c r="E114" s="172"/>
      <c r="F114" s="95" t="s">
        <v>130</v>
      </c>
      <c r="G114" s="170"/>
      <c r="H114" s="171"/>
    </row>
    <row r="115" spans="1:8">
      <c r="A115" s="157">
        <v>10</v>
      </c>
      <c r="B115" s="158" t="s">
        <v>194</v>
      </c>
      <c r="C115" s="158"/>
      <c r="D115" s="158" t="s">
        <v>195</v>
      </c>
      <c r="E115" s="172"/>
      <c r="F115" s="95" t="s">
        <v>130</v>
      </c>
      <c r="G115" s="170"/>
      <c r="H115" s="171"/>
    </row>
    <row r="116" ht="25.5" spans="1:8">
      <c r="A116" s="157">
        <v>11</v>
      </c>
      <c r="B116" s="158" t="s">
        <v>582</v>
      </c>
      <c r="C116" s="158"/>
      <c r="D116" s="158" t="s">
        <v>583</v>
      </c>
      <c r="E116" s="172"/>
      <c r="F116" s="95" t="s">
        <v>130</v>
      </c>
      <c r="G116" s="170"/>
      <c r="H116" s="171"/>
    </row>
    <row r="117" spans="1:8">
      <c r="A117" s="157">
        <v>12</v>
      </c>
      <c r="B117" s="158" t="s">
        <v>584</v>
      </c>
      <c r="C117" s="158"/>
      <c r="D117" s="158" t="s">
        <v>195</v>
      </c>
      <c r="E117" s="172"/>
      <c r="F117" s="95" t="s">
        <v>130</v>
      </c>
      <c r="G117" s="170"/>
      <c r="H117" s="171"/>
    </row>
    <row r="118" ht="38.25" spans="1:8">
      <c r="A118" s="157">
        <v>13</v>
      </c>
      <c r="B118" s="158" t="s">
        <v>585</v>
      </c>
      <c r="C118" s="158"/>
      <c r="D118" s="158" t="s">
        <v>586</v>
      </c>
      <c r="E118" s="172"/>
      <c r="F118" s="95" t="s">
        <v>130</v>
      </c>
      <c r="G118" s="170"/>
      <c r="H118" s="171"/>
    </row>
    <row r="119" ht="25.5" spans="1:8">
      <c r="A119" s="157">
        <v>14</v>
      </c>
      <c r="B119" s="158" t="s">
        <v>217</v>
      </c>
      <c r="C119" s="158"/>
      <c r="D119" s="158" t="s">
        <v>218</v>
      </c>
      <c r="E119" s="172"/>
      <c r="F119" s="95" t="s">
        <v>130</v>
      </c>
      <c r="G119" s="211"/>
      <c r="H119" s="212"/>
    </row>
    <row r="120" spans="1:8">
      <c r="A120" s="157">
        <v>15</v>
      </c>
      <c r="B120" s="158" t="s">
        <v>229</v>
      </c>
      <c r="C120" s="158"/>
      <c r="D120" s="158" t="s">
        <v>230</v>
      </c>
      <c r="E120" s="172"/>
      <c r="F120" s="95" t="s">
        <v>130</v>
      </c>
      <c r="G120" s="170"/>
      <c r="H120" s="171"/>
    </row>
    <row r="121" ht="25.5" spans="1:8">
      <c r="A121" s="157"/>
      <c r="B121" s="158"/>
      <c r="C121" s="158"/>
      <c r="D121" s="158" t="s">
        <v>569</v>
      </c>
      <c r="E121" s="172"/>
      <c r="F121" s="95" t="s">
        <v>130</v>
      </c>
      <c r="G121" s="170"/>
      <c r="H121" s="171"/>
    </row>
    <row r="122" ht="25.5" spans="1:8">
      <c r="A122" s="157">
        <v>16</v>
      </c>
      <c r="B122" s="158" t="s">
        <v>570</v>
      </c>
      <c r="C122" s="158"/>
      <c r="D122" s="158" t="s">
        <v>555</v>
      </c>
      <c r="E122" s="172"/>
      <c r="F122" s="95" t="s">
        <v>130</v>
      </c>
      <c r="G122" s="170"/>
      <c r="H122" s="171"/>
    </row>
    <row r="123" ht="38.25" spans="1:8">
      <c r="A123" s="157">
        <v>17</v>
      </c>
      <c r="B123" s="158" t="s">
        <v>235</v>
      </c>
      <c r="C123" s="158"/>
      <c r="D123" s="158" t="s">
        <v>236</v>
      </c>
      <c r="E123" s="172"/>
      <c r="F123" s="95" t="s">
        <v>130</v>
      </c>
      <c r="G123" s="170"/>
      <c r="H123" s="171"/>
    </row>
    <row r="124" ht="51" spans="1:8">
      <c r="A124" s="157"/>
      <c r="B124" s="158"/>
      <c r="C124" s="158"/>
      <c r="D124" s="158" t="s">
        <v>587</v>
      </c>
      <c r="E124" s="172"/>
      <c r="F124" s="95" t="s">
        <v>130</v>
      </c>
      <c r="G124" s="170"/>
      <c r="H124" s="171"/>
    </row>
    <row r="125" spans="1:8">
      <c r="A125" s="157"/>
      <c r="B125" s="200"/>
      <c r="C125" s="200"/>
      <c r="D125" s="200"/>
      <c r="E125" s="201"/>
      <c r="F125" s="95" t="s">
        <v>130</v>
      </c>
      <c r="G125" s="202"/>
      <c r="H125" s="203"/>
    </row>
    <row r="126" spans="1:8">
      <c r="A126" s="199"/>
      <c r="B126" s="200"/>
      <c r="C126" s="200"/>
      <c r="D126" s="200"/>
      <c r="E126" s="201"/>
      <c r="F126" s="95" t="s">
        <v>130</v>
      </c>
      <c r="G126" s="202"/>
      <c r="H126" s="203"/>
    </row>
    <row r="127" spans="1:8">
      <c r="A127" s="199"/>
      <c r="B127" s="200"/>
      <c r="C127" s="200"/>
      <c r="D127" s="200"/>
      <c r="E127" s="201"/>
      <c r="F127" s="95" t="s">
        <v>130</v>
      </c>
      <c r="G127" s="202"/>
      <c r="H127" s="203"/>
    </row>
    <row r="128" spans="1:8">
      <c r="A128" s="199"/>
      <c r="B128" s="200"/>
      <c r="C128" s="200"/>
      <c r="D128" s="200"/>
      <c r="E128" s="201"/>
      <c r="F128" s="95" t="s">
        <v>130</v>
      </c>
      <c r="G128" s="202"/>
      <c r="H128" s="203"/>
    </row>
    <row r="129" ht="13.5" spans="1:8">
      <c r="A129" s="173"/>
      <c r="B129" s="174" t="s">
        <v>238</v>
      </c>
      <c r="C129" s="174"/>
      <c r="D129" s="175"/>
      <c r="E129" s="176"/>
      <c r="F129" s="95" t="s">
        <v>130</v>
      </c>
      <c r="G129" s="177"/>
      <c r="H129" s="178"/>
    </row>
    <row r="133" ht="16.5" spans="1:8">
      <c r="A133" s="115" t="s">
        <v>588</v>
      </c>
      <c r="B133" s="115"/>
      <c r="C133" s="115"/>
      <c r="D133" s="115"/>
      <c r="E133" s="115"/>
      <c r="F133" s="115"/>
      <c r="G133" s="115"/>
      <c r="H133" s="115"/>
    </row>
    <row r="134" ht="24.75" spans="1:8">
      <c r="A134" s="116"/>
      <c r="B134" s="117" t="s">
        <v>139</v>
      </c>
      <c r="C134" s="117"/>
      <c r="D134" s="118" t="s">
        <v>537</v>
      </c>
      <c r="E134" s="119"/>
      <c r="F134" s="120" t="s">
        <v>141</v>
      </c>
      <c r="G134" s="121" t="s">
        <v>551</v>
      </c>
      <c r="H134" s="122"/>
    </row>
    <row r="135" spans="1:8">
      <c r="A135" s="123"/>
      <c r="B135" s="124" t="s">
        <v>143</v>
      </c>
      <c r="C135" s="125"/>
      <c r="D135" s="126" t="s">
        <v>144</v>
      </c>
      <c r="E135" s="127"/>
      <c r="F135" s="128"/>
      <c r="G135" s="129"/>
      <c r="H135" s="122"/>
    </row>
    <row r="136" spans="1:8">
      <c r="A136" s="130"/>
      <c r="B136" s="124" t="s">
        <v>145</v>
      </c>
      <c r="C136" s="125"/>
      <c r="D136" s="126" t="s">
        <v>146</v>
      </c>
      <c r="E136" s="127"/>
      <c r="F136" s="128"/>
      <c r="G136" s="129"/>
      <c r="H136" s="122"/>
    </row>
    <row r="137" spans="1:8">
      <c r="A137" s="130"/>
      <c r="B137" s="124" t="s">
        <v>147</v>
      </c>
      <c r="C137" s="131"/>
      <c r="D137" t="s">
        <v>589</v>
      </c>
      <c r="H137" s="122"/>
    </row>
    <row r="138" ht="13.5" spans="1:8">
      <c r="A138" s="133"/>
      <c r="B138" s="134" t="s">
        <v>149</v>
      </c>
      <c r="C138" s="135"/>
      <c r="D138" s="136" t="s">
        <v>446</v>
      </c>
      <c r="E138" s="128"/>
      <c r="F138" s="128"/>
      <c r="G138" s="129"/>
      <c r="H138" s="137"/>
    </row>
    <row r="139" spans="1:8">
      <c r="A139" s="138"/>
      <c r="B139" s="139" t="s">
        <v>151</v>
      </c>
      <c r="C139" s="139"/>
      <c r="D139" s="140"/>
      <c r="E139" s="141"/>
      <c r="F139" s="142" t="s">
        <v>153</v>
      </c>
      <c r="G139" s="143"/>
      <c r="H139" s="144"/>
    </row>
    <row r="140" ht="13.5" spans="1:8">
      <c r="A140" s="145"/>
      <c r="B140" s="146" t="s">
        <v>154</v>
      </c>
      <c r="C140" s="146"/>
      <c r="D140" s="147" t="s">
        <v>155</v>
      </c>
      <c r="E140" s="148"/>
      <c r="F140" s="149" t="s">
        <v>156</v>
      </c>
      <c r="G140" s="150" t="s">
        <v>447</v>
      </c>
      <c r="H140" s="151"/>
    </row>
    <row r="141" ht="26.25" spans="1:8">
      <c r="A141" s="152" t="s">
        <v>158</v>
      </c>
      <c r="B141" s="153" t="s">
        <v>159</v>
      </c>
      <c r="C141" s="153" t="s">
        <v>552</v>
      </c>
      <c r="D141" s="153" t="s">
        <v>161</v>
      </c>
      <c r="E141" s="153" t="s">
        <v>553</v>
      </c>
      <c r="F141" s="154" t="s">
        <v>121</v>
      </c>
      <c r="G141" s="155" t="s">
        <v>163</v>
      </c>
      <c r="H141" s="156"/>
    </row>
    <row r="142" ht="24" spans="1:8">
      <c r="A142" s="157">
        <v>1</v>
      </c>
      <c r="B142" s="164" t="s">
        <v>167</v>
      </c>
      <c r="C142" s="164"/>
      <c r="D142" s="165" t="s">
        <v>169</v>
      </c>
      <c r="E142" s="159"/>
      <c r="F142" s="95" t="s">
        <v>130</v>
      </c>
      <c r="G142" s="162"/>
      <c r="H142" s="163"/>
    </row>
    <row r="143" ht="36" spans="1:8">
      <c r="A143" s="157">
        <v>2</v>
      </c>
      <c r="B143" s="164" t="s">
        <v>225</v>
      </c>
      <c r="C143" s="164"/>
      <c r="D143" s="165" t="s">
        <v>222</v>
      </c>
      <c r="E143" s="159"/>
      <c r="F143" s="95" t="s">
        <v>130</v>
      </c>
      <c r="G143" s="162"/>
      <c r="H143" s="163"/>
    </row>
    <row r="144" ht="60" spans="1:8">
      <c r="A144" s="157">
        <v>3</v>
      </c>
      <c r="B144" s="164" t="s">
        <v>223</v>
      </c>
      <c r="C144" s="164"/>
      <c r="D144" s="165" t="s">
        <v>559</v>
      </c>
      <c r="E144" s="159"/>
      <c r="F144" s="95" t="s">
        <v>130</v>
      </c>
      <c r="G144" s="162"/>
      <c r="H144" s="163"/>
    </row>
    <row r="145" ht="48" spans="1:8">
      <c r="A145" s="157">
        <v>4</v>
      </c>
      <c r="B145" s="168" t="s">
        <v>560</v>
      </c>
      <c r="C145" s="168"/>
      <c r="D145" s="169" t="s">
        <v>561</v>
      </c>
      <c r="E145" s="209"/>
      <c r="F145" s="95" t="s">
        <v>130</v>
      </c>
      <c r="G145" s="170"/>
      <c r="H145" s="171"/>
    </row>
    <row r="146" spans="1:8">
      <c r="A146" s="157"/>
      <c r="B146" s="194"/>
      <c r="C146" s="194"/>
      <c r="D146" s="101" t="s">
        <v>172</v>
      </c>
      <c r="E146" s="195"/>
      <c r="F146" s="95" t="s">
        <v>130</v>
      </c>
      <c r="G146" s="170"/>
      <c r="H146" s="171"/>
    </row>
    <row r="147" spans="1:8">
      <c r="A147" s="157"/>
      <c r="B147" s="183"/>
      <c r="C147" s="158"/>
      <c r="D147" s="158" t="s">
        <v>174</v>
      </c>
      <c r="E147" s="172"/>
      <c r="F147" s="95" t="s">
        <v>130</v>
      </c>
      <c r="G147" s="170"/>
      <c r="H147" s="171"/>
    </row>
    <row r="148" spans="1:8">
      <c r="A148" s="157"/>
      <c r="B148" s="183"/>
      <c r="C148" s="158"/>
      <c r="D148" s="158" t="s">
        <v>575</v>
      </c>
      <c r="E148" s="172"/>
      <c r="F148" s="95" t="s">
        <v>130</v>
      </c>
      <c r="G148" s="170"/>
      <c r="H148" s="171"/>
    </row>
    <row r="149" spans="1:8">
      <c r="A149" s="157"/>
      <c r="B149" s="183"/>
      <c r="C149" s="158"/>
      <c r="D149" s="158" t="s">
        <v>176</v>
      </c>
      <c r="E149" s="172"/>
      <c r="F149" s="95"/>
      <c r="G149" s="170"/>
      <c r="H149" s="171"/>
    </row>
    <row r="150" spans="1:8">
      <c r="A150" s="157"/>
      <c r="B150" s="183"/>
      <c r="C150" s="158"/>
      <c r="D150" s="158" t="s">
        <v>177</v>
      </c>
      <c r="E150" s="172"/>
      <c r="F150" s="95" t="s">
        <v>130</v>
      </c>
      <c r="G150" s="170"/>
      <c r="H150" s="171"/>
    </row>
    <row r="151" spans="1:8">
      <c r="A151" s="157"/>
      <c r="B151" s="183"/>
      <c r="C151" s="158"/>
      <c r="D151" s="158" t="s">
        <v>562</v>
      </c>
      <c r="E151" s="172"/>
      <c r="F151" s="95" t="s">
        <v>130</v>
      </c>
      <c r="G151" s="170"/>
      <c r="H151" s="171"/>
    </row>
    <row r="152" ht="25.5" spans="1:8">
      <c r="A152" s="157"/>
      <c r="B152" s="183"/>
      <c r="C152" s="158"/>
      <c r="D152" s="158" t="s">
        <v>563</v>
      </c>
      <c r="E152" s="172"/>
      <c r="F152" s="95" t="s">
        <v>130</v>
      </c>
      <c r="G152" s="170"/>
      <c r="H152" s="171"/>
    </row>
    <row r="153" ht="25.5" spans="1:8">
      <c r="A153" s="157"/>
      <c r="B153" s="158"/>
      <c r="C153" s="158"/>
      <c r="D153" s="158" t="s">
        <v>564</v>
      </c>
      <c r="E153" s="172"/>
      <c r="F153" s="95" t="s">
        <v>130</v>
      </c>
      <c r="G153" s="170"/>
      <c r="H153" s="171"/>
    </row>
    <row r="154" ht="25.5" spans="1:8">
      <c r="A154" s="157"/>
      <c r="B154" s="158"/>
      <c r="C154" s="158"/>
      <c r="D154" s="158" t="s">
        <v>565</v>
      </c>
      <c r="E154" s="172"/>
      <c r="F154" s="95" t="s">
        <v>130</v>
      </c>
      <c r="G154" s="170"/>
      <c r="H154" s="171"/>
    </row>
    <row r="155" ht="25.5" spans="1:8">
      <c r="A155" s="157"/>
      <c r="B155" s="158"/>
      <c r="C155" s="158"/>
      <c r="D155" s="158" t="s">
        <v>566</v>
      </c>
      <c r="E155" s="172"/>
      <c r="F155" s="95" t="s">
        <v>130</v>
      </c>
      <c r="G155" s="170"/>
      <c r="H155" s="171"/>
    </row>
    <row r="156" spans="1:8">
      <c r="A156" s="157">
        <v>5</v>
      </c>
      <c r="B156" s="158" t="s">
        <v>590</v>
      </c>
      <c r="C156" s="158"/>
      <c r="D156" s="158" t="s">
        <v>195</v>
      </c>
      <c r="E156" s="172"/>
      <c r="F156" s="95" t="s">
        <v>130</v>
      </c>
      <c r="G156" s="170"/>
      <c r="H156" s="171"/>
    </row>
    <row r="157" ht="25.5" spans="1:8">
      <c r="A157" s="157">
        <v>6</v>
      </c>
      <c r="B157" s="158" t="s">
        <v>591</v>
      </c>
      <c r="C157" s="158"/>
      <c r="D157" s="158" t="s">
        <v>592</v>
      </c>
      <c r="E157" s="172"/>
      <c r="F157" s="95" t="s">
        <v>130</v>
      </c>
      <c r="G157" s="170"/>
      <c r="H157" s="171"/>
    </row>
    <row r="158" ht="25.5" spans="1:8">
      <c r="A158" s="157">
        <v>7</v>
      </c>
      <c r="B158" s="158" t="s">
        <v>217</v>
      </c>
      <c r="C158" s="158"/>
      <c r="D158" s="158" t="s">
        <v>218</v>
      </c>
      <c r="E158" s="172"/>
      <c r="F158" s="95" t="s">
        <v>130</v>
      </c>
      <c r="G158" s="211"/>
      <c r="H158" s="212"/>
    </row>
    <row r="159" spans="1:8">
      <c r="A159" s="157"/>
      <c r="B159" s="158"/>
      <c r="C159" s="158"/>
      <c r="D159" s="158" t="s">
        <v>593</v>
      </c>
      <c r="E159" s="172"/>
      <c r="F159" s="95" t="s">
        <v>130</v>
      </c>
      <c r="G159" s="170"/>
      <c r="H159" s="171"/>
    </row>
    <row r="160" ht="24" spans="1:8">
      <c r="A160" s="157">
        <v>8</v>
      </c>
      <c r="B160" s="164" t="s">
        <v>594</v>
      </c>
      <c r="C160" s="164"/>
      <c r="D160" s="165" t="s">
        <v>169</v>
      </c>
      <c r="E160" s="159"/>
      <c r="F160" s="95" t="s">
        <v>130</v>
      </c>
      <c r="G160" s="170"/>
      <c r="H160" s="171"/>
    </row>
    <row r="161" ht="96" spans="1:8">
      <c r="A161" s="157">
        <v>9</v>
      </c>
      <c r="B161" s="164" t="s">
        <v>225</v>
      </c>
      <c r="C161" s="164"/>
      <c r="D161" s="165" t="s">
        <v>595</v>
      </c>
      <c r="E161" s="159"/>
      <c r="F161" s="95" t="s">
        <v>130</v>
      </c>
      <c r="G161" s="170"/>
      <c r="H161" s="171"/>
    </row>
    <row r="162" ht="60" spans="1:8">
      <c r="A162" s="157">
        <v>10</v>
      </c>
      <c r="B162" s="164" t="s">
        <v>223</v>
      </c>
      <c r="C162" s="164"/>
      <c r="D162" s="165" t="s">
        <v>596</v>
      </c>
      <c r="E162" s="159"/>
      <c r="F162" s="95" t="s">
        <v>130</v>
      </c>
      <c r="G162" s="170"/>
      <c r="H162" s="171"/>
    </row>
    <row r="163" spans="1:8">
      <c r="A163" s="157"/>
      <c r="B163" s="158"/>
      <c r="C163" s="158"/>
      <c r="D163" s="158"/>
      <c r="E163" s="172"/>
      <c r="F163" s="95" t="s">
        <v>130</v>
      </c>
      <c r="G163" s="170"/>
      <c r="H163" s="171"/>
    </row>
    <row r="164" spans="1:8">
      <c r="A164" s="157"/>
      <c r="B164" s="200"/>
      <c r="C164" s="200"/>
      <c r="D164" s="200"/>
      <c r="E164" s="201"/>
      <c r="F164" s="95" t="s">
        <v>130</v>
      </c>
      <c r="G164" s="202"/>
      <c r="H164" s="203"/>
    </row>
    <row r="165" spans="1:8">
      <c r="A165" s="199"/>
      <c r="B165" s="200"/>
      <c r="C165" s="200"/>
      <c r="D165" s="200"/>
      <c r="E165" s="201"/>
      <c r="F165" s="95" t="s">
        <v>130</v>
      </c>
      <c r="G165" s="202"/>
      <c r="H165" s="203"/>
    </row>
    <row r="166" spans="1:8">
      <c r="A166" s="199"/>
      <c r="B166" s="200"/>
      <c r="C166" s="200"/>
      <c r="D166" s="200"/>
      <c r="E166" s="201"/>
      <c r="F166" s="95" t="s">
        <v>130</v>
      </c>
      <c r="G166" s="202"/>
      <c r="H166" s="203"/>
    </row>
    <row r="167" spans="1:8">
      <c r="A167" s="199"/>
      <c r="B167" s="200"/>
      <c r="C167" s="200"/>
      <c r="D167" s="200"/>
      <c r="E167" s="201"/>
      <c r="F167" s="95"/>
      <c r="G167" s="202"/>
      <c r="H167" s="203"/>
    </row>
    <row r="168" ht="13.5" spans="1:8">
      <c r="A168" s="173"/>
      <c r="B168" s="174" t="s">
        <v>238</v>
      </c>
      <c r="C168" s="174"/>
      <c r="D168" s="175"/>
      <c r="E168" s="176"/>
      <c r="F168" s="95" t="s">
        <v>130</v>
      </c>
      <c r="G168" s="177"/>
      <c r="H168" s="178"/>
    </row>
    <row r="172" ht="16.5" spans="1:8">
      <c r="A172" s="115" t="s">
        <v>597</v>
      </c>
      <c r="B172" s="115"/>
      <c r="C172" s="115"/>
      <c r="D172" s="115"/>
      <c r="E172" s="115"/>
      <c r="F172" s="115"/>
      <c r="G172" s="115"/>
      <c r="H172" s="115"/>
    </row>
    <row r="173" ht="24.75" spans="1:8">
      <c r="A173" s="116"/>
      <c r="B173" s="117" t="s">
        <v>139</v>
      </c>
      <c r="C173" s="117"/>
      <c r="D173" s="118" t="s">
        <v>538</v>
      </c>
      <c r="E173" s="119"/>
      <c r="F173" s="120" t="s">
        <v>141</v>
      </c>
      <c r="G173" s="121" t="s">
        <v>551</v>
      </c>
      <c r="H173" s="122"/>
    </row>
    <row r="174" spans="1:8">
      <c r="A174" s="123"/>
      <c r="B174" s="124" t="s">
        <v>143</v>
      </c>
      <c r="C174" s="125"/>
      <c r="D174" s="126" t="s">
        <v>144</v>
      </c>
      <c r="E174" s="127"/>
      <c r="F174" s="128"/>
      <c r="G174" s="129"/>
      <c r="H174" s="122"/>
    </row>
    <row r="175" spans="1:8">
      <c r="A175" s="130"/>
      <c r="B175" s="124" t="s">
        <v>145</v>
      </c>
      <c r="C175" s="125"/>
      <c r="D175" s="126" t="s">
        <v>146</v>
      </c>
      <c r="E175" s="127"/>
      <c r="F175" s="128"/>
      <c r="G175" s="129"/>
      <c r="H175" s="122"/>
    </row>
    <row r="176" spans="1:8">
      <c r="A176" s="130"/>
      <c r="B176" s="124" t="s">
        <v>147</v>
      </c>
      <c r="C176" s="131"/>
      <c r="H176" s="122"/>
    </row>
    <row r="177" ht="13.5" spans="1:8">
      <c r="A177" s="133"/>
      <c r="B177" s="134" t="s">
        <v>149</v>
      </c>
      <c r="C177" s="135"/>
      <c r="D177" s="136" t="s">
        <v>446</v>
      </c>
      <c r="E177" s="128"/>
      <c r="F177" s="128"/>
      <c r="G177" s="129"/>
      <c r="H177" s="137"/>
    </row>
    <row r="178" spans="1:8">
      <c r="A178" s="138"/>
      <c r="B178" s="139" t="s">
        <v>151</v>
      </c>
      <c r="C178" s="139"/>
      <c r="D178" s="140"/>
      <c r="E178" s="141"/>
      <c r="F178" s="142" t="s">
        <v>153</v>
      </c>
      <c r="G178" s="143"/>
      <c r="H178" s="144"/>
    </row>
    <row r="179" ht="13.5" spans="1:8">
      <c r="A179" s="145"/>
      <c r="B179" s="146" t="s">
        <v>154</v>
      </c>
      <c r="C179" s="146"/>
      <c r="D179" s="147" t="s">
        <v>155</v>
      </c>
      <c r="E179" s="148"/>
      <c r="F179" s="149" t="s">
        <v>156</v>
      </c>
      <c r="G179" s="150" t="s">
        <v>447</v>
      </c>
      <c r="H179" s="151"/>
    </row>
    <row r="180" ht="26.25" spans="1:8">
      <c r="A180" s="152" t="s">
        <v>158</v>
      </c>
      <c r="B180" s="153" t="s">
        <v>159</v>
      </c>
      <c r="C180" s="153" t="s">
        <v>552</v>
      </c>
      <c r="D180" s="153" t="s">
        <v>161</v>
      </c>
      <c r="E180" s="153" t="s">
        <v>553</v>
      </c>
      <c r="F180" s="154" t="s">
        <v>121</v>
      </c>
      <c r="G180" s="155" t="s">
        <v>163</v>
      </c>
      <c r="H180" s="156"/>
    </row>
    <row r="181" ht="24" spans="1:8">
      <c r="A181" s="157">
        <v>1</v>
      </c>
      <c r="B181" s="164" t="s">
        <v>167</v>
      </c>
      <c r="C181" s="164"/>
      <c r="D181" s="165" t="s">
        <v>169</v>
      </c>
      <c r="E181" s="159"/>
      <c r="F181" s="95" t="s">
        <v>130</v>
      </c>
      <c r="G181" s="162"/>
      <c r="H181" s="163"/>
    </row>
    <row r="182" ht="36" spans="1:8">
      <c r="A182" s="157">
        <v>2</v>
      </c>
      <c r="B182" s="164" t="s">
        <v>225</v>
      </c>
      <c r="C182" s="164"/>
      <c r="D182" s="165" t="s">
        <v>222</v>
      </c>
      <c r="E182" s="159"/>
      <c r="F182" s="95" t="s">
        <v>130</v>
      </c>
      <c r="G182" s="162"/>
      <c r="H182" s="163"/>
    </row>
    <row r="183" ht="60" spans="1:8">
      <c r="A183" s="157">
        <v>3</v>
      </c>
      <c r="B183" s="164" t="s">
        <v>223</v>
      </c>
      <c r="C183" s="164"/>
      <c r="D183" s="165" t="s">
        <v>559</v>
      </c>
      <c r="E183" s="159"/>
      <c r="F183" s="95" t="s">
        <v>130</v>
      </c>
      <c r="G183" s="162"/>
      <c r="H183" s="163"/>
    </row>
    <row r="184" ht="48" spans="1:8">
      <c r="A184" s="157">
        <v>4</v>
      </c>
      <c r="B184" s="168" t="s">
        <v>560</v>
      </c>
      <c r="C184" s="168"/>
      <c r="D184" s="169" t="s">
        <v>561</v>
      </c>
      <c r="E184" s="209"/>
      <c r="F184" s="95" t="s">
        <v>130</v>
      </c>
      <c r="G184" s="170"/>
      <c r="H184" s="171"/>
    </row>
    <row r="185" spans="1:8">
      <c r="A185" s="157"/>
      <c r="B185" s="194"/>
      <c r="C185" s="194"/>
      <c r="D185" s="101" t="s">
        <v>172</v>
      </c>
      <c r="E185" s="195"/>
      <c r="F185" s="95" t="s">
        <v>130</v>
      </c>
      <c r="G185" s="170"/>
      <c r="H185" s="171"/>
    </row>
    <row r="186" spans="1:8">
      <c r="A186" s="157"/>
      <c r="B186" s="183"/>
      <c r="C186" s="158"/>
      <c r="D186" s="158" t="s">
        <v>174</v>
      </c>
      <c r="E186" s="172"/>
      <c r="F186" s="95" t="s">
        <v>130</v>
      </c>
      <c r="G186" s="170"/>
      <c r="H186" s="171"/>
    </row>
    <row r="187" spans="1:8">
      <c r="A187" s="157"/>
      <c r="B187" s="183"/>
      <c r="C187" s="158"/>
      <c r="D187" s="158" t="s">
        <v>575</v>
      </c>
      <c r="E187" s="172"/>
      <c r="F187" s="95" t="s">
        <v>130</v>
      </c>
      <c r="G187" s="170"/>
      <c r="H187" s="171"/>
    </row>
    <row r="188" spans="1:8">
      <c r="A188" s="157"/>
      <c r="B188" s="183"/>
      <c r="C188" s="158"/>
      <c r="D188" s="158" t="s">
        <v>176</v>
      </c>
      <c r="E188" s="172"/>
      <c r="F188" s="95"/>
      <c r="G188" s="170"/>
      <c r="H188" s="171"/>
    </row>
    <row r="189" spans="1:8">
      <c r="A189" s="157"/>
      <c r="B189" s="183"/>
      <c r="C189" s="158"/>
      <c r="D189" s="158" t="s">
        <v>177</v>
      </c>
      <c r="E189" s="172"/>
      <c r="F189" s="95" t="s">
        <v>130</v>
      </c>
      <c r="G189" s="170"/>
      <c r="H189" s="171"/>
    </row>
    <row r="190" spans="1:8">
      <c r="A190" s="157"/>
      <c r="B190" s="183"/>
      <c r="C190" s="158"/>
      <c r="D190" s="158" t="s">
        <v>562</v>
      </c>
      <c r="E190" s="172"/>
      <c r="F190" s="95" t="s">
        <v>130</v>
      </c>
      <c r="G190" s="170"/>
      <c r="H190" s="171"/>
    </row>
    <row r="191" ht="25.5" spans="1:8">
      <c r="A191" s="157"/>
      <c r="B191" s="183"/>
      <c r="C191" s="158"/>
      <c r="D191" s="158" t="s">
        <v>563</v>
      </c>
      <c r="E191" s="172"/>
      <c r="F191" s="95" t="s">
        <v>130</v>
      </c>
      <c r="G191" s="170"/>
      <c r="H191" s="171"/>
    </row>
    <row r="192" ht="25.5" spans="1:8">
      <c r="A192" s="157"/>
      <c r="B192" s="158"/>
      <c r="C192" s="158"/>
      <c r="D192" s="158" t="s">
        <v>564</v>
      </c>
      <c r="E192" s="172"/>
      <c r="F192" s="95" t="s">
        <v>130</v>
      </c>
      <c r="G192" s="170"/>
      <c r="H192" s="171"/>
    </row>
    <row r="193" ht="25.5" spans="1:8">
      <c r="A193" s="157"/>
      <c r="B193" s="158"/>
      <c r="C193" s="158"/>
      <c r="D193" s="158" t="s">
        <v>565</v>
      </c>
      <c r="E193" s="172"/>
      <c r="F193" s="95" t="s">
        <v>130</v>
      </c>
      <c r="G193" s="170"/>
      <c r="H193" s="171"/>
    </row>
    <row r="194" ht="25.5" spans="1:8">
      <c r="A194" s="157"/>
      <c r="B194" s="158"/>
      <c r="C194" s="158"/>
      <c r="D194" s="158" t="s">
        <v>566</v>
      </c>
      <c r="E194" s="172"/>
      <c r="F194" s="95" t="s">
        <v>130</v>
      </c>
      <c r="G194" s="170"/>
      <c r="H194" s="171"/>
    </row>
    <row r="195" spans="1:8">
      <c r="A195" s="157">
        <v>5</v>
      </c>
      <c r="B195" s="158" t="s">
        <v>598</v>
      </c>
      <c r="C195" s="158"/>
      <c r="D195" s="158" t="s">
        <v>599</v>
      </c>
      <c r="E195" s="172"/>
      <c r="F195" s="95" t="s">
        <v>130</v>
      </c>
      <c r="G195" s="170"/>
      <c r="H195" s="171"/>
    </row>
    <row r="196" ht="25.5" spans="1:8">
      <c r="A196" s="157"/>
      <c r="B196" s="158"/>
      <c r="C196" s="158"/>
      <c r="D196" s="158" t="s">
        <v>182</v>
      </c>
      <c r="E196" s="172"/>
      <c r="F196" s="95" t="s">
        <v>130</v>
      </c>
      <c r="G196" s="170"/>
      <c r="H196" s="171"/>
    </row>
    <row r="197" spans="1:8">
      <c r="A197" s="157">
        <v>5</v>
      </c>
      <c r="B197" s="158" t="s">
        <v>584</v>
      </c>
      <c r="C197" s="158"/>
      <c r="D197" s="158" t="s">
        <v>600</v>
      </c>
      <c r="E197" s="172"/>
      <c r="F197" s="95" t="s">
        <v>130</v>
      </c>
      <c r="G197" s="170"/>
      <c r="H197" s="171"/>
    </row>
    <row r="198" ht="25.5" spans="1:8">
      <c r="A198" s="157">
        <v>6</v>
      </c>
      <c r="B198" s="158" t="s">
        <v>601</v>
      </c>
      <c r="C198" s="158"/>
      <c r="D198" s="158" t="s">
        <v>602</v>
      </c>
      <c r="E198" s="172"/>
      <c r="F198" s="95" t="s">
        <v>130</v>
      </c>
      <c r="G198" s="170"/>
      <c r="H198" s="171"/>
    </row>
    <row r="199" ht="25.5" spans="1:8">
      <c r="A199" s="157">
        <v>7</v>
      </c>
      <c r="B199" s="158" t="s">
        <v>217</v>
      </c>
      <c r="C199" s="158"/>
      <c r="D199" s="158" t="s">
        <v>218</v>
      </c>
      <c r="E199" s="172"/>
      <c r="F199" s="95" t="s">
        <v>130</v>
      </c>
      <c r="G199" s="211"/>
      <c r="H199" s="212"/>
    </row>
    <row r="200" spans="1:8">
      <c r="A200" s="157"/>
      <c r="B200" s="158"/>
      <c r="C200" s="158"/>
      <c r="D200" s="158" t="s">
        <v>593</v>
      </c>
      <c r="E200" s="172"/>
      <c r="F200" s="95" t="s">
        <v>130</v>
      </c>
      <c r="G200" s="170"/>
      <c r="H200" s="171"/>
    </row>
    <row r="201" ht="24" spans="1:8">
      <c r="A201" s="157">
        <v>8</v>
      </c>
      <c r="B201" s="164" t="s">
        <v>594</v>
      </c>
      <c r="C201" s="164"/>
      <c r="D201" s="165" t="s">
        <v>169</v>
      </c>
      <c r="E201" s="159"/>
      <c r="F201" s="95" t="s">
        <v>130</v>
      </c>
      <c r="G201" s="170"/>
      <c r="H201" s="171"/>
    </row>
    <row r="202" ht="60" spans="1:8">
      <c r="A202" s="157">
        <v>9</v>
      </c>
      <c r="B202" s="164" t="s">
        <v>225</v>
      </c>
      <c r="C202" s="164"/>
      <c r="D202" s="165" t="s">
        <v>603</v>
      </c>
      <c r="E202" s="159"/>
      <c r="F202" s="95" t="s">
        <v>130</v>
      </c>
      <c r="G202" s="170"/>
      <c r="H202" s="171"/>
    </row>
    <row r="203" ht="75" customHeight="1" spans="1:8">
      <c r="A203" s="157">
        <v>10</v>
      </c>
      <c r="B203" s="158" t="s">
        <v>229</v>
      </c>
      <c r="C203" s="158"/>
      <c r="D203" s="158" t="s">
        <v>230</v>
      </c>
      <c r="E203" s="172"/>
      <c r="F203" s="95" t="s">
        <v>130</v>
      </c>
      <c r="G203" s="170"/>
      <c r="H203" s="171"/>
    </row>
    <row r="204" ht="25.5" spans="1:8">
      <c r="A204" s="157"/>
      <c r="B204" s="158"/>
      <c r="C204" s="158"/>
      <c r="D204" s="158" t="s">
        <v>569</v>
      </c>
      <c r="E204" s="172"/>
      <c r="F204" s="95" t="s">
        <v>130</v>
      </c>
      <c r="G204" s="170"/>
      <c r="H204" s="171"/>
    </row>
    <row r="205" ht="25.5" spans="1:8">
      <c r="A205" s="157">
        <v>11</v>
      </c>
      <c r="B205" s="158" t="s">
        <v>570</v>
      </c>
      <c r="C205" s="158"/>
      <c r="D205" s="158" t="s">
        <v>555</v>
      </c>
      <c r="E205" s="172"/>
      <c r="F205" s="95" t="s">
        <v>130</v>
      </c>
      <c r="G205" s="202"/>
      <c r="H205" s="203"/>
    </row>
    <row r="206" ht="38.25" spans="1:8">
      <c r="A206" s="157">
        <v>12</v>
      </c>
      <c r="B206" s="158" t="s">
        <v>235</v>
      </c>
      <c r="C206" s="158"/>
      <c r="D206" s="158" t="s">
        <v>236</v>
      </c>
      <c r="E206" s="172"/>
      <c r="F206" s="95" t="s">
        <v>130</v>
      </c>
      <c r="G206" s="202"/>
      <c r="H206" s="203"/>
    </row>
    <row r="207" ht="38.25" spans="1:8">
      <c r="A207" s="157"/>
      <c r="B207" s="158"/>
      <c r="C207" s="158"/>
      <c r="D207" s="158" t="s">
        <v>604</v>
      </c>
      <c r="E207" s="172"/>
      <c r="F207" s="95" t="s">
        <v>130</v>
      </c>
      <c r="G207" s="202"/>
      <c r="H207" s="203"/>
    </row>
    <row r="208" spans="1:8">
      <c r="A208" s="157"/>
      <c r="B208" s="200"/>
      <c r="C208" s="200"/>
      <c r="D208" s="200"/>
      <c r="E208" s="201"/>
      <c r="F208" s="95"/>
      <c r="G208" s="202"/>
      <c r="H208" s="203"/>
    </row>
    <row r="209" ht="13.5" spans="1:8">
      <c r="A209" s="173"/>
      <c r="B209" s="174" t="s">
        <v>238</v>
      </c>
      <c r="C209" s="174"/>
      <c r="D209" s="175"/>
      <c r="E209" s="176"/>
      <c r="F209" s="95" t="s">
        <v>130</v>
      </c>
      <c r="G209" s="177"/>
      <c r="H209" s="178"/>
    </row>
    <row r="213" ht="16.5" spans="1:8">
      <c r="A213" s="115" t="s">
        <v>605</v>
      </c>
      <c r="B213" s="115"/>
      <c r="C213" s="115"/>
      <c r="D213" s="115"/>
      <c r="E213" s="115"/>
      <c r="F213" s="115"/>
      <c r="G213" s="115"/>
      <c r="H213" s="115"/>
    </row>
    <row r="214" ht="48.75" spans="1:8">
      <c r="A214" s="116"/>
      <c r="B214" s="117" t="s">
        <v>139</v>
      </c>
      <c r="C214" s="117"/>
      <c r="D214" s="118" t="s">
        <v>606</v>
      </c>
      <c r="E214" s="119"/>
      <c r="F214" s="120" t="s">
        <v>141</v>
      </c>
      <c r="G214" s="121" t="s">
        <v>551</v>
      </c>
      <c r="H214" s="122"/>
    </row>
    <row r="215" spans="1:8">
      <c r="A215" s="123"/>
      <c r="B215" s="124" t="s">
        <v>143</v>
      </c>
      <c r="C215" s="125"/>
      <c r="D215" s="126" t="s">
        <v>144</v>
      </c>
      <c r="E215" s="127"/>
      <c r="F215" s="128"/>
      <c r="G215" s="129"/>
      <c r="H215" s="122"/>
    </row>
    <row r="216" spans="1:8">
      <c r="A216" s="130"/>
      <c r="B216" s="124" t="s">
        <v>145</v>
      </c>
      <c r="C216" s="125"/>
      <c r="D216" s="126" t="s">
        <v>146</v>
      </c>
      <c r="E216" s="127"/>
      <c r="F216" s="128"/>
      <c r="G216" s="129"/>
      <c r="H216" s="122"/>
    </row>
    <row r="217" spans="1:8">
      <c r="A217" s="130"/>
      <c r="B217" s="124" t="s">
        <v>147</v>
      </c>
      <c r="C217" s="131"/>
      <c r="H217" s="122"/>
    </row>
    <row r="218" ht="13.5" spans="1:8">
      <c r="A218" s="133"/>
      <c r="B218" s="134" t="s">
        <v>149</v>
      </c>
      <c r="C218" s="135"/>
      <c r="D218" s="136" t="s">
        <v>446</v>
      </c>
      <c r="E218" s="128"/>
      <c r="F218" s="128"/>
      <c r="G218" s="129"/>
      <c r="H218" s="137"/>
    </row>
    <row r="219" spans="1:8">
      <c r="A219" s="138"/>
      <c r="B219" s="139" t="s">
        <v>151</v>
      </c>
      <c r="C219" s="139"/>
      <c r="D219" s="140"/>
      <c r="E219" s="141"/>
      <c r="F219" s="142" t="s">
        <v>153</v>
      </c>
      <c r="G219" s="143"/>
      <c r="H219" s="144"/>
    </row>
    <row r="220" ht="13.5" spans="1:8">
      <c r="A220" s="145"/>
      <c r="B220" s="146" t="s">
        <v>154</v>
      </c>
      <c r="C220" s="146"/>
      <c r="D220" s="147" t="s">
        <v>155</v>
      </c>
      <c r="E220" s="148"/>
      <c r="F220" s="149" t="s">
        <v>156</v>
      </c>
      <c r="G220" s="150" t="s">
        <v>447</v>
      </c>
      <c r="H220" s="151"/>
    </row>
    <row r="221" ht="26.25" spans="1:8">
      <c r="A221" s="152" t="s">
        <v>158</v>
      </c>
      <c r="B221" s="153" t="s">
        <v>159</v>
      </c>
      <c r="C221" s="153" t="s">
        <v>552</v>
      </c>
      <c r="D221" s="153" t="s">
        <v>161</v>
      </c>
      <c r="E221" s="153" t="s">
        <v>553</v>
      </c>
      <c r="F221" s="154" t="s">
        <v>121</v>
      </c>
      <c r="G221" s="155" t="s">
        <v>163</v>
      </c>
      <c r="H221" s="156"/>
    </row>
    <row r="222" ht="24" spans="1:8">
      <c r="A222" s="157">
        <v>1</v>
      </c>
      <c r="B222" s="164" t="s">
        <v>167</v>
      </c>
      <c r="C222" s="164"/>
      <c r="D222" s="165" t="s">
        <v>169</v>
      </c>
      <c r="E222" s="159"/>
      <c r="F222" s="95" t="s">
        <v>130</v>
      </c>
      <c r="G222" s="162"/>
      <c r="H222" s="163"/>
    </row>
    <row r="223" ht="36" spans="1:8">
      <c r="A223" s="157">
        <v>2</v>
      </c>
      <c r="B223" s="164" t="s">
        <v>225</v>
      </c>
      <c r="C223" s="164"/>
      <c r="D223" s="165" t="s">
        <v>222</v>
      </c>
      <c r="E223" s="159"/>
      <c r="F223" s="95" t="s">
        <v>130</v>
      </c>
      <c r="G223" s="162"/>
      <c r="H223" s="163"/>
    </row>
    <row r="224" ht="60" spans="1:8">
      <c r="A224" s="157">
        <v>3</v>
      </c>
      <c r="B224" s="164" t="s">
        <v>223</v>
      </c>
      <c r="C224" s="164"/>
      <c r="D224" s="165" t="s">
        <v>559</v>
      </c>
      <c r="E224" s="159"/>
      <c r="F224" s="95" t="s">
        <v>130</v>
      </c>
      <c r="G224" s="162"/>
      <c r="H224" s="163"/>
    </row>
    <row r="225" ht="48" spans="1:8">
      <c r="A225" s="157">
        <v>4</v>
      </c>
      <c r="B225" s="168" t="s">
        <v>560</v>
      </c>
      <c r="C225" s="168"/>
      <c r="D225" s="169" t="s">
        <v>561</v>
      </c>
      <c r="E225" s="209"/>
      <c r="F225" s="95" t="s">
        <v>130</v>
      </c>
      <c r="G225" s="170"/>
      <c r="H225" s="171"/>
    </row>
    <row r="226" spans="1:8">
      <c r="A226" s="157"/>
      <c r="B226" s="194"/>
      <c r="C226" s="194"/>
      <c r="D226" s="101" t="s">
        <v>172</v>
      </c>
      <c r="E226" s="195"/>
      <c r="F226" s="95" t="s">
        <v>130</v>
      </c>
      <c r="G226" s="170"/>
      <c r="H226" s="171"/>
    </row>
    <row r="227" spans="1:8">
      <c r="A227" s="157"/>
      <c r="B227" s="183"/>
      <c r="C227" s="158"/>
      <c r="D227" s="158" t="s">
        <v>174</v>
      </c>
      <c r="E227" s="172"/>
      <c r="F227" s="95" t="s">
        <v>130</v>
      </c>
      <c r="G227" s="170"/>
      <c r="H227" s="171"/>
    </row>
    <row r="228" spans="1:8">
      <c r="A228" s="157"/>
      <c r="B228" s="183"/>
      <c r="C228" s="158"/>
      <c r="D228" s="158" t="s">
        <v>575</v>
      </c>
      <c r="E228" s="172"/>
      <c r="F228" s="95" t="s">
        <v>130</v>
      </c>
      <c r="G228" s="170"/>
      <c r="H228" s="171"/>
    </row>
    <row r="229" spans="1:8">
      <c r="A229" s="157"/>
      <c r="B229" s="183"/>
      <c r="C229" s="158"/>
      <c r="D229" s="158" t="s">
        <v>176</v>
      </c>
      <c r="E229" s="172"/>
      <c r="F229" s="95"/>
      <c r="G229" s="170"/>
      <c r="H229" s="171"/>
    </row>
    <row r="230" spans="1:8">
      <c r="A230" s="157"/>
      <c r="B230" s="183"/>
      <c r="C230" s="158"/>
      <c r="D230" s="158" t="s">
        <v>177</v>
      </c>
      <c r="E230" s="172"/>
      <c r="F230" s="95" t="s">
        <v>130</v>
      </c>
      <c r="G230" s="170"/>
      <c r="H230" s="171"/>
    </row>
    <row r="231" spans="1:8">
      <c r="A231" s="157"/>
      <c r="B231" s="183"/>
      <c r="C231" s="158"/>
      <c r="D231" s="158" t="s">
        <v>599</v>
      </c>
      <c r="E231" s="172"/>
      <c r="F231" s="95" t="s">
        <v>130</v>
      </c>
      <c r="G231" s="170"/>
      <c r="H231" s="171"/>
    </row>
    <row r="232" ht="25.5" spans="1:8">
      <c r="A232" s="157"/>
      <c r="B232" s="183"/>
      <c r="C232" s="158"/>
      <c r="D232" s="158" t="s">
        <v>563</v>
      </c>
      <c r="E232" s="172"/>
      <c r="F232" s="95" t="s">
        <v>130</v>
      </c>
      <c r="G232" s="170"/>
      <c r="H232" s="171"/>
    </row>
    <row r="233" ht="25.5" spans="1:8">
      <c r="A233" s="157"/>
      <c r="B233" s="158"/>
      <c r="C233" s="158"/>
      <c r="D233" s="158" t="s">
        <v>564</v>
      </c>
      <c r="E233" s="172"/>
      <c r="F233" s="95" t="s">
        <v>130</v>
      </c>
      <c r="G233" s="170"/>
      <c r="H233" s="171"/>
    </row>
    <row r="234" spans="1:8">
      <c r="A234" s="157">
        <v>5</v>
      </c>
      <c r="B234" s="158" t="s">
        <v>194</v>
      </c>
      <c r="C234" s="158"/>
      <c r="D234" s="158" t="s">
        <v>607</v>
      </c>
      <c r="E234" s="172"/>
      <c r="F234" s="95" t="s">
        <v>130</v>
      </c>
      <c r="G234" s="170"/>
      <c r="H234" s="171"/>
    </row>
    <row r="235" ht="25.5" spans="1:8">
      <c r="A235" s="157"/>
      <c r="B235" s="158" t="s">
        <v>608</v>
      </c>
      <c r="C235" s="158"/>
      <c r="D235" s="158" t="s">
        <v>609</v>
      </c>
      <c r="E235" s="172"/>
      <c r="F235" s="95" t="s">
        <v>130</v>
      </c>
      <c r="G235" s="170"/>
      <c r="H235" s="171"/>
    </row>
    <row r="236" spans="1:8">
      <c r="A236" s="157">
        <v>5</v>
      </c>
      <c r="B236" s="158" t="s">
        <v>584</v>
      </c>
      <c r="C236" s="158"/>
      <c r="D236" s="158" t="s">
        <v>610</v>
      </c>
      <c r="E236" s="172"/>
      <c r="F236" s="95" t="s">
        <v>130</v>
      </c>
      <c r="G236" s="170"/>
      <c r="H236" s="171"/>
    </row>
    <row r="237" ht="25.5" spans="1:8">
      <c r="A237" s="157">
        <v>6</v>
      </c>
      <c r="B237" s="158" t="s">
        <v>601</v>
      </c>
      <c r="C237" s="158"/>
      <c r="D237" s="158" t="s">
        <v>602</v>
      </c>
      <c r="E237" s="172"/>
      <c r="F237" s="95" t="s">
        <v>130</v>
      </c>
      <c r="G237" s="170"/>
      <c r="H237" s="171"/>
    </row>
    <row r="238" spans="1:8">
      <c r="A238" s="157">
        <v>7</v>
      </c>
      <c r="B238" s="158" t="s">
        <v>217</v>
      </c>
      <c r="C238" s="158"/>
      <c r="D238" s="158" t="s">
        <v>611</v>
      </c>
      <c r="E238" s="172"/>
      <c r="F238" s="95" t="s">
        <v>130</v>
      </c>
      <c r="G238" s="211"/>
      <c r="H238" s="212"/>
    </row>
    <row r="239" spans="1:8">
      <c r="A239" s="157"/>
      <c r="B239" s="158"/>
      <c r="C239" s="158"/>
      <c r="D239" s="158" t="s">
        <v>593</v>
      </c>
      <c r="E239" s="172"/>
      <c r="F239" s="95" t="s">
        <v>130</v>
      </c>
      <c r="G239" s="170"/>
      <c r="H239" s="171"/>
    </row>
    <row r="240" spans="1:8">
      <c r="A240" s="157">
        <v>8</v>
      </c>
      <c r="B240" s="158" t="s">
        <v>229</v>
      </c>
      <c r="C240" s="158"/>
      <c r="D240" s="158" t="s">
        <v>230</v>
      </c>
      <c r="E240" s="172"/>
      <c r="F240" s="95" t="s">
        <v>130</v>
      </c>
      <c r="G240" s="170"/>
      <c r="H240" s="171"/>
    </row>
    <row r="241" ht="25.5" spans="1:8">
      <c r="A241" s="157">
        <v>9</v>
      </c>
      <c r="B241" s="158" t="s">
        <v>570</v>
      </c>
      <c r="C241" s="158"/>
      <c r="D241" s="158" t="s">
        <v>555</v>
      </c>
      <c r="E241" s="172"/>
      <c r="F241" s="95" t="s">
        <v>130</v>
      </c>
      <c r="G241" s="202"/>
      <c r="H241" s="203"/>
    </row>
    <row r="242" ht="38.25" spans="1:8">
      <c r="A242" s="157">
        <v>10</v>
      </c>
      <c r="B242" s="158" t="s">
        <v>235</v>
      </c>
      <c r="C242" s="158"/>
      <c r="D242" s="158" t="s">
        <v>236</v>
      </c>
      <c r="E242" s="172"/>
      <c r="F242" s="95" t="s">
        <v>130</v>
      </c>
      <c r="G242" s="202"/>
      <c r="H242" s="203"/>
    </row>
    <row r="243" ht="38.25" spans="1:8">
      <c r="A243" s="157"/>
      <c r="B243" s="158"/>
      <c r="C243" s="158"/>
      <c r="D243" s="158" t="s">
        <v>612</v>
      </c>
      <c r="E243" s="172"/>
      <c r="F243" s="95" t="s">
        <v>130</v>
      </c>
      <c r="G243" s="202"/>
      <c r="H243" s="203"/>
    </row>
    <row r="244" spans="1:8">
      <c r="A244" s="157"/>
      <c r="B244" s="200"/>
      <c r="C244" s="200"/>
      <c r="D244" s="200"/>
      <c r="E244" s="201"/>
      <c r="F244" s="95"/>
      <c r="G244" s="202"/>
      <c r="H244" s="203"/>
    </row>
    <row r="245" ht="13.5" spans="1:8">
      <c r="A245" s="173"/>
      <c r="B245" s="174" t="s">
        <v>238</v>
      </c>
      <c r="C245" s="174"/>
      <c r="D245" s="175"/>
      <c r="E245" s="176"/>
      <c r="F245" s="95" t="s">
        <v>130</v>
      </c>
      <c r="G245" s="177"/>
      <c r="H245" s="178"/>
    </row>
    <row r="249" ht="16.5" spans="1:8">
      <c r="A249" s="115" t="s">
        <v>613</v>
      </c>
      <c r="B249" s="115"/>
      <c r="C249" s="115"/>
      <c r="D249" s="115"/>
      <c r="E249" s="115"/>
      <c r="F249" s="115"/>
      <c r="G249" s="115"/>
      <c r="H249" s="115"/>
    </row>
    <row r="250" ht="36.75" spans="1:8">
      <c r="A250" s="116"/>
      <c r="B250" s="117" t="s">
        <v>139</v>
      </c>
      <c r="C250" s="117"/>
      <c r="D250" s="118" t="s">
        <v>540</v>
      </c>
      <c r="E250" s="119"/>
      <c r="F250" s="120" t="s">
        <v>141</v>
      </c>
      <c r="G250" s="121" t="s">
        <v>551</v>
      </c>
      <c r="H250" s="122"/>
    </row>
    <row r="251" spans="1:8">
      <c r="A251" s="123"/>
      <c r="B251" s="124" t="s">
        <v>143</v>
      </c>
      <c r="C251" s="125"/>
      <c r="D251" s="126" t="s">
        <v>144</v>
      </c>
      <c r="E251" s="127"/>
      <c r="F251" s="128"/>
      <c r="G251" s="129"/>
      <c r="H251" s="122"/>
    </row>
    <row r="252" spans="1:8">
      <c r="A252" s="130"/>
      <c r="B252" s="124" t="s">
        <v>145</v>
      </c>
      <c r="C252" s="125"/>
      <c r="D252" s="126" t="s">
        <v>146</v>
      </c>
      <c r="E252" s="127"/>
      <c r="F252" s="128"/>
      <c r="G252" s="129"/>
      <c r="H252" s="122"/>
    </row>
    <row r="253" spans="1:8">
      <c r="A253" s="130"/>
      <c r="B253" s="124" t="s">
        <v>147</v>
      </c>
      <c r="C253" s="131"/>
      <c r="H253" s="122"/>
    </row>
    <row r="254" ht="13.5" spans="1:8">
      <c r="A254" s="133"/>
      <c r="B254" s="134" t="s">
        <v>149</v>
      </c>
      <c r="C254" s="135"/>
      <c r="D254" s="136" t="s">
        <v>614</v>
      </c>
      <c r="E254" s="128"/>
      <c r="F254" s="128"/>
      <c r="G254" s="129"/>
      <c r="H254" s="137"/>
    </row>
    <row r="255" spans="1:8">
      <c r="A255" s="138"/>
      <c r="B255" s="139" t="s">
        <v>151</v>
      </c>
      <c r="C255" s="139"/>
      <c r="D255" s="140"/>
      <c r="E255" s="141"/>
      <c r="F255" s="142" t="s">
        <v>153</v>
      </c>
      <c r="G255" s="143"/>
      <c r="H255" s="144"/>
    </row>
    <row r="256" ht="13.5" spans="1:8">
      <c r="A256" s="145"/>
      <c r="B256" s="146" t="s">
        <v>154</v>
      </c>
      <c r="C256" s="146"/>
      <c r="D256" s="147" t="s">
        <v>155</v>
      </c>
      <c r="E256" s="148"/>
      <c r="F256" s="149" t="s">
        <v>156</v>
      </c>
      <c r="G256" s="150" t="s">
        <v>447</v>
      </c>
      <c r="H256" s="151"/>
    </row>
    <row r="257" ht="26.25" spans="1:8">
      <c r="A257" s="152" t="s">
        <v>158</v>
      </c>
      <c r="B257" s="153" t="s">
        <v>159</v>
      </c>
      <c r="C257" s="153" t="s">
        <v>552</v>
      </c>
      <c r="D257" s="153" t="s">
        <v>161</v>
      </c>
      <c r="E257" s="153" t="s">
        <v>553</v>
      </c>
      <c r="F257" s="154" t="s">
        <v>121</v>
      </c>
      <c r="G257" s="155" t="s">
        <v>163</v>
      </c>
      <c r="H257" s="156"/>
    </row>
    <row r="258" ht="24" spans="1:8">
      <c r="A258" s="157">
        <v>1</v>
      </c>
      <c r="B258" s="164" t="s">
        <v>167</v>
      </c>
      <c r="C258" s="164"/>
      <c r="D258" s="165" t="s">
        <v>169</v>
      </c>
      <c r="E258" s="159"/>
      <c r="F258" s="95" t="s">
        <v>130</v>
      </c>
      <c r="G258" s="162"/>
      <c r="H258" s="163"/>
    </row>
    <row r="259" ht="36" spans="1:8">
      <c r="A259" s="157">
        <v>2</v>
      </c>
      <c r="B259" s="164" t="s">
        <v>225</v>
      </c>
      <c r="C259" s="164"/>
      <c r="D259" s="165" t="s">
        <v>222</v>
      </c>
      <c r="E259" s="159"/>
      <c r="F259" s="95" t="s">
        <v>130</v>
      </c>
      <c r="G259" s="162"/>
      <c r="H259" s="163"/>
    </row>
    <row r="260" ht="60" spans="1:8">
      <c r="A260" s="157">
        <v>3</v>
      </c>
      <c r="B260" s="164" t="s">
        <v>223</v>
      </c>
      <c r="C260" s="164"/>
      <c r="D260" s="165" t="s">
        <v>559</v>
      </c>
      <c r="E260" s="159"/>
      <c r="F260" s="95" t="s">
        <v>130</v>
      </c>
      <c r="G260" s="162"/>
      <c r="H260" s="163"/>
    </row>
    <row r="261" ht="48" spans="1:8">
      <c r="A261" s="157">
        <v>4</v>
      </c>
      <c r="B261" s="168" t="s">
        <v>560</v>
      </c>
      <c r="C261" s="168"/>
      <c r="D261" s="169" t="s">
        <v>561</v>
      </c>
      <c r="E261" s="209"/>
      <c r="F261" s="95" t="s">
        <v>130</v>
      </c>
      <c r="G261" s="170"/>
      <c r="H261" s="171"/>
    </row>
    <row r="262" spans="1:8">
      <c r="A262" s="157"/>
      <c r="B262" s="194"/>
      <c r="C262" s="194"/>
      <c r="D262" s="101" t="s">
        <v>172</v>
      </c>
      <c r="E262" s="195"/>
      <c r="F262" s="95" t="s">
        <v>130</v>
      </c>
      <c r="G262" s="170"/>
      <c r="H262" s="171"/>
    </row>
    <row r="263" spans="1:8">
      <c r="A263" s="157"/>
      <c r="B263" s="183"/>
      <c r="C263" s="158"/>
      <c r="D263" s="158" t="s">
        <v>174</v>
      </c>
      <c r="E263" s="172"/>
      <c r="F263" s="95" t="s">
        <v>130</v>
      </c>
      <c r="G263" s="170"/>
      <c r="H263" s="171"/>
    </row>
    <row r="264" spans="1:8">
      <c r="A264" s="157"/>
      <c r="B264" s="183"/>
      <c r="C264" s="158"/>
      <c r="D264" s="158" t="s">
        <v>575</v>
      </c>
      <c r="E264" s="172"/>
      <c r="F264" s="95" t="s">
        <v>130</v>
      </c>
      <c r="G264" s="170"/>
      <c r="H264" s="171"/>
    </row>
    <row r="265" spans="1:8">
      <c r="A265" s="157"/>
      <c r="B265" s="183"/>
      <c r="C265" s="158"/>
      <c r="D265" s="158" t="s">
        <v>176</v>
      </c>
      <c r="E265" s="172"/>
      <c r="F265" s="95"/>
      <c r="G265" s="170"/>
      <c r="H265" s="171"/>
    </row>
    <row r="266" spans="1:8">
      <c r="A266" s="157"/>
      <c r="B266" s="183"/>
      <c r="C266" s="158"/>
      <c r="D266" s="158" t="s">
        <v>177</v>
      </c>
      <c r="E266" s="172"/>
      <c r="F266" s="95" t="s">
        <v>130</v>
      </c>
      <c r="G266" s="170"/>
      <c r="H266" s="171"/>
    </row>
    <row r="267" spans="1:8">
      <c r="A267" s="157"/>
      <c r="B267" s="183"/>
      <c r="C267" s="158"/>
      <c r="D267" s="158" t="s">
        <v>599</v>
      </c>
      <c r="E267" s="172"/>
      <c r="F267" s="95" t="s">
        <v>130</v>
      </c>
      <c r="G267" s="170"/>
      <c r="H267" s="171"/>
    </row>
    <row r="268" ht="25.5" spans="1:8">
      <c r="A268" s="157"/>
      <c r="B268" s="183"/>
      <c r="C268" s="158"/>
      <c r="D268" s="158" t="s">
        <v>563</v>
      </c>
      <c r="E268" s="172"/>
      <c r="F268" s="95" t="s">
        <v>130</v>
      </c>
      <c r="G268" s="170"/>
      <c r="H268" s="171"/>
    </row>
    <row r="269" ht="25.5" spans="1:8">
      <c r="A269" s="157"/>
      <c r="B269" s="158"/>
      <c r="C269" s="158"/>
      <c r="D269" s="158" t="s">
        <v>564</v>
      </c>
      <c r="E269" s="172"/>
      <c r="F269" s="95" t="s">
        <v>130</v>
      </c>
      <c r="G269" s="170"/>
      <c r="H269" s="171"/>
    </row>
    <row r="270" spans="1:8">
      <c r="A270" s="157">
        <v>5</v>
      </c>
      <c r="B270" s="158" t="s">
        <v>598</v>
      </c>
      <c r="C270" s="158"/>
      <c r="D270" s="158" t="s">
        <v>562</v>
      </c>
      <c r="E270" s="172"/>
      <c r="F270" s="95" t="s">
        <v>130</v>
      </c>
      <c r="G270" s="170"/>
      <c r="H270" s="171"/>
    </row>
    <row r="271" ht="25.5" spans="1:8">
      <c r="A271" s="157"/>
      <c r="B271" s="158"/>
      <c r="C271" s="158"/>
      <c r="D271" s="158" t="s">
        <v>182</v>
      </c>
      <c r="E271" s="172"/>
      <c r="F271" s="95" t="s">
        <v>130</v>
      </c>
      <c r="G271" s="170"/>
      <c r="H271" s="171"/>
    </row>
    <row r="272" ht="25.5" spans="1:8">
      <c r="A272" s="157"/>
      <c r="B272" s="158"/>
      <c r="C272" s="158"/>
      <c r="D272" s="158" t="s">
        <v>615</v>
      </c>
      <c r="E272" s="172"/>
      <c r="F272" s="95"/>
      <c r="G272" s="170"/>
      <c r="H272" s="171"/>
    </row>
    <row r="273" spans="1:8">
      <c r="A273" s="157"/>
      <c r="B273" s="158"/>
      <c r="C273" s="158"/>
      <c r="D273" s="158" t="s">
        <v>616</v>
      </c>
      <c r="E273" s="172"/>
      <c r="F273" s="95"/>
      <c r="G273" s="170"/>
      <c r="H273" s="171"/>
    </row>
    <row r="274" spans="1:8">
      <c r="A274" s="157"/>
      <c r="B274" s="158"/>
      <c r="C274" s="158"/>
      <c r="D274" s="158" t="s">
        <v>617</v>
      </c>
      <c r="E274" s="172"/>
      <c r="F274" s="95"/>
      <c r="G274" s="170"/>
      <c r="H274" s="171"/>
    </row>
    <row r="275" ht="25.5" spans="1:8">
      <c r="A275" s="157"/>
      <c r="B275" s="158"/>
      <c r="C275" s="158"/>
      <c r="D275" s="158" t="s">
        <v>481</v>
      </c>
      <c r="E275" s="172"/>
      <c r="F275" s="95"/>
      <c r="G275" s="170"/>
      <c r="H275" s="171"/>
    </row>
    <row r="276" spans="1:8">
      <c r="A276" s="157"/>
      <c r="B276" s="158"/>
      <c r="C276" s="158"/>
      <c r="D276" s="158" t="s">
        <v>482</v>
      </c>
      <c r="E276" s="172"/>
      <c r="F276" s="95"/>
      <c r="G276" s="170"/>
      <c r="H276" s="171"/>
    </row>
    <row r="277" spans="1:8">
      <c r="A277" s="157"/>
      <c r="B277" s="158"/>
      <c r="C277" s="158"/>
      <c r="D277" s="158" t="s">
        <v>618</v>
      </c>
      <c r="E277" s="172"/>
      <c r="F277" s="95"/>
      <c r="G277" s="170"/>
      <c r="H277" s="171"/>
    </row>
    <row r="278" spans="1:8">
      <c r="A278" s="157"/>
      <c r="B278" s="158"/>
      <c r="C278" s="158"/>
      <c r="D278" s="158" t="s">
        <v>619</v>
      </c>
      <c r="E278" s="172"/>
      <c r="F278" s="95"/>
      <c r="G278" s="170"/>
      <c r="H278" s="171"/>
    </row>
    <row r="279" spans="1:8">
      <c r="A279" s="157">
        <v>6</v>
      </c>
      <c r="B279" s="158" t="s">
        <v>584</v>
      </c>
      <c r="C279" s="158"/>
      <c r="D279" s="158" t="s">
        <v>600</v>
      </c>
      <c r="E279" s="172"/>
      <c r="F279" s="95" t="s">
        <v>130</v>
      </c>
      <c r="G279" s="170"/>
      <c r="H279" s="171"/>
    </row>
    <row r="280" ht="25.5" spans="1:8">
      <c r="A280" s="157">
        <v>7</v>
      </c>
      <c r="B280" s="158" t="s">
        <v>601</v>
      </c>
      <c r="C280" s="158"/>
      <c r="D280" s="158" t="s">
        <v>602</v>
      </c>
      <c r="E280" s="172"/>
      <c r="F280" s="95" t="s">
        <v>130</v>
      </c>
      <c r="G280" s="170"/>
      <c r="H280" s="171"/>
    </row>
    <row r="281" spans="1:8">
      <c r="A281" s="157">
        <v>8</v>
      </c>
      <c r="B281" s="158" t="s">
        <v>620</v>
      </c>
      <c r="C281" s="158"/>
      <c r="D281" s="158" t="s">
        <v>621</v>
      </c>
      <c r="E281" s="172"/>
      <c r="F281" s="95"/>
      <c r="G281" s="170"/>
      <c r="H281" s="171"/>
    </row>
    <row r="282" ht="25.5" spans="1:8">
      <c r="A282" s="157">
        <v>9</v>
      </c>
      <c r="B282" s="158" t="s">
        <v>622</v>
      </c>
      <c r="C282" s="158"/>
      <c r="D282" s="158" t="s">
        <v>623</v>
      </c>
      <c r="E282" s="172"/>
      <c r="F282" s="95"/>
      <c r="G282" s="170"/>
      <c r="H282" s="171"/>
    </row>
    <row r="283" ht="25.5" spans="1:8">
      <c r="A283" s="157">
        <v>10</v>
      </c>
      <c r="B283" s="158" t="s">
        <v>217</v>
      </c>
      <c r="C283" s="158"/>
      <c r="D283" s="158" t="s">
        <v>218</v>
      </c>
      <c r="E283" s="172"/>
      <c r="F283" s="95" t="s">
        <v>130</v>
      </c>
      <c r="G283" s="211"/>
      <c r="H283" s="212"/>
    </row>
    <row r="284" spans="1:8">
      <c r="A284" s="157"/>
      <c r="B284" s="158"/>
      <c r="C284" s="158"/>
      <c r="D284" s="158" t="s">
        <v>593</v>
      </c>
      <c r="E284" s="172"/>
      <c r="F284" s="95" t="s">
        <v>130</v>
      </c>
      <c r="G284" s="170"/>
      <c r="H284" s="171"/>
    </row>
    <row r="285" ht="24" spans="1:8">
      <c r="A285" s="157">
        <v>11</v>
      </c>
      <c r="B285" s="164" t="s">
        <v>594</v>
      </c>
      <c r="C285" s="164"/>
      <c r="D285" s="165" t="s">
        <v>169</v>
      </c>
      <c r="E285" s="159"/>
      <c r="F285" s="95" t="s">
        <v>130</v>
      </c>
      <c r="G285" s="170"/>
      <c r="H285" s="171"/>
    </row>
    <row r="286" ht="60" spans="1:8">
      <c r="A286" s="157">
        <v>13</v>
      </c>
      <c r="B286" s="164" t="s">
        <v>225</v>
      </c>
      <c r="C286" s="164"/>
      <c r="D286" s="165" t="s">
        <v>624</v>
      </c>
      <c r="E286" s="159"/>
      <c r="F286" s="95" t="s">
        <v>130</v>
      </c>
      <c r="G286" s="170"/>
      <c r="H286" s="171"/>
    </row>
    <row r="287" spans="1:8">
      <c r="A287" s="157"/>
      <c r="B287" s="200"/>
      <c r="C287" s="200"/>
      <c r="D287" s="200"/>
      <c r="E287" s="201"/>
      <c r="F287" s="95"/>
      <c r="G287" s="202"/>
      <c r="H287" s="203"/>
    </row>
    <row r="288" ht="13.5" spans="1:8">
      <c r="A288" s="173"/>
      <c r="B288" s="174" t="s">
        <v>238</v>
      </c>
      <c r="C288" s="174"/>
      <c r="D288" s="175"/>
      <c r="E288" s="176"/>
      <c r="F288" s="95" t="s">
        <v>130</v>
      </c>
      <c r="G288" s="177"/>
      <c r="H288" s="178"/>
    </row>
    <row r="293" ht="16.5" spans="1:8">
      <c r="A293" s="115" t="s">
        <v>625</v>
      </c>
      <c r="B293" s="115"/>
      <c r="C293" s="115"/>
      <c r="D293" s="115"/>
      <c r="E293" s="115"/>
      <c r="F293" s="115"/>
      <c r="G293" s="115"/>
      <c r="H293" s="115"/>
    </row>
    <row r="294" ht="72.75" spans="1:8">
      <c r="A294" s="116"/>
      <c r="B294" s="117" t="s">
        <v>139</v>
      </c>
      <c r="C294" s="117"/>
      <c r="D294" s="118" t="s">
        <v>626</v>
      </c>
      <c r="E294" s="119"/>
      <c r="F294" s="120" t="s">
        <v>141</v>
      </c>
      <c r="G294" s="121" t="s">
        <v>551</v>
      </c>
      <c r="H294" s="122"/>
    </row>
    <row r="295" spans="1:8">
      <c r="A295" s="123"/>
      <c r="B295" s="124" t="s">
        <v>143</v>
      </c>
      <c r="C295" s="125"/>
      <c r="D295" s="126" t="s">
        <v>144</v>
      </c>
      <c r="E295" s="127"/>
      <c r="F295" s="128"/>
      <c r="G295" s="129"/>
      <c r="H295" s="122"/>
    </row>
    <row r="296" spans="1:8">
      <c r="A296" s="130"/>
      <c r="B296" s="124" t="s">
        <v>145</v>
      </c>
      <c r="C296" s="125"/>
      <c r="D296" s="126" t="s">
        <v>146</v>
      </c>
      <c r="E296" s="127"/>
      <c r="F296" s="128"/>
      <c r="G296" s="129"/>
      <c r="H296" s="122"/>
    </row>
    <row r="297" spans="1:8">
      <c r="A297" s="130"/>
      <c r="B297" s="124" t="s">
        <v>147</v>
      </c>
      <c r="C297" s="131"/>
      <c r="H297" s="122"/>
    </row>
    <row r="298" ht="13.5" spans="1:8">
      <c r="A298" s="133"/>
      <c r="B298" s="134" t="s">
        <v>149</v>
      </c>
      <c r="C298" s="135"/>
      <c r="D298" s="136" t="s">
        <v>446</v>
      </c>
      <c r="E298" s="128"/>
      <c r="F298" s="128"/>
      <c r="G298" s="129"/>
      <c r="H298" s="137"/>
    </row>
    <row r="299" spans="1:8">
      <c r="A299" s="138"/>
      <c r="B299" s="139" t="s">
        <v>151</v>
      </c>
      <c r="C299" s="139"/>
      <c r="D299" s="140"/>
      <c r="E299" s="141"/>
      <c r="F299" s="142" t="s">
        <v>153</v>
      </c>
      <c r="G299" s="143"/>
      <c r="H299" s="144"/>
    </row>
    <row r="300" ht="13.5" spans="1:8">
      <c r="A300" s="145"/>
      <c r="B300" s="146" t="s">
        <v>154</v>
      </c>
      <c r="C300" s="146"/>
      <c r="D300" s="147" t="s">
        <v>155</v>
      </c>
      <c r="E300" s="148"/>
      <c r="F300" s="149" t="s">
        <v>156</v>
      </c>
      <c r="G300" s="150" t="s">
        <v>447</v>
      </c>
      <c r="H300" s="151"/>
    </row>
    <row r="301" ht="26.25" spans="1:8">
      <c r="A301" s="152" t="s">
        <v>158</v>
      </c>
      <c r="B301" s="153" t="s">
        <v>159</v>
      </c>
      <c r="C301" s="153" t="s">
        <v>552</v>
      </c>
      <c r="D301" s="153" t="s">
        <v>161</v>
      </c>
      <c r="E301" s="153" t="s">
        <v>553</v>
      </c>
      <c r="F301" s="154" t="s">
        <v>121</v>
      </c>
      <c r="G301" s="155" t="s">
        <v>163</v>
      </c>
      <c r="H301" s="156"/>
    </row>
    <row r="302" ht="24" spans="1:8">
      <c r="A302" s="157">
        <v>1</v>
      </c>
      <c r="B302" s="164" t="s">
        <v>167</v>
      </c>
      <c r="C302" s="164"/>
      <c r="D302" s="165" t="s">
        <v>169</v>
      </c>
      <c r="E302" s="159"/>
      <c r="F302" s="95" t="s">
        <v>130</v>
      </c>
      <c r="G302" s="162"/>
      <c r="H302" s="163"/>
    </row>
    <row r="303" ht="36" spans="1:8">
      <c r="A303" s="157">
        <v>2</v>
      </c>
      <c r="B303" s="164" t="s">
        <v>225</v>
      </c>
      <c r="C303" s="164"/>
      <c r="D303" s="165" t="s">
        <v>222</v>
      </c>
      <c r="E303" s="159"/>
      <c r="F303" s="95" t="s">
        <v>130</v>
      </c>
      <c r="G303" s="162"/>
      <c r="H303" s="163"/>
    </row>
    <row r="304" ht="48" spans="1:8">
      <c r="A304" s="157">
        <v>3</v>
      </c>
      <c r="B304" s="164" t="s">
        <v>627</v>
      </c>
      <c r="C304" s="164"/>
      <c r="D304" s="165" t="s">
        <v>559</v>
      </c>
      <c r="E304" s="159"/>
      <c r="F304" s="95" t="s">
        <v>130</v>
      </c>
      <c r="G304" s="162"/>
      <c r="H304" s="163"/>
    </row>
    <row r="305" ht="36" spans="1:8">
      <c r="A305" s="157">
        <v>4</v>
      </c>
      <c r="B305" s="168" t="s">
        <v>628</v>
      </c>
      <c r="C305" s="168"/>
      <c r="D305" s="169" t="s">
        <v>561</v>
      </c>
      <c r="E305" s="209"/>
      <c r="F305" s="95" t="s">
        <v>130</v>
      </c>
      <c r="G305" s="170"/>
      <c r="H305" s="171"/>
    </row>
    <row r="306" spans="1:8">
      <c r="A306" s="157"/>
      <c r="B306" s="194"/>
      <c r="C306" s="194"/>
      <c r="D306" s="101" t="s">
        <v>172</v>
      </c>
      <c r="E306" s="195"/>
      <c r="F306" s="95" t="s">
        <v>130</v>
      </c>
      <c r="G306" s="170"/>
      <c r="H306" s="171"/>
    </row>
    <row r="307" spans="1:8">
      <c r="A307" s="157"/>
      <c r="B307" s="183"/>
      <c r="C307" s="158"/>
      <c r="D307" s="158" t="s">
        <v>174</v>
      </c>
      <c r="E307" s="172"/>
      <c r="F307" s="95" t="s">
        <v>130</v>
      </c>
      <c r="G307" s="170"/>
      <c r="H307" s="171"/>
    </row>
    <row r="308" spans="1:8">
      <c r="A308" s="157"/>
      <c r="B308" s="183"/>
      <c r="C308" s="158"/>
      <c r="D308" s="158" t="s">
        <v>575</v>
      </c>
      <c r="E308" s="172"/>
      <c r="F308" s="95" t="s">
        <v>130</v>
      </c>
      <c r="G308" s="170"/>
      <c r="H308" s="171"/>
    </row>
    <row r="309" spans="1:8">
      <c r="A309" s="157"/>
      <c r="B309" s="183"/>
      <c r="C309" s="158"/>
      <c r="D309" s="158" t="s">
        <v>176</v>
      </c>
      <c r="E309" s="172"/>
      <c r="F309" s="95"/>
      <c r="G309" s="170"/>
      <c r="H309" s="171"/>
    </row>
    <row r="310" spans="1:8">
      <c r="A310" s="157"/>
      <c r="B310" s="183"/>
      <c r="C310" s="158"/>
      <c r="D310" s="158" t="s">
        <v>177</v>
      </c>
      <c r="E310" s="172"/>
      <c r="F310" s="95" t="s">
        <v>130</v>
      </c>
      <c r="G310" s="170"/>
      <c r="H310" s="171"/>
    </row>
    <row r="311" spans="1:8">
      <c r="A311" s="157"/>
      <c r="B311" s="183"/>
      <c r="C311" s="158"/>
      <c r="D311" s="158" t="s">
        <v>599</v>
      </c>
      <c r="E311" s="172"/>
      <c r="F311" s="95" t="s">
        <v>130</v>
      </c>
      <c r="G311" s="170"/>
      <c r="H311" s="171"/>
    </row>
    <row r="312" ht="25.5" spans="1:8">
      <c r="A312" s="157"/>
      <c r="B312" s="183"/>
      <c r="C312" s="158"/>
      <c r="D312" s="158" t="s">
        <v>563</v>
      </c>
      <c r="E312" s="172"/>
      <c r="F312" s="95" t="s">
        <v>130</v>
      </c>
      <c r="G312" s="170"/>
      <c r="H312" s="171"/>
    </row>
    <row r="313" ht="25.5" spans="1:8">
      <c r="A313" s="157"/>
      <c r="B313" s="158"/>
      <c r="C313" s="158"/>
      <c r="D313" s="158" t="s">
        <v>564</v>
      </c>
      <c r="E313" s="172"/>
      <c r="F313" s="95" t="s">
        <v>130</v>
      </c>
      <c r="G313" s="170"/>
      <c r="H313" s="171"/>
    </row>
    <row r="314" ht="25.5" spans="1:8">
      <c r="A314" s="157"/>
      <c r="B314" s="158"/>
      <c r="C314" s="158"/>
      <c r="D314" s="158" t="s">
        <v>565</v>
      </c>
      <c r="E314" s="172"/>
      <c r="F314" s="95" t="s">
        <v>130</v>
      </c>
      <c r="G314" s="170"/>
      <c r="H314" s="171"/>
    </row>
    <row r="315" ht="25.5" spans="1:8">
      <c r="A315" s="157"/>
      <c r="B315" s="158"/>
      <c r="C315" s="158"/>
      <c r="D315" s="158" t="s">
        <v>566</v>
      </c>
      <c r="E315" s="172"/>
      <c r="F315" s="95" t="s">
        <v>130</v>
      </c>
      <c r="G315" s="170"/>
      <c r="H315" s="171"/>
    </row>
    <row r="316" ht="25.5" spans="1:8">
      <c r="A316" s="157">
        <v>5</v>
      </c>
      <c r="B316" s="158" t="s">
        <v>629</v>
      </c>
      <c r="C316" s="158"/>
      <c r="D316" s="158" t="s">
        <v>630</v>
      </c>
      <c r="E316" s="172"/>
      <c r="F316" s="95" t="s">
        <v>130</v>
      </c>
      <c r="G316" s="170"/>
      <c r="H316" s="171"/>
    </row>
    <row r="317" spans="1:8">
      <c r="A317" s="157"/>
      <c r="B317" s="158"/>
      <c r="C317" s="158"/>
      <c r="D317" s="158" t="s">
        <v>631</v>
      </c>
      <c r="E317" s="172"/>
      <c r="F317" s="95" t="s">
        <v>130</v>
      </c>
      <c r="G317" s="170"/>
      <c r="H317" s="171"/>
    </row>
    <row r="318" spans="1:8">
      <c r="A318" s="157"/>
      <c r="B318" s="158"/>
      <c r="C318" s="158"/>
      <c r="D318" s="158" t="s">
        <v>616</v>
      </c>
      <c r="E318" s="172"/>
      <c r="F318" s="95" t="s">
        <v>130</v>
      </c>
      <c r="G318" s="170"/>
      <c r="H318" s="171"/>
    </row>
    <row r="319" spans="1:8">
      <c r="A319" s="157"/>
      <c r="B319" s="158"/>
      <c r="C319" s="158"/>
      <c r="D319" s="158" t="s">
        <v>617</v>
      </c>
      <c r="E319" s="172"/>
      <c r="F319" s="95" t="s">
        <v>130</v>
      </c>
      <c r="G319" s="170"/>
      <c r="H319" s="171"/>
    </row>
    <row r="320" ht="25.5" spans="1:8">
      <c r="A320" s="157"/>
      <c r="B320" s="158"/>
      <c r="C320" s="158"/>
      <c r="D320" s="158" t="s">
        <v>481</v>
      </c>
      <c r="E320" s="172"/>
      <c r="F320" s="95" t="s">
        <v>130</v>
      </c>
      <c r="G320" s="170"/>
      <c r="H320" s="171"/>
    </row>
    <row r="321" spans="1:8">
      <c r="A321" s="157"/>
      <c r="B321" s="158"/>
      <c r="C321" s="158"/>
      <c r="D321" s="158" t="s">
        <v>482</v>
      </c>
      <c r="E321" s="172"/>
      <c r="F321" s="95" t="s">
        <v>130</v>
      </c>
      <c r="G321" s="170"/>
      <c r="H321" s="171"/>
    </row>
    <row r="322" spans="1:8">
      <c r="A322" s="157"/>
      <c r="B322" s="158"/>
      <c r="C322" s="158"/>
      <c r="D322" s="158" t="s">
        <v>618</v>
      </c>
      <c r="E322" s="172"/>
      <c r="F322" s="95" t="s">
        <v>130</v>
      </c>
      <c r="G322" s="170"/>
      <c r="H322" s="171"/>
    </row>
    <row r="323" spans="1:8">
      <c r="A323" s="157"/>
      <c r="B323" s="158"/>
      <c r="C323" s="158"/>
      <c r="D323" s="158" t="s">
        <v>619</v>
      </c>
      <c r="E323" s="172"/>
      <c r="F323" s="95" t="s">
        <v>130</v>
      </c>
      <c r="G323" s="170"/>
      <c r="H323" s="171"/>
    </row>
    <row r="324" ht="25.5" spans="1:8">
      <c r="A324" s="157">
        <v>6</v>
      </c>
      <c r="B324" s="158" t="s">
        <v>204</v>
      </c>
      <c r="C324" s="158"/>
      <c r="D324" s="158" t="s">
        <v>205</v>
      </c>
      <c r="E324" s="172"/>
      <c r="F324" s="95" t="s">
        <v>130</v>
      </c>
      <c r="G324" s="170"/>
      <c r="H324" s="171"/>
    </row>
    <row r="325" ht="38.25" spans="1:8">
      <c r="A325" s="157">
        <v>7</v>
      </c>
      <c r="B325" s="158" t="s">
        <v>632</v>
      </c>
      <c r="C325" s="158"/>
      <c r="D325" s="158" t="s">
        <v>633</v>
      </c>
      <c r="E325" s="172"/>
      <c r="F325" s="95" t="s">
        <v>130</v>
      </c>
      <c r="G325" s="170"/>
      <c r="H325" s="171"/>
    </row>
    <row r="326" ht="25.5" spans="1:8">
      <c r="A326" s="157">
        <v>8</v>
      </c>
      <c r="B326" s="158" t="s">
        <v>208</v>
      </c>
      <c r="C326" s="158"/>
      <c r="D326" s="158" t="s">
        <v>205</v>
      </c>
      <c r="E326" s="172"/>
      <c r="F326" s="95" t="s">
        <v>130</v>
      </c>
      <c r="G326" s="170"/>
      <c r="H326" s="171"/>
    </row>
    <row r="327" ht="38.25" spans="1:8">
      <c r="A327" s="157">
        <v>9</v>
      </c>
      <c r="B327" s="158" t="s">
        <v>632</v>
      </c>
      <c r="C327" s="158"/>
      <c r="D327" s="158" t="s">
        <v>634</v>
      </c>
      <c r="E327" s="172"/>
      <c r="F327" s="95" t="s">
        <v>130</v>
      </c>
      <c r="G327" s="170"/>
      <c r="H327" s="171"/>
    </row>
    <row r="328" ht="25.5" spans="1:8">
      <c r="A328" s="157">
        <v>10</v>
      </c>
      <c r="B328" s="158" t="s">
        <v>635</v>
      </c>
      <c r="C328" s="158"/>
      <c r="D328" s="158" t="s">
        <v>636</v>
      </c>
      <c r="E328" s="172"/>
      <c r="F328" s="95" t="s">
        <v>130</v>
      </c>
      <c r="G328" s="170"/>
      <c r="H328" s="171"/>
    </row>
    <row r="329" ht="25.5" spans="1:8">
      <c r="A329" s="157">
        <v>11</v>
      </c>
      <c r="B329" s="158" t="s">
        <v>217</v>
      </c>
      <c r="C329" s="158"/>
      <c r="D329" s="158" t="s">
        <v>218</v>
      </c>
      <c r="E329" s="172"/>
      <c r="F329" s="95" t="s">
        <v>130</v>
      </c>
      <c r="G329" s="211"/>
      <c r="H329" s="212"/>
    </row>
    <row r="330" spans="1:8">
      <c r="A330" s="157"/>
      <c r="B330" s="158"/>
      <c r="C330" s="158"/>
      <c r="D330" s="158" t="s">
        <v>593</v>
      </c>
      <c r="E330" s="172"/>
      <c r="F330" s="95" t="s">
        <v>130</v>
      </c>
      <c r="G330" s="170"/>
      <c r="H330" s="171"/>
    </row>
    <row r="331" ht="24" spans="1:8">
      <c r="A331" s="157">
        <v>12</v>
      </c>
      <c r="B331" s="164" t="s">
        <v>594</v>
      </c>
      <c r="C331" s="164"/>
      <c r="D331" s="165" t="s">
        <v>169</v>
      </c>
      <c r="E331" s="159"/>
      <c r="F331" s="95" t="s">
        <v>130</v>
      </c>
      <c r="G331" s="170"/>
      <c r="H331" s="171"/>
    </row>
    <row r="332" ht="60" spans="1:8">
      <c r="A332" s="157">
        <v>13</v>
      </c>
      <c r="B332" s="164" t="s">
        <v>225</v>
      </c>
      <c r="C332" s="164"/>
      <c r="D332" s="165" t="s">
        <v>624</v>
      </c>
      <c r="E332" s="159"/>
      <c r="F332" s="95" t="s">
        <v>130</v>
      </c>
      <c r="G332" s="170"/>
      <c r="H332" s="171"/>
    </row>
    <row r="333" ht="60" spans="1:8">
      <c r="A333" s="157">
        <v>14</v>
      </c>
      <c r="B333" s="164" t="s">
        <v>637</v>
      </c>
      <c r="C333" s="164"/>
      <c r="D333" s="165" t="s">
        <v>559</v>
      </c>
      <c r="E333" s="159"/>
      <c r="F333" s="95" t="s">
        <v>130</v>
      </c>
      <c r="G333" s="202"/>
      <c r="H333" s="203"/>
    </row>
    <row r="334" ht="48" spans="1:8">
      <c r="A334" s="157">
        <v>15</v>
      </c>
      <c r="B334" s="168" t="s">
        <v>638</v>
      </c>
      <c r="C334" s="168"/>
      <c r="D334" s="169" t="s">
        <v>561</v>
      </c>
      <c r="E334" s="209"/>
      <c r="F334" s="95" t="s">
        <v>130</v>
      </c>
      <c r="G334" s="202"/>
      <c r="H334" s="203"/>
    </row>
    <row r="335" ht="25.5" spans="1:8">
      <c r="A335" s="157">
        <v>16</v>
      </c>
      <c r="B335" s="158" t="s">
        <v>629</v>
      </c>
      <c r="C335" s="158"/>
      <c r="D335" s="158" t="s">
        <v>630</v>
      </c>
      <c r="E335" s="172"/>
      <c r="F335" s="95" t="s">
        <v>130</v>
      </c>
      <c r="G335" s="170"/>
      <c r="H335" s="171"/>
    </row>
    <row r="336" spans="1:8">
      <c r="A336" s="157"/>
      <c r="B336" s="158"/>
      <c r="C336" s="158"/>
      <c r="D336" s="158" t="s">
        <v>617</v>
      </c>
      <c r="E336" s="172"/>
      <c r="F336" s="95" t="s">
        <v>130</v>
      </c>
      <c r="G336" s="170"/>
      <c r="H336" s="171"/>
    </row>
    <row r="337" ht="25.5" spans="1:8">
      <c r="A337" s="157"/>
      <c r="B337" s="158"/>
      <c r="C337" s="158"/>
      <c r="D337" s="158" t="s">
        <v>481</v>
      </c>
      <c r="E337" s="172"/>
      <c r="F337" s="95" t="s">
        <v>130</v>
      </c>
      <c r="G337" s="170"/>
      <c r="H337" s="171"/>
    </row>
    <row r="338" spans="1:8">
      <c r="A338" s="157"/>
      <c r="B338" s="158"/>
      <c r="C338" s="158"/>
      <c r="D338" s="158" t="s">
        <v>482</v>
      </c>
      <c r="E338" s="172"/>
      <c r="F338" s="95" t="s">
        <v>130</v>
      </c>
      <c r="G338" s="170"/>
      <c r="H338" s="171"/>
    </row>
    <row r="339" spans="1:8">
      <c r="A339" s="157"/>
      <c r="B339" s="158"/>
      <c r="C339" s="158"/>
      <c r="D339" s="158"/>
      <c r="E339" s="172"/>
      <c r="F339" s="95" t="s">
        <v>130</v>
      </c>
      <c r="G339" s="170"/>
      <c r="H339" s="171"/>
    </row>
    <row r="340" spans="1:8">
      <c r="A340" s="157"/>
      <c r="B340" s="158"/>
      <c r="C340" s="158"/>
      <c r="D340" s="158"/>
      <c r="E340" s="172"/>
      <c r="F340" s="95" t="s">
        <v>130</v>
      </c>
      <c r="G340" s="170"/>
      <c r="H340" s="171"/>
    </row>
    <row r="341" spans="1:8">
      <c r="A341" s="157"/>
      <c r="B341" s="158"/>
      <c r="C341" s="158"/>
      <c r="D341" s="158"/>
      <c r="E341" s="172"/>
      <c r="F341" s="95" t="s">
        <v>130</v>
      </c>
      <c r="G341" s="170"/>
      <c r="H341" s="171"/>
    </row>
    <row r="342" spans="1:8">
      <c r="A342" s="157"/>
      <c r="B342" s="158"/>
      <c r="C342" s="158"/>
      <c r="D342" s="158"/>
      <c r="E342" s="172"/>
      <c r="F342" s="95" t="s">
        <v>130</v>
      </c>
      <c r="G342" s="170"/>
      <c r="H342" s="171"/>
    </row>
    <row r="343" spans="1:8">
      <c r="A343" s="157"/>
      <c r="B343" s="158"/>
      <c r="C343" s="158"/>
      <c r="D343" s="158"/>
      <c r="E343" s="172"/>
      <c r="F343" s="95" t="s">
        <v>130</v>
      </c>
      <c r="G343" s="170"/>
      <c r="H343" s="171"/>
    </row>
    <row r="344" ht="13.5" spans="1:8">
      <c r="A344" s="173"/>
      <c r="B344" s="174" t="s">
        <v>238</v>
      </c>
      <c r="C344" s="174"/>
      <c r="D344" s="175"/>
      <c r="E344" s="176"/>
      <c r="F344" s="95" t="s">
        <v>130</v>
      </c>
      <c r="G344" s="177"/>
      <c r="H344" s="178"/>
    </row>
    <row r="348" ht="16.5" spans="1:8">
      <c r="A348" s="115" t="s">
        <v>639</v>
      </c>
      <c r="B348" s="115"/>
      <c r="C348" s="115"/>
      <c r="D348" s="115"/>
      <c r="E348" s="115"/>
      <c r="F348" s="115"/>
      <c r="G348" s="115"/>
      <c r="H348" s="115"/>
    </row>
    <row r="349" ht="48.75" spans="1:8">
      <c r="A349" s="116"/>
      <c r="B349" s="117" t="s">
        <v>139</v>
      </c>
      <c r="C349" s="117"/>
      <c r="D349" s="118" t="s">
        <v>640</v>
      </c>
      <c r="E349" s="119"/>
      <c r="F349" s="120" t="s">
        <v>141</v>
      </c>
      <c r="G349" s="121" t="s">
        <v>551</v>
      </c>
      <c r="H349" s="122"/>
    </row>
    <row r="350" spans="1:8">
      <c r="A350" s="123"/>
      <c r="B350" s="124" t="s">
        <v>143</v>
      </c>
      <c r="C350" s="125"/>
      <c r="D350" s="126" t="s">
        <v>144</v>
      </c>
      <c r="E350" s="127"/>
      <c r="F350" s="128"/>
      <c r="G350" s="129"/>
      <c r="H350" s="122"/>
    </row>
    <row r="351" spans="1:8">
      <c r="A351" s="130"/>
      <c r="B351" s="124" t="s">
        <v>145</v>
      </c>
      <c r="C351" s="125"/>
      <c r="D351" s="126" t="s">
        <v>146</v>
      </c>
      <c r="E351" s="127"/>
      <c r="F351" s="128"/>
      <c r="G351" s="129"/>
      <c r="H351" s="122"/>
    </row>
    <row r="352" spans="1:8">
      <c r="A352" s="130"/>
      <c r="B352" s="124" t="s">
        <v>147</v>
      </c>
      <c r="C352" s="131"/>
      <c r="H352" s="122"/>
    </row>
    <row r="353" ht="13.5" spans="1:8">
      <c r="A353" s="133"/>
      <c r="B353" s="134" t="s">
        <v>149</v>
      </c>
      <c r="C353" s="135"/>
      <c r="D353" s="136" t="s">
        <v>446</v>
      </c>
      <c r="E353" s="128"/>
      <c r="F353" s="128"/>
      <c r="G353" s="129"/>
      <c r="H353" s="137"/>
    </row>
    <row r="354" spans="1:8">
      <c r="A354" s="138"/>
      <c r="B354" s="139" t="s">
        <v>151</v>
      </c>
      <c r="C354" s="139"/>
      <c r="D354" s="140"/>
      <c r="E354" s="141"/>
      <c r="F354" s="142" t="s">
        <v>153</v>
      </c>
      <c r="G354" s="143"/>
      <c r="H354" s="144"/>
    </row>
    <row r="355" ht="13.5" spans="1:8">
      <c r="A355" s="145"/>
      <c r="B355" s="146" t="s">
        <v>154</v>
      </c>
      <c r="C355" s="146"/>
      <c r="D355" s="147" t="s">
        <v>155</v>
      </c>
      <c r="E355" s="148"/>
      <c r="F355" s="149" t="s">
        <v>156</v>
      </c>
      <c r="G355" s="150" t="s">
        <v>447</v>
      </c>
      <c r="H355" s="151"/>
    </row>
    <row r="356" ht="26.25" spans="1:8">
      <c r="A356" s="152" t="s">
        <v>158</v>
      </c>
      <c r="B356" s="153" t="s">
        <v>159</v>
      </c>
      <c r="C356" s="153" t="s">
        <v>552</v>
      </c>
      <c r="D356" s="153" t="s">
        <v>161</v>
      </c>
      <c r="E356" s="153" t="s">
        <v>553</v>
      </c>
      <c r="F356" s="154" t="s">
        <v>121</v>
      </c>
      <c r="G356" s="155" t="s">
        <v>163</v>
      </c>
      <c r="H356" s="156"/>
    </row>
    <row r="357" ht="24" spans="1:8">
      <c r="A357" s="157">
        <v>1</v>
      </c>
      <c r="B357" s="164" t="s">
        <v>167</v>
      </c>
      <c r="C357" s="164"/>
      <c r="D357" s="165" t="s">
        <v>169</v>
      </c>
      <c r="E357" s="159"/>
      <c r="F357" s="95" t="s">
        <v>130</v>
      </c>
      <c r="G357" s="162"/>
      <c r="H357" s="163"/>
    </row>
    <row r="358" ht="36" spans="1:8">
      <c r="A358" s="157">
        <v>2</v>
      </c>
      <c r="B358" s="164" t="s">
        <v>225</v>
      </c>
      <c r="C358" s="164"/>
      <c r="D358" s="165" t="s">
        <v>222</v>
      </c>
      <c r="E358" s="159"/>
      <c r="F358" s="95" t="s">
        <v>130</v>
      </c>
      <c r="G358" s="162"/>
      <c r="H358" s="163"/>
    </row>
    <row r="359" ht="48" spans="1:8">
      <c r="A359" s="157">
        <v>3</v>
      </c>
      <c r="B359" s="164" t="s">
        <v>627</v>
      </c>
      <c r="C359" s="164"/>
      <c r="D359" s="165" t="s">
        <v>559</v>
      </c>
      <c r="E359" s="159"/>
      <c r="F359" s="95" t="s">
        <v>130</v>
      </c>
      <c r="G359" s="162"/>
      <c r="H359" s="163"/>
    </row>
    <row r="360" ht="36" spans="1:8">
      <c r="A360" s="157">
        <v>4</v>
      </c>
      <c r="B360" s="168" t="s">
        <v>628</v>
      </c>
      <c r="C360" s="168"/>
      <c r="D360" s="169" t="s">
        <v>561</v>
      </c>
      <c r="E360" s="209"/>
      <c r="F360" s="95" t="s">
        <v>130</v>
      </c>
      <c r="G360" s="170"/>
      <c r="H360" s="171"/>
    </row>
    <row r="361" spans="1:8">
      <c r="A361" s="157"/>
      <c r="B361" s="194"/>
      <c r="C361" s="194"/>
      <c r="D361" s="101" t="s">
        <v>172</v>
      </c>
      <c r="E361" s="195"/>
      <c r="F361" s="95" t="s">
        <v>130</v>
      </c>
      <c r="G361" s="170"/>
      <c r="H361" s="171"/>
    </row>
    <row r="362" spans="1:8">
      <c r="A362" s="157"/>
      <c r="B362" s="183"/>
      <c r="C362" s="158"/>
      <c r="D362" s="158" t="s">
        <v>174</v>
      </c>
      <c r="E362" s="172"/>
      <c r="F362" s="95" t="s">
        <v>130</v>
      </c>
      <c r="G362" s="170"/>
      <c r="H362" s="171"/>
    </row>
    <row r="363" spans="1:8">
      <c r="A363" s="157"/>
      <c r="B363" s="183"/>
      <c r="C363" s="158"/>
      <c r="D363" s="158" t="s">
        <v>575</v>
      </c>
      <c r="E363" s="172"/>
      <c r="F363" s="95" t="s">
        <v>130</v>
      </c>
      <c r="G363" s="170"/>
      <c r="H363" s="171"/>
    </row>
    <row r="364" spans="1:8">
      <c r="A364" s="157"/>
      <c r="B364" s="183"/>
      <c r="C364" s="158"/>
      <c r="D364" s="158" t="s">
        <v>176</v>
      </c>
      <c r="E364" s="172"/>
      <c r="F364" s="95"/>
      <c r="G364" s="170"/>
      <c r="H364" s="171"/>
    </row>
    <row r="365" spans="1:8">
      <c r="A365" s="157"/>
      <c r="B365" s="183"/>
      <c r="C365" s="158"/>
      <c r="D365" s="158" t="s">
        <v>177</v>
      </c>
      <c r="E365" s="172"/>
      <c r="F365" s="95" t="s">
        <v>130</v>
      </c>
      <c r="G365" s="170"/>
      <c r="H365" s="171"/>
    </row>
    <row r="366" spans="1:8">
      <c r="A366" s="157"/>
      <c r="B366" s="183"/>
      <c r="C366" s="158"/>
      <c r="D366" s="158" t="s">
        <v>599</v>
      </c>
      <c r="E366" s="172"/>
      <c r="F366" s="95" t="s">
        <v>130</v>
      </c>
      <c r="G366" s="170"/>
      <c r="H366" s="171"/>
    </row>
    <row r="367" ht="25.5" spans="1:8">
      <c r="A367" s="157"/>
      <c r="B367" s="183"/>
      <c r="C367" s="158"/>
      <c r="D367" s="158" t="s">
        <v>563</v>
      </c>
      <c r="E367" s="172"/>
      <c r="F367" s="95" t="s">
        <v>130</v>
      </c>
      <c r="G367" s="170"/>
      <c r="H367" s="171"/>
    </row>
    <row r="368" ht="25.5" spans="1:8">
      <c r="A368" s="157"/>
      <c r="B368" s="158"/>
      <c r="C368" s="158"/>
      <c r="D368" s="158" t="s">
        <v>564</v>
      </c>
      <c r="E368" s="172"/>
      <c r="F368" s="95" t="s">
        <v>130</v>
      </c>
      <c r="G368" s="170"/>
      <c r="H368" s="171"/>
    </row>
    <row r="369" ht="25.5" spans="1:8">
      <c r="A369" s="157"/>
      <c r="B369" s="158"/>
      <c r="C369" s="158"/>
      <c r="D369" s="158" t="s">
        <v>565</v>
      </c>
      <c r="E369" s="172"/>
      <c r="F369" s="95" t="s">
        <v>130</v>
      </c>
      <c r="G369" s="170"/>
      <c r="H369" s="171"/>
    </row>
    <row r="370" ht="25.5" spans="1:8">
      <c r="A370" s="157"/>
      <c r="B370" s="158"/>
      <c r="C370" s="158"/>
      <c r="D370" s="158" t="s">
        <v>566</v>
      </c>
      <c r="E370" s="172"/>
      <c r="F370" s="95" t="s">
        <v>130</v>
      </c>
      <c r="G370" s="170"/>
      <c r="H370" s="171"/>
    </row>
    <row r="371" ht="25.5" spans="1:8">
      <c r="A371" s="157">
        <v>5</v>
      </c>
      <c r="B371" s="158" t="s">
        <v>629</v>
      </c>
      <c r="C371" s="158"/>
      <c r="D371" s="158" t="s">
        <v>630</v>
      </c>
      <c r="E371" s="172"/>
      <c r="F371" s="95" t="s">
        <v>130</v>
      </c>
      <c r="G371" s="170"/>
      <c r="H371" s="171"/>
    </row>
    <row r="372" spans="1:8">
      <c r="A372" s="157"/>
      <c r="B372" s="158"/>
      <c r="C372" s="158"/>
      <c r="D372" s="158" t="s">
        <v>631</v>
      </c>
      <c r="E372" s="172"/>
      <c r="F372" s="95" t="s">
        <v>130</v>
      </c>
      <c r="G372" s="170"/>
      <c r="H372" s="171"/>
    </row>
    <row r="373" spans="1:8">
      <c r="A373" s="157"/>
      <c r="B373" s="158"/>
      <c r="C373" s="158"/>
      <c r="D373" s="158" t="s">
        <v>616</v>
      </c>
      <c r="E373" s="172"/>
      <c r="F373" s="95" t="s">
        <v>130</v>
      </c>
      <c r="G373" s="170"/>
      <c r="H373" s="171"/>
    </row>
    <row r="374" spans="1:8">
      <c r="A374" s="157"/>
      <c r="B374" s="158"/>
      <c r="C374" s="158"/>
      <c r="D374" s="158" t="s">
        <v>617</v>
      </c>
      <c r="E374" s="172"/>
      <c r="F374" s="95" t="s">
        <v>130</v>
      </c>
      <c r="G374" s="170"/>
      <c r="H374" s="171"/>
    </row>
    <row r="375" ht="25.5" spans="1:8">
      <c r="A375" s="157"/>
      <c r="B375" s="158"/>
      <c r="C375" s="158"/>
      <c r="D375" s="158" t="s">
        <v>481</v>
      </c>
      <c r="E375" s="172"/>
      <c r="F375" s="95" t="s">
        <v>130</v>
      </c>
      <c r="G375" s="170"/>
      <c r="H375" s="171"/>
    </row>
    <row r="376" spans="1:8">
      <c r="A376" s="157"/>
      <c r="B376" s="158"/>
      <c r="C376" s="158"/>
      <c r="D376" s="158" t="s">
        <v>482</v>
      </c>
      <c r="E376" s="172"/>
      <c r="F376" s="95" t="s">
        <v>130</v>
      </c>
      <c r="G376" s="170"/>
      <c r="H376" s="171"/>
    </row>
    <row r="377" spans="1:8">
      <c r="A377" s="157"/>
      <c r="B377" s="158"/>
      <c r="C377" s="158"/>
      <c r="D377" s="158" t="s">
        <v>618</v>
      </c>
      <c r="E377" s="172"/>
      <c r="F377" s="95" t="s">
        <v>130</v>
      </c>
      <c r="G377" s="170"/>
      <c r="H377" s="171"/>
    </row>
    <row r="378" spans="1:8">
      <c r="A378" s="157"/>
      <c r="B378" s="158"/>
      <c r="C378" s="158"/>
      <c r="D378" s="158" t="s">
        <v>619</v>
      </c>
      <c r="E378" s="172"/>
      <c r="F378" s="95" t="s">
        <v>130</v>
      </c>
      <c r="G378" s="170"/>
      <c r="H378" s="171"/>
    </row>
    <row r="379" spans="1:8">
      <c r="A379" s="157">
        <v>6</v>
      </c>
      <c r="B379" s="158" t="s">
        <v>641</v>
      </c>
      <c r="C379" s="158"/>
      <c r="D379" s="158" t="s">
        <v>642</v>
      </c>
      <c r="E379" s="172"/>
      <c r="F379" s="95" t="s">
        <v>130</v>
      </c>
      <c r="G379" s="170"/>
      <c r="H379" s="171"/>
    </row>
    <row r="380" spans="1:8">
      <c r="A380" s="157"/>
      <c r="B380" s="158"/>
      <c r="C380" s="158"/>
      <c r="D380" s="158" t="s">
        <v>643</v>
      </c>
      <c r="E380" s="172"/>
      <c r="F380" s="95" t="s">
        <v>130</v>
      </c>
      <c r="G380" s="170"/>
      <c r="H380" s="171"/>
    </row>
    <row r="381" spans="1:8">
      <c r="A381" s="157"/>
      <c r="B381" s="158"/>
      <c r="C381" s="158"/>
      <c r="D381" s="158" t="s">
        <v>644</v>
      </c>
      <c r="E381" s="172"/>
      <c r="F381" s="95" t="s">
        <v>130</v>
      </c>
      <c r="G381" s="170"/>
      <c r="H381" s="171"/>
    </row>
    <row r="382" ht="25.5" spans="1:8">
      <c r="A382" s="157">
        <v>7</v>
      </c>
      <c r="B382" s="158" t="s">
        <v>217</v>
      </c>
      <c r="C382" s="158"/>
      <c r="D382" s="158" t="s">
        <v>218</v>
      </c>
      <c r="E382" s="172"/>
      <c r="F382" s="95" t="s">
        <v>130</v>
      </c>
      <c r="G382" s="211"/>
      <c r="H382" s="212"/>
    </row>
    <row r="383" spans="1:8">
      <c r="A383" s="157"/>
      <c r="B383" s="158"/>
      <c r="C383" s="158"/>
      <c r="D383" s="158" t="s">
        <v>593</v>
      </c>
      <c r="E383" s="172"/>
      <c r="F383" s="95" t="s">
        <v>130</v>
      </c>
      <c r="G383" s="170"/>
      <c r="H383" s="171"/>
    </row>
    <row r="384" ht="24" spans="1:8">
      <c r="A384" s="157">
        <v>8</v>
      </c>
      <c r="B384" s="164" t="s">
        <v>594</v>
      </c>
      <c r="C384" s="164"/>
      <c r="D384" s="165" t="s">
        <v>169</v>
      </c>
      <c r="E384" s="159"/>
      <c r="F384" s="95" t="s">
        <v>130</v>
      </c>
      <c r="G384" s="170"/>
      <c r="H384" s="171"/>
    </row>
    <row r="385" ht="60" spans="1:8">
      <c r="A385" s="157">
        <v>9</v>
      </c>
      <c r="B385" s="164" t="s">
        <v>225</v>
      </c>
      <c r="C385" s="164"/>
      <c r="D385" s="165" t="s">
        <v>624</v>
      </c>
      <c r="E385" s="159"/>
      <c r="F385" s="95" t="s">
        <v>130</v>
      </c>
      <c r="G385" s="170"/>
      <c r="H385" s="171"/>
    </row>
    <row r="386" ht="60" spans="1:8">
      <c r="A386" s="157">
        <v>10</v>
      </c>
      <c r="B386" s="164" t="s">
        <v>637</v>
      </c>
      <c r="C386" s="164"/>
      <c r="D386" s="165" t="s">
        <v>559</v>
      </c>
      <c r="E386" s="159"/>
      <c r="F386" s="95" t="s">
        <v>130</v>
      </c>
      <c r="G386" s="202"/>
      <c r="H386" s="203"/>
    </row>
    <row r="387" ht="48" spans="1:8">
      <c r="A387" s="157">
        <v>11</v>
      </c>
      <c r="B387" s="168" t="s">
        <v>638</v>
      </c>
      <c r="C387" s="168"/>
      <c r="D387" s="169" t="s">
        <v>561</v>
      </c>
      <c r="E387" s="209"/>
      <c r="F387" s="95" t="s">
        <v>130</v>
      </c>
      <c r="G387" s="202"/>
      <c r="H387" s="203"/>
    </row>
    <row r="388" ht="25.5" spans="1:8">
      <c r="A388" s="157">
        <v>12</v>
      </c>
      <c r="B388" s="158" t="s">
        <v>629</v>
      </c>
      <c r="C388" s="158"/>
      <c r="D388" s="158" t="s">
        <v>630</v>
      </c>
      <c r="E388" s="172"/>
      <c r="F388" s="95" t="s">
        <v>130</v>
      </c>
      <c r="G388" s="170"/>
      <c r="H388" s="171"/>
    </row>
    <row r="389" spans="1:8">
      <c r="A389" s="157"/>
      <c r="B389" s="158"/>
      <c r="C389" s="158"/>
      <c r="D389" s="158" t="s">
        <v>616</v>
      </c>
      <c r="E389" s="172"/>
      <c r="F389" s="95" t="s">
        <v>130</v>
      </c>
      <c r="G389" s="170"/>
      <c r="H389" s="171"/>
    </row>
    <row r="390" spans="1:8">
      <c r="A390" s="157"/>
      <c r="B390" s="158"/>
      <c r="C390" s="158"/>
      <c r="D390" s="158"/>
      <c r="E390" s="172"/>
      <c r="F390" s="95" t="s">
        <v>130</v>
      </c>
      <c r="G390" s="170"/>
      <c r="H390" s="171"/>
    </row>
    <row r="391" spans="1:8">
      <c r="A391" s="157"/>
      <c r="B391" s="158"/>
      <c r="C391" s="158"/>
      <c r="D391" s="158"/>
      <c r="E391" s="172"/>
      <c r="F391" s="95" t="s">
        <v>130</v>
      </c>
      <c r="G391" s="170"/>
      <c r="H391" s="171"/>
    </row>
    <row r="392" spans="1:8">
      <c r="A392" s="157"/>
      <c r="B392" s="158"/>
      <c r="C392" s="158"/>
      <c r="D392" s="158"/>
      <c r="E392" s="172"/>
      <c r="F392" s="95" t="s">
        <v>130</v>
      </c>
      <c r="G392" s="170"/>
      <c r="H392" s="171"/>
    </row>
    <row r="393" spans="1:8">
      <c r="A393" s="157"/>
      <c r="B393" s="158"/>
      <c r="C393" s="158"/>
      <c r="D393" s="158"/>
      <c r="E393" s="172"/>
      <c r="F393" s="95" t="s">
        <v>130</v>
      </c>
      <c r="G393" s="170"/>
      <c r="H393" s="171"/>
    </row>
    <row r="394" spans="1:8">
      <c r="A394" s="157"/>
      <c r="B394" s="158"/>
      <c r="C394" s="158"/>
      <c r="D394" s="158"/>
      <c r="E394" s="172"/>
      <c r="F394" s="95" t="s">
        <v>130</v>
      </c>
      <c r="G394" s="170"/>
      <c r="H394" s="171"/>
    </row>
    <row r="395" spans="1:8">
      <c r="A395" s="157"/>
      <c r="B395" s="158"/>
      <c r="C395" s="158"/>
      <c r="D395" s="158"/>
      <c r="E395" s="172"/>
      <c r="F395" s="95" t="s">
        <v>130</v>
      </c>
      <c r="G395" s="170"/>
      <c r="H395" s="171"/>
    </row>
    <row r="396" spans="1:8">
      <c r="A396" s="157"/>
      <c r="B396" s="158"/>
      <c r="C396" s="158"/>
      <c r="D396" s="158"/>
      <c r="E396" s="172"/>
      <c r="F396" s="95" t="s">
        <v>130</v>
      </c>
      <c r="G396" s="170"/>
      <c r="H396" s="171"/>
    </row>
    <row r="397" ht="13.5" spans="1:8">
      <c r="A397" s="173"/>
      <c r="B397" s="174" t="s">
        <v>238</v>
      </c>
      <c r="C397" s="174"/>
      <c r="D397" s="175"/>
      <c r="E397" s="176"/>
      <c r="F397" s="95" t="s">
        <v>130</v>
      </c>
      <c r="G397" s="177"/>
      <c r="H397" s="178"/>
    </row>
    <row r="401" ht="16.5" spans="1:8">
      <c r="A401" s="115" t="s">
        <v>645</v>
      </c>
      <c r="B401" s="115"/>
      <c r="C401" s="115"/>
      <c r="D401" s="115"/>
      <c r="E401" s="115"/>
      <c r="F401" s="115"/>
      <c r="G401" s="115"/>
      <c r="H401" s="115"/>
    </row>
    <row r="402" ht="48.75" spans="1:8">
      <c r="A402" s="116"/>
      <c r="B402" s="117" t="s">
        <v>139</v>
      </c>
      <c r="C402" s="117"/>
      <c r="D402" s="118" t="s">
        <v>646</v>
      </c>
      <c r="E402" s="119"/>
      <c r="F402" s="120" t="s">
        <v>141</v>
      </c>
      <c r="G402" s="121" t="s">
        <v>551</v>
      </c>
      <c r="H402" s="122"/>
    </row>
    <row r="403" spans="1:8">
      <c r="A403" s="123"/>
      <c r="B403" s="124" t="s">
        <v>143</v>
      </c>
      <c r="C403" s="125"/>
      <c r="D403" s="126" t="s">
        <v>144</v>
      </c>
      <c r="E403" s="127"/>
      <c r="F403" s="128"/>
      <c r="G403" s="129"/>
      <c r="H403" s="122"/>
    </row>
    <row r="404" spans="1:8">
      <c r="A404" s="130"/>
      <c r="B404" s="124" t="s">
        <v>145</v>
      </c>
      <c r="C404" s="125"/>
      <c r="D404" s="126" t="s">
        <v>146</v>
      </c>
      <c r="E404" s="127"/>
      <c r="F404" s="128"/>
      <c r="G404" s="129"/>
      <c r="H404" s="122"/>
    </row>
    <row r="405" spans="1:8">
      <c r="A405" s="130"/>
      <c r="B405" s="124" t="s">
        <v>147</v>
      </c>
      <c r="C405" s="131"/>
      <c r="H405" s="122"/>
    </row>
    <row r="406" ht="13.5" spans="1:8">
      <c r="A406" s="133"/>
      <c r="B406" s="134" t="s">
        <v>149</v>
      </c>
      <c r="C406" s="135"/>
      <c r="D406" s="136" t="s">
        <v>476</v>
      </c>
      <c r="E406" s="128"/>
      <c r="F406" s="128"/>
      <c r="G406" s="129"/>
      <c r="H406" s="137"/>
    </row>
    <row r="407" spans="1:8">
      <c r="A407" s="138"/>
      <c r="B407" s="139" t="s">
        <v>151</v>
      </c>
      <c r="C407" s="139"/>
      <c r="D407" s="140"/>
      <c r="E407" s="141"/>
      <c r="F407" s="142" t="s">
        <v>153</v>
      </c>
      <c r="G407" s="143"/>
      <c r="H407" s="144"/>
    </row>
    <row r="408" ht="13.5" spans="1:8">
      <c r="A408" s="145"/>
      <c r="B408" s="146" t="s">
        <v>154</v>
      </c>
      <c r="C408" s="146"/>
      <c r="D408" s="147" t="s">
        <v>155</v>
      </c>
      <c r="E408" s="148"/>
      <c r="F408" s="149" t="s">
        <v>156</v>
      </c>
      <c r="G408" s="150" t="s">
        <v>447</v>
      </c>
      <c r="H408" s="151"/>
    </row>
    <row r="409" ht="26.25" spans="1:8">
      <c r="A409" s="152" t="s">
        <v>158</v>
      </c>
      <c r="B409" s="153" t="s">
        <v>159</v>
      </c>
      <c r="C409" s="153" t="s">
        <v>552</v>
      </c>
      <c r="D409" s="153" t="s">
        <v>161</v>
      </c>
      <c r="E409" s="153" t="s">
        <v>553</v>
      </c>
      <c r="F409" s="154" t="s">
        <v>121</v>
      </c>
      <c r="G409" s="155" t="s">
        <v>163</v>
      </c>
      <c r="H409" s="156"/>
    </row>
    <row r="410" ht="24" spans="1:8">
      <c r="A410" s="157">
        <v>1</v>
      </c>
      <c r="B410" s="164" t="s">
        <v>167</v>
      </c>
      <c r="C410" s="164"/>
      <c r="D410" s="165" t="s">
        <v>169</v>
      </c>
      <c r="E410" s="159"/>
      <c r="F410" s="95" t="s">
        <v>130</v>
      </c>
      <c r="G410" s="162"/>
      <c r="H410" s="163"/>
    </row>
    <row r="411" ht="36" spans="1:8">
      <c r="A411" s="157">
        <v>2</v>
      </c>
      <c r="B411" s="164" t="s">
        <v>225</v>
      </c>
      <c r="C411" s="164"/>
      <c r="D411" s="165" t="s">
        <v>222</v>
      </c>
      <c r="E411" s="159"/>
      <c r="F411" s="95" t="s">
        <v>130</v>
      </c>
      <c r="G411" s="162"/>
      <c r="H411" s="163"/>
    </row>
    <row r="412" ht="48" spans="1:8">
      <c r="A412" s="157">
        <v>3</v>
      </c>
      <c r="B412" s="164" t="s">
        <v>627</v>
      </c>
      <c r="C412" s="164"/>
      <c r="D412" s="165" t="s">
        <v>559</v>
      </c>
      <c r="E412" s="159"/>
      <c r="F412" s="95" t="s">
        <v>130</v>
      </c>
      <c r="G412" s="162"/>
      <c r="H412" s="163"/>
    </row>
    <row r="413" ht="36" spans="1:8">
      <c r="A413" s="157">
        <v>4</v>
      </c>
      <c r="B413" s="168" t="s">
        <v>628</v>
      </c>
      <c r="C413" s="168"/>
      <c r="D413" s="169" t="s">
        <v>561</v>
      </c>
      <c r="E413" s="209"/>
      <c r="F413" s="95" t="s">
        <v>130</v>
      </c>
      <c r="G413" s="170"/>
      <c r="H413" s="171"/>
    </row>
    <row r="414" spans="1:8">
      <c r="A414" s="157"/>
      <c r="B414" s="194"/>
      <c r="C414" s="194"/>
      <c r="D414" s="101" t="s">
        <v>172</v>
      </c>
      <c r="E414" s="195"/>
      <c r="F414" s="95" t="s">
        <v>130</v>
      </c>
      <c r="G414" s="170"/>
      <c r="H414" s="171"/>
    </row>
    <row r="415" spans="1:8">
      <c r="A415" s="157"/>
      <c r="B415" s="183"/>
      <c r="C415" s="158"/>
      <c r="D415" s="158" t="s">
        <v>174</v>
      </c>
      <c r="E415" s="172"/>
      <c r="F415" s="95" t="s">
        <v>130</v>
      </c>
      <c r="G415" s="170"/>
      <c r="H415" s="171"/>
    </row>
    <row r="416" spans="1:8">
      <c r="A416" s="157"/>
      <c r="B416" s="183"/>
      <c r="C416" s="158"/>
      <c r="D416" s="158" t="s">
        <v>575</v>
      </c>
      <c r="E416" s="172"/>
      <c r="F416" s="95" t="s">
        <v>130</v>
      </c>
      <c r="G416" s="170"/>
      <c r="H416" s="171"/>
    </row>
    <row r="417" spans="1:8">
      <c r="A417" s="157"/>
      <c r="B417" s="183"/>
      <c r="C417" s="158"/>
      <c r="D417" s="158" t="s">
        <v>176</v>
      </c>
      <c r="E417" s="172"/>
      <c r="F417" s="95"/>
      <c r="G417" s="170"/>
      <c r="H417" s="171"/>
    </row>
    <row r="418" spans="1:8">
      <c r="A418" s="157"/>
      <c r="B418" s="183"/>
      <c r="C418" s="158"/>
      <c r="D418" s="158" t="s">
        <v>177</v>
      </c>
      <c r="E418" s="172"/>
      <c r="F418" s="95" t="s">
        <v>130</v>
      </c>
      <c r="G418" s="170"/>
      <c r="H418" s="171"/>
    </row>
    <row r="419" spans="1:8">
      <c r="A419" s="157"/>
      <c r="B419" s="183"/>
      <c r="C419" s="158"/>
      <c r="D419" s="158" t="s">
        <v>599</v>
      </c>
      <c r="E419" s="172"/>
      <c r="F419" s="95" t="s">
        <v>130</v>
      </c>
      <c r="G419" s="170"/>
      <c r="H419" s="171"/>
    </row>
    <row r="420" ht="25.5" spans="1:8">
      <c r="A420" s="157"/>
      <c r="B420" s="183"/>
      <c r="C420" s="158"/>
      <c r="D420" s="158" t="s">
        <v>563</v>
      </c>
      <c r="E420" s="172"/>
      <c r="F420" s="95" t="s">
        <v>130</v>
      </c>
      <c r="G420" s="170"/>
      <c r="H420" s="171"/>
    </row>
    <row r="421" ht="25.5" spans="1:8">
      <c r="A421" s="157"/>
      <c r="B421" s="158"/>
      <c r="C421" s="158"/>
      <c r="D421" s="158" t="s">
        <v>564</v>
      </c>
      <c r="E421" s="172"/>
      <c r="F421" s="95" t="s">
        <v>130</v>
      </c>
      <c r="G421" s="170"/>
      <c r="H421" s="171"/>
    </row>
    <row r="422" ht="25.5" spans="1:8">
      <c r="A422" s="157"/>
      <c r="B422" s="158"/>
      <c r="C422" s="158"/>
      <c r="D422" s="158" t="s">
        <v>565</v>
      </c>
      <c r="E422" s="172"/>
      <c r="F422" s="95" t="s">
        <v>130</v>
      </c>
      <c r="G422" s="170"/>
      <c r="H422" s="171"/>
    </row>
    <row r="423" ht="25.5" spans="1:8">
      <c r="A423" s="157"/>
      <c r="B423" s="158"/>
      <c r="C423" s="158"/>
      <c r="D423" s="158" t="s">
        <v>566</v>
      </c>
      <c r="E423" s="172"/>
      <c r="F423" s="95" t="s">
        <v>130</v>
      </c>
      <c r="G423" s="170"/>
      <c r="H423" s="171"/>
    </row>
    <row r="424" ht="25.5" spans="1:8">
      <c r="A424" s="157">
        <v>5</v>
      </c>
      <c r="B424" s="158" t="s">
        <v>629</v>
      </c>
      <c r="C424" s="158"/>
      <c r="D424" s="158" t="s">
        <v>630</v>
      </c>
      <c r="E424" s="172"/>
      <c r="F424" s="95" t="s">
        <v>130</v>
      </c>
      <c r="G424" s="170"/>
      <c r="H424" s="171"/>
    </row>
    <row r="425" spans="1:8">
      <c r="A425" s="157"/>
      <c r="B425" s="158"/>
      <c r="C425" s="158"/>
      <c r="D425" s="158" t="s">
        <v>631</v>
      </c>
      <c r="E425" s="172"/>
      <c r="F425" s="95" t="s">
        <v>130</v>
      </c>
      <c r="G425" s="170"/>
      <c r="H425" s="171"/>
    </row>
    <row r="426" spans="1:8">
      <c r="A426" s="157"/>
      <c r="B426" s="158"/>
      <c r="C426" s="158"/>
      <c r="D426" s="158" t="s">
        <v>647</v>
      </c>
      <c r="E426" s="172"/>
      <c r="F426" s="95" t="s">
        <v>130</v>
      </c>
      <c r="G426" s="170"/>
      <c r="H426" s="171"/>
    </row>
    <row r="427" spans="1:8">
      <c r="A427" s="157"/>
      <c r="B427" s="158"/>
      <c r="C427" s="158"/>
      <c r="D427" s="158" t="s">
        <v>482</v>
      </c>
      <c r="E427" s="172"/>
      <c r="F427" s="95" t="s">
        <v>130</v>
      </c>
      <c r="G427" s="170"/>
      <c r="H427" s="171"/>
    </row>
    <row r="428" spans="1:8">
      <c r="A428" s="157"/>
      <c r="B428" s="158"/>
      <c r="C428" s="158"/>
      <c r="D428" s="158" t="s">
        <v>618</v>
      </c>
      <c r="E428" s="172"/>
      <c r="F428" s="95" t="s">
        <v>130</v>
      </c>
      <c r="G428" s="170"/>
      <c r="H428" s="171"/>
    </row>
    <row r="429" spans="1:8">
      <c r="A429" s="157"/>
      <c r="B429" s="158"/>
      <c r="C429" s="158"/>
      <c r="D429" s="158" t="s">
        <v>619</v>
      </c>
      <c r="E429" s="172"/>
      <c r="F429" s="95" t="s">
        <v>130</v>
      </c>
      <c r="G429" s="170"/>
      <c r="H429" s="171"/>
    </row>
    <row r="430" ht="25.5" spans="1:8">
      <c r="A430" s="157">
        <v>6</v>
      </c>
      <c r="B430" s="158" t="s">
        <v>641</v>
      </c>
      <c r="C430" s="158"/>
      <c r="D430" s="158" t="s">
        <v>648</v>
      </c>
      <c r="E430" s="172"/>
      <c r="F430" s="95" t="s">
        <v>130</v>
      </c>
      <c r="G430" s="170"/>
      <c r="H430" s="171"/>
    </row>
    <row r="431" spans="1:8">
      <c r="A431" s="157"/>
      <c r="B431" s="158"/>
      <c r="C431" s="158"/>
      <c r="D431" s="158" t="s">
        <v>617</v>
      </c>
      <c r="E431" s="172"/>
      <c r="F431" s="95"/>
      <c r="G431" s="170"/>
      <c r="H431" s="171"/>
    </row>
    <row r="432" ht="25.5" spans="1:8">
      <c r="A432" s="157"/>
      <c r="B432" s="158"/>
      <c r="C432" s="158"/>
      <c r="D432" s="158" t="s">
        <v>481</v>
      </c>
      <c r="E432" s="172"/>
      <c r="F432" s="95"/>
      <c r="G432" s="170"/>
      <c r="H432" s="171"/>
    </row>
    <row r="433" ht="25.5" spans="1:8">
      <c r="A433" s="157">
        <v>7</v>
      </c>
      <c r="B433" s="158" t="s">
        <v>217</v>
      </c>
      <c r="C433" s="158"/>
      <c r="D433" s="158" t="s">
        <v>218</v>
      </c>
      <c r="E433" s="172"/>
      <c r="F433" s="95" t="s">
        <v>130</v>
      </c>
      <c r="G433" s="211"/>
      <c r="H433" s="212"/>
    </row>
    <row r="434" spans="1:8">
      <c r="A434" s="157"/>
      <c r="B434" s="158"/>
      <c r="C434" s="158"/>
      <c r="D434" s="158" t="s">
        <v>593</v>
      </c>
      <c r="E434" s="172"/>
      <c r="F434" s="95" t="s">
        <v>130</v>
      </c>
      <c r="G434" s="170"/>
      <c r="H434" s="171"/>
    </row>
    <row r="435" ht="24" spans="1:8">
      <c r="A435" s="157">
        <v>8</v>
      </c>
      <c r="B435" s="164" t="s">
        <v>594</v>
      </c>
      <c r="C435" s="164"/>
      <c r="D435" s="165" t="s">
        <v>169</v>
      </c>
      <c r="E435" s="159"/>
      <c r="F435" s="95" t="s">
        <v>130</v>
      </c>
      <c r="G435" s="170"/>
      <c r="H435" s="171"/>
    </row>
    <row r="436" ht="60" spans="1:8">
      <c r="A436" s="157">
        <v>9</v>
      </c>
      <c r="B436" s="164" t="s">
        <v>225</v>
      </c>
      <c r="C436" s="164"/>
      <c r="D436" s="165" t="s">
        <v>624</v>
      </c>
      <c r="E436" s="159"/>
      <c r="F436" s="95" t="s">
        <v>130</v>
      </c>
      <c r="G436" s="170"/>
      <c r="H436" s="171"/>
    </row>
    <row r="437" ht="60" spans="1:8">
      <c r="A437" s="157">
        <v>10</v>
      </c>
      <c r="B437" s="164" t="s">
        <v>637</v>
      </c>
      <c r="C437" s="164"/>
      <c r="D437" s="165" t="s">
        <v>559</v>
      </c>
      <c r="E437" s="159"/>
      <c r="F437" s="95" t="s">
        <v>130</v>
      </c>
      <c r="G437" s="202"/>
      <c r="H437" s="203"/>
    </row>
    <row r="438" ht="48" spans="1:8">
      <c r="A438" s="157">
        <v>11</v>
      </c>
      <c r="B438" s="168" t="s">
        <v>638</v>
      </c>
      <c r="C438" s="168"/>
      <c r="D438" s="169" t="s">
        <v>561</v>
      </c>
      <c r="E438" s="209"/>
      <c r="F438" s="95" t="s">
        <v>130</v>
      </c>
      <c r="G438" s="202"/>
      <c r="H438" s="203"/>
    </row>
    <row r="439" ht="25.5" spans="1:8">
      <c r="A439" s="157">
        <v>12</v>
      </c>
      <c r="B439" s="158" t="s">
        <v>629</v>
      </c>
      <c r="C439" s="158"/>
      <c r="D439" s="158" t="s">
        <v>630</v>
      </c>
      <c r="E439" s="172"/>
      <c r="F439" s="95" t="s">
        <v>130</v>
      </c>
      <c r="G439" s="170"/>
      <c r="H439" s="171"/>
    </row>
    <row r="440" spans="1:8">
      <c r="A440" s="157"/>
      <c r="B440" s="158"/>
      <c r="C440" s="158"/>
      <c r="D440" s="158" t="s">
        <v>617</v>
      </c>
      <c r="E440" s="172"/>
      <c r="F440" s="95" t="s">
        <v>130</v>
      </c>
      <c r="G440" s="170"/>
      <c r="H440" s="171"/>
    </row>
    <row r="441" ht="25.5" spans="1:8">
      <c r="A441" s="157"/>
      <c r="B441" s="158"/>
      <c r="C441" s="158"/>
      <c r="D441" s="158" t="s">
        <v>481</v>
      </c>
      <c r="E441" s="172"/>
      <c r="F441" s="95" t="s">
        <v>130</v>
      </c>
      <c r="G441" s="170"/>
      <c r="H441" s="171"/>
    </row>
    <row r="442" spans="1:8">
      <c r="A442" s="157"/>
      <c r="B442" s="158"/>
      <c r="C442" s="158"/>
      <c r="D442" s="158" t="s">
        <v>482</v>
      </c>
      <c r="E442" s="172"/>
      <c r="F442" s="95" t="s">
        <v>130</v>
      </c>
      <c r="G442" s="170"/>
      <c r="H442" s="171"/>
    </row>
    <row r="443" spans="1:8">
      <c r="A443" s="157"/>
      <c r="B443" s="158"/>
      <c r="C443" s="158"/>
      <c r="D443" s="158"/>
      <c r="E443" s="172"/>
      <c r="F443" s="95" t="s">
        <v>130</v>
      </c>
      <c r="G443" s="170"/>
      <c r="H443" s="171"/>
    </row>
    <row r="444" spans="1:8">
      <c r="A444" s="157"/>
      <c r="B444" s="158"/>
      <c r="C444" s="158"/>
      <c r="D444" s="158"/>
      <c r="E444" s="172"/>
      <c r="F444" s="95" t="s">
        <v>130</v>
      </c>
      <c r="G444" s="170"/>
      <c r="H444" s="171"/>
    </row>
    <row r="445" spans="1:8">
      <c r="A445" s="157"/>
      <c r="B445" s="158"/>
      <c r="C445" s="158"/>
      <c r="D445" s="158"/>
      <c r="E445" s="172"/>
      <c r="F445" s="95" t="s">
        <v>130</v>
      </c>
      <c r="G445" s="170"/>
      <c r="H445" s="171"/>
    </row>
    <row r="446" spans="1:8">
      <c r="A446" s="157"/>
      <c r="B446" s="158"/>
      <c r="C446" s="158"/>
      <c r="D446" s="158"/>
      <c r="E446" s="172"/>
      <c r="F446" s="95" t="s">
        <v>130</v>
      </c>
      <c r="G446" s="170"/>
      <c r="H446" s="171"/>
    </row>
    <row r="447" spans="1:8">
      <c r="A447" s="157"/>
      <c r="B447" s="158"/>
      <c r="C447" s="158"/>
      <c r="D447" s="158"/>
      <c r="E447" s="172"/>
      <c r="F447" s="95" t="s">
        <v>130</v>
      </c>
      <c r="G447" s="170"/>
      <c r="H447" s="171"/>
    </row>
    <row r="448" ht="13.5" spans="1:8">
      <c r="A448" s="173"/>
      <c r="B448" s="174" t="s">
        <v>238</v>
      </c>
      <c r="C448" s="174"/>
      <c r="D448" s="175"/>
      <c r="E448" s="176"/>
      <c r="F448" s="95" t="s">
        <v>130</v>
      </c>
      <c r="G448" s="177"/>
      <c r="H448" s="178"/>
    </row>
    <row r="452" ht="16.5" spans="1:8">
      <c r="A452" s="115" t="s">
        <v>649</v>
      </c>
      <c r="B452" s="115"/>
      <c r="C452" s="115"/>
      <c r="D452" s="115"/>
      <c r="E452" s="115"/>
      <c r="F452" s="115"/>
      <c r="G452" s="115"/>
      <c r="H452" s="115"/>
    </row>
    <row r="453" ht="60.75" spans="1:8">
      <c r="A453" s="116"/>
      <c r="B453" s="117" t="s">
        <v>139</v>
      </c>
      <c r="C453" s="117"/>
      <c r="D453" s="118" t="s">
        <v>650</v>
      </c>
      <c r="E453" s="119"/>
      <c r="F453" s="120" t="s">
        <v>141</v>
      </c>
      <c r="G453" s="121" t="s">
        <v>551</v>
      </c>
      <c r="H453" s="122"/>
    </row>
    <row r="454" spans="1:8">
      <c r="A454" s="123"/>
      <c r="B454" s="124" t="s">
        <v>143</v>
      </c>
      <c r="C454" s="125"/>
      <c r="D454" s="126" t="s">
        <v>144</v>
      </c>
      <c r="E454" s="127"/>
      <c r="F454" s="128"/>
      <c r="G454" s="129"/>
      <c r="H454" s="122"/>
    </row>
    <row r="455" spans="1:8">
      <c r="A455" s="130"/>
      <c r="B455" s="124" t="s">
        <v>145</v>
      </c>
      <c r="C455" s="125"/>
      <c r="D455" s="126" t="s">
        <v>146</v>
      </c>
      <c r="E455" s="127"/>
      <c r="F455" s="128"/>
      <c r="G455" s="129"/>
      <c r="H455" s="122"/>
    </row>
    <row r="456" spans="1:8">
      <c r="A456" s="130"/>
      <c r="B456" s="124" t="s">
        <v>147</v>
      </c>
      <c r="C456" s="131"/>
      <c r="H456" s="122"/>
    </row>
    <row r="457" ht="13.5" spans="1:8">
      <c r="A457" s="133"/>
      <c r="B457" s="134" t="s">
        <v>149</v>
      </c>
      <c r="C457" s="135"/>
      <c r="D457" s="136" t="s">
        <v>446</v>
      </c>
      <c r="E457" s="128"/>
      <c r="F457" s="128"/>
      <c r="G457" s="129"/>
      <c r="H457" s="137"/>
    </row>
    <row r="458" spans="1:8">
      <c r="A458" s="138"/>
      <c r="B458" s="139" t="s">
        <v>151</v>
      </c>
      <c r="C458" s="139"/>
      <c r="D458" s="140"/>
      <c r="E458" s="141"/>
      <c r="F458" s="142" t="s">
        <v>153</v>
      </c>
      <c r="G458" s="143"/>
      <c r="H458" s="144"/>
    </row>
    <row r="459" ht="13.5" spans="1:8">
      <c r="A459" s="145"/>
      <c r="B459" s="146" t="s">
        <v>154</v>
      </c>
      <c r="C459" s="146"/>
      <c r="D459" s="147" t="s">
        <v>155</v>
      </c>
      <c r="E459" s="148"/>
      <c r="F459" s="149" t="s">
        <v>156</v>
      </c>
      <c r="G459" s="150" t="s">
        <v>447</v>
      </c>
      <c r="H459" s="151"/>
    </row>
    <row r="460" ht="26.25" spans="1:8">
      <c r="A460" s="152" t="s">
        <v>158</v>
      </c>
      <c r="B460" s="153" t="s">
        <v>159</v>
      </c>
      <c r="C460" s="153" t="s">
        <v>552</v>
      </c>
      <c r="D460" s="153" t="s">
        <v>161</v>
      </c>
      <c r="E460" s="153" t="s">
        <v>553</v>
      </c>
      <c r="F460" s="154" t="s">
        <v>121</v>
      </c>
      <c r="G460" s="155" t="s">
        <v>163</v>
      </c>
      <c r="H460" s="156"/>
    </row>
    <row r="461" ht="24" spans="1:8">
      <c r="A461" s="157">
        <v>1</v>
      </c>
      <c r="B461" s="164" t="s">
        <v>167</v>
      </c>
      <c r="C461" s="164"/>
      <c r="D461" s="165" t="s">
        <v>169</v>
      </c>
      <c r="E461" s="159"/>
      <c r="F461" s="95" t="s">
        <v>130</v>
      </c>
      <c r="G461" s="162"/>
      <c r="H461" s="163"/>
    </row>
    <row r="462" ht="36" spans="1:8">
      <c r="A462" s="157">
        <v>2</v>
      </c>
      <c r="B462" s="164" t="s">
        <v>225</v>
      </c>
      <c r="C462" s="164"/>
      <c r="D462" s="165" t="s">
        <v>222</v>
      </c>
      <c r="E462" s="159"/>
      <c r="F462" s="95" t="s">
        <v>130</v>
      </c>
      <c r="G462" s="162"/>
      <c r="H462" s="163"/>
    </row>
    <row r="463" ht="48" spans="1:8">
      <c r="A463" s="157">
        <v>3</v>
      </c>
      <c r="B463" s="164" t="s">
        <v>627</v>
      </c>
      <c r="C463" s="164"/>
      <c r="D463" s="165" t="s">
        <v>559</v>
      </c>
      <c r="E463" s="159"/>
      <c r="F463" s="95" t="s">
        <v>130</v>
      </c>
      <c r="G463" s="162"/>
      <c r="H463" s="163"/>
    </row>
    <row r="464" ht="36" spans="1:8">
      <c r="A464" s="157">
        <v>4</v>
      </c>
      <c r="B464" s="168" t="s">
        <v>628</v>
      </c>
      <c r="C464" s="168"/>
      <c r="D464" s="169" t="s">
        <v>561</v>
      </c>
      <c r="E464" s="209"/>
      <c r="F464" s="95" t="s">
        <v>130</v>
      </c>
      <c r="G464" s="170"/>
      <c r="H464" s="171"/>
    </row>
    <row r="465" spans="1:8">
      <c r="A465" s="157"/>
      <c r="B465" s="194"/>
      <c r="C465" s="194"/>
      <c r="D465" s="101" t="s">
        <v>172</v>
      </c>
      <c r="E465" s="195"/>
      <c r="F465" s="95" t="s">
        <v>130</v>
      </c>
      <c r="G465" s="170"/>
      <c r="H465" s="171"/>
    </row>
    <row r="466" spans="1:8">
      <c r="A466" s="157"/>
      <c r="B466" s="183"/>
      <c r="C466" s="158"/>
      <c r="D466" s="158" t="s">
        <v>174</v>
      </c>
      <c r="E466" s="172"/>
      <c r="F466" s="95" t="s">
        <v>130</v>
      </c>
      <c r="G466" s="170"/>
      <c r="H466" s="171"/>
    </row>
    <row r="467" spans="1:8">
      <c r="A467" s="157"/>
      <c r="B467" s="183"/>
      <c r="C467" s="158"/>
      <c r="D467" s="158" t="s">
        <v>575</v>
      </c>
      <c r="E467" s="172"/>
      <c r="F467" s="95" t="s">
        <v>130</v>
      </c>
      <c r="G467" s="170"/>
      <c r="H467" s="171"/>
    </row>
    <row r="468" spans="1:8">
      <c r="A468" s="157"/>
      <c r="B468" s="183"/>
      <c r="C468" s="158"/>
      <c r="D468" s="158" t="s">
        <v>176</v>
      </c>
      <c r="E468" s="172"/>
      <c r="F468" s="95"/>
      <c r="G468" s="170"/>
      <c r="H468" s="171"/>
    </row>
    <row r="469" spans="1:8">
      <c r="A469" s="157"/>
      <c r="B469" s="183"/>
      <c r="C469" s="158"/>
      <c r="D469" s="158" t="s">
        <v>177</v>
      </c>
      <c r="E469" s="172"/>
      <c r="F469" s="95" t="s">
        <v>130</v>
      </c>
      <c r="G469" s="170"/>
      <c r="H469" s="171"/>
    </row>
    <row r="470" spans="1:8">
      <c r="A470" s="157"/>
      <c r="B470" s="183"/>
      <c r="C470" s="158"/>
      <c r="D470" s="158" t="s">
        <v>599</v>
      </c>
      <c r="E470" s="172"/>
      <c r="F470" s="95" t="s">
        <v>130</v>
      </c>
      <c r="G470" s="170"/>
      <c r="H470" s="171"/>
    </row>
    <row r="471" ht="25.5" spans="1:8">
      <c r="A471" s="157"/>
      <c r="B471" s="183"/>
      <c r="C471" s="158"/>
      <c r="D471" s="158" t="s">
        <v>563</v>
      </c>
      <c r="E471" s="172"/>
      <c r="F471" s="95" t="s">
        <v>130</v>
      </c>
      <c r="G471" s="170"/>
      <c r="H471" s="171"/>
    </row>
    <row r="472" ht="25.5" spans="1:8">
      <c r="A472" s="157"/>
      <c r="B472" s="158"/>
      <c r="C472" s="158"/>
      <c r="D472" s="158" t="s">
        <v>564</v>
      </c>
      <c r="E472" s="172"/>
      <c r="F472" s="95" t="s">
        <v>130</v>
      </c>
      <c r="G472" s="170"/>
      <c r="H472" s="171"/>
    </row>
    <row r="473" ht="25.5" spans="1:8">
      <c r="A473" s="157"/>
      <c r="B473" s="158"/>
      <c r="C473" s="158"/>
      <c r="D473" s="158" t="s">
        <v>565</v>
      </c>
      <c r="E473" s="172"/>
      <c r="F473" s="95" t="s">
        <v>130</v>
      </c>
      <c r="G473" s="170"/>
      <c r="H473" s="171"/>
    </row>
    <row r="474" ht="25.5" spans="1:8">
      <c r="A474" s="157"/>
      <c r="B474" s="158"/>
      <c r="C474" s="158"/>
      <c r="D474" s="158" t="s">
        <v>566</v>
      </c>
      <c r="E474" s="172"/>
      <c r="F474" s="95" t="s">
        <v>130</v>
      </c>
      <c r="G474" s="170"/>
      <c r="H474" s="171"/>
    </row>
    <row r="475" ht="25.5" spans="1:8">
      <c r="A475" s="157">
        <v>5</v>
      </c>
      <c r="B475" s="158" t="s">
        <v>629</v>
      </c>
      <c r="C475" s="158"/>
      <c r="D475" s="158" t="s">
        <v>630</v>
      </c>
      <c r="E475" s="172"/>
      <c r="F475" s="95" t="s">
        <v>130</v>
      </c>
      <c r="G475" s="170"/>
      <c r="H475" s="171"/>
    </row>
    <row r="476" spans="1:8">
      <c r="A476" s="157"/>
      <c r="B476" s="158"/>
      <c r="C476" s="158"/>
      <c r="D476" s="158" t="s">
        <v>631</v>
      </c>
      <c r="E476" s="172"/>
      <c r="F476" s="95" t="s">
        <v>130</v>
      </c>
      <c r="G476" s="170"/>
      <c r="H476" s="171"/>
    </row>
    <row r="477" spans="1:8">
      <c r="A477" s="157"/>
      <c r="B477" s="158"/>
      <c r="C477" s="158"/>
      <c r="D477" s="158" t="s">
        <v>616</v>
      </c>
      <c r="E477" s="172"/>
      <c r="F477" s="95" t="s">
        <v>130</v>
      </c>
      <c r="G477" s="170"/>
      <c r="H477" s="171"/>
    </row>
    <row r="478" spans="1:8">
      <c r="A478" s="157"/>
      <c r="B478" s="158"/>
      <c r="C478" s="158"/>
      <c r="D478" s="158" t="s">
        <v>617</v>
      </c>
      <c r="E478" s="172"/>
      <c r="F478" s="95" t="s">
        <v>130</v>
      </c>
      <c r="G478" s="170"/>
      <c r="H478" s="171"/>
    </row>
    <row r="479" ht="25.5" spans="1:8">
      <c r="A479" s="157"/>
      <c r="B479" s="158"/>
      <c r="C479" s="158"/>
      <c r="D479" s="158" t="s">
        <v>481</v>
      </c>
      <c r="E479" s="172"/>
      <c r="F479" s="95" t="s">
        <v>130</v>
      </c>
      <c r="G479" s="170"/>
      <c r="H479" s="171"/>
    </row>
    <row r="480" spans="1:8">
      <c r="A480" s="157"/>
      <c r="B480" s="158"/>
      <c r="C480" s="158"/>
      <c r="D480" s="158" t="s">
        <v>482</v>
      </c>
      <c r="E480" s="172"/>
      <c r="F480" s="95" t="s">
        <v>130</v>
      </c>
      <c r="G480" s="170"/>
      <c r="H480" s="171"/>
    </row>
    <row r="481" spans="1:8">
      <c r="A481" s="157"/>
      <c r="B481" s="158"/>
      <c r="C481" s="158"/>
      <c r="D481" s="158" t="s">
        <v>618</v>
      </c>
      <c r="E481" s="172"/>
      <c r="F481" s="95" t="s">
        <v>130</v>
      </c>
      <c r="G481" s="170"/>
      <c r="H481" s="171"/>
    </row>
    <row r="482" spans="1:8">
      <c r="A482" s="157"/>
      <c r="B482" s="158"/>
      <c r="C482" s="158"/>
      <c r="D482" s="158" t="s">
        <v>619</v>
      </c>
      <c r="E482" s="172"/>
      <c r="F482" s="95" t="s">
        <v>130</v>
      </c>
      <c r="G482" s="170"/>
      <c r="H482" s="171"/>
    </row>
    <row r="483" spans="1:8">
      <c r="A483" s="157">
        <v>6</v>
      </c>
      <c r="B483" s="158" t="s">
        <v>651</v>
      </c>
      <c r="C483" s="158"/>
      <c r="D483" s="158" t="s">
        <v>642</v>
      </c>
      <c r="E483" s="172"/>
      <c r="F483" s="95" t="s">
        <v>130</v>
      </c>
      <c r="G483" s="170"/>
      <c r="H483" s="171"/>
    </row>
    <row r="484" spans="1:8">
      <c r="A484" s="157"/>
      <c r="B484" s="158"/>
      <c r="C484" s="158"/>
      <c r="D484" s="158" t="s">
        <v>652</v>
      </c>
      <c r="E484" s="172"/>
      <c r="F484" s="95" t="s">
        <v>130</v>
      </c>
      <c r="G484" s="170"/>
      <c r="H484" s="171"/>
    </row>
    <row r="485" spans="1:8">
      <c r="A485" s="157">
        <v>7</v>
      </c>
      <c r="B485" s="158" t="s">
        <v>653</v>
      </c>
      <c r="C485" s="158"/>
      <c r="D485" s="158" t="s">
        <v>654</v>
      </c>
      <c r="E485" s="172"/>
      <c r="F485" s="95" t="s">
        <v>130</v>
      </c>
      <c r="G485" s="170"/>
      <c r="H485" s="171"/>
    </row>
    <row r="486" ht="38.25" spans="1:8">
      <c r="A486" s="157">
        <v>8</v>
      </c>
      <c r="B486" s="158" t="s">
        <v>655</v>
      </c>
      <c r="C486" s="158"/>
      <c r="D486" s="158" t="s">
        <v>656</v>
      </c>
      <c r="E486" s="172"/>
      <c r="F486" s="95"/>
      <c r="G486" s="170"/>
      <c r="H486" s="171"/>
    </row>
    <row r="487" ht="25.5" spans="1:8">
      <c r="A487" s="157">
        <v>9</v>
      </c>
      <c r="B487" s="158" t="s">
        <v>217</v>
      </c>
      <c r="C487" s="158"/>
      <c r="D487" s="158" t="s">
        <v>218</v>
      </c>
      <c r="E487" s="172"/>
      <c r="F487" s="95" t="s">
        <v>130</v>
      </c>
      <c r="G487" s="211"/>
      <c r="H487" s="212"/>
    </row>
    <row r="488" spans="1:8">
      <c r="A488" s="157"/>
      <c r="B488" s="158"/>
      <c r="C488" s="158"/>
      <c r="D488" s="158" t="s">
        <v>593</v>
      </c>
      <c r="E488" s="172"/>
      <c r="F488" s="95" t="s">
        <v>130</v>
      </c>
      <c r="G488" s="170"/>
      <c r="H488" s="171"/>
    </row>
    <row r="489" ht="24" spans="1:8">
      <c r="A489" s="157">
        <v>10</v>
      </c>
      <c r="B489" s="164" t="s">
        <v>594</v>
      </c>
      <c r="C489" s="164"/>
      <c r="D489" s="165" t="s">
        <v>169</v>
      </c>
      <c r="E489" s="159"/>
      <c r="F489" s="95" t="s">
        <v>130</v>
      </c>
      <c r="G489" s="170"/>
      <c r="H489" s="171"/>
    </row>
    <row r="490" ht="60" spans="1:8">
      <c r="A490" s="157">
        <v>11</v>
      </c>
      <c r="B490" s="164" t="s">
        <v>225</v>
      </c>
      <c r="C490" s="164"/>
      <c r="D490" s="165" t="s">
        <v>624</v>
      </c>
      <c r="E490" s="159"/>
      <c r="F490" s="95" t="s">
        <v>130</v>
      </c>
      <c r="G490" s="170"/>
      <c r="H490" s="171"/>
    </row>
    <row r="491" ht="60" spans="1:8">
      <c r="A491" s="157">
        <v>12</v>
      </c>
      <c r="B491" s="164" t="s">
        <v>637</v>
      </c>
      <c r="C491" s="164"/>
      <c r="D491" s="165" t="s">
        <v>559</v>
      </c>
      <c r="E491" s="159"/>
      <c r="F491" s="95" t="s">
        <v>130</v>
      </c>
      <c r="G491" s="202"/>
      <c r="H491" s="203"/>
    </row>
    <row r="492" ht="48" spans="1:8">
      <c r="A492" s="157">
        <v>13</v>
      </c>
      <c r="B492" s="168" t="s">
        <v>638</v>
      </c>
      <c r="C492" s="168"/>
      <c r="D492" s="169" t="s">
        <v>561</v>
      </c>
      <c r="E492" s="209"/>
      <c r="F492" s="95" t="s">
        <v>130</v>
      </c>
      <c r="G492" s="202"/>
      <c r="H492" s="203"/>
    </row>
    <row r="493" ht="25.5" spans="1:8">
      <c r="A493" s="157">
        <v>14</v>
      </c>
      <c r="B493" s="158" t="s">
        <v>629</v>
      </c>
      <c r="C493" s="158"/>
      <c r="D493" s="158" t="s">
        <v>630</v>
      </c>
      <c r="E493" s="172"/>
      <c r="F493" s="95" t="s">
        <v>130</v>
      </c>
      <c r="G493" s="170"/>
      <c r="H493" s="171"/>
    </row>
    <row r="494" spans="1:8">
      <c r="A494" s="157"/>
      <c r="B494" s="158"/>
      <c r="C494" s="158"/>
      <c r="D494" s="158" t="s">
        <v>616</v>
      </c>
      <c r="E494" s="172"/>
      <c r="F494" s="95" t="s">
        <v>130</v>
      </c>
      <c r="G494" s="170"/>
      <c r="H494" s="171"/>
    </row>
    <row r="495" spans="1:8">
      <c r="A495" s="157"/>
      <c r="B495" s="158"/>
      <c r="C495" s="158"/>
      <c r="D495" s="158"/>
      <c r="E495" s="172"/>
      <c r="F495" s="95" t="s">
        <v>130</v>
      </c>
      <c r="G495" s="170"/>
      <c r="H495" s="171"/>
    </row>
    <row r="496" spans="1:8">
      <c r="A496" s="157"/>
      <c r="B496" s="158"/>
      <c r="C496" s="158"/>
      <c r="D496" s="158"/>
      <c r="E496" s="172"/>
      <c r="F496" s="95" t="s">
        <v>130</v>
      </c>
      <c r="G496" s="170"/>
      <c r="H496" s="171"/>
    </row>
    <row r="497" spans="1:8">
      <c r="A497" s="157"/>
      <c r="B497" s="158"/>
      <c r="C497" s="158"/>
      <c r="D497" s="158"/>
      <c r="E497" s="172"/>
      <c r="F497" s="95" t="s">
        <v>130</v>
      </c>
      <c r="G497" s="170"/>
      <c r="H497" s="171"/>
    </row>
    <row r="498" spans="1:8">
      <c r="A498" s="157"/>
      <c r="B498" s="158"/>
      <c r="C498" s="158"/>
      <c r="D498" s="158"/>
      <c r="E498" s="172"/>
      <c r="F498" s="95" t="s">
        <v>130</v>
      </c>
      <c r="G498" s="170"/>
      <c r="H498" s="171"/>
    </row>
    <row r="499" spans="1:8">
      <c r="A499" s="157"/>
      <c r="B499" s="158"/>
      <c r="C499" s="158"/>
      <c r="D499" s="158"/>
      <c r="E499" s="172"/>
      <c r="F499" s="95" t="s">
        <v>130</v>
      </c>
      <c r="G499" s="170"/>
      <c r="H499" s="171"/>
    </row>
    <row r="500" spans="1:8">
      <c r="A500" s="157"/>
      <c r="B500" s="158"/>
      <c r="C500" s="158"/>
      <c r="D500" s="158"/>
      <c r="E500" s="172"/>
      <c r="F500" s="95" t="s">
        <v>130</v>
      </c>
      <c r="G500" s="170"/>
      <c r="H500" s="171"/>
    </row>
    <row r="501" spans="1:8">
      <c r="A501" s="157"/>
      <c r="B501" s="158"/>
      <c r="C501" s="158"/>
      <c r="D501" s="158"/>
      <c r="E501" s="172"/>
      <c r="F501" s="95" t="s">
        <v>130</v>
      </c>
      <c r="G501" s="170"/>
      <c r="H501" s="171"/>
    </row>
    <row r="502" ht="13.5" spans="1:8">
      <c r="A502" s="173"/>
      <c r="B502" s="174" t="s">
        <v>238</v>
      </c>
      <c r="C502" s="174"/>
      <c r="D502" s="175"/>
      <c r="E502" s="176"/>
      <c r="F502" s="95" t="s">
        <v>130</v>
      </c>
      <c r="G502" s="177"/>
      <c r="H502" s="178"/>
    </row>
    <row r="506" ht="16.5" spans="1:8">
      <c r="A506" s="115" t="s">
        <v>657</v>
      </c>
      <c r="B506" s="115"/>
      <c r="C506" s="115"/>
      <c r="D506" s="115"/>
      <c r="E506" s="115"/>
      <c r="F506" s="115"/>
      <c r="G506" s="115"/>
      <c r="H506" s="115"/>
    </row>
    <row r="507" ht="48.75" spans="1:8">
      <c r="A507" s="116"/>
      <c r="B507" s="117" t="s">
        <v>139</v>
      </c>
      <c r="C507" s="117"/>
      <c r="D507" s="118" t="s">
        <v>658</v>
      </c>
      <c r="E507" s="119"/>
      <c r="F507" s="120" t="s">
        <v>141</v>
      </c>
      <c r="G507" s="121" t="s">
        <v>551</v>
      </c>
      <c r="H507" s="122"/>
    </row>
    <row r="508" spans="1:8">
      <c r="A508" s="123"/>
      <c r="B508" s="124" t="s">
        <v>143</v>
      </c>
      <c r="C508" s="125"/>
      <c r="D508" s="126" t="s">
        <v>144</v>
      </c>
      <c r="E508" s="127"/>
      <c r="F508" s="128"/>
      <c r="G508" s="129"/>
      <c r="H508" s="122"/>
    </row>
    <row r="509" spans="1:8">
      <c r="A509" s="130"/>
      <c r="B509" s="124" t="s">
        <v>145</v>
      </c>
      <c r="C509" s="125"/>
      <c r="D509" s="126" t="s">
        <v>146</v>
      </c>
      <c r="E509" s="127"/>
      <c r="F509" s="128"/>
      <c r="G509" s="129"/>
      <c r="H509" s="122"/>
    </row>
    <row r="510" spans="1:8">
      <c r="A510" s="130"/>
      <c r="B510" s="124" t="s">
        <v>147</v>
      </c>
      <c r="C510" s="131"/>
      <c r="H510" s="122"/>
    </row>
    <row r="511" ht="13.5" spans="1:8">
      <c r="A511" s="133"/>
      <c r="B511" s="134" t="s">
        <v>149</v>
      </c>
      <c r="C511" s="135"/>
      <c r="D511" s="136" t="s">
        <v>495</v>
      </c>
      <c r="E511" s="128"/>
      <c r="F511" s="128"/>
      <c r="G511" s="129"/>
      <c r="H511" s="137"/>
    </row>
    <row r="512" spans="1:8">
      <c r="A512" s="138"/>
      <c r="B512" s="139" t="s">
        <v>151</v>
      </c>
      <c r="C512" s="139"/>
      <c r="D512" s="140"/>
      <c r="E512" s="141"/>
      <c r="F512" s="142" t="s">
        <v>153</v>
      </c>
      <c r="G512" s="143"/>
      <c r="H512" s="144"/>
    </row>
    <row r="513" ht="13.5" spans="1:8">
      <c r="A513" s="145"/>
      <c r="B513" s="146" t="s">
        <v>154</v>
      </c>
      <c r="C513" s="146"/>
      <c r="D513" s="147" t="s">
        <v>155</v>
      </c>
      <c r="E513" s="148"/>
      <c r="F513" s="149" t="s">
        <v>156</v>
      </c>
      <c r="G513" s="150" t="s">
        <v>447</v>
      </c>
      <c r="H513" s="151"/>
    </row>
    <row r="514" ht="26.25" spans="1:8">
      <c r="A514" s="152" t="s">
        <v>158</v>
      </c>
      <c r="B514" s="153" t="s">
        <v>159</v>
      </c>
      <c r="C514" s="153" t="s">
        <v>552</v>
      </c>
      <c r="D514" s="153" t="s">
        <v>161</v>
      </c>
      <c r="E514" s="153" t="s">
        <v>553</v>
      </c>
      <c r="F514" s="154" t="s">
        <v>121</v>
      </c>
      <c r="G514" s="155" t="s">
        <v>163</v>
      </c>
      <c r="H514" s="156"/>
    </row>
    <row r="515" ht="24" spans="1:8">
      <c r="A515" s="157">
        <v>1</v>
      </c>
      <c r="B515" s="164" t="s">
        <v>167</v>
      </c>
      <c r="C515" s="164"/>
      <c r="D515" s="165" t="s">
        <v>169</v>
      </c>
      <c r="E515" s="159"/>
      <c r="F515" s="95" t="s">
        <v>130</v>
      </c>
      <c r="G515" s="162"/>
      <c r="H515" s="163"/>
    </row>
    <row r="516" ht="36" spans="1:8">
      <c r="A516" s="157">
        <v>2</v>
      </c>
      <c r="B516" s="164" t="s">
        <v>225</v>
      </c>
      <c r="C516" s="164"/>
      <c r="D516" s="165" t="s">
        <v>222</v>
      </c>
      <c r="E516" s="159"/>
      <c r="F516" s="95" t="s">
        <v>130</v>
      </c>
      <c r="G516" s="162"/>
      <c r="H516" s="163"/>
    </row>
    <row r="517" ht="48" spans="1:8">
      <c r="A517" s="157">
        <v>3</v>
      </c>
      <c r="B517" s="164" t="s">
        <v>627</v>
      </c>
      <c r="C517" s="164"/>
      <c r="D517" s="165" t="s">
        <v>559</v>
      </c>
      <c r="E517" s="159"/>
      <c r="F517" s="95" t="s">
        <v>130</v>
      </c>
      <c r="G517" s="162"/>
      <c r="H517" s="163"/>
    </row>
    <row r="518" ht="36" spans="1:8">
      <c r="A518" s="157">
        <v>4</v>
      </c>
      <c r="B518" s="168" t="s">
        <v>628</v>
      </c>
      <c r="C518" s="168"/>
      <c r="D518" s="169" t="s">
        <v>561</v>
      </c>
      <c r="E518" s="209"/>
      <c r="F518" s="95" t="s">
        <v>130</v>
      </c>
      <c r="G518" s="170"/>
      <c r="H518" s="171"/>
    </row>
    <row r="519" spans="1:8">
      <c r="A519" s="157"/>
      <c r="B519" s="194"/>
      <c r="C519" s="194"/>
      <c r="D519" s="101" t="s">
        <v>172</v>
      </c>
      <c r="E519" s="195"/>
      <c r="F519" s="95" t="s">
        <v>130</v>
      </c>
      <c r="G519" s="170"/>
      <c r="H519" s="171"/>
    </row>
    <row r="520" spans="1:8">
      <c r="A520" s="157"/>
      <c r="B520" s="183"/>
      <c r="C520" s="158"/>
      <c r="D520" s="158" t="s">
        <v>174</v>
      </c>
      <c r="E520" s="172"/>
      <c r="F520" s="95" t="s">
        <v>130</v>
      </c>
      <c r="G520" s="170"/>
      <c r="H520" s="171"/>
    </row>
    <row r="521" spans="1:8">
      <c r="A521" s="157"/>
      <c r="B521" s="183"/>
      <c r="C521" s="158"/>
      <c r="D521" s="158" t="s">
        <v>575</v>
      </c>
      <c r="E521" s="172"/>
      <c r="F521" s="95" t="s">
        <v>130</v>
      </c>
      <c r="G521" s="170"/>
      <c r="H521" s="171"/>
    </row>
    <row r="522" spans="1:8">
      <c r="A522" s="157"/>
      <c r="B522" s="183"/>
      <c r="C522" s="158"/>
      <c r="D522" s="158" t="s">
        <v>176</v>
      </c>
      <c r="E522" s="172"/>
      <c r="F522" s="95"/>
      <c r="G522" s="170"/>
      <c r="H522" s="171"/>
    </row>
    <row r="523" spans="1:8">
      <c r="A523" s="157"/>
      <c r="B523" s="183"/>
      <c r="C523" s="158"/>
      <c r="D523" s="158" t="s">
        <v>177</v>
      </c>
      <c r="E523" s="172"/>
      <c r="F523" s="95" t="s">
        <v>130</v>
      </c>
      <c r="G523" s="170"/>
      <c r="H523" s="171"/>
    </row>
    <row r="524" spans="1:8">
      <c r="A524" s="157"/>
      <c r="B524" s="183"/>
      <c r="C524" s="158"/>
      <c r="D524" s="158" t="s">
        <v>599</v>
      </c>
      <c r="E524" s="172"/>
      <c r="F524" s="95" t="s">
        <v>130</v>
      </c>
      <c r="G524" s="170"/>
      <c r="H524" s="171"/>
    </row>
    <row r="525" ht="25.5" spans="1:8">
      <c r="A525" s="157"/>
      <c r="B525" s="183"/>
      <c r="C525" s="158"/>
      <c r="D525" s="158" t="s">
        <v>563</v>
      </c>
      <c r="E525" s="172"/>
      <c r="F525" s="95" t="s">
        <v>130</v>
      </c>
      <c r="G525" s="170"/>
      <c r="H525" s="171"/>
    </row>
    <row r="526" ht="25.5" spans="1:8">
      <c r="A526" s="157"/>
      <c r="B526" s="158"/>
      <c r="C526" s="158"/>
      <c r="D526" s="158" t="s">
        <v>564</v>
      </c>
      <c r="E526" s="172"/>
      <c r="F526" s="95" t="s">
        <v>130</v>
      </c>
      <c r="G526" s="170"/>
      <c r="H526" s="171"/>
    </row>
    <row r="527" ht="25.5" spans="1:8">
      <c r="A527" s="157"/>
      <c r="B527" s="158"/>
      <c r="C527" s="158"/>
      <c r="D527" s="158" t="s">
        <v>565</v>
      </c>
      <c r="E527" s="172"/>
      <c r="F527" s="95" t="s">
        <v>130</v>
      </c>
      <c r="G527" s="170"/>
      <c r="H527" s="171"/>
    </row>
    <row r="528" ht="25.5" spans="1:8">
      <c r="A528" s="157"/>
      <c r="B528" s="158"/>
      <c r="C528" s="158"/>
      <c r="D528" s="158" t="s">
        <v>566</v>
      </c>
      <c r="E528" s="172"/>
      <c r="F528" s="95" t="s">
        <v>130</v>
      </c>
      <c r="G528" s="170"/>
      <c r="H528" s="171"/>
    </row>
    <row r="529" ht="25.5" spans="1:8">
      <c r="A529" s="157">
        <v>5</v>
      </c>
      <c r="B529" s="158" t="s">
        <v>629</v>
      </c>
      <c r="C529" s="158"/>
      <c r="D529" s="158" t="s">
        <v>630</v>
      </c>
      <c r="E529" s="172"/>
      <c r="F529" s="95" t="s">
        <v>130</v>
      </c>
      <c r="G529" s="170"/>
      <c r="H529" s="171"/>
    </row>
    <row r="530" spans="1:8">
      <c r="A530" s="157"/>
      <c r="B530" s="158"/>
      <c r="C530" s="158"/>
      <c r="D530" s="158" t="s">
        <v>631</v>
      </c>
      <c r="E530" s="172"/>
      <c r="F530" s="95" t="s">
        <v>130</v>
      </c>
      <c r="G530" s="170"/>
      <c r="H530" s="171"/>
    </row>
    <row r="531" spans="1:8">
      <c r="A531" s="157"/>
      <c r="B531" s="158"/>
      <c r="C531" s="158"/>
      <c r="D531" s="158" t="s">
        <v>659</v>
      </c>
      <c r="E531" s="172"/>
      <c r="F531" s="95" t="s">
        <v>130</v>
      </c>
      <c r="G531" s="170"/>
      <c r="H531" s="171"/>
    </row>
    <row r="532" spans="1:8">
      <c r="A532" s="157"/>
      <c r="B532" s="158"/>
      <c r="C532" s="158"/>
      <c r="D532" s="158" t="s">
        <v>482</v>
      </c>
      <c r="E532" s="172"/>
      <c r="F532" s="95" t="s">
        <v>130</v>
      </c>
      <c r="G532" s="170"/>
      <c r="H532" s="171"/>
    </row>
    <row r="533" spans="1:8">
      <c r="A533" s="157"/>
      <c r="B533" s="158"/>
      <c r="C533" s="158"/>
      <c r="D533" s="158" t="s">
        <v>660</v>
      </c>
      <c r="E533" s="172"/>
      <c r="F533" s="95" t="s">
        <v>130</v>
      </c>
      <c r="G533" s="170"/>
      <c r="H533" s="171"/>
    </row>
    <row r="534" spans="1:8">
      <c r="A534" s="157"/>
      <c r="B534" s="158"/>
      <c r="C534" s="158"/>
      <c r="D534" s="158" t="s">
        <v>661</v>
      </c>
      <c r="E534" s="172"/>
      <c r="F534" s="95" t="s">
        <v>130</v>
      </c>
      <c r="G534" s="170"/>
      <c r="H534" s="171"/>
    </row>
    <row r="535" spans="1:8">
      <c r="A535" s="157">
        <v>6</v>
      </c>
      <c r="B535" s="158" t="s">
        <v>651</v>
      </c>
      <c r="C535" s="158"/>
      <c r="D535" s="158" t="s">
        <v>642</v>
      </c>
      <c r="E535" s="172"/>
      <c r="F535" s="95" t="s">
        <v>130</v>
      </c>
      <c r="G535" s="170"/>
      <c r="H535" s="171"/>
    </row>
    <row r="536" spans="1:8">
      <c r="A536" s="157"/>
      <c r="B536" s="158"/>
      <c r="C536" s="158"/>
      <c r="D536" s="158" t="s">
        <v>652</v>
      </c>
      <c r="E536" s="172"/>
      <c r="F536" s="95"/>
      <c r="G536" s="170"/>
      <c r="H536" s="171"/>
    </row>
    <row r="537" spans="1:8">
      <c r="A537" s="157">
        <v>7</v>
      </c>
      <c r="B537" s="158" t="s">
        <v>653</v>
      </c>
      <c r="C537" s="158"/>
      <c r="D537" s="158" t="s">
        <v>654</v>
      </c>
      <c r="E537" s="172"/>
      <c r="F537" s="95"/>
      <c r="G537" s="170"/>
      <c r="H537" s="171"/>
    </row>
    <row r="538" ht="38.25" spans="1:8">
      <c r="A538" s="157">
        <v>8</v>
      </c>
      <c r="B538" s="158" t="s">
        <v>655</v>
      </c>
      <c r="C538" s="158"/>
      <c r="D538" s="158" t="s">
        <v>656</v>
      </c>
      <c r="E538" s="172"/>
      <c r="F538" s="95"/>
      <c r="G538" s="170"/>
      <c r="H538" s="171"/>
    </row>
    <row r="539" ht="25.5" spans="1:8">
      <c r="A539" s="157">
        <v>7</v>
      </c>
      <c r="B539" s="158" t="s">
        <v>217</v>
      </c>
      <c r="C539" s="158"/>
      <c r="D539" s="158" t="s">
        <v>218</v>
      </c>
      <c r="E539" s="172"/>
      <c r="F539" s="95" t="s">
        <v>130</v>
      </c>
      <c r="G539" s="211"/>
      <c r="H539" s="212"/>
    </row>
    <row r="540" spans="1:8">
      <c r="A540" s="157"/>
      <c r="B540" s="158"/>
      <c r="C540" s="158"/>
      <c r="D540" s="158" t="s">
        <v>593</v>
      </c>
      <c r="E540" s="172"/>
      <c r="F540" s="95" t="s">
        <v>130</v>
      </c>
      <c r="G540" s="170"/>
      <c r="H540" s="171"/>
    </row>
    <row r="541" ht="24" spans="1:8">
      <c r="A541" s="157">
        <v>8</v>
      </c>
      <c r="B541" s="164" t="s">
        <v>594</v>
      </c>
      <c r="C541" s="164"/>
      <c r="D541" s="165" t="s">
        <v>169</v>
      </c>
      <c r="E541" s="159"/>
      <c r="F541" s="95" t="s">
        <v>130</v>
      </c>
      <c r="G541" s="170"/>
      <c r="H541" s="171"/>
    </row>
    <row r="542" ht="60" spans="1:8">
      <c r="A542" s="157">
        <v>9</v>
      </c>
      <c r="B542" s="164" t="s">
        <v>225</v>
      </c>
      <c r="C542" s="164"/>
      <c r="D542" s="165" t="s">
        <v>624</v>
      </c>
      <c r="E542" s="159"/>
      <c r="F542" s="95" t="s">
        <v>130</v>
      </c>
      <c r="G542" s="170"/>
      <c r="H542" s="171"/>
    </row>
    <row r="543" ht="60" spans="1:8">
      <c r="A543" s="157">
        <v>10</v>
      </c>
      <c r="B543" s="164" t="s">
        <v>637</v>
      </c>
      <c r="C543" s="164"/>
      <c r="D543" s="165" t="s">
        <v>559</v>
      </c>
      <c r="E543" s="159"/>
      <c r="F543" s="95" t="s">
        <v>130</v>
      </c>
      <c r="G543" s="202"/>
      <c r="H543" s="203"/>
    </row>
    <row r="544" ht="48" spans="1:8">
      <c r="A544" s="157">
        <v>11</v>
      </c>
      <c r="B544" s="168" t="s">
        <v>638</v>
      </c>
      <c r="C544" s="168"/>
      <c r="D544" s="169" t="s">
        <v>561</v>
      </c>
      <c r="E544" s="209"/>
      <c r="F544" s="95" t="s">
        <v>130</v>
      </c>
      <c r="G544" s="202"/>
      <c r="H544" s="203"/>
    </row>
    <row r="545" ht="25.5" spans="1:8">
      <c r="A545" s="157">
        <v>12</v>
      </c>
      <c r="B545" s="158" t="s">
        <v>629</v>
      </c>
      <c r="C545" s="158"/>
      <c r="D545" s="158" t="s">
        <v>630</v>
      </c>
      <c r="E545" s="172"/>
      <c r="F545" s="95" t="s">
        <v>130</v>
      </c>
      <c r="G545" s="170"/>
      <c r="H545" s="171"/>
    </row>
    <row r="546" spans="1:8">
      <c r="A546" s="157"/>
      <c r="B546" s="158"/>
      <c r="C546" s="158"/>
      <c r="D546" s="158" t="s">
        <v>617</v>
      </c>
      <c r="E546" s="172"/>
      <c r="F546" s="95" t="s">
        <v>130</v>
      </c>
      <c r="G546" s="170"/>
      <c r="H546" s="171"/>
    </row>
    <row r="547" ht="25.5" spans="1:8">
      <c r="A547" s="157"/>
      <c r="B547" s="158"/>
      <c r="C547" s="158"/>
      <c r="D547" s="158" t="s">
        <v>481</v>
      </c>
      <c r="E547" s="172"/>
      <c r="F547" s="95" t="s">
        <v>130</v>
      </c>
      <c r="G547" s="170"/>
      <c r="H547" s="171"/>
    </row>
    <row r="548" spans="1:8">
      <c r="A548" s="157"/>
      <c r="B548" s="158"/>
      <c r="C548" s="158"/>
      <c r="D548" s="158" t="s">
        <v>482</v>
      </c>
      <c r="E548" s="172"/>
      <c r="F548" s="95" t="s">
        <v>130</v>
      </c>
      <c r="G548" s="170"/>
      <c r="H548" s="171"/>
    </row>
    <row r="549" spans="1:8">
      <c r="A549" s="157"/>
      <c r="B549" s="158"/>
      <c r="C549" s="158"/>
      <c r="D549" s="158"/>
      <c r="E549" s="172"/>
      <c r="F549" s="95" t="s">
        <v>130</v>
      </c>
      <c r="G549" s="170"/>
      <c r="H549" s="171"/>
    </row>
    <row r="550" spans="1:8">
      <c r="A550" s="157"/>
      <c r="B550" s="158"/>
      <c r="C550" s="158"/>
      <c r="D550" s="158"/>
      <c r="E550" s="172"/>
      <c r="F550" s="95" t="s">
        <v>130</v>
      </c>
      <c r="G550" s="170"/>
      <c r="H550" s="171"/>
    </row>
    <row r="551" spans="1:8">
      <c r="A551" s="157"/>
      <c r="B551" s="158"/>
      <c r="C551" s="158"/>
      <c r="D551" s="158"/>
      <c r="E551" s="172"/>
      <c r="F551" s="95" t="s">
        <v>130</v>
      </c>
      <c r="G551" s="170"/>
      <c r="H551" s="171"/>
    </row>
    <row r="552" spans="1:8">
      <c r="A552" s="157"/>
      <c r="B552" s="158"/>
      <c r="C552" s="158"/>
      <c r="D552" s="158"/>
      <c r="E552" s="172"/>
      <c r="F552" s="95" t="s">
        <v>130</v>
      </c>
      <c r="G552" s="170"/>
      <c r="H552" s="171"/>
    </row>
    <row r="553" spans="1:8">
      <c r="A553" s="157"/>
      <c r="B553" s="158"/>
      <c r="C553" s="158"/>
      <c r="D553" s="158"/>
      <c r="E553" s="172"/>
      <c r="F553" s="95" t="s">
        <v>130</v>
      </c>
      <c r="G553" s="170"/>
      <c r="H553" s="171"/>
    </row>
    <row r="554" ht="13.5" spans="1:8">
      <c r="A554" s="173"/>
      <c r="B554" s="174" t="s">
        <v>238</v>
      </c>
      <c r="C554" s="174"/>
      <c r="D554" s="175"/>
      <c r="E554" s="176"/>
      <c r="F554" s="95" t="s">
        <v>130</v>
      </c>
      <c r="G554" s="177"/>
      <c r="H554" s="178"/>
    </row>
    <row r="558" ht="16.5" spans="1:8">
      <c r="A558" s="115" t="s">
        <v>662</v>
      </c>
      <c r="B558" s="115"/>
      <c r="C558" s="115"/>
      <c r="D558" s="115"/>
      <c r="E558" s="115"/>
      <c r="F558" s="115"/>
      <c r="G558" s="115"/>
      <c r="H558" s="115"/>
    </row>
    <row r="559" ht="60.75" spans="1:8">
      <c r="A559" s="116"/>
      <c r="B559" s="117" t="s">
        <v>139</v>
      </c>
      <c r="C559" s="117"/>
      <c r="D559" s="118" t="s">
        <v>663</v>
      </c>
      <c r="E559" s="119"/>
      <c r="F559" s="120" t="s">
        <v>141</v>
      </c>
      <c r="G559" s="121" t="s">
        <v>551</v>
      </c>
      <c r="H559" s="122"/>
    </row>
    <row r="560" spans="1:8">
      <c r="A560" s="123"/>
      <c r="B560" s="124" t="s">
        <v>143</v>
      </c>
      <c r="C560" s="125"/>
      <c r="D560" s="126" t="s">
        <v>144</v>
      </c>
      <c r="E560" s="127"/>
      <c r="F560" s="128"/>
      <c r="G560" s="129"/>
      <c r="H560" s="122"/>
    </row>
    <row r="561" spans="1:8">
      <c r="A561" s="130"/>
      <c r="B561" s="124" t="s">
        <v>145</v>
      </c>
      <c r="C561" s="125"/>
      <c r="D561" s="126" t="s">
        <v>146</v>
      </c>
      <c r="E561" s="127"/>
      <c r="F561" s="128"/>
      <c r="G561" s="129"/>
      <c r="H561" s="122"/>
    </row>
    <row r="562" spans="1:8">
      <c r="A562" s="130"/>
      <c r="B562" s="124" t="s">
        <v>147</v>
      </c>
      <c r="C562" s="131"/>
      <c r="H562" s="122"/>
    </row>
    <row r="563" ht="13.5" spans="1:8">
      <c r="A563" s="133"/>
      <c r="B563" s="134" t="s">
        <v>149</v>
      </c>
      <c r="C563" s="135"/>
      <c r="D563" s="136" t="s">
        <v>511</v>
      </c>
      <c r="E563" s="128"/>
      <c r="F563" s="128"/>
      <c r="G563" s="129"/>
      <c r="H563" s="137"/>
    </row>
    <row r="564" spans="1:8">
      <c r="A564" s="138"/>
      <c r="B564" s="139" t="s">
        <v>151</v>
      </c>
      <c r="C564" s="139"/>
      <c r="D564" s="140"/>
      <c r="E564" s="141"/>
      <c r="F564" s="142" t="s">
        <v>153</v>
      </c>
      <c r="G564" s="143"/>
      <c r="H564" s="144"/>
    </row>
    <row r="565" ht="13.5" spans="1:8">
      <c r="A565" s="145"/>
      <c r="B565" s="146" t="s">
        <v>154</v>
      </c>
      <c r="C565" s="146"/>
      <c r="D565" s="147" t="s">
        <v>155</v>
      </c>
      <c r="E565" s="148"/>
      <c r="F565" s="149" t="s">
        <v>156</v>
      </c>
      <c r="G565" s="150" t="s">
        <v>447</v>
      </c>
      <c r="H565" s="151"/>
    </row>
    <row r="566" ht="26.25" spans="1:8">
      <c r="A566" s="152" t="s">
        <v>158</v>
      </c>
      <c r="B566" s="153" t="s">
        <v>159</v>
      </c>
      <c r="C566" s="153" t="s">
        <v>552</v>
      </c>
      <c r="D566" s="153" t="s">
        <v>161</v>
      </c>
      <c r="E566" s="153" t="s">
        <v>553</v>
      </c>
      <c r="F566" s="154" t="s">
        <v>121</v>
      </c>
      <c r="G566" s="155" t="s">
        <v>163</v>
      </c>
      <c r="H566" s="156"/>
    </row>
    <row r="567" ht="24" spans="1:8">
      <c r="A567" s="157">
        <v>1</v>
      </c>
      <c r="B567" s="164" t="s">
        <v>167</v>
      </c>
      <c r="C567" s="164"/>
      <c r="D567" s="165" t="s">
        <v>169</v>
      </c>
      <c r="E567" s="159"/>
      <c r="F567" s="95" t="s">
        <v>130</v>
      </c>
      <c r="G567" s="162"/>
      <c r="H567" s="163"/>
    </row>
    <row r="568" ht="36" spans="1:8">
      <c r="A568" s="157">
        <v>2</v>
      </c>
      <c r="B568" s="164" t="s">
        <v>225</v>
      </c>
      <c r="C568" s="164"/>
      <c r="D568" s="165" t="s">
        <v>222</v>
      </c>
      <c r="E568" s="159"/>
      <c r="F568" s="95" t="s">
        <v>130</v>
      </c>
      <c r="G568" s="162"/>
      <c r="H568" s="163"/>
    </row>
    <row r="569" ht="48" spans="1:8">
      <c r="A569" s="157">
        <v>3</v>
      </c>
      <c r="B569" s="164" t="s">
        <v>627</v>
      </c>
      <c r="C569" s="164"/>
      <c r="D569" s="165" t="s">
        <v>559</v>
      </c>
      <c r="E569" s="159"/>
      <c r="F569" s="95" t="s">
        <v>130</v>
      </c>
      <c r="G569" s="162"/>
      <c r="H569" s="163"/>
    </row>
    <row r="570" ht="36" spans="1:8">
      <c r="A570" s="157">
        <v>4</v>
      </c>
      <c r="B570" s="168" t="s">
        <v>628</v>
      </c>
      <c r="C570" s="168"/>
      <c r="D570" s="169" t="s">
        <v>561</v>
      </c>
      <c r="E570" s="209"/>
      <c r="F570" s="95" t="s">
        <v>130</v>
      </c>
      <c r="G570" s="170"/>
      <c r="H570" s="171"/>
    </row>
    <row r="571" spans="1:8">
      <c r="A571" s="157"/>
      <c r="B571" s="194"/>
      <c r="C571" s="194"/>
      <c r="D571" s="101" t="s">
        <v>172</v>
      </c>
      <c r="E571" s="195"/>
      <c r="F571" s="95" t="s">
        <v>130</v>
      </c>
      <c r="G571" s="170"/>
      <c r="H571" s="171"/>
    </row>
    <row r="572" spans="1:8">
      <c r="A572" s="157"/>
      <c r="B572" s="183"/>
      <c r="C572" s="158"/>
      <c r="D572" s="158" t="s">
        <v>174</v>
      </c>
      <c r="E572" s="172"/>
      <c r="F572" s="95" t="s">
        <v>130</v>
      </c>
      <c r="G572" s="170"/>
      <c r="H572" s="171"/>
    </row>
    <row r="573" spans="1:8">
      <c r="A573" s="157"/>
      <c r="B573" s="183"/>
      <c r="C573" s="158"/>
      <c r="D573" s="158" t="s">
        <v>575</v>
      </c>
      <c r="E573" s="172"/>
      <c r="F573" s="95" t="s">
        <v>130</v>
      </c>
      <c r="G573" s="170"/>
      <c r="H573" s="171"/>
    </row>
    <row r="574" spans="1:8">
      <c r="A574" s="157"/>
      <c r="B574" s="183"/>
      <c r="C574" s="158"/>
      <c r="D574" s="158" t="s">
        <v>176</v>
      </c>
      <c r="E574" s="172"/>
      <c r="F574" s="95"/>
      <c r="G574" s="170"/>
      <c r="H574" s="171"/>
    </row>
    <row r="575" spans="1:8">
      <c r="A575" s="157"/>
      <c r="B575" s="183"/>
      <c r="C575" s="158"/>
      <c r="D575" s="158" t="s">
        <v>177</v>
      </c>
      <c r="E575" s="172"/>
      <c r="F575" s="95" t="s">
        <v>130</v>
      </c>
      <c r="G575" s="170"/>
      <c r="H575" s="171"/>
    </row>
    <row r="576" spans="1:8">
      <c r="A576" s="157"/>
      <c r="B576" s="183"/>
      <c r="C576" s="158"/>
      <c r="D576" s="158" t="s">
        <v>599</v>
      </c>
      <c r="E576" s="172"/>
      <c r="F576" s="95" t="s">
        <v>130</v>
      </c>
      <c r="G576" s="170"/>
      <c r="H576" s="171"/>
    </row>
    <row r="577" ht="25.5" spans="1:8">
      <c r="A577" s="157"/>
      <c r="B577" s="183"/>
      <c r="C577" s="158"/>
      <c r="D577" s="158" t="s">
        <v>563</v>
      </c>
      <c r="E577" s="172"/>
      <c r="F577" s="95" t="s">
        <v>130</v>
      </c>
      <c r="G577" s="170"/>
      <c r="H577" s="171"/>
    </row>
    <row r="578" ht="25.5" spans="1:8">
      <c r="A578" s="157"/>
      <c r="B578" s="158"/>
      <c r="C578" s="158"/>
      <c r="D578" s="158" t="s">
        <v>564</v>
      </c>
      <c r="E578" s="172"/>
      <c r="F578" s="95" t="s">
        <v>130</v>
      </c>
      <c r="G578" s="170"/>
      <c r="H578" s="171"/>
    </row>
    <row r="579" ht="25.5" spans="1:8">
      <c r="A579" s="157"/>
      <c r="B579" s="158"/>
      <c r="C579" s="158"/>
      <c r="D579" s="158" t="s">
        <v>565</v>
      </c>
      <c r="E579" s="172"/>
      <c r="F579" s="95" t="s">
        <v>130</v>
      </c>
      <c r="G579" s="170"/>
      <c r="H579" s="171"/>
    </row>
    <row r="580" ht="25.5" spans="1:8">
      <c r="A580" s="157"/>
      <c r="B580" s="158"/>
      <c r="C580" s="158"/>
      <c r="D580" s="158" t="s">
        <v>566</v>
      </c>
      <c r="E580" s="172"/>
      <c r="F580" s="95" t="s">
        <v>130</v>
      </c>
      <c r="G580" s="170"/>
      <c r="H580" s="171"/>
    </row>
    <row r="581" ht="25.5" spans="1:8">
      <c r="A581" s="157">
        <v>5</v>
      </c>
      <c r="B581" s="158" t="s">
        <v>629</v>
      </c>
      <c r="C581" s="158"/>
      <c r="D581" s="158" t="s">
        <v>630</v>
      </c>
      <c r="E581" s="172"/>
      <c r="F581" s="95" t="s">
        <v>130</v>
      </c>
      <c r="G581" s="170"/>
      <c r="H581" s="171"/>
    </row>
    <row r="582" spans="1:8">
      <c r="A582" s="157"/>
      <c r="B582" s="158"/>
      <c r="C582" s="158"/>
      <c r="D582" s="158" t="s">
        <v>631</v>
      </c>
      <c r="E582" s="172"/>
      <c r="F582" s="95"/>
      <c r="G582" s="170"/>
      <c r="H582" s="171"/>
    </row>
    <row r="583" spans="1:8">
      <c r="A583" s="157"/>
      <c r="B583" s="158"/>
      <c r="C583" s="158"/>
      <c r="D583" s="158" t="s">
        <v>659</v>
      </c>
      <c r="E583" s="172"/>
      <c r="F583" s="95" t="s">
        <v>130</v>
      </c>
      <c r="G583" s="170"/>
      <c r="H583" s="171"/>
    </row>
    <row r="584" spans="1:8">
      <c r="A584" s="157"/>
      <c r="B584" s="158"/>
      <c r="C584" s="158"/>
      <c r="D584" s="158" t="s">
        <v>482</v>
      </c>
      <c r="E584" s="172"/>
      <c r="F584" s="95" t="s">
        <v>130</v>
      </c>
      <c r="G584" s="170"/>
      <c r="H584" s="171"/>
    </row>
    <row r="585" spans="1:8">
      <c r="A585" s="157"/>
      <c r="B585" s="158"/>
      <c r="C585" s="158"/>
      <c r="D585" s="158" t="s">
        <v>660</v>
      </c>
      <c r="E585" s="172"/>
      <c r="F585" s="95" t="s">
        <v>130</v>
      </c>
      <c r="G585" s="170"/>
      <c r="H585" s="171"/>
    </row>
    <row r="586" spans="1:8">
      <c r="A586" s="157"/>
      <c r="B586" s="158"/>
      <c r="C586" s="158"/>
      <c r="D586" s="158" t="s">
        <v>661</v>
      </c>
      <c r="E586" s="172"/>
      <c r="F586" s="95" t="s">
        <v>130</v>
      </c>
      <c r="G586" s="170"/>
      <c r="H586" s="171"/>
    </row>
    <row r="587" spans="1:8">
      <c r="A587" s="157">
        <v>6</v>
      </c>
      <c r="B587" s="158" t="s">
        <v>664</v>
      </c>
      <c r="C587" s="158"/>
      <c r="D587" s="158" t="s">
        <v>642</v>
      </c>
      <c r="E587" s="172"/>
      <c r="F587" s="95" t="s">
        <v>130</v>
      </c>
      <c r="G587" s="170"/>
      <c r="H587" s="171"/>
    </row>
    <row r="588" spans="1:8">
      <c r="A588" s="157"/>
      <c r="B588" s="158"/>
      <c r="C588" s="158"/>
      <c r="D588" s="158" t="s">
        <v>665</v>
      </c>
      <c r="E588" s="172"/>
      <c r="F588" s="95"/>
      <c r="G588" s="170"/>
      <c r="H588" s="171"/>
    </row>
    <row r="589" spans="1:8">
      <c r="A589" s="157"/>
      <c r="B589" s="158"/>
      <c r="C589" s="158"/>
      <c r="D589" s="158" t="s">
        <v>666</v>
      </c>
      <c r="E589" s="172"/>
      <c r="F589" s="95"/>
      <c r="G589" s="170"/>
      <c r="H589" s="171"/>
    </row>
    <row r="590" ht="25.5" spans="1:8">
      <c r="A590" s="157">
        <v>7</v>
      </c>
      <c r="B590" s="158" t="s">
        <v>217</v>
      </c>
      <c r="C590" s="158"/>
      <c r="D590" s="158" t="s">
        <v>218</v>
      </c>
      <c r="E590" s="172"/>
      <c r="F590" s="95" t="s">
        <v>130</v>
      </c>
      <c r="G590" s="211"/>
      <c r="H590" s="212"/>
    </row>
    <row r="591" spans="1:8">
      <c r="A591" s="157"/>
      <c r="B591" s="158"/>
      <c r="C591" s="158"/>
      <c r="D591" s="158" t="s">
        <v>593</v>
      </c>
      <c r="E591" s="172"/>
      <c r="F591" s="95" t="s">
        <v>130</v>
      </c>
      <c r="G591" s="170"/>
      <c r="H591" s="171"/>
    </row>
    <row r="592" ht="24" spans="1:8">
      <c r="A592" s="157">
        <v>8</v>
      </c>
      <c r="B592" s="164" t="s">
        <v>594</v>
      </c>
      <c r="C592" s="164"/>
      <c r="D592" s="165" t="s">
        <v>169</v>
      </c>
      <c r="E592" s="159"/>
      <c r="F592" s="95" t="s">
        <v>130</v>
      </c>
      <c r="G592" s="170"/>
      <c r="H592" s="171"/>
    </row>
    <row r="593" ht="60" spans="1:8">
      <c r="A593" s="157">
        <v>9</v>
      </c>
      <c r="B593" s="164" t="s">
        <v>225</v>
      </c>
      <c r="C593" s="164"/>
      <c r="D593" s="165" t="s">
        <v>624</v>
      </c>
      <c r="E593" s="159"/>
      <c r="F593" s="95" t="s">
        <v>130</v>
      </c>
      <c r="G593" s="170"/>
      <c r="H593" s="171"/>
    </row>
    <row r="594" ht="60" spans="1:8">
      <c r="A594" s="157">
        <v>10</v>
      </c>
      <c r="B594" s="164" t="s">
        <v>637</v>
      </c>
      <c r="C594" s="164"/>
      <c r="D594" s="165" t="s">
        <v>559</v>
      </c>
      <c r="E594" s="159"/>
      <c r="F594" s="95" t="s">
        <v>130</v>
      </c>
      <c r="G594" s="202"/>
      <c r="H594" s="203"/>
    </row>
    <row r="595" ht="48" spans="1:8">
      <c r="A595" s="157">
        <v>11</v>
      </c>
      <c r="B595" s="168" t="s">
        <v>638</v>
      </c>
      <c r="C595" s="168"/>
      <c r="D595" s="169" t="s">
        <v>561</v>
      </c>
      <c r="E595" s="209"/>
      <c r="F595" s="95" t="s">
        <v>130</v>
      </c>
      <c r="G595" s="202"/>
      <c r="H595" s="203"/>
    </row>
    <row r="596" ht="25.5" spans="1:8">
      <c r="A596" s="157">
        <v>12</v>
      </c>
      <c r="B596" s="158" t="s">
        <v>629</v>
      </c>
      <c r="C596" s="158"/>
      <c r="D596" s="158" t="s">
        <v>630</v>
      </c>
      <c r="E596" s="172"/>
      <c r="F596" s="95" t="s">
        <v>130</v>
      </c>
      <c r="G596" s="170"/>
      <c r="H596" s="171"/>
    </row>
    <row r="597" spans="1:8">
      <c r="A597" s="157"/>
      <c r="B597" s="158"/>
      <c r="C597" s="158"/>
      <c r="D597" s="158" t="s">
        <v>617</v>
      </c>
      <c r="E597" s="172"/>
      <c r="F597" s="95" t="s">
        <v>130</v>
      </c>
      <c r="G597" s="170"/>
      <c r="H597" s="171"/>
    </row>
    <row r="598" ht="25.5" spans="1:8">
      <c r="A598" s="157"/>
      <c r="B598" s="158"/>
      <c r="C598" s="158"/>
      <c r="D598" s="158" t="s">
        <v>481</v>
      </c>
      <c r="E598" s="172"/>
      <c r="F598" s="95" t="s">
        <v>130</v>
      </c>
      <c r="G598" s="170"/>
      <c r="H598" s="171"/>
    </row>
    <row r="599" spans="1:8">
      <c r="A599" s="157"/>
      <c r="B599" s="158"/>
      <c r="C599" s="158"/>
      <c r="D599" s="158" t="s">
        <v>482</v>
      </c>
      <c r="E599" s="172"/>
      <c r="F599" s="95" t="s">
        <v>130</v>
      </c>
      <c r="G599" s="170"/>
      <c r="H599" s="171"/>
    </row>
    <row r="600" spans="1:8">
      <c r="A600" s="157"/>
      <c r="B600" s="158"/>
      <c r="C600" s="158"/>
      <c r="D600" s="158"/>
      <c r="E600" s="172"/>
      <c r="F600" s="95" t="s">
        <v>130</v>
      </c>
      <c r="G600" s="170"/>
      <c r="H600" s="171"/>
    </row>
    <row r="601" spans="1:8">
      <c r="A601" s="157"/>
      <c r="B601" s="158"/>
      <c r="C601" s="158"/>
      <c r="D601" s="158"/>
      <c r="E601" s="172"/>
      <c r="F601" s="95" t="s">
        <v>130</v>
      </c>
      <c r="G601" s="170"/>
      <c r="H601" s="171"/>
    </row>
    <row r="602" spans="1:8">
      <c r="A602" s="157"/>
      <c r="B602" s="158"/>
      <c r="C602" s="158"/>
      <c r="D602" s="158"/>
      <c r="E602" s="172"/>
      <c r="F602" s="95" t="s">
        <v>130</v>
      </c>
      <c r="G602" s="170"/>
      <c r="H602" s="171"/>
    </row>
    <row r="603" spans="1:8">
      <c r="A603" s="157"/>
      <c r="B603" s="158"/>
      <c r="C603" s="158"/>
      <c r="D603" s="158"/>
      <c r="E603" s="172"/>
      <c r="F603" s="95" t="s">
        <v>130</v>
      </c>
      <c r="G603" s="170"/>
      <c r="H603" s="171"/>
    </row>
    <row r="604" spans="1:8">
      <c r="A604" s="157"/>
      <c r="B604" s="158"/>
      <c r="C604" s="158"/>
      <c r="D604" s="158"/>
      <c r="E604" s="172"/>
      <c r="F604" s="95" t="s">
        <v>130</v>
      </c>
      <c r="G604" s="170"/>
      <c r="H604" s="171"/>
    </row>
    <row r="605" ht="13.5" spans="1:8">
      <c r="A605" s="173"/>
      <c r="B605" s="174" t="s">
        <v>238</v>
      </c>
      <c r="C605" s="174"/>
      <c r="D605" s="175"/>
      <c r="E605" s="176"/>
      <c r="F605" s="95" t="s">
        <v>130</v>
      </c>
      <c r="G605" s="177"/>
      <c r="H605" s="178"/>
    </row>
    <row r="609" ht="16.5" spans="1:8">
      <c r="A609" s="115" t="s">
        <v>667</v>
      </c>
      <c r="B609" s="115"/>
      <c r="C609" s="115"/>
      <c r="D609" s="115"/>
      <c r="E609" s="115"/>
      <c r="F609" s="115"/>
      <c r="G609" s="115"/>
      <c r="H609" s="115"/>
    </row>
    <row r="610" ht="60.75" spans="1:8">
      <c r="A610" s="116"/>
      <c r="B610" s="117" t="s">
        <v>139</v>
      </c>
      <c r="C610" s="117"/>
      <c r="D610" s="118" t="s">
        <v>668</v>
      </c>
      <c r="E610" s="119"/>
      <c r="F610" s="120" t="s">
        <v>141</v>
      </c>
      <c r="G610" s="121" t="s">
        <v>551</v>
      </c>
      <c r="H610" s="122"/>
    </row>
    <row r="611" spans="1:8">
      <c r="A611" s="123"/>
      <c r="B611" s="124" t="s">
        <v>143</v>
      </c>
      <c r="C611" s="125"/>
      <c r="D611" s="126" t="s">
        <v>144</v>
      </c>
      <c r="E611" s="127"/>
      <c r="F611" s="128"/>
      <c r="G611" s="129"/>
      <c r="H611" s="122"/>
    </row>
    <row r="612" spans="1:8">
      <c r="A612" s="130"/>
      <c r="B612" s="124" t="s">
        <v>145</v>
      </c>
      <c r="C612" s="125"/>
      <c r="D612" s="126" t="s">
        <v>146</v>
      </c>
      <c r="E612" s="127"/>
      <c r="F612" s="128"/>
      <c r="G612" s="129"/>
      <c r="H612" s="122"/>
    </row>
    <row r="613" spans="1:8">
      <c r="A613" s="130"/>
      <c r="B613" s="124" t="s">
        <v>147</v>
      </c>
      <c r="C613" s="131"/>
      <c r="H613" s="122"/>
    </row>
    <row r="614" ht="13.5" spans="1:8">
      <c r="A614" s="133"/>
      <c r="B614" s="134" t="s">
        <v>149</v>
      </c>
      <c r="C614" s="135"/>
      <c r="D614" s="136" t="s">
        <v>511</v>
      </c>
      <c r="E614" s="128"/>
      <c r="F614" s="128"/>
      <c r="G614" s="129"/>
      <c r="H614" s="137"/>
    </row>
    <row r="615" spans="1:8">
      <c r="A615" s="138"/>
      <c r="B615" s="139" t="s">
        <v>151</v>
      </c>
      <c r="C615" s="139"/>
      <c r="D615" s="140"/>
      <c r="E615" s="141"/>
      <c r="F615" s="142" t="s">
        <v>153</v>
      </c>
      <c r="G615" s="143"/>
      <c r="H615" s="144"/>
    </row>
    <row r="616" ht="13.5" spans="1:8">
      <c r="A616" s="145"/>
      <c r="B616" s="146" t="s">
        <v>154</v>
      </c>
      <c r="C616" s="146"/>
      <c r="D616" s="147" t="s">
        <v>155</v>
      </c>
      <c r="E616" s="148"/>
      <c r="F616" s="149" t="s">
        <v>156</v>
      </c>
      <c r="G616" s="150" t="s">
        <v>447</v>
      </c>
      <c r="H616" s="151"/>
    </row>
    <row r="617" ht="26.25" spans="1:8">
      <c r="A617" s="152" t="s">
        <v>158</v>
      </c>
      <c r="B617" s="153" t="s">
        <v>159</v>
      </c>
      <c r="C617" s="153" t="s">
        <v>552</v>
      </c>
      <c r="D617" s="153" t="s">
        <v>161</v>
      </c>
      <c r="E617" s="153" t="s">
        <v>553</v>
      </c>
      <c r="F617" s="154" t="s">
        <v>121</v>
      </c>
      <c r="G617" s="155" t="s">
        <v>163</v>
      </c>
      <c r="H617" s="156"/>
    </row>
    <row r="618" ht="24" spans="1:8">
      <c r="A618" s="157">
        <v>1</v>
      </c>
      <c r="B618" s="164" t="s">
        <v>167</v>
      </c>
      <c r="C618" s="164"/>
      <c r="D618" s="165" t="s">
        <v>169</v>
      </c>
      <c r="E618" s="159"/>
      <c r="F618" s="95" t="s">
        <v>130</v>
      </c>
      <c r="G618" s="162"/>
      <c r="H618" s="163"/>
    </row>
    <row r="619" ht="36" spans="1:8">
      <c r="A619" s="157">
        <v>2</v>
      </c>
      <c r="B619" s="164" t="s">
        <v>225</v>
      </c>
      <c r="C619" s="164"/>
      <c r="D619" s="165" t="s">
        <v>222</v>
      </c>
      <c r="E619" s="159"/>
      <c r="F619" s="95" t="s">
        <v>130</v>
      </c>
      <c r="G619" s="162"/>
      <c r="H619" s="163"/>
    </row>
    <row r="620" ht="48" spans="1:8">
      <c r="A620" s="157">
        <v>3</v>
      </c>
      <c r="B620" s="164" t="s">
        <v>627</v>
      </c>
      <c r="C620" s="164"/>
      <c r="D620" s="165" t="s">
        <v>559</v>
      </c>
      <c r="E620" s="159"/>
      <c r="F620" s="95" t="s">
        <v>130</v>
      </c>
      <c r="G620" s="162"/>
      <c r="H620" s="163"/>
    </row>
    <row r="621" ht="36" spans="1:8">
      <c r="A621" s="157">
        <v>4</v>
      </c>
      <c r="B621" s="168" t="s">
        <v>628</v>
      </c>
      <c r="C621" s="168"/>
      <c r="D621" s="169" t="s">
        <v>561</v>
      </c>
      <c r="E621" s="209"/>
      <c r="F621" s="95" t="s">
        <v>130</v>
      </c>
      <c r="G621" s="170"/>
      <c r="H621" s="171"/>
    </row>
    <row r="622" spans="1:8">
      <c r="A622" s="157"/>
      <c r="B622" s="194"/>
      <c r="C622" s="194"/>
      <c r="D622" s="101" t="s">
        <v>172</v>
      </c>
      <c r="E622" s="195"/>
      <c r="F622" s="95" t="s">
        <v>130</v>
      </c>
      <c r="G622" s="170"/>
      <c r="H622" s="171"/>
    </row>
    <row r="623" spans="1:8">
      <c r="A623" s="157"/>
      <c r="B623" s="183"/>
      <c r="C623" s="158"/>
      <c r="D623" s="158" t="s">
        <v>174</v>
      </c>
      <c r="E623" s="172"/>
      <c r="F623" s="95" t="s">
        <v>130</v>
      </c>
      <c r="G623" s="170"/>
      <c r="H623" s="171"/>
    </row>
    <row r="624" spans="1:8">
      <c r="A624" s="157"/>
      <c r="B624" s="183"/>
      <c r="C624" s="158"/>
      <c r="D624" s="158" t="s">
        <v>575</v>
      </c>
      <c r="E624" s="172"/>
      <c r="F624" s="95" t="s">
        <v>130</v>
      </c>
      <c r="G624" s="170"/>
      <c r="H624" s="171"/>
    </row>
    <row r="625" spans="1:8">
      <c r="A625" s="157"/>
      <c r="B625" s="183"/>
      <c r="C625" s="158"/>
      <c r="D625" s="158" t="s">
        <v>176</v>
      </c>
      <c r="E625" s="172"/>
      <c r="F625" s="95"/>
      <c r="G625" s="170"/>
      <c r="H625" s="171"/>
    </row>
    <row r="626" spans="1:8">
      <c r="A626" s="157"/>
      <c r="B626" s="183"/>
      <c r="C626" s="158"/>
      <c r="D626" s="158" t="s">
        <v>177</v>
      </c>
      <c r="E626" s="172"/>
      <c r="F626" s="95" t="s">
        <v>130</v>
      </c>
      <c r="G626" s="170"/>
      <c r="H626" s="171"/>
    </row>
    <row r="627" spans="1:8">
      <c r="A627" s="157"/>
      <c r="B627" s="183"/>
      <c r="C627" s="158"/>
      <c r="D627" s="158" t="s">
        <v>599</v>
      </c>
      <c r="E627" s="172"/>
      <c r="F627" s="95" t="s">
        <v>130</v>
      </c>
      <c r="G627" s="170"/>
      <c r="H627" s="171"/>
    </row>
    <row r="628" ht="25.5" spans="1:8">
      <c r="A628" s="157"/>
      <c r="B628" s="183"/>
      <c r="C628" s="158"/>
      <c r="D628" s="158" t="s">
        <v>563</v>
      </c>
      <c r="E628" s="172"/>
      <c r="F628" s="95" t="s">
        <v>130</v>
      </c>
      <c r="G628" s="170"/>
      <c r="H628" s="171"/>
    </row>
    <row r="629" ht="25.5" spans="1:8">
      <c r="A629" s="157"/>
      <c r="B629" s="158"/>
      <c r="C629" s="158"/>
      <c r="D629" s="158" t="s">
        <v>564</v>
      </c>
      <c r="E629" s="172"/>
      <c r="F629" s="95" t="s">
        <v>130</v>
      </c>
      <c r="G629" s="170"/>
      <c r="H629" s="171"/>
    </row>
    <row r="630" ht="25.5" spans="1:8">
      <c r="A630" s="157"/>
      <c r="B630" s="158"/>
      <c r="C630" s="158"/>
      <c r="D630" s="158" t="s">
        <v>565</v>
      </c>
      <c r="E630" s="172"/>
      <c r="F630" s="95" t="s">
        <v>130</v>
      </c>
      <c r="G630" s="170"/>
      <c r="H630" s="171"/>
    </row>
    <row r="631" ht="25.5" spans="1:8">
      <c r="A631" s="157"/>
      <c r="B631" s="158"/>
      <c r="C631" s="158"/>
      <c r="D631" s="158" t="s">
        <v>566</v>
      </c>
      <c r="E631" s="172"/>
      <c r="F631" s="95" t="s">
        <v>130</v>
      </c>
      <c r="G631" s="170"/>
      <c r="H631" s="171"/>
    </row>
    <row r="632" ht="25.5" spans="1:8">
      <c r="A632" s="157">
        <v>5</v>
      </c>
      <c r="B632" s="158" t="s">
        <v>629</v>
      </c>
      <c r="C632" s="158"/>
      <c r="D632" s="158" t="s">
        <v>630</v>
      </c>
      <c r="E632" s="172"/>
      <c r="F632" s="95" t="s">
        <v>130</v>
      </c>
      <c r="G632" s="170"/>
      <c r="H632" s="171"/>
    </row>
    <row r="633" spans="1:8">
      <c r="A633" s="157"/>
      <c r="B633" s="158"/>
      <c r="C633" s="158"/>
      <c r="D633" s="158" t="s">
        <v>631</v>
      </c>
      <c r="E633" s="172"/>
      <c r="F633" s="95" t="s">
        <v>130</v>
      </c>
      <c r="G633" s="170"/>
      <c r="H633" s="171"/>
    </row>
    <row r="634" spans="1:8">
      <c r="A634" s="157"/>
      <c r="B634" s="158"/>
      <c r="C634" s="158"/>
      <c r="D634" s="158" t="s">
        <v>659</v>
      </c>
      <c r="E634" s="172"/>
      <c r="F634" s="95" t="s">
        <v>130</v>
      </c>
      <c r="G634" s="170"/>
      <c r="H634" s="171"/>
    </row>
    <row r="635" spans="1:8">
      <c r="A635" s="157"/>
      <c r="B635" s="158"/>
      <c r="C635" s="158"/>
      <c r="D635" s="158" t="s">
        <v>482</v>
      </c>
      <c r="E635" s="172"/>
      <c r="F635" s="95" t="s">
        <v>130</v>
      </c>
      <c r="G635" s="170"/>
      <c r="H635" s="171"/>
    </row>
    <row r="636" spans="1:8">
      <c r="A636" s="157"/>
      <c r="B636" s="158"/>
      <c r="C636" s="158"/>
      <c r="D636" s="158" t="s">
        <v>660</v>
      </c>
      <c r="E636" s="172"/>
      <c r="F636" s="95" t="s">
        <v>130</v>
      </c>
      <c r="G636" s="170"/>
      <c r="H636" s="171"/>
    </row>
    <row r="637" spans="1:8">
      <c r="A637" s="157"/>
      <c r="B637" s="158"/>
      <c r="C637" s="158"/>
      <c r="D637" s="158" t="s">
        <v>661</v>
      </c>
      <c r="E637" s="172"/>
      <c r="F637" s="95" t="s">
        <v>130</v>
      </c>
      <c r="G637" s="170"/>
      <c r="H637" s="171"/>
    </row>
    <row r="638" spans="1:8">
      <c r="A638" s="157">
        <v>7</v>
      </c>
      <c r="B638" s="158" t="s">
        <v>651</v>
      </c>
      <c r="C638" s="158"/>
      <c r="D638" s="158" t="s">
        <v>669</v>
      </c>
      <c r="E638" s="172"/>
      <c r="F638" s="95" t="s">
        <v>130</v>
      </c>
      <c r="G638" s="170"/>
      <c r="H638" s="171"/>
    </row>
    <row r="639" spans="1:8">
      <c r="A639" s="157"/>
      <c r="B639" s="158"/>
      <c r="C639" s="158"/>
      <c r="D639" s="158" t="s">
        <v>652</v>
      </c>
      <c r="E639" s="172"/>
      <c r="F639" s="95"/>
      <c r="G639" s="170"/>
      <c r="H639" s="171"/>
    </row>
    <row r="640" spans="1:8">
      <c r="A640" s="157">
        <v>8</v>
      </c>
      <c r="B640" s="158" t="s">
        <v>670</v>
      </c>
      <c r="C640" s="158"/>
      <c r="D640" s="158" t="s">
        <v>671</v>
      </c>
      <c r="E640" s="172"/>
      <c r="F640" s="95"/>
      <c r="G640" s="170"/>
      <c r="H640" s="171"/>
    </row>
    <row r="641" ht="25.5" spans="1:8">
      <c r="A641" s="157">
        <v>9</v>
      </c>
      <c r="B641" s="158" t="s">
        <v>672</v>
      </c>
      <c r="C641" s="158"/>
      <c r="D641" s="158" t="s">
        <v>673</v>
      </c>
      <c r="E641" s="172"/>
      <c r="F641" s="95"/>
      <c r="G641" s="170"/>
      <c r="H641" s="171"/>
    </row>
    <row r="642" ht="25.5" spans="1:8">
      <c r="A642" s="157">
        <v>10</v>
      </c>
      <c r="B642" s="158" t="s">
        <v>217</v>
      </c>
      <c r="C642" s="158"/>
      <c r="D642" s="158" t="s">
        <v>218</v>
      </c>
      <c r="E642" s="172"/>
      <c r="F642" s="95" t="s">
        <v>130</v>
      </c>
      <c r="G642" s="211"/>
      <c r="H642" s="212"/>
    </row>
    <row r="643" spans="1:8">
      <c r="A643" s="157"/>
      <c r="B643" s="158"/>
      <c r="C643" s="158"/>
      <c r="D643" s="158" t="s">
        <v>593</v>
      </c>
      <c r="E643" s="172"/>
      <c r="F643" s="95" t="s">
        <v>130</v>
      </c>
      <c r="G643" s="170"/>
      <c r="H643" s="171"/>
    </row>
    <row r="644" ht="24" spans="1:8">
      <c r="A644" s="157">
        <v>11</v>
      </c>
      <c r="B644" s="164" t="s">
        <v>594</v>
      </c>
      <c r="C644" s="164"/>
      <c r="D644" s="165" t="s">
        <v>169</v>
      </c>
      <c r="E644" s="159"/>
      <c r="F644" s="95" t="s">
        <v>130</v>
      </c>
      <c r="G644" s="170"/>
      <c r="H644" s="171"/>
    </row>
    <row r="645" ht="60" spans="1:8">
      <c r="A645" s="157">
        <v>12</v>
      </c>
      <c r="B645" s="164" t="s">
        <v>225</v>
      </c>
      <c r="C645" s="164"/>
      <c r="D645" s="165" t="s">
        <v>624</v>
      </c>
      <c r="E645" s="159"/>
      <c r="F645" s="95" t="s">
        <v>130</v>
      </c>
      <c r="G645" s="170"/>
      <c r="H645" s="171"/>
    </row>
    <row r="646" ht="60" spans="1:8">
      <c r="A646" s="157">
        <v>13</v>
      </c>
      <c r="B646" s="164" t="s">
        <v>637</v>
      </c>
      <c r="C646" s="164"/>
      <c r="D646" s="165" t="s">
        <v>559</v>
      </c>
      <c r="E646" s="159"/>
      <c r="F646" s="95" t="s">
        <v>130</v>
      </c>
      <c r="G646" s="202"/>
      <c r="H646" s="203"/>
    </row>
    <row r="647" ht="48" spans="1:8">
      <c r="A647" s="157">
        <v>14</v>
      </c>
      <c r="B647" s="168" t="s">
        <v>638</v>
      </c>
      <c r="C647" s="168"/>
      <c r="D647" s="169" t="s">
        <v>561</v>
      </c>
      <c r="E647" s="209"/>
      <c r="F647" s="95" t="s">
        <v>130</v>
      </c>
      <c r="G647" s="202"/>
      <c r="H647" s="203"/>
    </row>
    <row r="648" ht="25.5" spans="1:8">
      <c r="A648" s="157">
        <v>15</v>
      </c>
      <c r="B648" s="158" t="s">
        <v>629</v>
      </c>
      <c r="C648" s="158"/>
      <c r="D648" s="158" t="s">
        <v>630</v>
      </c>
      <c r="E648" s="172"/>
      <c r="F648" s="95" t="s">
        <v>130</v>
      </c>
      <c r="G648" s="170"/>
      <c r="H648" s="171"/>
    </row>
    <row r="649" spans="1:8">
      <c r="A649" s="157"/>
      <c r="B649" s="158"/>
      <c r="C649" s="158"/>
      <c r="D649" s="158" t="s">
        <v>617</v>
      </c>
      <c r="E649" s="172"/>
      <c r="F649" s="95" t="s">
        <v>130</v>
      </c>
      <c r="G649" s="170"/>
      <c r="H649" s="171"/>
    </row>
    <row r="650" ht="25.5" spans="1:8">
      <c r="A650" s="157"/>
      <c r="B650" s="158"/>
      <c r="C650" s="158"/>
      <c r="D650" s="158" t="s">
        <v>481</v>
      </c>
      <c r="E650" s="172"/>
      <c r="F650" s="95" t="s">
        <v>130</v>
      </c>
      <c r="G650" s="170"/>
      <c r="H650" s="171"/>
    </row>
    <row r="651" spans="1:8">
      <c r="A651" s="157"/>
      <c r="B651" s="158"/>
      <c r="C651" s="158"/>
      <c r="D651" s="158" t="s">
        <v>482</v>
      </c>
      <c r="E651" s="172"/>
      <c r="F651" s="95" t="s">
        <v>130</v>
      </c>
      <c r="G651" s="170"/>
      <c r="H651" s="171"/>
    </row>
    <row r="652" spans="1:8">
      <c r="A652" s="157"/>
      <c r="B652" s="158"/>
      <c r="C652" s="158"/>
      <c r="D652" s="158"/>
      <c r="E652" s="172"/>
      <c r="F652" s="95" t="s">
        <v>130</v>
      </c>
      <c r="G652" s="170"/>
      <c r="H652" s="171"/>
    </row>
    <row r="653" spans="1:8">
      <c r="A653" s="157"/>
      <c r="B653" s="158"/>
      <c r="C653" s="158"/>
      <c r="D653" s="158"/>
      <c r="E653" s="172"/>
      <c r="F653" s="95" t="s">
        <v>130</v>
      </c>
      <c r="G653" s="170"/>
      <c r="H653" s="171"/>
    </row>
    <row r="654" spans="1:8">
      <c r="A654" s="157"/>
      <c r="B654" s="158"/>
      <c r="C654" s="158"/>
      <c r="D654" s="158"/>
      <c r="E654" s="172"/>
      <c r="F654" s="95" t="s">
        <v>130</v>
      </c>
      <c r="G654" s="170"/>
      <c r="H654" s="171"/>
    </row>
    <row r="655" spans="1:8">
      <c r="A655" s="157"/>
      <c r="B655" s="158"/>
      <c r="C655" s="158"/>
      <c r="D655" s="158"/>
      <c r="E655" s="172"/>
      <c r="F655" s="95" t="s">
        <v>130</v>
      </c>
      <c r="G655" s="170"/>
      <c r="H655" s="171"/>
    </row>
    <row r="656" spans="1:8">
      <c r="A656" s="157"/>
      <c r="B656" s="158"/>
      <c r="C656" s="158"/>
      <c r="D656" s="158"/>
      <c r="E656" s="172"/>
      <c r="F656" s="95" t="s">
        <v>130</v>
      </c>
      <c r="G656" s="170"/>
      <c r="H656" s="171"/>
    </row>
    <row r="657" ht="13.5" spans="1:8">
      <c r="A657" s="173"/>
      <c r="B657" s="174" t="s">
        <v>238</v>
      </c>
      <c r="C657" s="174"/>
      <c r="D657" s="175"/>
      <c r="E657" s="176"/>
      <c r="F657" s="95" t="s">
        <v>130</v>
      </c>
      <c r="G657" s="177"/>
      <c r="H657" s="178"/>
    </row>
    <row r="661" ht="16.5" spans="1:8">
      <c r="A661" s="115" t="s">
        <v>674</v>
      </c>
      <c r="B661" s="115"/>
      <c r="C661" s="115"/>
      <c r="D661" s="115"/>
      <c r="E661" s="115"/>
      <c r="F661" s="115"/>
      <c r="G661" s="115"/>
      <c r="H661" s="115"/>
    </row>
    <row r="662" ht="72.75" spans="1:8">
      <c r="A662" s="116"/>
      <c r="B662" s="117" t="s">
        <v>139</v>
      </c>
      <c r="C662" s="117"/>
      <c r="D662" s="118" t="s">
        <v>675</v>
      </c>
      <c r="E662" s="119"/>
      <c r="F662" s="120" t="s">
        <v>141</v>
      </c>
      <c r="G662" s="121" t="s">
        <v>551</v>
      </c>
      <c r="H662" s="122"/>
    </row>
    <row r="663" spans="1:8">
      <c r="A663" s="123"/>
      <c r="B663" s="124" t="s">
        <v>143</v>
      </c>
      <c r="C663" s="125"/>
      <c r="D663" s="126" t="s">
        <v>144</v>
      </c>
      <c r="E663" s="127"/>
      <c r="F663" s="128"/>
      <c r="G663" s="129"/>
      <c r="H663" s="122"/>
    </row>
    <row r="664" spans="1:8">
      <c r="A664" s="130"/>
      <c r="B664" s="124" t="s">
        <v>145</v>
      </c>
      <c r="C664" s="125"/>
      <c r="D664" s="126" t="s">
        <v>146</v>
      </c>
      <c r="E664" s="127"/>
      <c r="F664" s="128"/>
      <c r="G664" s="129"/>
      <c r="H664" s="122"/>
    </row>
    <row r="665" spans="1:8">
      <c r="A665" s="130"/>
      <c r="B665" s="124" t="s">
        <v>147</v>
      </c>
      <c r="C665" s="131"/>
      <c r="H665" s="122"/>
    </row>
    <row r="666" ht="13.5" spans="1:8">
      <c r="A666" s="133"/>
      <c r="B666" s="134" t="s">
        <v>149</v>
      </c>
      <c r="C666" s="135"/>
      <c r="D666" s="136" t="s">
        <v>511</v>
      </c>
      <c r="E666" s="128"/>
      <c r="F666" s="128"/>
      <c r="G666" s="129"/>
      <c r="H666" s="137"/>
    </row>
    <row r="667" spans="1:8">
      <c r="A667" s="138"/>
      <c r="B667" s="139" t="s">
        <v>151</v>
      </c>
      <c r="C667" s="139"/>
      <c r="D667" s="140"/>
      <c r="E667" s="141"/>
      <c r="F667" s="142" t="s">
        <v>153</v>
      </c>
      <c r="G667" s="143"/>
      <c r="H667" s="144"/>
    </row>
    <row r="668" ht="13.5" spans="1:8">
      <c r="A668" s="145"/>
      <c r="B668" s="146" t="s">
        <v>154</v>
      </c>
      <c r="C668" s="146"/>
      <c r="D668" s="147" t="s">
        <v>155</v>
      </c>
      <c r="E668" s="148"/>
      <c r="F668" s="149" t="s">
        <v>156</v>
      </c>
      <c r="G668" s="150" t="s">
        <v>447</v>
      </c>
      <c r="H668" s="151"/>
    </row>
    <row r="669" ht="26.25" spans="1:8">
      <c r="A669" s="152" t="s">
        <v>158</v>
      </c>
      <c r="B669" s="153" t="s">
        <v>159</v>
      </c>
      <c r="C669" s="153" t="s">
        <v>552</v>
      </c>
      <c r="D669" s="153" t="s">
        <v>161</v>
      </c>
      <c r="E669" s="153" t="s">
        <v>553</v>
      </c>
      <c r="F669" s="154" t="s">
        <v>121</v>
      </c>
      <c r="G669" s="155" t="s">
        <v>163</v>
      </c>
      <c r="H669" s="156"/>
    </row>
    <row r="670" ht="24" spans="1:8">
      <c r="A670" s="157">
        <v>1</v>
      </c>
      <c r="B670" s="164" t="s">
        <v>167</v>
      </c>
      <c r="C670" s="164"/>
      <c r="D670" s="165" t="s">
        <v>169</v>
      </c>
      <c r="E670" s="159"/>
      <c r="F670" s="95" t="s">
        <v>130</v>
      </c>
      <c r="G670" s="162"/>
      <c r="H670" s="163"/>
    </row>
    <row r="671" ht="36" spans="1:8">
      <c r="A671" s="157">
        <v>2</v>
      </c>
      <c r="B671" s="164" t="s">
        <v>225</v>
      </c>
      <c r="C671" s="164"/>
      <c r="D671" s="165" t="s">
        <v>222</v>
      </c>
      <c r="E671" s="159"/>
      <c r="F671" s="95" t="s">
        <v>130</v>
      </c>
      <c r="G671" s="162"/>
      <c r="H671" s="163"/>
    </row>
    <row r="672" ht="48" spans="1:8">
      <c r="A672" s="157">
        <v>3</v>
      </c>
      <c r="B672" s="164" t="s">
        <v>627</v>
      </c>
      <c r="C672" s="164"/>
      <c r="D672" s="165" t="s">
        <v>559</v>
      </c>
      <c r="E672" s="159"/>
      <c r="F672" s="95" t="s">
        <v>130</v>
      </c>
      <c r="G672" s="162"/>
      <c r="H672" s="163"/>
    </row>
    <row r="673" ht="36" spans="1:8">
      <c r="A673" s="157">
        <v>4</v>
      </c>
      <c r="B673" s="168" t="s">
        <v>628</v>
      </c>
      <c r="C673" s="168"/>
      <c r="D673" s="169" t="s">
        <v>561</v>
      </c>
      <c r="E673" s="209"/>
      <c r="F673" s="95" t="s">
        <v>130</v>
      </c>
      <c r="G673" s="170"/>
      <c r="H673" s="171"/>
    </row>
    <row r="674" spans="1:8">
      <c r="A674" s="157"/>
      <c r="B674" s="194"/>
      <c r="C674" s="194"/>
      <c r="D674" s="101" t="s">
        <v>172</v>
      </c>
      <c r="E674" s="195"/>
      <c r="F674" s="95" t="s">
        <v>130</v>
      </c>
      <c r="G674" s="170"/>
      <c r="H674" s="171"/>
    </row>
    <row r="675" spans="1:8">
      <c r="A675" s="157"/>
      <c r="B675" s="183"/>
      <c r="C675" s="158"/>
      <c r="D675" s="158" t="s">
        <v>174</v>
      </c>
      <c r="E675" s="172"/>
      <c r="F675" s="95" t="s">
        <v>130</v>
      </c>
      <c r="G675" s="170"/>
      <c r="H675" s="171"/>
    </row>
    <row r="676" spans="1:8">
      <c r="A676" s="157"/>
      <c r="B676" s="183"/>
      <c r="C676" s="158"/>
      <c r="D676" s="158" t="s">
        <v>575</v>
      </c>
      <c r="E676" s="172"/>
      <c r="F676" s="95" t="s">
        <v>130</v>
      </c>
      <c r="G676" s="170"/>
      <c r="H676" s="171"/>
    </row>
    <row r="677" spans="1:8">
      <c r="A677" s="157"/>
      <c r="B677" s="183"/>
      <c r="C677" s="158"/>
      <c r="D677" s="158" t="s">
        <v>176</v>
      </c>
      <c r="E677" s="172"/>
      <c r="F677" s="95"/>
      <c r="G677" s="170"/>
      <c r="H677" s="171"/>
    </row>
    <row r="678" spans="1:8">
      <c r="A678" s="157"/>
      <c r="B678" s="183"/>
      <c r="C678" s="158"/>
      <c r="D678" s="158" t="s">
        <v>177</v>
      </c>
      <c r="E678" s="172"/>
      <c r="F678" s="95" t="s">
        <v>130</v>
      </c>
      <c r="G678" s="170"/>
      <c r="H678" s="171"/>
    </row>
    <row r="679" spans="1:8">
      <c r="A679" s="157"/>
      <c r="B679" s="183"/>
      <c r="C679" s="158"/>
      <c r="D679" s="158" t="s">
        <v>599</v>
      </c>
      <c r="E679" s="172"/>
      <c r="F679" s="95" t="s">
        <v>130</v>
      </c>
      <c r="G679" s="170"/>
      <c r="H679" s="171"/>
    </row>
    <row r="680" ht="25.5" spans="1:8">
      <c r="A680" s="157"/>
      <c r="B680" s="183"/>
      <c r="C680" s="158"/>
      <c r="D680" s="158" t="s">
        <v>563</v>
      </c>
      <c r="E680" s="172"/>
      <c r="F680" s="95" t="s">
        <v>130</v>
      </c>
      <c r="G680" s="170"/>
      <c r="H680" s="171"/>
    </row>
    <row r="681" ht="25.5" spans="1:8">
      <c r="A681" s="157"/>
      <c r="B681" s="158"/>
      <c r="C681" s="158"/>
      <c r="D681" s="158" t="s">
        <v>564</v>
      </c>
      <c r="E681" s="172"/>
      <c r="F681" s="95" t="s">
        <v>130</v>
      </c>
      <c r="G681" s="170"/>
      <c r="H681" s="171"/>
    </row>
    <row r="682" ht="25.5" spans="1:8">
      <c r="A682" s="157"/>
      <c r="B682" s="158"/>
      <c r="C682" s="158"/>
      <c r="D682" s="158" t="s">
        <v>565</v>
      </c>
      <c r="E682" s="172"/>
      <c r="F682" s="95" t="s">
        <v>130</v>
      </c>
      <c r="G682" s="170"/>
      <c r="H682" s="171"/>
    </row>
    <row r="683" ht="25.5" spans="1:8">
      <c r="A683" s="157"/>
      <c r="B683" s="158"/>
      <c r="C683" s="158"/>
      <c r="D683" s="158" t="s">
        <v>566</v>
      </c>
      <c r="E683" s="172"/>
      <c r="F683" s="95" t="s">
        <v>130</v>
      </c>
      <c r="G683" s="170"/>
      <c r="H683" s="171"/>
    </row>
    <row r="684" ht="25.5" spans="1:8">
      <c r="A684" s="157">
        <v>5</v>
      </c>
      <c r="B684" s="158" t="s">
        <v>629</v>
      </c>
      <c r="C684" s="158"/>
      <c r="D684" s="158" t="s">
        <v>630</v>
      </c>
      <c r="E684" s="172"/>
      <c r="F684" s="95" t="s">
        <v>130</v>
      </c>
      <c r="G684" s="170"/>
      <c r="H684" s="171"/>
    </row>
    <row r="685" spans="1:8">
      <c r="A685" s="157"/>
      <c r="B685" s="158"/>
      <c r="C685" s="158"/>
      <c r="D685" s="158" t="s">
        <v>631</v>
      </c>
      <c r="E685" s="172"/>
      <c r="F685" s="95" t="s">
        <v>130</v>
      </c>
      <c r="G685" s="170"/>
      <c r="H685" s="171"/>
    </row>
    <row r="686" spans="1:8">
      <c r="A686" s="157"/>
      <c r="B686" s="158"/>
      <c r="C686" s="158"/>
      <c r="D686" s="158" t="s">
        <v>659</v>
      </c>
      <c r="E686" s="172"/>
      <c r="F686" s="95" t="s">
        <v>130</v>
      </c>
      <c r="G686" s="170"/>
      <c r="H686" s="171"/>
    </row>
    <row r="687" spans="1:8">
      <c r="A687" s="157"/>
      <c r="B687" s="158"/>
      <c r="C687" s="158"/>
      <c r="D687" s="158" t="s">
        <v>482</v>
      </c>
      <c r="E687" s="172"/>
      <c r="F687" s="95" t="s">
        <v>130</v>
      </c>
      <c r="G687" s="170"/>
      <c r="H687" s="171"/>
    </row>
    <row r="688" spans="1:8">
      <c r="A688" s="157"/>
      <c r="B688" s="158"/>
      <c r="C688" s="158"/>
      <c r="D688" s="158" t="s">
        <v>660</v>
      </c>
      <c r="E688" s="172"/>
      <c r="F688" s="95" t="s">
        <v>130</v>
      </c>
      <c r="G688" s="170"/>
      <c r="H688" s="171"/>
    </row>
    <row r="689" spans="1:8">
      <c r="A689" s="157"/>
      <c r="B689" s="158"/>
      <c r="C689" s="158"/>
      <c r="D689" s="158" t="s">
        <v>661</v>
      </c>
      <c r="E689" s="172"/>
      <c r="F689" s="95" t="s">
        <v>130</v>
      </c>
      <c r="G689" s="170"/>
      <c r="H689" s="171"/>
    </row>
    <row r="690" spans="1:8">
      <c r="A690" s="157">
        <v>6</v>
      </c>
      <c r="B690" s="158" t="s">
        <v>664</v>
      </c>
      <c r="C690" s="158"/>
      <c r="D690" s="158" t="s">
        <v>642</v>
      </c>
      <c r="E690" s="172"/>
      <c r="F690" s="95"/>
      <c r="G690" s="170"/>
      <c r="H690" s="171"/>
    </row>
    <row r="691" spans="1:8">
      <c r="A691" s="157"/>
      <c r="B691" s="158"/>
      <c r="C691" s="158"/>
      <c r="D691" s="158" t="s">
        <v>665</v>
      </c>
      <c r="E691" s="172"/>
      <c r="F691" s="95"/>
      <c r="G691" s="170"/>
      <c r="H691" s="171"/>
    </row>
    <row r="692" spans="1:8">
      <c r="A692" s="157"/>
      <c r="B692" s="158"/>
      <c r="C692" s="158"/>
      <c r="D692" s="158" t="s">
        <v>666</v>
      </c>
      <c r="E692" s="172"/>
      <c r="F692" s="95"/>
      <c r="G692" s="170"/>
      <c r="H692" s="171"/>
    </row>
    <row r="693" spans="1:8">
      <c r="A693" s="157">
        <v>7</v>
      </c>
      <c r="B693" s="158" t="s">
        <v>651</v>
      </c>
      <c r="C693" s="158"/>
      <c r="D693" s="158" t="s">
        <v>669</v>
      </c>
      <c r="E693" s="172"/>
      <c r="F693" s="95" t="s">
        <v>130</v>
      </c>
      <c r="G693" s="170"/>
      <c r="H693" s="171"/>
    </row>
    <row r="694" spans="1:8">
      <c r="A694" s="157"/>
      <c r="B694" s="158"/>
      <c r="C694" s="158"/>
      <c r="D694" s="158" t="s">
        <v>652</v>
      </c>
      <c r="E694" s="172"/>
      <c r="F694" s="95"/>
      <c r="G694" s="170"/>
      <c r="H694" s="171"/>
    </row>
    <row r="695" spans="1:8">
      <c r="A695" s="157">
        <v>8</v>
      </c>
      <c r="B695" s="158" t="s">
        <v>670</v>
      </c>
      <c r="C695" s="158"/>
      <c r="D695" s="158" t="s">
        <v>671</v>
      </c>
      <c r="E695" s="172"/>
      <c r="F695" s="95"/>
      <c r="G695" s="170"/>
      <c r="H695" s="171"/>
    </row>
    <row r="696" ht="25.5" spans="1:8">
      <c r="A696" s="157">
        <v>9</v>
      </c>
      <c r="B696" s="158" t="s">
        <v>672</v>
      </c>
      <c r="C696" s="158"/>
      <c r="D696" s="158" t="s">
        <v>673</v>
      </c>
      <c r="E696" s="172"/>
      <c r="F696" s="95"/>
      <c r="G696" s="170"/>
      <c r="H696" s="171"/>
    </row>
    <row r="697" ht="25.5" spans="1:8">
      <c r="A697" s="157">
        <v>10</v>
      </c>
      <c r="B697" s="158" t="s">
        <v>217</v>
      </c>
      <c r="C697" s="158"/>
      <c r="D697" s="158" t="s">
        <v>218</v>
      </c>
      <c r="E697" s="172"/>
      <c r="F697" s="95" t="s">
        <v>130</v>
      </c>
      <c r="G697" s="211"/>
      <c r="H697" s="212"/>
    </row>
    <row r="698" spans="1:8">
      <c r="A698" s="157">
        <v>11</v>
      </c>
      <c r="B698" s="158"/>
      <c r="C698" s="158"/>
      <c r="D698" s="158" t="s">
        <v>593</v>
      </c>
      <c r="E698" s="172"/>
      <c r="F698" s="95" t="s">
        <v>130</v>
      </c>
      <c r="G698" s="170"/>
      <c r="H698" s="171"/>
    </row>
    <row r="699" ht="24" spans="1:8">
      <c r="A699" s="157">
        <v>12</v>
      </c>
      <c r="B699" s="164" t="s">
        <v>594</v>
      </c>
      <c r="C699" s="164"/>
      <c r="D699" s="165" t="s">
        <v>169</v>
      </c>
      <c r="E699" s="159"/>
      <c r="F699" s="95" t="s">
        <v>130</v>
      </c>
      <c r="G699" s="170"/>
      <c r="H699" s="171"/>
    </row>
    <row r="700" ht="60" spans="1:8">
      <c r="A700" s="157">
        <v>13</v>
      </c>
      <c r="B700" s="164" t="s">
        <v>225</v>
      </c>
      <c r="C700" s="164"/>
      <c r="D700" s="165" t="s">
        <v>624</v>
      </c>
      <c r="E700" s="159"/>
      <c r="F700" s="95" t="s">
        <v>130</v>
      </c>
      <c r="G700" s="170"/>
      <c r="H700" s="171"/>
    </row>
    <row r="701" ht="60" spans="1:8">
      <c r="A701" s="157">
        <v>14</v>
      </c>
      <c r="B701" s="164" t="s">
        <v>637</v>
      </c>
      <c r="C701" s="164"/>
      <c r="D701" s="165" t="s">
        <v>559</v>
      </c>
      <c r="E701" s="159"/>
      <c r="F701" s="95" t="s">
        <v>130</v>
      </c>
      <c r="G701" s="202"/>
      <c r="H701" s="203"/>
    </row>
    <row r="702" ht="48" spans="1:8">
      <c r="A702" s="157">
        <v>15</v>
      </c>
      <c r="B702" s="168" t="s">
        <v>638</v>
      </c>
      <c r="C702" s="168"/>
      <c r="D702" s="169" t="s">
        <v>561</v>
      </c>
      <c r="E702" s="209"/>
      <c r="F702" s="95" t="s">
        <v>130</v>
      </c>
      <c r="G702" s="202"/>
      <c r="H702" s="203"/>
    </row>
    <row r="703" ht="25.5" spans="1:8">
      <c r="A703" s="157">
        <v>16</v>
      </c>
      <c r="B703" s="158" t="s">
        <v>629</v>
      </c>
      <c r="C703" s="158"/>
      <c r="D703" s="158" t="s">
        <v>630</v>
      </c>
      <c r="E703" s="172"/>
      <c r="F703" s="95" t="s">
        <v>130</v>
      </c>
      <c r="G703" s="170"/>
      <c r="H703" s="171"/>
    </row>
    <row r="704" spans="1:8">
      <c r="A704" s="157"/>
      <c r="B704" s="158"/>
      <c r="C704" s="158"/>
      <c r="D704" s="158" t="s">
        <v>617</v>
      </c>
      <c r="E704" s="172"/>
      <c r="F704" s="95" t="s">
        <v>130</v>
      </c>
      <c r="G704" s="170"/>
      <c r="H704" s="171"/>
    </row>
    <row r="705" ht="25.5" spans="1:8">
      <c r="A705" s="157"/>
      <c r="B705" s="158"/>
      <c r="C705" s="158"/>
      <c r="D705" s="158" t="s">
        <v>481</v>
      </c>
      <c r="E705" s="172"/>
      <c r="F705" s="95" t="s">
        <v>130</v>
      </c>
      <c r="G705" s="170"/>
      <c r="H705" s="171"/>
    </row>
    <row r="706" spans="1:8">
      <c r="A706" s="157"/>
      <c r="B706" s="158"/>
      <c r="C706" s="158"/>
      <c r="D706" s="158" t="s">
        <v>482</v>
      </c>
      <c r="E706" s="172"/>
      <c r="F706" s="95" t="s">
        <v>130</v>
      </c>
      <c r="G706" s="170"/>
      <c r="H706" s="171"/>
    </row>
    <row r="707" spans="1:8">
      <c r="A707" s="157"/>
      <c r="B707" s="158"/>
      <c r="C707" s="158"/>
      <c r="D707" s="158"/>
      <c r="E707" s="172"/>
      <c r="F707" s="95" t="s">
        <v>130</v>
      </c>
      <c r="G707" s="170"/>
      <c r="H707" s="171"/>
    </row>
    <row r="708" spans="1:8">
      <c r="A708" s="157"/>
      <c r="B708" s="158"/>
      <c r="C708" s="158"/>
      <c r="D708" s="158"/>
      <c r="E708" s="172"/>
      <c r="F708" s="95" t="s">
        <v>130</v>
      </c>
      <c r="G708" s="170"/>
      <c r="H708" s="171"/>
    </row>
    <row r="709" spans="1:8">
      <c r="A709" s="157"/>
      <c r="B709" s="158"/>
      <c r="C709" s="158"/>
      <c r="D709" s="158"/>
      <c r="E709" s="172"/>
      <c r="F709" s="95" t="s">
        <v>130</v>
      </c>
      <c r="G709" s="170"/>
      <c r="H709" s="171"/>
    </row>
    <row r="710" spans="1:8">
      <c r="A710" s="157"/>
      <c r="B710" s="158"/>
      <c r="C710" s="158"/>
      <c r="D710" s="158"/>
      <c r="E710" s="172"/>
      <c r="F710" s="95" t="s">
        <v>130</v>
      </c>
      <c r="G710" s="170"/>
      <c r="H710" s="171"/>
    </row>
    <row r="711" spans="1:8">
      <c r="A711" s="157"/>
      <c r="B711" s="158"/>
      <c r="C711" s="158"/>
      <c r="D711" s="158"/>
      <c r="E711" s="172"/>
      <c r="F711" s="95" t="s">
        <v>130</v>
      </c>
      <c r="G711" s="170"/>
      <c r="H711" s="171"/>
    </row>
    <row r="712" ht="13.5" spans="1:8">
      <c r="A712" s="173"/>
      <c r="B712" s="174" t="s">
        <v>238</v>
      </c>
      <c r="C712" s="174"/>
      <c r="D712" s="175"/>
      <c r="E712" s="176"/>
      <c r="F712" s="95" t="s">
        <v>130</v>
      </c>
      <c r="G712" s="177"/>
      <c r="H712" s="178"/>
    </row>
  </sheetData>
  <mergeCells count="261">
    <mergeCell ref="A1:H1"/>
    <mergeCell ref="D3:G3"/>
    <mergeCell ref="D4:G4"/>
    <mergeCell ref="D6:G6"/>
    <mergeCell ref="G9:H9"/>
    <mergeCell ref="G10:H10"/>
    <mergeCell ref="G18:H18"/>
    <mergeCell ref="G19:H19"/>
    <mergeCell ref="G20:H20"/>
    <mergeCell ref="G21:H21"/>
    <mergeCell ref="G23:H23"/>
    <mergeCell ref="G24:H24"/>
    <mergeCell ref="G25:H25"/>
    <mergeCell ref="G26:H26"/>
    <mergeCell ref="G28:H28"/>
    <mergeCell ref="G29:H29"/>
    <mergeCell ref="G30:H30"/>
    <mergeCell ref="G35:H35"/>
    <mergeCell ref="G40:H40"/>
    <mergeCell ref="A43:H43"/>
    <mergeCell ref="D45:G45"/>
    <mergeCell ref="D46:G46"/>
    <mergeCell ref="D48:G48"/>
    <mergeCell ref="G51:H51"/>
    <mergeCell ref="G52:H52"/>
    <mergeCell ref="G60:H60"/>
    <mergeCell ref="G61:H61"/>
    <mergeCell ref="G62:H62"/>
    <mergeCell ref="G63:H63"/>
    <mergeCell ref="G65:H65"/>
    <mergeCell ref="G66:H66"/>
    <mergeCell ref="G67:H67"/>
    <mergeCell ref="G68:H68"/>
    <mergeCell ref="G70:H70"/>
    <mergeCell ref="G71:H71"/>
    <mergeCell ref="G73:H73"/>
    <mergeCell ref="G78:H78"/>
    <mergeCell ref="G83:H83"/>
    <mergeCell ref="A87:H87"/>
    <mergeCell ref="D89:G89"/>
    <mergeCell ref="D90:G90"/>
    <mergeCell ref="D92:G92"/>
    <mergeCell ref="G95:H95"/>
    <mergeCell ref="G96:H96"/>
    <mergeCell ref="G104:H104"/>
    <mergeCell ref="G105:H105"/>
    <mergeCell ref="G106:H106"/>
    <mergeCell ref="G107:H107"/>
    <mergeCell ref="G109:H109"/>
    <mergeCell ref="G110:H110"/>
    <mergeCell ref="G111:H111"/>
    <mergeCell ref="G112:H112"/>
    <mergeCell ref="G114:H114"/>
    <mergeCell ref="G115:H115"/>
    <mergeCell ref="G119:H119"/>
    <mergeCell ref="G124:H124"/>
    <mergeCell ref="G129:H129"/>
    <mergeCell ref="A133:H133"/>
    <mergeCell ref="D135:G135"/>
    <mergeCell ref="D136:G136"/>
    <mergeCell ref="D138:G138"/>
    <mergeCell ref="G141:H141"/>
    <mergeCell ref="G145:H145"/>
    <mergeCell ref="G146:H146"/>
    <mergeCell ref="G147:H147"/>
    <mergeCell ref="G148:H148"/>
    <mergeCell ref="G150:H150"/>
    <mergeCell ref="G151:H151"/>
    <mergeCell ref="G152:H152"/>
    <mergeCell ref="G153:H153"/>
    <mergeCell ref="G155:H155"/>
    <mergeCell ref="G156:H156"/>
    <mergeCell ref="G158:H158"/>
    <mergeCell ref="G163:H163"/>
    <mergeCell ref="G168:H168"/>
    <mergeCell ref="A172:H172"/>
    <mergeCell ref="D174:G174"/>
    <mergeCell ref="D175:G175"/>
    <mergeCell ref="D177:G177"/>
    <mergeCell ref="G180:H180"/>
    <mergeCell ref="G184:H184"/>
    <mergeCell ref="G185:H185"/>
    <mergeCell ref="G186:H186"/>
    <mergeCell ref="G187:H187"/>
    <mergeCell ref="G189:H189"/>
    <mergeCell ref="G190:H190"/>
    <mergeCell ref="G191:H191"/>
    <mergeCell ref="G192:H192"/>
    <mergeCell ref="G194:H194"/>
    <mergeCell ref="G195:H195"/>
    <mergeCell ref="G199:H199"/>
    <mergeCell ref="G204:H204"/>
    <mergeCell ref="G209:H209"/>
    <mergeCell ref="A213:H213"/>
    <mergeCell ref="D215:G215"/>
    <mergeCell ref="D216:G216"/>
    <mergeCell ref="D218:G218"/>
    <mergeCell ref="G221:H221"/>
    <mergeCell ref="G225:H225"/>
    <mergeCell ref="G226:H226"/>
    <mergeCell ref="G227:H227"/>
    <mergeCell ref="G228:H228"/>
    <mergeCell ref="G230:H230"/>
    <mergeCell ref="G231:H231"/>
    <mergeCell ref="G232:H232"/>
    <mergeCell ref="G233:H233"/>
    <mergeCell ref="G234:H234"/>
    <mergeCell ref="G238:H238"/>
    <mergeCell ref="G245:H245"/>
    <mergeCell ref="A249:H249"/>
    <mergeCell ref="D251:G251"/>
    <mergeCell ref="D252:G252"/>
    <mergeCell ref="D254:G254"/>
    <mergeCell ref="G257:H257"/>
    <mergeCell ref="G261:H261"/>
    <mergeCell ref="G262:H262"/>
    <mergeCell ref="G263:H263"/>
    <mergeCell ref="G264:H264"/>
    <mergeCell ref="G266:H266"/>
    <mergeCell ref="G267:H267"/>
    <mergeCell ref="G268:H268"/>
    <mergeCell ref="G269:H269"/>
    <mergeCell ref="G270:H270"/>
    <mergeCell ref="G283:H283"/>
    <mergeCell ref="G288:H288"/>
    <mergeCell ref="A293:H293"/>
    <mergeCell ref="D295:G295"/>
    <mergeCell ref="D296:G296"/>
    <mergeCell ref="D298:G298"/>
    <mergeCell ref="G301:H301"/>
    <mergeCell ref="G305:H305"/>
    <mergeCell ref="G306:H306"/>
    <mergeCell ref="G307:H307"/>
    <mergeCell ref="G308:H308"/>
    <mergeCell ref="G310:H310"/>
    <mergeCell ref="G311:H311"/>
    <mergeCell ref="G312:H312"/>
    <mergeCell ref="G313:H313"/>
    <mergeCell ref="G316:H316"/>
    <mergeCell ref="G329:H329"/>
    <mergeCell ref="G335:H335"/>
    <mergeCell ref="G344:H344"/>
    <mergeCell ref="A348:H348"/>
    <mergeCell ref="D350:G350"/>
    <mergeCell ref="D351:G351"/>
    <mergeCell ref="D353:G353"/>
    <mergeCell ref="G356:H356"/>
    <mergeCell ref="G360:H360"/>
    <mergeCell ref="G361:H361"/>
    <mergeCell ref="G362:H362"/>
    <mergeCell ref="G363:H363"/>
    <mergeCell ref="G365:H365"/>
    <mergeCell ref="G366:H366"/>
    <mergeCell ref="G367:H367"/>
    <mergeCell ref="G368:H368"/>
    <mergeCell ref="G371:H371"/>
    <mergeCell ref="G382:H382"/>
    <mergeCell ref="G388:H388"/>
    <mergeCell ref="G397:H397"/>
    <mergeCell ref="A401:H401"/>
    <mergeCell ref="D403:G403"/>
    <mergeCell ref="D404:G404"/>
    <mergeCell ref="D406:G406"/>
    <mergeCell ref="G409:H409"/>
    <mergeCell ref="G413:H413"/>
    <mergeCell ref="G414:H414"/>
    <mergeCell ref="G415:H415"/>
    <mergeCell ref="G416:H416"/>
    <mergeCell ref="G418:H418"/>
    <mergeCell ref="G419:H419"/>
    <mergeCell ref="G420:H420"/>
    <mergeCell ref="G421:H421"/>
    <mergeCell ref="G424:H424"/>
    <mergeCell ref="G433:H433"/>
    <mergeCell ref="G439:H439"/>
    <mergeCell ref="G448:H448"/>
    <mergeCell ref="A452:H452"/>
    <mergeCell ref="D454:G454"/>
    <mergeCell ref="D455:G455"/>
    <mergeCell ref="D457:G457"/>
    <mergeCell ref="G460:H460"/>
    <mergeCell ref="G464:H464"/>
    <mergeCell ref="G465:H465"/>
    <mergeCell ref="G466:H466"/>
    <mergeCell ref="G467:H467"/>
    <mergeCell ref="G469:H469"/>
    <mergeCell ref="G470:H470"/>
    <mergeCell ref="G471:H471"/>
    <mergeCell ref="G472:H472"/>
    <mergeCell ref="G475:H475"/>
    <mergeCell ref="G487:H487"/>
    <mergeCell ref="G493:H493"/>
    <mergeCell ref="G502:H502"/>
    <mergeCell ref="A506:H506"/>
    <mergeCell ref="D508:G508"/>
    <mergeCell ref="D509:G509"/>
    <mergeCell ref="D511:G511"/>
    <mergeCell ref="G514:H514"/>
    <mergeCell ref="G518:H518"/>
    <mergeCell ref="G519:H519"/>
    <mergeCell ref="G520:H520"/>
    <mergeCell ref="G521:H521"/>
    <mergeCell ref="G523:H523"/>
    <mergeCell ref="G524:H524"/>
    <mergeCell ref="G525:H525"/>
    <mergeCell ref="G526:H526"/>
    <mergeCell ref="G529:H529"/>
    <mergeCell ref="G539:H539"/>
    <mergeCell ref="G545:H545"/>
    <mergeCell ref="G554:H554"/>
    <mergeCell ref="A558:H558"/>
    <mergeCell ref="D560:G560"/>
    <mergeCell ref="D561:G561"/>
    <mergeCell ref="D563:G563"/>
    <mergeCell ref="G566:H566"/>
    <mergeCell ref="G570:H570"/>
    <mergeCell ref="G571:H571"/>
    <mergeCell ref="G572:H572"/>
    <mergeCell ref="G573:H573"/>
    <mergeCell ref="G575:H575"/>
    <mergeCell ref="G576:H576"/>
    <mergeCell ref="G577:H577"/>
    <mergeCell ref="G578:H578"/>
    <mergeCell ref="G581:H581"/>
    <mergeCell ref="G590:H590"/>
    <mergeCell ref="G596:H596"/>
    <mergeCell ref="G605:H605"/>
    <mergeCell ref="A609:H609"/>
    <mergeCell ref="D611:G611"/>
    <mergeCell ref="D612:G612"/>
    <mergeCell ref="D614:G614"/>
    <mergeCell ref="G617:H617"/>
    <mergeCell ref="G621:H621"/>
    <mergeCell ref="G622:H622"/>
    <mergeCell ref="G623:H623"/>
    <mergeCell ref="G624:H624"/>
    <mergeCell ref="G626:H626"/>
    <mergeCell ref="G627:H627"/>
    <mergeCell ref="G628:H628"/>
    <mergeCell ref="G629:H629"/>
    <mergeCell ref="G632:H632"/>
    <mergeCell ref="G642:H642"/>
    <mergeCell ref="G648:H648"/>
    <mergeCell ref="G657:H657"/>
    <mergeCell ref="A661:H661"/>
    <mergeCell ref="D663:G663"/>
    <mergeCell ref="D664:G664"/>
    <mergeCell ref="D666:G666"/>
    <mergeCell ref="G669:H669"/>
    <mergeCell ref="G673:H673"/>
    <mergeCell ref="G674:H674"/>
    <mergeCell ref="G675:H675"/>
    <mergeCell ref="G676:H676"/>
    <mergeCell ref="G678:H678"/>
    <mergeCell ref="G679:H679"/>
    <mergeCell ref="G680:H680"/>
    <mergeCell ref="G681:H681"/>
    <mergeCell ref="G684:H684"/>
    <mergeCell ref="G697:H697"/>
    <mergeCell ref="G703:H703"/>
    <mergeCell ref="G712:H712"/>
  </mergeCells>
  <conditionalFormatting sqref="F10:F40">
    <cfRule type="cellIs" dxfId="1" priority="73" stopIfTrue="1" operator="equal">
      <formula>"F"</formula>
    </cfRule>
    <cfRule type="cellIs" dxfId="2" priority="74" stopIfTrue="1" operator="equal">
      <formula>"B"</formula>
    </cfRule>
    <cfRule type="cellIs" dxfId="3" priority="75" stopIfTrue="1" operator="equal">
      <formula>"u"</formula>
    </cfRule>
  </conditionalFormatting>
  <conditionalFormatting sqref="F52:F83">
    <cfRule type="cellIs" dxfId="1" priority="16" stopIfTrue="1" operator="equal">
      <formula>"F"</formula>
    </cfRule>
    <cfRule type="cellIs" dxfId="2" priority="17" stopIfTrue="1" operator="equal">
      <formula>"B"</formula>
    </cfRule>
    <cfRule type="cellIs" dxfId="3" priority="18" stopIfTrue="1" operator="equal">
      <formula>"u"</formula>
    </cfRule>
  </conditionalFormatting>
  <conditionalFormatting sqref="F96:F129">
    <cfRule type="cellIs" dxfId="1" priority="13" stopIfTrue="1" operator="equal">
      <formula>"F"</formula>
    </cfRule>
    <cfRule type="cellIs" dxfId="2" priority="14" stopIfTrue="1" operator="equal">
      <formula>"B"</formula>
    </cfRule>
    <cfRule type="cellIs" dxfId="3" priority="15" stopIfTrue="1" operator="equal">
      <formula>"u"</formula>
    </cfRule>
  </conditionalFormatting>
  <conditionalFormatting sqref="F142:F168">
    <cfRule type="cellIs" dxfId="1" priority="10" stopIfTrue="1" operator="equal">
      <formula>"F"</formula>
    </cfRule>
    <cfRule type="cellIs" dxfId="2" priority="11" stopIfTrue="1" operator="equal">
      <formula>"B"</formula>
    </cfRule>
    <cfRule type="cellIs" dxfId="3" priority="12" stopIfTrue="1" operator="equal">
      <formula>"u"</formula>
    </cfRule>
  </conditionalFormatting>
  <conditionalFormatting sqref="F181:F209">
    <cfRule type="cellIs" dxfId="1" priority="7" stopIfTrue="1" operator="equal">
      <formula>"F"</formula>
    </cfRule>
    <cfRule type="cellIs" dxfId="2" priority="8" stopIfTrue="1" operator="equal">
      <formula>"B"</formula>
    </cfRule>
    <cfRule type="cellIs" dxfId="3" priority="9" stopIfTrue="1" operator="equal">
      <formula>"u"</formula>
    </cfRule>
  </conditionalFormatting>
  <conditionalFormatting sqref="F222:F247">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40 F83 F129 F142 F149 F167 F168 F181 F188 F203 F208 F209 F222 F229 F242 F246 F247 F10:F39 F52:F82 F96:F128 F143:F144 F145:F148 F150:F152 F153:F157 F158:F162 F163:F166 F182:F183 F184:F187 F189:F191 F192:F195 F196:F202 F204:F207 F223:F224 F225:F228 F230:F232 F233:F236 F237:F241 F243:F245">
      <formula1>"U,P,F,B,S,n/a"</formula1>
    </dataValidation>
  </dataValidations>
  <hyperlinks>
    <hyperlink ref="G2" location="'Reschedule Product Haul Load'!A1" display="UC006-01"/>
    <hyperlink ref="G44" location="'Reschedule Product Haul Load'!A1" display="UC006-01"/>
    <hyperlink ref="G88" location="'Reschedule Product Haul Load'!A1" display="UC006-01"/>
    <hyperlink ref="G134" location="'Reschedule Product Haul Load'!A1" display="UC006-01"/>
    <hyperlink ref="G173" location="'Reschedule Product Haul Load'!A1" display="UC006-01"/>
    <hyperlink ref="G214" location="'Reschedule Product Haul Load'!A1" display="UC006-01"/>
    <hyperlink ref="G250" location="'Reschedule Product Haul Load'!A1" display="UC006-01"/>
    <hyperlink ref="G294" location="'Reschedule Product Haul Load'!A1" display="UC006-01"/>
    <hyperlink ref="G349" location="'Reschedule Product Haul Load'!A1" display="UC006-01"/>
    <hyperlink ref="G402" location="'Reschedule Product Haul Load'!A1" display="UC006-01"/>
    <hyperlink ref="G453" location="'Reschedule Product Haul Load'!A1" display="UC006-01"/>
    <hyperlink ref="G507" location="'Reschedule Product Haul Load'!A1" display="UC006-01"/>
    <hyperlink ref="G559" location="'Reschedule Product Haul Load'!A1" display="UC006-01"/>
    <hyperlink ref="G610" location="'Reschedule Product Haul Load'!A1" display="UC006-01"/>
    <hyperlink ref="G662" location="'Reschedule Product Haul Load'!A1" display="UC006-01"/>
  </hyperlinks>
  <pageMargins left="0.7" right="0.7"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pane ySplit="12" topLeftCell="A13" activePane="bottomLeft" state="frozen"/>
      <selection/>
      <selection pane="bottomLeft" activeCell="C46" sqref="C46"/>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Schedule Blend</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179" t="s">
        <v>676</v>
      </c>
      <c r="B13" s="91"/>
      <c r="C13" s="91"/>
      <c r="D13" s="91"/>
      <c r="E13" s="91"/>
      <c r="F13" s="91"/>
      <c r="G13" s="91"/>
      <c r="H13" s="91"/>
      <c r="I13" s="111"/>
    </row>
    <row r="14" ht="24" spans="1:9">
      <c r="A14" s="100">
        <f>MAX(A$12:A13)+1</f>
        <v>1</v>
      </c>
      <c r="B14" s="188" t="s">
        <v>677</v>
      </c>
      <c r="C14" s="187" t="s">
        <v>357</v>
      </c>
      <c r="D14" s="95" t="s">
        <v>130</v>
      </c>
      <c r="E14" s="103"/>
      <c r="F14" s="104"/>
      <c r="G14" s="98"/>
      <c r="H14" s="105"/>
      <c r="I14" s="104"/>
    </row>
    <row r="15" ht="24" spans="1:9">
      <c r="A15" s="100">
        <f>MAX(A$12:A14)+1</f>
        <v>2</v>
      </c>
      <c r="B15" s="180" t="s">
        <v>678</v>
      </c>
      <c r="C15" s="102" t="s">
        <v>357</v>
      </c>
      <c r="D15" s="95" t="s">
        <v>115</v>
      </c>
      <c r="E15" s="103"/>
      <c r="F15" s="104"/>
      <c r="G15" s="98"/>
      <c r="H15" s="105"/>
      <c r="I15" s="104"/>
    </row>
    <row r="16" ht="24" spans="1:9">
      <c r="A16" s="100">
        <f>MAX(A$12:A15)+1</f>
        <v>3</v>
      </c>
      <c r="B16" s="180" t="s">
        <v>679</v>
      </c>
      <c r="C16" s="102" t="s">
        <v>357</v>
      </c>
      <c r="D16" s="95" t="s">
        <v>115</v>
      </c>
      <c r="E16" s="103"/>
      <c r="F16" s="104"/>
      <c r="G16" s="98"/>
      <c r="H16" s="105"/>
      <c r="I16" s="104"/>
    </row>
    <row r="17" ht="24" spans="1:9">
      <c r="A17" s="100">
        <f>MAX(A$12:A16)+1</f>
        <v>4</v>
      </c>
      <c r="B17" s="181" t="s">
        <v>680</v>
      </c>
      <c r="C17" s="102" t="s">
        <v>357</v>
      </c>
      <c r="D17" s="95" t="s">
        <v>130</v>
      </c>
      <c r="E17" s="103"/>
      <c r="F17" s="104"/>
      <c r="G17" s="98"/>
      <c r="H17" s="105"/>
      <c r="I17" s="104"/>
    </row>
    <row r="18" spans="1:9">
      <c r="A18" s="100">
        <f>MAX(A$12:A17)+1</f>
        <v>5</v>
      </c>
      <c r="B18" s="181"/>
      <c r="C18" s="102"/>
      <c r="D18" s="95" t="s">
        <v>130</v>
      </c>
      <c r="E18" s="103"/>
      <c r="F18" s="104"/>
      <c r="G18" s="98"/>
      <c r="H18" s="105"/>
      <c r="I18" s="104"/>
    </row>
    <row r="19" spans="1:9">
      <c r="A19" s="100">
        <f>MAX(A$12:A18)+1</f>
        <v>6</v>
      </c>
      <c r="B19" s="182"/>
      <c r="C19" s="101"/>
      <c r="D19" s="95" t="s">
        <v>130</v>
      </c>
      <c r="E19" s="103"/>
      <c r="F19" s="104"/>
      <c r="G19" s="98"/>
      <c r="H19" s="105"/>
      <c r="I19" s="104"/>
    </row>
    <row r="20" spans="1:9">
      <c r="A20" s="100">
        <f>MAX(A$12:A19)+1</f>
        <v>7</v>
      </c>
      <c r="B20" s="102"/>
      <c r="C20" s="101"/>
      <c r="D20" s="95" t="s">
        <v>130</v>
      </c>
      <c r="E20" s="103"/>
      <c r="F20" s="104"/>
      <c r="G20" s="98"/>
      <c r="H20" s="105"/>
      <c r="I20" s="104"/>
    </row>
    <row r="21" spans="1:9">
      <c r="A21" s="100">
        <f>MAX(A$12:A20)+1</f>
        <v>8</v>
      </c>
      <c r="B21" s="101"/>
      <c r="C21" s="101"/>
      <c r="D21" s="95" t="s">
        <v>130</v>
      </c>
      <c r="E21" s="103"/>
      <c r="F21" s="104"/>
      <c r="G21" s="98"/>
      <c r="H21" s="105"/>
      <c r="I21" s="104"/>
    </row>
    <row r="22" spans="1:9">
      <c r="A22" s="100">
        <f>MAX(A$12:A21)+1</f>
        <v>9</v>
      </c>
      <c r="B22" s="102"/>
      <c r="C22" s="101"/>
      <c r="D22" s="95" t="s">
        <v>130</v>
      </c>
      <c r="E22" s="103"/>
      <c r="F22" s="104"/>
      <c r="G22" s="98"/>
      <c r="H22" s="105"/>
      <c r="I22" s="104"/>
    </row>
    <row r="23" spans="1:9">
      <c r="A23" s="100">
        <f>MAX(A$12:A22)+1</f>
        <v>10</v>
      </c>
      <c r="B23" s="102"/>
      <c r="C23" s="101"/>
      <c r="D23" s="95" t="s">
        <v>130</v>
      </c>
      <c r="E23" s="103"/>
      <c r="F23" s="104"/>
      <c r="G23" s="98"/>
      <c r="H23" s="105"/>
      <c r="I23" s="104"/>
    </row>
    <row r="24" spans="1:9">
      <c r="A24" s="100">
        <f>MAX(A$12:A23)+1</f>
        <v>11</v>
      </c>
      <c r="B24" s="101"/>
      <c r="C24" s="101"/>
      <c r="D24" s="95" t="s">
        <v>130</v>
      </c>
      <c r="E24" s="103"/>
      <c r="F24" s="104"/>
      <c r="G24" s="98"/>
      <c r="H24" s="105"/>
      <c r="I24" s="104"/>
    </row>
    <row r="25" spans="1:9">
      <c r="A25" s="100">
        <f>MAX(A$12:A24)+1</f>
        <v>12</v>
      </c>
      <c r="B25" s="210"/>
      <c r="C25" s="101"/>
      <c r="D25" s="95" t="s">
        <v>130</v>
      </c>
      <c r="E25" s="103"/>
      <c r="F25" s="104"/>
      <c r="G25" s="98"/>
      <c r="H25" s="105"/>
      <c r="I25" s="104"/>
    </row>
    <row r="26" spans="1:9">
      <c r="A26" s="100">
        <f>MAX(A$12:A25)+1</f>
        <v>13</v>
      </c>
      <c r="B26" s="210"/>
      <c r="C26" s="101"/>
      <c r="D26" s="95" t="s">
        <v>130</v>
      </c>
      <c r="E26" s="103"/>
      <c r="F26" s="104"/>
      <c r="G26" s="98"/>
      <c r="H26" s="105"/>
      <c r="I26" s="104"/>
    </row>
    <row r="27" spans="1:9">
      <c r="A27" s="100">
        <f>MAX(A$12:A26)+1</f>
        <v>14</v>
      </c>
      <c r="B27" s="181"/>
      <c r="C27" s="101"/>
      <c r="D27" s="95" t="s">
        <v>130</v>
      </c>
      <c r="E27" s="103"/>
      <c r="F27" s="104"/>
      <c r="G27" s="98"/>
      <c r="H27" s="105"/>
      <c r="I27" s="104"/>
    </row>
    <row r="28" spans="1:9">
      <c r="A28" s="100">
        <f>MAX(A$12:A27)+1</f>
        <v>15</v>
      </c>
      <c r="B28" s="182"/>
      <c r="C28" s="101"/>
      <c r="D28" s="95" t="s">
        <v>130</v>
      </c>
      <c r="E28" s="103"/>
      <c r="F28" s="104"/>
      <c r="G28" s="98"/>
      <c r="H28" s="105"/>
      <c r="I28" s="104"/>
    </row>
    <row r="29" spans="1:9">
      <c r="A29" s="100">
        <f>MAX(A$12:A28)+1</f>
        <v>16</v>
      </c>
      <c r="B29" s="102"/>
      <c r="C29" s="101"/>
      <c r="D29" s="95" t="s">
        <v>130</v>
      </c>
      <c r="E29" s="103"/>
      <c r="F29" s="104"/>
      <c r="G29" s="98"/>
      <c r="H29" s="105"/>
      <c r="I29" s="104"/>
    </row>
    <row r="30" spans="1:9">
      <c r="A30" s="100">
        <f>MAX(A$12:A29)+1</f>
        <v>17</v>
      </c>
      <c r="B30" s="101"/>
      <c r="C30" s="101"/>
      <c r="D30" s="95" t="s">
        <v>130</v>
      </c>
      <c r="E30" s="103"/>
      <c r="F30" s="104"/>
      <c r="G30" s="98"/>
      <c r="H30" s="105"/>
      <c r="I30" s="104"/>
    </row>
    <row r="31" spans="1:9">
      <c r="A31" s="100">
        <f>MAX(A$12:A30)+1</f>
        <v>18</v>
      </c>
      <c r="B31" s="102"/>
      <c r="C31" s="101"/>
      <c r="D31" s="95" t="s">
        <v>130</v>
      </c>
      <c r="E31" s="103"/>
      <c r="F31" s="104"/>
      <c r="G31" s="98"/>
      <c r="H31" s="105"/>
      <c r="I31" s="104"/>
    </row>
    <row r="32" spans="1:9">
      <c r="A32" s="100">
        <f>MAX(A$12:A31)+1</f>
        <v>19</v>
      </c>
      <c r="B32" s="102"/>
      <c r="C32" s="101"/>
      <c r="D32" s="95" t="s">
        <v>130</v>
      </c>
      <c r="E32" s="103"/>
      <c r="F32" s="104"/>
      <c r="G32" s="98"/>
      <c r="H32" s="105"/>
      <c r="I32" s="104"/>
    </row>
    <row r="33" spans="1:9">
      <c r="A33" s="100">
        <f>MAX(A$12:A32)+1</f>
        <v>20</v>
      </c>
      <c r="B33" s="101"/>
      <c r="C33" s="101"/>
      <c r="D33" s="95" t="s">
        <v>130</v>
      </c>
      <c r="E33" s="103"/>
      <c r="F33" s="104"/>
      <c r="G33" s="98"/>
      <c r="H33" s="105"/>
      <c r="I33" s="104"/>
    </row>
    <row r="34" spans="1:9">
      <c r="A34" s="100">
        <f>MAX(A$12:A33)+1</f>
        <v>21</v>
      </c>
      <c r="B34" s="102"/>
      <c r="C34" s="101"/>
      <c r="D34" s="95" t="s">
        <v>130</v>
      </c>
      <c r="E34" s="103"/>
      <c r="F34" s="104"/>
      <c r="G34" s="98"/>
      <c r="H34" s="105"/>
      <c r="I34" s="104"/>
    </row>
    <row r="35" spans="1:9">
      <c r="A35" s="100">
        <f>MAX(A$12:A34)+1</f>
        <v>22</v>
      </c>
      <c r="B35" s="102"/>
      <c r="C35" s="101"/>
      <c r="D35" s="95" t="s">
        <v>130</v>
      </c>
      <c r="E35" s="103"/>
      <c r="F35" s="104"/>
      <c r="G35" s="98"/>
      <c r="H35" s="105"/>
      <c r="I35" s="104"/>
    </row>
    <row r="36" spans="1:9">
      <c r="A36" s="100">
        <f>MAX(A$12:A35)+1</f>
        <v>23</v>
      </c>
      <c r="B36" s="101"/>
      <c r="C36" s="101"/>
      <c r="D36" s="95" t="s">
        <v>130</v>
      </c>
      <c r="E36" s="103"/>
      <c r="F36" s="104"/>
      <c r="G36" s="98"/>
      <c r="H36" s="105"/>
      <c r="I36" s="104"/>
    </row>
    <row r="37" spans="1:9">
      <c r="A37" s="100">
        <f>MAX(A$12:A36)+1</f>
        <v>24</v>
      </c>
      <c r="B37" s="102"/>
      <c r="C37" s="101"/>
      <c r="D37" s="95" t="s">
        <v>130</v>
      </c>
      <c r="E37" s="103"/>
      <c r="F37" s="104"/>
      <c r="G37" s="98"/>
      <c r="H37" s="105"/>
      <c r="I37" s="104"/>
    </row>
    <row r="38" spans="1:9">
      <c r="A38" s="100">
        <f>MAX(A$12:A37)+1</f>
        <v>25</v>
      </c>
      <c r="B38" s="102"/>
      <c r="C38" s="101"/>
      <c r="D38" s="95" t="s">
        <v>130</v>
      </c>
      <c r="E38" s="103"/>
      <c r="F38" s="104"/>
      <c r="G38" s="98"/>
      <c r="H38" s="105"/>
      <c r="I38" s="104"/>
    </row>
    <row r="39" spans="1:9">
      <c r="A39" s="100">
        <f>MAX(A$12:A38)+1</f>
        <v>26</v>
      </c>
      <c r="B39" s="101"/>
      <c r="C39" s="101"/>
      <c r="D39" s="95" t="s">
        <v>130</v>
      </c>
      <c r="E39" s="103"/>
      <c r="F39" s="104"/>
      <c r="G39" s="98"/>
      <c r="H39" s="105"/>
      <c r="I39" s="104"/>
    </row>
    <row r="40" spans="1:9">
      <c r="A40" s="100">
        <f>MAX(A$12:A39)+1</f>
        <v>27</v>
      </c>
      <c r="B40" s="102"/>
      <c r="C40" s="101"/>
      <c r="D40" s="95" t="s">
        <v>130</v>
      </c>
      <c r="E40" s="103"/>
      <c r="F40" s="104"/>
      <c r="G40" s="98"/>
      <c r="H40" s="105"/>
      <c r="I40" s="104"/>
    </row>
    <row r="41" spans="1:9">
      <c r="A41" s="100">
        <f>MAX(A$12:A40)+1</f>
        <v>28</v>
      </c>
      <c r="B41" s="102"/>
      <c r="C41" s="101"/>
      <c r="D41" s="95" t="s">
        <v>130</v>
      </c>
      <c r="E41" s="103"/>
      <c r="F41" s="104"/>
      <c r="G41" s="98"/>
      <c r="H41" s="105"/>
      <c r="I41" s="104"/>
    </row>
    <row r="42" spans="1:9">
      <c r="A42" s="100">
        <f>MAX(A$12:A41)+1</f>
        <v>29</v>
      </c>
      <c r="B42" s="101"/>
      <c r="C42" s="101"/>
      <c r="D42" s="95" t="s">
        <v>130</v>
      </c>
      <c r="E42" s="103"/>
      <c r="F42" s="104"/>
      <c r="G42" s="98"/>
      <c r="H42" s="105"/>
      <c r="I42" s="104"/>
    </row>
    <row r="43" spans="1:9">
      <c r="A43" s="100">
        <f>MAX(A$12:A42)+1</f>
        <v>30</v>
      </c>
      <c r="B43" s="102"/>
      <c r="C43" s="101"/>
      <c r="D43" s="95" t="s">
        <v>130</v>
      </c>
      <c r="E43" s="103"/>
      <c r="F43" s="104"/>
      <c r="G43" s="98"/>
      <c r="H43" s="105"/>
      <c r="I43" s="104"/>
    </row>
    <row r="44" spans="1:9">
      <c r="A44" s="100">
        <f>MAX(A$12:A43)+1</f>
        <v>31</v>
      </c>
      <c r="B44" s="102"/>
      <c r="C44" s="101"/>
      <c r="D44" s="95" t="s">
        <v>130</v>
      </c>
      <c r="E44" s="103"/>
      <c r="F44" s="104"/>
      <c r="G44" s="98"/>
      <c r="H44" s="105"/>
      <c r="I44" s="104"/>
    </row>
    <row r="45" spans="1:9">
      <c r="A45" s="100">
        <f>MAX(A$12:A44)+1</f>
        <v>32</v>
      </c>
      <c r="B45" s="101"/>
      <c r="C45" s="101"/>
      <c r="D45" s="95" t="s">
        <v>130</v>
      </c>
      <c r="E45" s="103"/>
      <c r="F45" s="104"/>
      <c r="G45" s="98"/>
      <c r="H45" s="105"/>
      <c r="I45" s="104"/>
    </row>
    <row r="46" spans="1:9">
      <c r="A46" s="100">
        <f>MAX(A$12:A45)+1</f>
        <v>33</v>
      </c>
      <c r="B46" s="102"/>
      <c r="C46" s="101"/>
      <c r="D46" s="95" t="s">
        <v>130</v>
      </c>
      <c r="E46" s="103"/>
      <c r="F46" s="104"/>
      <c r="G46" s="98"/>
      <c r="H46" s="105"/>
      <c r="I46" s="104"/>
    </row>
    <row r="47" spans="1:9">
      <c r="A47" s="100">
        <f>MAX(A$12:A46)+1</f>
        <v>34</v>
      </c>
      <c r="B47" s="102"/>
      <c r="C47" s="101"/>
      <c r="D47" s="95" t="s">
        <v>130</v>
      </c>
      <c r="E47" s="103"/>
      <c r="F47" s="104"/>
      <c r="G47" s="98"/>
      <c r="H47" s="105"/>
      <c r="I47" s="104"/>
    </row>
    <row r="48" spans="1:9">
      <c r="A48" s="100">
        <f>MAX(A$12:A47)+1</f>
        <v>35</v>
      </c>
      <c r="B48" s="101"/>
      <c r="C48" s="101"/>
      <c r="D48" s="95" t="s">
        <v>130</v>
      </c>
      <c r="E48" s="103"/>
      <c r="F48" s="104"/>
      <c r="G48" s="98"/>
      <c r="H48" s="105"/>
      <c r="I48" s="104"/>
    </row>
    <row r="49" spans="1:9">
      <c r="A49" s="100">
        <f>MAX(A$12:A48)+1</f>
        <v>36</v>
      </c>
      <c r="B49" s="102"/>
      <c r="C49" s="101"/>
      <c r="D49" s="95" t="s">
        <v>130</v>
      </c>
      <c r="E49" s="103"/>
      <c r="F49" s="104"/>
      <c r="G49" s="98"/>
      <c r="H49" s="105"/>
      <c r="I49" s="104"/>
    </row>
    <row r="50" spans="1:9">
      <c r="A50" s="100">
        <f>MAX(A$12:A49)+1</f>
        <v>37</v>
      </c>
      <c r="B50" s="102"/>
      <c r="C50" s="101"/>
      <c r="D50" s="95" t="s">
        <v>130</v>
      </c>
      <c r="E50" s="103"/>
      <c r="F50" s="104"/>
      <c r="G50" s="98"/>
      <c r="H50" s="105"/>
      <c r="I50" s="104"/>
    </row>
    <row r="51" spans="1:9">
      <c r="A51" s="100">
        <f>MAX(A$12:A50)+1</f>
        <v>38</v>
      </c>
      <c r="B51" s="101"/>
      <c r="C51" s="101"/>
      <c r="D51" s="95" t="s">
        <v>130</v>
      </c>
      <c r="E51" s="103"/>
      <c r="F51" s="104"/>
      <c r="G51" s="98"/>
      <c r="H51" s="105"/>
      <c r="I51" s="104"/>
    </row>
    <row r="52" spans="1:9">
      <c r="A52" s="100">
        <f>MAX(A$12:A51)+1</f>
        <v>39</v>
      </c>
      <c r="B52" s="102"/>
      <c r="C52" s="101"/>
      <c r="D52" s="95" t="s">
        <v>130</v>
      </c>
      <c r="E52" s="103"/>
      <c r="F52" s="104"/>
      <c r="G52" s="98"/>
      <c r="H52" s="105"/>
      <c r="I52" s="104"/>
    </row>
    <row r="53" spans="1:9">
      <c r="A53" s="100">
        <f>MAX(A$12:A52)+1</f>
        <v>40</v>
      </c>
      <c r="B53" s="102"/>
      <c r="C53" s="101"/>
      <c r="D53" s="95" t="s">
        <v>130</v>
      </c>
      <c r="E53" s="103"/>
      <c r="F53" s="104"/>
      <c r="G53" s="98"/>
      <c r="H53" s="105"/>
      <c r="I53" s="104"/>
    </row>
    <row r="54" spans="1:9">
      <c r="A54" s="100">
        <f>MAX(A$12:A53)+1</f>
        <v>41</v>
      </c>
      <c r="B54" s="101"/>
      <c r="C54" s="101"/>
      <c r="D54" s="95" t="s">
        <v>130</v>
      </c>
      <c r="E54" s="103"/>
      <c r="F54" s="104"/>
      <c r="G54" s="98"/>
      <c r="H54" s="105"/>
      <c r="I54" s="104"/>
    </row>
    <row r="55" spans="1:9">
      <c r="A55" s="100">
        <f>MAX(A$12:A54)+1</f>
        <v>42</v>
      </c>
      <c r="B55" s="102"/>
      <c r="C55" s="101"/>
      <c r="D55" s="95" t="s">
        <v>130</v>
      </c>
      <c r="E55" s="103"/>
      <c r="F55" s="104"/>
      <c r="G55" s="98"/>
      <c r="H55" s="105"/>
      <c r="I55" s="104"/>
    </row>
    <row r="56" spans="1:9">
      <c r="A56" s="100">
        <f>MAX(A$12:A55)+1</f>
        <v>43</v>
      </c>
      <c r="B56" s="102"/>
      <c r="C56" s="101"/>
      <c r="D56" s="95" t="s">
        <v>130</v>
      </c>
      <c r="E56" s="103"/>
      <c r="F56" s="104"/>
      <c r="G56" s="98"/>
      <c r="H56" s="105"/>
      <c r="I56" s="104"/>
    </row>
    <row r="57" spans="1:9">
      <c r="A57" s="100">
        <f>MAX(A$12:A56)+1</f>
        <v>44</v>
      </c>
      <c r="B57" s="101"/>
      <c r="C57" s="101"/>
      <c r="D57" s="95" t="s">
        <v>130</v>
      </c>
      <c r="E57" s="103"/>
      <c r="F57" s="104"/>
      <c r="G57" s="98"/>
      <c r="H57" s="105"/>
      <c r="I57" s="104"/>
    </row>
    <row r="58" spans="1:9">
      <c r="A58" s="100">
        <f>MAX(A$12:A57)+1</f>
        <v>45</v>
      </c>
      <c r="B58" s="102"/>
      <c r="C58" s="101"/>
      <c r="D58" s="95" t="s">
        <v>130</v>
      </c>
      <c r="E58" s="103"/>
      <c r="F58" s="104"/>
      <c r="G58" s="98"/>
      <c r="H58" s="105"/>
      <c r="I58" s="104"/>
    </row>
    <row r="59" spans="1:9">
      <c r="A59" s="100">
        <f>MAX(A$12:A58)+1</f>
        <v>46</v>
      </c>
      <c r="B59" s="102"/>
      <c r="C59" s="101"/>
      <c r="D59" s="95" t="s">
        <v>130</v>
      </c>
      <c r="E59" s="103"/>
      <c r="F59" s="104"/>
      <c r="G59" s="98"/>
      <c r="H59" s="105"/>
      <c r="I59" s="104"/>
    </row>
    <row r="60" spans="1:9">
      <c r="A60" s="100">
        <f>MAX(A$12:A59)+1</f>
        <v>47</v>
      </c>
      <c r="B60" s="101"/>
      <c r="C60" s="101"/>
      <c r="D60" s="95" t="s">
        <v>130</v>
      </c>
      <c r="E60" s="103"/>
      <c r="F60" s="104"/>
      <c r="G60" s="98"/>
      <c r="H60" s="105"/>
      <c r="I60" s="104"/>
    </row>
    <row r="61" spans="1:9">
      <c r="A61" s="107"/>
      <c r="B61" s="107"/>
      <c r="C61" s="107"/>
      <c r="D61" s="107"/>
      <c r="E61" s="107"/>
      <c r="F61" s="107"/>
      <c r="G61" s="107"/>
      <c r="H61" s="107"/>
      <c r="I61" s="107"/>
    </row>
    <row r="62" spans="1:9">
      <c r="A62" s="112" t="s">
        <v>137</v>
      </c>
      <c r="B62" s="112"/>
      <c r="C62" s="112"/>
      <c r="D62" s="112"/>
      <c r="E62" s="112"/>
      <c r="F62" s="112"/>
      <c r="G62" s="112"/>
      <c r="H62" s="112"/>
      <c r="I62" s="112"/>
    </row>
  </sheetData>
  <mergeCells count="4">
    <mergeCell ref="A1:I1"/>
    <mergeCell ref="A13:I13"/>
    <mergeCell ref="A61:I61"/>
    <mergeCell ref="A62:I62"/>
  </mergeCells>
  <conditionalFormatting sqref="D14:D60">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0">
      <formula1>"U,P,F,B,S,n/a"</formula1>
    </dataValidation>
  </dataValidation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60769"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60769" progId="Paint.Picture" r:id="rId4"/>
      </mc:Fallback>
    </mc:AlternateContent>
  </oleObjec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4"/>
  <sheetViews>
    <sheetView topLeftCell="A161" workbookViewId="0">
      <selection activeCell="D167" sqref="D167"/>
    </sheetView>
  </sheetViews>
  <sheetFormatPr defaultColWidth="9" defaultRowHeight="12.75" outlineLevelCol="7"/>
  <cols>
    <col min="1" max="1" width="3.14285714285714" customWidth="1"/>
    <col min="2" max="2" width="32.1428571428571" customWidth="1"/>
    <col min="3" max="3" width="18.1428571428571" customWidth="1"/>
    <col min="4" max="4" width="44.8571428571429" customWidth="1"/>
    <col min="5" max="5" width="22.7142857142857" customWidth="1"/>
    <col min="6" max="6" width="9.14285714285714" customWidth="1"/>
    <col min="7" max="7" width="25.8571428571429" customWidth="1"/>
  </cols>
  <sheetData>
    <row r="1" ht="16.5" spans="1:8">
      <c r="A1" s="115" t="s">
        <v>681</v>
      </c>
      <c r="B1" s="115"/>
      <c r="C1" s="115"/>
      <c r="D1" s="115"/>
      <c r="E1" s="115"/>
      <c r="F1" s="115"/>
      <c r="G1" s="115"/>
      <c r="H1" s="115"/>
    </row>
    <row r="2" ht="24.75" spans="1:8">
      <c r="A2" s="116"/>
      <c r="B2" s="117" t="s">
        <v>139</v>
      </c>
      <c r="C2" s="117"/>
      <c r="D2" s="118" t="s">
        <v>682</v>
      </c>
      <c r="E2" s="119"/>
      <c r="F2" s="120" t="s">
        <v>141</v>
      </c>
      <c r="G2" s="121" t="s">
        <v>683</v>
      </c>
      <c r="H2" s="122"/>
    </row>
    <row r="3" ht="27.75" customHeight="1" spans="1:8">
      <c r="A3" s="123"/>
      <c r="B3" s="124" t="s">
        <v>143</v>
      </c>
      <c r="C3" s="125"/>
      <c r="D3" s="126" t="s">
        <v>684</v>
      </c>
      <c r="E3" s="127"/>
      <c r="F3" s="128"/>
      <c r="G3" s="129"/>
      <c r="H3" s="122"/>
    </row>
    <row r="4" spans="1:8">
      <c r="A4" s="130"/>
      <c r="B4" s="124" t="s">
        <v>145</v>
      </c>
      <c r="C4" s="125"/>
      <c r="D4" s="126"/>
      <c r="E4" s="127"/>
      <c r="F4" s="128"/>
      <c r="G4" s="129"/>
      <c r="H4" s="122"/>
    </row>
    <row r="5" spans="1:8">
      <c r="A5" s="130"/>
      <c r="B5" s="124" t="s">
        <v>147</v>
      </c>
      <c r="C5" s="131"/>
      <c r="D5" s="189" t="s">
        <v>685</v>
      </c>
      <c r="E5" s="189"/>
      <c r="F5" s="189"/>
      <c r="G5" s="189"/>
      <c r="H5" s="122"/>
    </row>
    <row r="6" ht="26.25" customHeight="1" spans="1:8">
      <c r="A6" s="133"/>
      <c r="B6" s="134" t="s">
        <v>149</v>
      </c>
      <c r="C6" s="135"/>
      <c r="D6" s="136"/>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447</v>
      </c>
      <c r="H8" s="151"/>
    </row>
    <row r="9" ht="26.25" spans="1:8">
      <c r="A9" s="152" t="s">
        <v>158</v>
      </c>
      <c r="B9" s="153" t="s">
        <v>159</v>
      </c>
      <c r="C9" s="153" t="s">
        <v>552</v>
      </c>
      <c r="D9" s="153" t="s">
        <v>161</v>
      </c>
      <c r="E9" s="153" t="s">
        <v>553</v>
      </c>
      <c r="F9" s="154" t="s">
        <v>121</v>
      </c>
      <c r="G9" s="155" t="s">
        <v>163</v>
      </c>
      <c r="H9" s="156"/>
    </row>
    <row r="10" spans="1:8">
      <c r="A10" s="157">
        <v>1</v>
      </c>
      <c r="B10" s="164" t="s">
        <v>686</v>
      </c>
      <c r="C10" s="164"/>
      <c r="D10" s="165" t="s">
        <v>165</v>
      </c>
      <c r="E10" s="159" t="s">
        <v>687</v>
      </c>
      <c r="F10" s="95" t="s">
        <v>114</v>
      </c>
      <c r="G10" s="190"/>
      <c r="H10" s="191"/>
    </row>
    <row r="11" ht="48" spans="1:8">
      <c r="A11" s="157">
        <v>2</v>
      </c>
      <c r="B11" s="164" t="s">
        <v>688</v>
      </c>
      <c r="C11" s="164" t="s">
        <v>689</v>
      </c>
      <c r="D11" s="165" t="s">
        <v>169</v>
      </c>
      <c r="E11" s="159"/>
      <c r="F11" s="95" t="s">
        <v>114</v>
      </c>
      <c r="G11" s="162"/>
      <c r="H11" s="163"/>
    </row>
    <row r="12" spans="1:8">
      <c r="A12" s="157">
        <v>3</v>
      </c>
      <c r="B12" s="164" t="s">
        <v>690</v>
      </c>
      <c r="C12" s="164"/>
      <c r="D12" s="165" t="s">
        <v>691</v>
      </c>
      <c r="E12" s="159"/>
      <c r="F12" s="95" t="s">
        <v>114</v>
      </c>
      <c r="G12" s="162"/>
      <c r="H12" s="163"/>
    </row>
    <row r="13" spans="1:8">
      <c r="A13" s="157"/>
      <c r="B13" s="164"/>
      <c r="C13" s="164"/>
      <c r="D13" s="165" t="s">
        <v>692</v>
      </c>
      <c r="E13" s="159"/>
      <c r="F13" s="95" t="s">
        <v>114</v>
      </c>
      <c r="G13" s="162"/>
      <c r="H13" s="163"/>
    </row>
    <row r="14" spans="1:8">
      <c r="A14" s="157"/>
      <c r="B14" s="164"/>
      <c r="C14" s="164"/>
      <c r="D14" s="165" t="s">
        <v>693</v>
      </c>
      <c r="E14" s="159"/>
      <c r="F14" s="95" t="s">
        <v>114</v>
      </c>
      <c r="G14" s="162"/>
      <c r="H14" s="163"/>
    </row>
    <row r="15" spans="1:8">
      <c r="A15" s="157"/>
      <c r="B15" s="194"/>
      <c r="C15" s="194"/>
      <c r="D15" s="101" t="s">
        <v>694</v>
      </c>
      <c r="E15" s="195"/>
      <c r="F15" s="95" t="s">
        <v>114</v>
      </c>
      <c r="G15" s="170"/>
      <c r="H15" s="171"/>
    </row>
    <row r="16" spans="1:8">
      <c r="A16" s="157"/>
      <c r="B16" s="183"/>
      <c r="C16" s="158"/>
      <c r="D16" s="158" t="s">
        <v>695</v>
      </c>
      <c r="E16" s="172"/>
      <c r="F16" s="95" t="s">
        <v>114</v>
      </c>
      <c r="G16" s="170"/>
      <c r="H16" s="171"/>
    </row>
    <row r="17" spans="1:8">
      <c r="A17" s="157"/>
      <c r="B17" s="183"/>
      <c r="C17" s="158"/>
      <c r="D17" s="158" t="s">
        <v>696</v>
      </c>
      <c r="E17" s="172"/>
      <c r="F17" s="95" t="s">
        <v>114</v>
      </c>
      <c r="G17" s="170"/>
      <c r="H17" s="171"/>
    </row>
    <row r="18" spans="1:8">
      <c r="A18" s="157"/>
      <c r="B18" s="183"/>
      <c r="C18" s="158"/>
      <c r="D18" s="158" t="s">
        <v>697</v>
      </c>
      <c r="E18" s="172"/>
      <c r="F18" s="95" t="s">
        <v>114</v>
      </c>
      <c r="G18" s="170"/>
      <c r="H18" s="171"/>
    </row>
    <row r="19" spans="1:8">
      <c r="A19" s="157"/>
      <c r="B19" s="183"/>
      <c r="C19" s="158"/>
      <c r="D19" s="158" t="s">
        <v>698</v>
      </c>
      <c r="E19" s="172"/>
      <c r="F19" s="95" t="s">
        <v>114</v>
      </c>
      <c r="G19" s="170"/>
      <c r="H19" s="171"/>
    </row>
    <row r="20" spans="1:8">
      <c r="A20" s="157"/>
      <c r="B20" s="183"/>
      <c r="C20" s="158"/>
      <c r="D20" s="158" t="s">
        <v>699</v>
      </c>
      <c r="E20" s="172"/>
      <c r="F20" s="95" t="s">
        <v>114</v>
      </c>
      <c r="G20" s="170"/>
      <c r="H20" s="171"/>
    </row>
    <row r="21" spans="1:8">
      <c r="A21" s="157"/>
      <c r="B21" s="183"/>
      <c r="C21" s="158"/>
      <c r="D21" s="158" t="s">
        <v>181</v>
      </c>
      <c r="E21" s="172"/>
      <c r="F21" s="95" t="s">
        <v>114</v>
      </c>
      <c r="G21" s="170"/>
      <c r="H21" s="171"/>
    </row>
    <row r="22" spans="1:8">
      <c r="A22" s="157"/>
      <c r="B22" s="158"/>
      <c r="C22" s="158">
        <v>1825</v>
      </c>
      <c r="D22" s="158" t="s">
        <v>700</v>
      </c>
      <c r="E22" s="172"/>
      <c r="F22" s="95" t="s">
        <v>114</v>
      </c>
      <c r="G22" s="170"/>
      <c r="H22" s="171"/>
    </row>
    <row r="23" spans="1:8">
      <c r="A23" s="157"/>
      <c r="B23" s="158"/>
      <c r="C23" s="158"/>
      <c r="D23" s="158" t="s">
        <v>191</v>
      </c>
      <c r="E23" s="172"/>
      <c r="F23" s="95" t="s">
        <v>114</v>
      </c>
      <c r="G23" s="170"/>
      <c r="H23" s="171"/>
    </row>
    <row r="24" spans="1:8">
      <c r="A24" s="157"/>
      <c r="B24" s="158"/>
      <c r="C24" s="158"/>
      <c r="D24" s="158" t="s">
        <v>701</v>
      </c>
      <c r="E24" s="172"/>
      <c r="F24" s="95" t="s">
        <v>114</v>
      </c>
      <c r="G24" s="170"/>
      <c r="H24" s="171"/>
    </row>
    <row r="25" spans="1:8">
      <c r="A25" s="157"/>
      <c r="B25" s="158"/>
      <c r="C25" s="158"/>
      <c r="D25" s="158" t="s">
        <v>702</v>
      </c>
      <c r="E25" s="172"/>
      <c r="F25" s="95" t="s">
        <v>114</v>
      </c>
      <c r="G25" s="170"/>
      <c r="H25" s="171"/>
    </row>
    <row r="26" spans="1:8">
      <c r="A26" s="157"/>
      <c r="B26" s="158"/>
      <c r="C26" s="158"/>
      <c r="D26" s="158" t="s">
        <v>703</v>
      </c>
      <c r="E26" s="172"/>
      <c r="F26" s="95" t="s">
        <v>114</v>
      </c>
      <c r="G26" s="170"/>
      <c r="H26" s="171"/>
    </row>
    <row r="27" spans="1:8">
      <c r="A27" s="157"/>
      <c r="B27" s="158"/>
      <c r="C27" s="158">
        <v>4</v>
      </c>
      <c r="D27" s="158" t="s">
        <v>458</v>
      </c>
      <c r="E27" s="172"/>
      <c r="F27" s="95" t="s">
        <v>114</v>
      </c>
      <c r="G27" s="170"/>
      <c r="H27" s="171"/>
    </row>
    <row r="28" spans="1:8">
      <c r="A28" s="157"/>
      <c r="B28" s="158"/>
      <c r="C28" s="158"/>
      <c r="D28" s="158" t="s">
        <v>704</v>
      </c>
      <c r="E28" s="172"/>
      <c r="F28" s="95" t="s">
        <v>114</v>
      </c>
      <c r="G28" s="170"/>
      <c r="H28" s="171"/>
    </row>
    <row r="29" spans="1:8">
      <c r="A29" s="157"/>
      <c r="B29" s="158"/>
      <c r="C29" s="158"/>
      <c r="D29" s="158" t="s">
        <v>191</v>
      </c>
      <c r="E29" s="172"/>
      <c r="F29" s="95" t="s">
        <v>114</v>
      </c>
      <c r="G29" s="170"/>
      <c r="H29" s="171"/>
    </row>
    <row r="30" spans="1:8">
      <c r="A30" s="157"/>
      <c r="B30" s="158"/>
      <c r="C30" s="158"/>
      <c r="D30" s="158" t="s">
        <v>192</v>
      </c>
      <c r="E30" s="172"/>
      <c r="F30" s="95" t="s">
        <v>114</v>
      </c>
      <c r="G30" s="170"/>
      <c r="H30" s="171"/>
    </row>
    <row r="31" ht="51" customHeight="1" spans="1:8">
      <c r="A31" s="157">
        <v>4</v>
      </c>
      <c r="B31" s="158" t="s">
        <v>705</v>
      </c>
      <c r="C31" s="158" t="s">
        <v>706</v>
      </c>
      <c r="D31" s="158" t="s">
        <v>707</v>
      </c>
      <c r="E31" s="172" t="s">
        <v>708</v>
      </c>
      <c r="F31" s="95" t="s">
        <v>114</v>
      </c>
      <c r="G31" s="170"/>
      <c r="H31" s="171"/>
    </row>
    <row r="32" spans="1:8">
      <c r="A32" s="157">
        <v>5</v>
      </c>
      <c r="B32" s="158" t="s">
        <v>709</v>
      </c>
      <c r="C32" s="158"/>
      <c r="D32" s="158" t="s">
        <v>710</v>
      </c>
      <c r="E32" s="172"/>
      <c r="F32" s="95" t="s">
        <v>114</v>
      </c>
      <c r="G32" s="170"/>
      <c r="H32" s="171"/>
    </row>
    <row r="33" spans="1:8">
      <c r="A33" s="157">
        <v>6</v>
      </c>
      <c r="B33" s="158" t="s">
        <v>711</v>
      </c>
      <c r="C33" s="158" t="s">
        <v>712</v>
      </c>
      <c r="D33" s="158" t="s">
        <v>713</v>
      </c>
      <c r="E33" s="172"/>
      <c r="F33" s="95" t="s">
        <v>114</v>
      </c>
      <c r="G33" s="170"/>
      <c r="H33" s="171"/>
    </row>
    <row r="34" spans="1:8">
      <c r="A34" s="157">
        <v>7</v>
      </c>
      <c r="B34" s="158" t="s">
        <v>714</v>
      </c>
      <c r="C34" s="158"/>
      <c r="D34" s="158" t="s">
        <v>715</v>
      </c>
      <c r="E34" s="172"/>
      <c r="F34" s="95" t="s">
        <v>114</v>
      </c>
      <c r="G34" s="170"/>
      <c r="H34" s="171"/>
    </row>
    <row r="35" ht="25.5" spans="1:8">
      <c r="A35" s="157">
        <v>8</v>
      </c>
      <c r="B35" s="158" t="s">
        <v>711</v>
      </c>
      <c r="C35" s="158" t="s">
        <v>716</v>
      </c>
      <c r="D35" s="158" t="s">
        <v>717</v>
      </c>
      <c r="E35" s="172"/>
      <c r="F35" s="95" t="s">
        <v>114</v>
      </c>
      <c r="G35" s="170"/>
      <c r="H35" s="171"/>
    </row>
    <row r="36" spans="1:8">
      <c r="A36" s="157">
        <v>9</v>
      </c>
      <c r="B36" s="158" t="s">
        <v>718</v>
      </c>
      <c r="C36" s="158">
        <v>1</v>
      </c>
      <c r="D36" s="158"/>
      <c r="E36" s="172"/>
      <c r="F36" s="95" t="s">
        <v>114</v>
      </c>
      <c r="G36" s="170"/>
      <c r="H36" s="171"/>
    </row>
    <row r="37" customHeight="1" spans="1:8">
      <c r="A37" s="157">
        <v>10</v>
      </c>
      <c r="B37" s="158" t="s">
        <v>719</v>
      </c>
      <c r="C37" s="158">
        <v>1</v>
      </c>
      <c r="D37" s="158"/>
      <c r="E37" s="172"/>
      <c r="F37" s="95" t="s">
        <v>114</v>
      </c>
      <c r="G37" s="170"/>
      <c r="H37" s="171"/>
    </row>
    <row r="38" spans="1:8">
      <c r="A38" s="157">
        <v>11</v>
      </c>
      <c r="B38" s="158" t="s">
        <v>720</v>
      </c>
      <c r="C38" s="158"/>
      <c r="D38" s="158" t="s">
        <v>195</v>
      </c>
      <c r="E38" s="172"/>
      <c r="F38" s="95" t="s">
        <v>114</v>
      </c>
      <c r="G38" s="170"/>
      <c r="H38" s="171"/>
    </row>
    <row r="39" customHeight="1" spans="1:8">
      <c r="A39" s="157">
        <v>12</v>
      </c>
      <c r="B39" s="158" t="s">
        <v>711</v>
      </c>
      <c r="C39" s="158" t="s">
        <v>721</v>
      </c>
      <c r="D39" s="158" t="s">
        <v>722</v>
      </c>
      <c r="E39" s="172"/>
      <c r="F39" s="95" t="s">
        <v>114</v>
      </c>
      <c r="G39" s="170"/>
      <c r="H39" s="171"/>
    </row>
    <row r="40" customHeight="1" spans="1:8">
      <c r="A40" s="157">
        <v>13</v>
      </c>
      <c r="B40" s="158" t="s">
        <v>204</v>
      </c>
      <c r="C40" s="158"/>
      <c r="D40" s="158" t="s">
        <v>205</v>
      </c>
      <c r="E40" s="172"/>
      <c r="F40" s="95" t="s">
        <v>114</v>
      </c>
      <c r="G40" s="170"/>
      <c r="H40" s="171"/>
    </row>
    <row r="41" customHeight="1" spans="1:8">
      <c r="A41" s="157">
        <v>14</v>
      </c>
      <c r="B41" s="158" t="s">
        <v>206</v>
      </c>
      <c r="C41" s="158" t="s">
        <v>207</v>
      </c>
      <c r="D41" s="158"/>
      <c r="E41" s="172"/>
      <c r="F41" s="95" t="s">
        <v>114</v>
      </c>
      <c r="G41" s="170"/>
      <c r="H41" s="171"/>
    </row>
    <row r="42" customHeight="1" spans="1:8">
      <c r="A42" s="157">
        <v>15</v>
      </c>
      <c r="B42" s="158" t="s">
        <v>277</v>
      </c>
      <c r="C42" s="158"/>
      <c r="D42" s="158" t="s">
        <v>205</v>
      </c>
      <c r="E42" s="172"/>
      <c r="F42" s="95" t="s">
        <v>114</v>
      </c>
      <c r="G42" s="170"/>
      <c r="H42" s="171"/>
    </row>
    <row r="43" customHeight="1" spans="1:8">
      <c r="A43" s="157">
        <v>16</v>
      </c>
      <c r="B43" s="158" t="s">
        <v>209</v>
      </c>
      <c r="C43" s="158" t="s">
        <v>210</v>
      </c>
      <c r="D43" s="158"/>
      <c r="E43" s="172"/>
      <c r="F43" s="95" t="s">
        <v>114</v>
      </c>
      <c r="G43" s="170"/>
      <c r="H43" s="171"/>
    </row>
    <row r="44" customHeight="1" spans="1:8">
      <c r="A44" s="157">
        <v>17</v>
      </c>
      <c r="B44" s="158" t="s">
        <v>211</v>
      </c>
      <c r="C44" s="158">
        <v>2</v>
      </c>
      <c r="D44" s="158"/>
      <c r="E44" s="172"/>
      <c r="F44" s="95" t="s">
        <v>114</v>
      </c>
      <c r="G44" s="170"/>
      <c r="H44" s="171"/>
    </row>
    <row r="45" customHeight="1" spans="1:8">
      <c r="A45" s="157">
        <v>18</v>
      </c>
      <c r="B45" s="158" t="s">
        <v>723</v>
      </c>
      <c r="C45" s="158"/>
      <c r="D45" s="158" t="s">
        <v>213</v>
      </c>
      <c r="E45" s="172"/>
      <c r="F45" s="95" t="s">
        <v>114</v>
      </c>
      <c r="G45" s="170"/>
      <c r="H45" s="171"/>
    </row>
    <row r="46" customHeight="1" spans="1:8">
      <c r="A46" s="157">
        <v>19</v>
      </c>
      <c r="B46" s="158" t="s">
        <v>711</v>
      </c>
      <c r="C46" s="158">
        <v>200101</v>
      </c>
      <c r="D46" s="158" t="s">
        <v>724</v>
      </c>
      <c r="E46" s="172"/>
      <c r="F46" s="95" t="s">
        <v>114</v>
      </c>
      <c r="G46" s="170"/>
      <c r="H46" s="171"/>
    </row>
    <row r="47" ht="156.95" customHeight="1" spans="1:8">
      <c r="A47" s="157">
        <v>20</v>
      </c>
      <c r="B47" s="158" t="s">
        <v>217</v>
      </c>
      <c r="C47" s="158"/>
      <c r="D47" s="158" t="s">
        <v>725</v>
      </c>
      <c r="E47" s="172" t="s">
        <v>726</v>
      </c>
      <c r="F47" s="95" t="s">
        <v>117</v>
      </c>
      <c r="G47" s="197" t="s">
        <v>727</v>
      </c>
      <c r="H47" s="208"/>
    </row>
    <row r="48" ht="41" customHeight="1" spans="1:8">
      <c r="A48" s="157"/>
      <c r="B48" s="158"/>
      <c r="C48" s="158"/>
      <c r="D48" s="158" t="s">
        <v>593</v>
      </c>
      <c r="E48" s="196"/>
      <c r="F48" s="95"/>
      <c r="G48" s="197"/>
      <c r="H48" s="208"/>
    </row>
    <row r="49" ht="41" customHeight="1" spans="1:8">
      <c r="A49" s="157">
        <v>21</v>
      </c>
      <c r="B49" s="158" t="s">
        <v>728</v>
      </c>
      <c r="C49" s="158"/>
      <c r="D49" s="158" t="s">
        <v>169</v>
      </c>
      <c r="E49" s="196"/>
      <c r="F49" s="95"/>
      <c r="G49" s="197"/>
      <c r="H49" s="208"/>
    </row>
    <row r="50" ht="41" customHeight="1" spans="1:8">
      <c r="A50" s="157">
        <v>22</v>
      </c>
      <c r="B50" s="164" t="s">
        <v>729</v>
      </c>
      <c r="C50" s="164"/>
      <c r="D50" s="165" t="s">
        <v>451</v>
      </c>
      <c r="E50" s="159"/>
      <c r="F50" s="95"/>
      <c r="G50" s="197"/>
      <c r="H50" s="208"/>
    </row>
    <row r="51" ht="69" customHeight="1" spans="1:8">
      <c r="A51" s="157">
        <v>23</v>
      </c>
      <c r="B51" s="168" t="s">
        <v>730</v>
      </c>
      <c r="C51" s="168"/>
      <c r="D51" s="169" t="s">
        <v>731</v>
      </c>
      <c r="E51" s="209"/>
      <c r="F51" s="95"/>
      <c r="G51" s="197"/>
      <c r="H51" s="208"/>
    </row>
    <row r="52" ht="27" customHeight="1" spans="1:8">
      <c r="A52" s="157">
        <v>24</v>
      </c>
      <c r="B52" s="158" t="s">
        <v>229</v>
      </c>
      <c r="C52" s="158"/>
      <c r="D52" s="158" t="s">
        <v>230</v>
      </c>
      <c r="E52" s="172"/>
      <c r="F52" s="95" t="s">
        <v>114</v>
      </c>
      <c r="G52" s="170"/>
      <c r="H52" s="171"/>
    </row>
    <row r="53" ht="27.95" customHeight="1" spans="1:8">
      <c r="A53" s="157"/>
      <c r="B53" s="158"/>
      <c r="C53" s="158"/>
      <c r="D53" s="158" t="s">
        <v>231</v>
      </c>
      <c r="E53" s="172" t="s">
        <v>732</v>
      </c>
      <c r="F53" s="95" t="s">
        <v>114</v>
      </c>
      <c r="G53" s="170"/>
      <c r="H53" s="171"/>
    </row>
    <row r="54" customHeight="1" spans="1:8">
      <c r="A54" s="157">
        <v>25</v>
      </c>
      <c r="B54" s="158" t="s">
        <v>233</v>
      </c>
      <c r="C54" s="158"/>
      <c r="D54" s="158" t="s">
        <v>234</v>
      </c>
      <c r="E54" s="172"/>
      <c r="F54" s="95" t="s">
        <v>114</v>
      </c>
      <c r="G54" s="170"/>
      <c r="H54" s="171"/>
    </row>
    <row r="55" ht="25.5" spans="1:8">
      <c r="A55" s="157"/>
      <c r="B55" s="158" t="s">
        <v>235</v>
      </c>
      <c r="C55" s="158"/>
      <c r="D55" s="158" t="s">
        <v>236</v>
      </c>
      <c r="E55" s="172"/>
      <c r="F55" s="95" t="s">
        <v>114</v>
      </c>
      <c r="G55" s="170"/>
      <c r="H55" s="171"/>
    </row>
    <row r="56" ht="25.5" spans="1:8">
      <c r="A56" s="157"/>
      <c r="B56" s="158"/>
      <c r="C56" s="158"/>
      <c r="D56" s="158" t="s">
        <v>237</v>
      </c>
      <c r="E56" s="172"/>
      <c r="F56" s="95" t="s">
        <v>114</v>
      </c>
      <c r="G56" s="170"/>
      <c r="H56" s="171"/>
    </row>
    <row r="57" ht="13.5" spans="1:8">
      <c r="A57" s="173"/>
      <c r="B57" s="174" t="s">
        <v>238</v>
      </c>
      <c r="C57" s="174"/>
      <c r="D57" s="175"/>
      <c r="E57" s="176"/>
      <c r="F57" s="95" t="s">
        <v>130</v>
      </c>
      <c r="G57" s="177"/>
      <c r="H57" s="178"/>
    </row>
    <row r="61" ht="16.5" spans="1:8">
      <c r="A61" s="115" t="s">
        <v>733</v>
      </c>
      <c r="B61" s="115"/>
      <c r="C61" s="115"/>
      <c r="D61" s="115"/>
      <c r="E61" s="115"/>
      <c r="F61" s="115"/>
      <c r="G61" s="115"/>
      <c r="H61" s="115"/>
    </row>
    <row r="62" ht="36.75" spans="1:8">
      <c r="A62" s="116"/>
      <c r="B62" s="117" t="s">
        <v>139</v>
      </c>
      <c r="C62" s="117"/>
      <c r="D62" s="118" t="s">
        <v>734</v>
      </c>
      <c r="E62" s="119"/>
      <c r="F62" s="120" t="s">
        <v>141</v>
      </c>
      <c r="G62" s="121" t="s">
        <v>735</v>
      </c>
      <c r="H62" s="122"/>
    </row>
    <row r="63" spans="1:8">
      <c r="A63" s="123"/>
      <c r="B63" s="124" t="s">
        <v>143</v>
      </c>
      <c r="C63" s="125"/>
      <c r="D63" s="126" t="s">
        <v>684</v>
      </c>
      <c r="E63" s="127"/>
      <c r="F63" s="128"/>
      <c r="G63" s="129"/>
      <c r="H63" s="122"/>
    </row>
    <row r="64" spans="1:8">
      <c r="A64" s="130"/>
      <c r="B64" s="124" t="s">
        <v>145</v>
      </c>
      <c r="C64" s="125"/>
      <c r="D64" s="126"/>
      <c r="E64" s="127"/>
      <c r="F64" s="128"/>
      <c r="G64" s="129"/>
      <c r="H64" s="122"/>
    </row>
    <row r="65" spans="1:8">
      <c r="A65" s="130"/>
      <c r="B65" s="124" t="s">
        <v>147</v>
      </c>
      <c r="C65" s="131"/>
      <c r="D65" s="189" t="s">
        <v>685</v>
      </c>
      <c r="E65" s="189"/>
      <c r="F65" s="189"/>
      <c r="G65" s="189"/>
      <c r="H65" s="122"/>
    </row>
    <row r="66" ht="13.5" spans="1:8">
      <c r="A66" s="133"/>
      <c r="B66" s="134" t="s">
        <v>149</v>
      </c>
      <c r="C66" s="135"/>
      <c r="D66" s="136"/>
      <c r="E66" s="128"/>
      <c r="F66" s="128"/>
      <c r="G66" s="129"/>
      <c r="H66" s="137"/>
    </row>
    <row r="67" spans="1:8">
      <c r="A67" s="138"/>
      <c r="B67" s="139" t="s">
        <v>151</v>
      </c>
      <c r="C67" s="139"/>
      <c r="D67" s="140"/>
      <c r="E67" s="141"/>
      <c r="F67" s="142" t="s">
        <v>153</v>
      </c>
      <c r="G67" s="143"/>
      <c r="H67" s="144"/>
    </row>
    <row r="68" ht="13.5" spans="1:8">
      <c r="A68" s="145"/>
      <c r="B68" s="146" t="s">
        <v>154</v>
      </c>
      <c r="C68" s="146"/>
      <c r="D68" s="147" t="s">
        <v>155</v>
      </c>
      <c r="E68" s="148"/>
      <c r="F68" s="149" t="s">
        <v>156</v>
      </c>
      <c r="G68" s="150" t="s">
        <v>447</v>
      </c>
      <c r="H68" s="151"/>
    </row>
    <row r="69" ht="26.25" spans="1:8">
      <c r="A69" s="152" t="s">
        <v>158</v>
      </c>
      <c r="B69" s="153" t="s">
        <v>159</v>
      </c>
      <c r="C69" s="153" t="s">
        <v>736</v>
      </c>
      <c r="D69" s="153" t="s">
        <v>161</v>
      </c>
      <c r="E69" s="153" t="s">
        <v>553</v>
      </c>
      <c r="F69" s="154" t="s">
        <v>121</v>
      </c>
      <c r="G69" s="155" t="s">
        <v>163</v>
      </c>
      <c r="H69" s="156"/>
    </row>
    <row r="70" spans="1:8">
      <c r="A70" s="157">
        <v>1</v>
      </c>
      <c r="B70" s="164" t="s">
        <v>686</v>
      </c>
      <c r="C70" s="164"/>
      <c r="D70" s="165" t="s">
        <v>165</v>
      </c>
      <c r="E70" s="159" t="s">
        <v>687</v>
      </c>
      <c r="F70" s="95" t="s">
        <v>114</v>
      </c>
      <c r="G70" s="190"/>
      <c r="H70" s="191"/>
    </row>
    <row r="71" ht="48" spans="1:8">
      <c r="A71" s="157">
        <v>2</v>
      </c>
      <c r="B71" s="164" t="s">
        <v>688</v>
      </c>
      <c r="C71" s="164" t="s">
        <v>689</v>
      </c>
      <c r="D71" s="165" t="s">
        <v>169</v>
      </c>
      <c r="E71" s="159"/>
      <c r="F71" s="95" t="s">
        <v>114</v>
      </c>
      <c r="G71" s="162"/>
      <c r="H71" s="163"/>
    </row>
    <row r="72" spans="1:8">
      <c r="A72" s="157">
        <v>3</v>
      </c>
      <c r="B72" s="164" t="s">
        <v>690</v>
      </c>
      <c r="C72" s="164"/>
      <c r="D72" s="165" t="s">
        <v>691</v>
      </c>
      <c r="E72" s="159"/>
      <c r="F72" s="95" t="s">
        <v>114</v>
      </c>
      <c r="G72" s="162"/>
      <c r="H72" s="163"/>
    </row>
    <row r="73" spans="1:8">
      <c r="A73" s="157"/>
      <c r="B73" s="164"/>
      <c r="C73" s="164"/>
      <c r="D73" s="165" t="s">
        <v>692</v>
      </c>
      <c r="E73" s="159"/>
      <c r="F73" s="95" t="s">
        <v>114</v>
      </c>
      <c r="G73" s="162"/>
      <c r="H73" s="163"/>
    </row>
    <row r="74" spans="1:8">
      <c r="A74" s="157"/>
      <c r="B74" s="164"/>
      <c r="C74" s="164"/>
      <c r="D74" s="165" t="s">
        <v>693</v>
      </c>
      <c r="E74" s="159"/>
      <c r="F74" s="95" t="s">
        <v>114</v>
      </c>
      <c r="G74" s="162"/>
      <c r="H74" s="163"/>
    </row>
    <row r="75" spans="1:8">
      <c r="A75" s="157"/>
      <c r="B75" s="194"/>
      <c r="C75" s="194"/>
      <c r="D75" s="101" t="s">
        <v>694</v>
      </c>
      <c r="E75" s="195"/>
      <c r="F75" s="95" t="s">
        <v>114</v>
      </c>
      <c r="G75" s="170"/>
      <c r="H75" s="171"/>
    </row>
    <row r="76" spans="1:8">
      <c r="A76" s="157"/>
      <c r="B76" s="183"/>
      <c r="C76" s="158"/>
      <c r="D76" s="158" t="s">
        <v>695</v>
      </c>
      <c r="E76" s="172"/>
      <c r="F76" s="95" t="s">
        <v>114</v>
      </c>
      <c r="G76" s="170"/>
      <c r="H76" s="171"/>
    </row>
    <row r="77" spans="1:8">
      <c r="A77" s="157"/>
      <c r="B77" s="183"/>
      <c r="C77" s="158"/>
      <c r="D77" s="158" t="s">
        <v>737</v>
      </c>
      <c r="E77" s="172"/>
      <c r="F77" s="95" t="s">
        <v>114</v>
      </c>
      <c r="G77" s="170"/>
      <c r="H77" s="171"/>
    </row>
    <row r="78" spans="1:8">
      <c r="A78" s="157"/>
      <c r="B78" s="183"/>
      <c r="C78" s="158"/>
      <c r="D78" s="158" t="s">
        <v>697</v>
      </c>
      <c r="E78" s="172"/>
      <c r="F78" s="95" t="s">
        <v>114</v>
      </c>
      <c r="G78" s="170"/>
      <c r="H78" s="171"/>
    </row>
    <row r="79" spans="1:8">
      <c r="A79" s="157"/>
      <c r="B79" s="183"/>
      <c r="C79" s="158"/>
      <c r="D79" s="158" t="s">
        <v>698</v>
      </c>
      <c r="E79" s="172"/>
      <c r="F79" s="95" t="s">
        <v>114</v>
      </c>
      <c r="G79" s="170"/>
      <c r="H79" s="171"/>
    </row>
    <row r="80" spans="1:8">
      <c r="A80" s="157"/>
      <c r="B80" s="183"/>
      <c r="C80" s="158"/>
      <c r="D80" s="158" t="s">
        <v>699</v>
      </c>
      <c r="E80" s="172"/>
      <c r="F80" s="95" t="s">
        <v>114</v>
      </c>
      <c r="G80" s="170"/>
      <c r="H80" s="171"/>
    </row>
    <row r="81" spans="1:8">
      <c r="A81" s="157"/>
      <c r="B81" s="183"/>
      <c r="C81" s="158"/>
      <c r="D81" s="158" t="s">
        <v>181</v>
      </c>
      <c r="E81" s="172"/>
      <c r="F81" s="95" t="s">
        <v>114</v>
      </c>
      <c r="G81" s="170"/>
      <c r="H81" s="171"/>
    </row>
    <row r="82" spans="1:8">
      <c r="A82" s="157"/>
      <c r="B82" s="158"/>
      <c r="C82" s="158">
        <v>1825</v>
      </c>
      <c r="D82" s="158" t="s">
        <v>700</v>
      </c>
      <c r="E82" s="172"/>
      <c r="F82" s="95" t="s">
        <v>114</v>
      </c>
      <c r="G82" s="170"/>
      <c r="H82" s="171"/>
    </row>
    <row r="83" spans="1:8">
      <c r="A83" s="157"/>
      <c r="B83" s="158"/>
      <c r="C83" s="158"/>
      <c r="D83" s="158" t="s">
        <v>191</v>
      </c>
      <c r="E83" s="172"/>
      <c r="F83" s="95" t="s">
        <v>114</v>
      </c>
      <c r="G83" s="170"/>
      <c r="H83" s="171"/>
    </row>
    <row r="84" spans="1:8">
      <c r="A84" s="157"/>
      <c r="B84" s="158"/>
      <c r="C84" s="158"/>
      <c r="D84" s="158" t="s">
        <v>701</v>
      </c>
      <c r="E84" s="172"/>
      <c r="F84" s="95" t="s">
        <v>114</v>
      </c>
      <c r="G84" s="170"/>
      <c r="H84" s="171"/>
    </row>
    <row r="85" spans="1:8">
      <c r="A85" s="157"/>
      <c r="B85" s="158"/>
      <c r="C85" s="158"/>
      <c r="D85" s="158" t="s">
        <v>702</v>
      </c>
      <c r="E85" s="172"/>
      <c r="F85" s="95" t="s">
        <v>114</v>
      </c>
      <c r="G85" s="170"/>
      <c r="H85" s="171"/>
    </row>
    <row r="86" spans="1:8">
      <c r="A86" s="157"/>
      <c r="B86" s="158"/>
      <c r="C86" s="158"/>
      <c r="D86" s="158" t="s">
        <v>703</v>
      </c>
      <c r="E86" s="172"/>
      <c r="F86" s="95" t="s">
        <v>114</v>
      </c>
      <c r="G86" s="170"/>
      <c r="H86" s="171"/>
    </row>
    <row r="87" spans="1:8">
      <c r="A87" s="157"/>
      <c r="B87" s="158"/>
      <c r="C87" s="158">
        <v>4</v>
      </c>
      <c r="D87" s="158" t="s">
        <v>458</v>
      </c>
      <c r="E87" s="172"/>
      <c r="F87" s="95" t="s">
        <v>114</v>
      </c>
      <c r="G87" s="170"/>
      <c r="H87" s="171"/>
    </row>
    <row r="88" spans="1:8">
      <c r="A88" s="157"/>
      <c r="B88" s="158"/>
      <c r="C88" s="158"/>
      <c r="D88" s="158" t="s">
        <v>704</v>
      </c>
      <c r="E88" s="172"/>
      <c r="F88" s="95" t="s">
        <v>114</v>
      </c>
      <c r="G88" s="170"/>
      <c r="H88" s="171"/>
    </row>
    <row r="89" spans="1:8">
      <c r="A89" s="157"/>
      <c r="B89" s="158"/>
      <c r="C89" s="158"/>
      <c r="D89" s="158" t="s">
        <v>191</v>
      </c>
      <c r="E89" s="172"/>
      <c r="F89" s="95" t="s">
        <v>114</v>
      </c>
      <c r="G89" s="170"/>
      <c r="H89" s="171"/>
    </row>
    <row r="90" spans="1:8">
      <c r="A90" s="157"/>
      <c r="B90" s="158"/>
      <c r="C90" s="158"/>
      <c r="D90" s="158" t="s">
        <v>192</v>
      </c>
      <c r="E90" s="172"/>
      <c r="F90" s="95" t="s">
        <v>114</v>
      </c>
      <c r="G90" s="170"/>
      <c r="H90" s="171"/>
    </row>
    <row r="91" ht="25.5" spans="1:8">
      <c r="A91" s="157">
        <v>4</v>
      </c>
      <c r="B91" s="158" t="s">
        <v>705</v>
      </c>
      <c r="C91" s="158" t="s">
        <v>706</v>
      </c>
      <c r="D91" s="158" t="s">
        <v>707</v>
      </c>
      <c r="E91" s="172" t="s">
        <v>708</v>
      </c>
      <c r="F91" s="95" t="s">
        <v>114</v>
      </c>
      <c r="G91" s="170"/>
      <c r="H91" s="171"/>
    </row>
    <row r="92" spans="1:8">
      <c r="A92" s="157">
        <v>5</v>
      </c>
      <c r="B92" s="158" t="s">
        <v>709</v>
      </c>
      <c r="C92" s="158"/>
      <c r="D92" s="158" t="s">
        <v>710</v>
      </c>
      <c r="E92" s="172"/>
      <c r="F92" s="95" t="s">
        <v>114</v>
      </c>
      <c r="G92" s="170"/>
      <c r="H92" s="171"/>
    </row>
    <row r="93" spans="1:8">
      <c r="A93" s="157">
        <v>6</v>
      </c>
      <c r="B93" s="158" t="s">
        <v>711</v>
      </c>
      <c r="C93" s="158" t="s">
        <v>712</v>
      </c>
      <c r="D93" s="158" t="s">
        <v>713</v>
      </c>
      <c r="E93" s="172"/>
      <c r="F93" s="95" t="s">
        <v>114</v>
      </c>
      <c r="G93" s="170"/>
      <c r="H93" s="171"/>
    </row>
    <row r="94" spans="1:8">
      <c r="A94" s="157">
        <v>7</v>
      </c>
      <c r="B94" s="158" t="s">
        <v>714</v>
      </c>
      <c r="C94" s="158"/>
      <c r="D94" s="158" t="s">
        <v>715</v>
      </c>
      <c r="E94" s="172"/>
      <c r="F94" s="95" t="s">
        <v>114</v>
      </c>
      <c r="G94" s="170"/>
      <c r="H94" s="171"/>
    </row>
    <row r="95" ht="25.5" spans="1:8">
      <c r="A95" s="157">
        <v>8</v>
      </c>
      <c r="B95" s="158" t="s">
        <v>711</v>
      </c>
      <c r="C95" s="158" t="s">
        <v>716</v>
      </c>
      <c r="D95" s="158" t="s">
        <v>717</v>
      </c>
      <c r="E95" s="172"/>
      <c r="F95" s="95" t="s">
        <v>114</v>
      </c>
      <c r="G95" s="170"/>
      <c r="H95" s="171"/>
    </row>
    <row r="96" spans="1:8">
      <c r="A96" s="157">
        <v>9</v>
      </c>
      <c r="B96" s="158" t="s">
        <v>718</v>
      </c>
      <c r="C96" s="158">
        <v>1</v>
      </c>
      <c r="D96" s="158"/>
      <c r="E96" s="172"/>
      <c r="F96" s="95" t="s">
        <v>114</v>
      </c>
      <c r="G96" s="170"/>
      <c r="H96" s="171"/>
    </row>
    <row r="97" spans="1:8">
      <c r="A97" s="157">
        <v>10</v>
      </c>
      <c r="B97" s="158" t="s">
        <v>719</v>
      </c>
      <c r="C97" s="158">
        <v>1</v>
      </c>
      <c r="D97" s="158"/>
      <c r="E97" s="172"/>
      <c r="F97" s="95" t="s">
        <v>114</v>
      </c>
      <c r="G97" s="170"/>
      <c r="H97" s="171"/>
    </row>
    <row r="98" spans="1:8">
      <c r="A98" s="157">
        <v>11</v>
      </c>
      <c r="B98" s="158" t="s">
        <v>738</v>
      </c>
      <c r="C98" s="158"/>
      <c r="D98" s="158" t="s">
        <v>739</v>
      </c>
      <c r="E98" s="172"/>
      <c r="F98" s="95" t="s">
        <v>115</v>
      </c>
      <c r="G98" s="170" t="s">
        <v>740</v>
      </c>
      <c r="H98" s="171"/>
    </row>
    <row r="99" spans="1:8">
      <c r="A99" s="157">
        <v>12</v>
      </c>
      <c r="B99" s="158" t="s">
        <v>720</v>
      </c>
      <c r="C99" s="158"/>
      <c r="D99" s="158" t="s">
        <v>195</v>
      </c>
      <c r="E99" s="172"/>
      <c r="F99" s="95" t="s">
        <v>130</v>
      </c>
      <c r="G99" s="170"/>
      <c r="H99" s="171"/>
    </row>
    <row r="100" spans="1:8">
      <c r="A100" s="157">
        <v>13</v>
      </c>
      <c r="B100" s="158" t="s">
        <v>711</v>
      </c>
      <c r="C100" s="158" t="s">
        <v>721</v>
      </c>
      <c r="D100" s="158" t="s">
        <v>722</v>
      </c>
      <c r="E100" s="172"/>
      <c r="F100" s="95" t="s">
        <v>130</v>
      </c>
      <c r="G100" s="170"/>
      <c r="H100" s="171"/>
    </row>
    <row r="101" ht="25.5" spans="1:8">
      <c r="A101" s="157">
        <v>14</v>
      </c>
      <c r="B101" s="158" t="s">
        <v>204</v>
      </c>
      <c r="C101" s="158"/>
      <c r="D101" s="158" t="s">
        <v>205</v>
      </c>
      <c r="E101" s="172"/>
      <c r="F101" s="95" t="s">
        <v>130</v>
      </c>
      <c r="G101" s="170"/>
      <c r="H101" s="171"/>
    </row>
    <row r="102" ht="25.5" spans="1:8">
      <c r="A102" s="157">
        <v>15</v>
      </c>
      <c r="B102" s="158" t="s">
        <v>206</v>
      </c>
      <c r="C102" s="158" t="s">
        <v>207</v>
      </c>
      <c r="D102" s="158"/>
      <c r="E102" s="172"/>
      <c r="F102" s="95" t="s">
        <v>130</v>
      </c>
      <c r="G102" s="170"/>
      <c r="H102" s="171"/>
    </row>
    <row r="103" ht="25.5" spans="1:8">
      <c r="A103" s="157">
        <v>16</v>
      </c>
      <c r="B103" s="158" t="s">
        <v>277</v>
      </c>
      <c r="C103" s="158"/>
      <c r="D103" s="158" t="s">
        <v>205</v>
      </c>
      <c r="E103" s="172"/>
      <c r="F103" s="95" t="s">
        <v>130</v>
      </c>
      <c r="G103" s="170"/>
      <c r="H103" s="171"/>
    </row>
    <row r="104" ht="25.5" spans="1:8">
      <c r="A104" s="157">
        <v>17</v>
      </c>
      <c r="B104" s="158" t="s">
        <v>209</v>
      </c>
      <c r="C104" s="158" t="s">
        <v>210</v>
      </c>
      <c r="D104" s="158"/>
      <c r="E104" s="172"/>
      <c r="F104" s="95" t="s">
        <v>130</v>
      </c>
      <c r="G104" s="170"/>
      <c r="H104" s="171"/>
    </row>
    <row r="105" spans="1:8">
      <c r="A105" s="157">
        <v>18</v>
      </c>
      <c r="B105" s="158" t="s">
        <v>211</v>
      </c>
      <c r="C105" s="158">
        <v>2</v>
      </c>
      <c r="D105" s="158"/>
      <c r="E105" s="172"/>
      <c r="F105" s="95" t="s">
        <v>130</v>
      </c>
      <c r="G105" s="170"/>
      <c r="H105" s="171"/>
    </row>
    <row r="106" spans="1:8">
      <c r="A106" s="157">
        <v>19</v>
      </c>
      <c r="B106" s="158" t="s">
        <v>723</v>
      </c>
      <c r="C106" s="158"/>
      <c r="D106" s="158" t="s">
        <v>213</v>
      </c>
      <c r="E106" s="172"/>
      <c r="F106" s="95"/>
      <c r="G106" s="170"/>
      <c r="H106" s="171"/>
    </row>
    <row r="107" spans="1:8">
      <c r="A107" s="157">
        <v>20</v>
      </c>
      <c r="B107" s="158" t="s">
        <v>711</v>
      </c>
      <c r="C107" s="158">
        <v>200101</v>
      </c>
      <c r="D107" s="158" t="s">
        <v>724</v>
      </c>
      <c r="E107" s="172"/>
      <c r="F107" s="95" t="s">
        <v>130</v>
      </c>
      <c r="G107" s="170"/>
      <c r="H107" s="171"/>
    </row>
    <row r="108" ht="143.1" customHeight="1" spans="1:8">
      <c r="A108" s="157">
        <v>21</v>
      </c>
      <c r="B108" s="158" t="s">
        <v>217</v>
      </c>
      <c r="C108" s="158"/>
      <c r="D108" s="158" t="s">
        <v>725</v>
      </c>
      <c r="E108" s="172"/>
      <c r="F108" s="95" t="s">
        <v>130</v>
      </c>
      <c r="G108" s="197"/>
      <c r="H108" s="208"/>
    </row>
    <row r="109" spans="1:8">
      <c r="A109" s="157">
        <v>22</v>
      </c>
      <c r="B109" s="158" t="s">
        <v>229</v>
      </c>
      <c r="C109" s="158"/>
      <c r="D109" s="158" t="s">
        <v>230</v>
      </c>
      <c r="E109" s="172"/>
      <c r="F109" s="95" t="s">
        <v>130</v>
      </c>
      <c r="G109" s="170"/>
      <c r="H109" s="171"/>
    </row>
    <row r="110" ht="25.5" spans="1:8">
      <c r="A110" s="157">
        <v>23</v>
      </c>
      <c r="B110" s="158"/>
      <c r="C110" s="158"/>
      <c r="D110" s="158" t="s">
        <v>231</v>
      </c>
      <c r="E110" s="172"/>
      <c r="F110" s="95" t="s">
        <v>130</v>
      </c>
      <c r="G110" s="170"/>
      <c r="H110" s="171"/>
    </row>
    <row r="111" ht="25.5" spans="1:8">
      <c r="A111" s="157">
        <v>24</v>
      </c>
      <c r="B111" s="158" t="s">
        <v>233</v>
      </c>
      <c r="C111" s="158"/>
      <c r="D111" s="158" t="s">
        <v>234</v>
      </c>
      <c r="E111" s="172"/>
      <c r="F111" s="95" t="s">
        <v>130</v>
      </c>
      <c r="G111" s="170"/>
      <c r="H111" s="171"/>
    </row>
    <row r="112" ht="25.5" spans="1:8">
      <c r="A112" s="157"/>
      <c r="B112" s="158" t="s">
        <v>235</v>
      </c>
      <c r="C112" s="158"/>
      <c r="D112" s="158" t="s">
        <v>236</v>
      </c>
      <c r="E112" s="172"/>
      <c r="F112" s="95" t="s">
        <v>130</v>
      </c>
      <c r="G112" s="170"/>
      <c r="H112" s="171"/>
    </row>
    <row r="113" ht="25.5" spans="1:8">
      <c r="A113" s="157"/>
      <c r="B113" s="158"/>
      <c r="C113" s="158"/>
      <c r="D113" s="158" t="s">
        <v>237</v>
      </c>
      <c r="E113" s="172"/>
      <c r="F113" s="95" t="s">
        <v>130</v>
      </c>
      <c r="G113" s="170"/>
      <c r="H113" s="171"/>
    </row>
    <row r="114" ht="13.5" spans="1:8">
      <c r="A114" s="173"/>
      <c r="B114" s="174" t="s">
        <v>238</v>
      </c>
      <c r="C114" s="174"/>
      <c r="D114" s="175"/>
      <c r="E114" s="176"/>
      <c r="F114" s="95" t="s">
        <v>130</v>
      </c>
      <c r="G114" s="177"/>
      <c r="H114" s="178"/>
    </row>
    <row r="118" ht="16.5" spans="1:8">
      <c r="A118" s="115" t="s">
        <v>741</v>
      </c>
      <c r="B118" s="115"/>
      <c r="C118" s="115"/>
      <c r="D118" s="115"/>
      <c r="E118" s="115"/>
      <c r="F118" s="115"/>
      <c r="G118" s="115"/>
      <c r="H118" s="115"/>
    </row>
    <row r="119" ht="24.75" spans="1:8">
      <c r="A119" s="116"/>
      <c r="B119" s="117" t="s">
        <v>139</v>
      </c>
      <c r="C119" s="117"/>
      <c r="D119" s="118" t="s">
        <v>742</v>
      </c>
      <c r="E119" s="119"/>
      <c r="F119" s="120" t="s">
        <v>141</v>
      </c>
      <c r="G119" s="121" t="s">
        <v>743</v>
      </c>
      <c r="H119" s="122"/>
    </row>
    <row r="120" spans="1:8">
      <c r="A120" s="123"/>
      <c r="B120" s="124" t="s">
        <v>143</v>
      </c>
      <c r="C120" s="125"/>
      <c r="D120" s="126" t="s">
        <v>684</v>
      </c>
      <c r="E120" s="127"/>
      <c r="F120" s="128"/>
      <c r="G120" s="129"/>
      <c r="H120" s="122"/>
    </row>
    <row r="121" spans="1:8">
      <c r="A121" s="130"/>
      <c r="B121" s="124" t="s">
        <v>145</v>
      </c>
      <c r="C121" s="125"/>
      <c r="D121" s="126"/>
      <c r="E121" s="127"/>
      <c r="F121" s="128"/>
      <c r="G121" s="129"/>
      <c r="H121" s="122"/>
    </row>
    <row r="122" spans="1:8">
      <c r="A122" s="130"/>
      <c r="B122" s="124" t="s">
        <v>147</v>
      </c>
      <c r="C122" s="131"/>
      <c r="D122" s="189" t="s">
        <v>685</v>
      </c>
      <c r="E122" s="189"/>
      <c r="F122" s="189"/>
      <c r="G122" s="189"/>
      <c r="H122" s="122"/>
    </row>
    <row r="123" ht="13.5" spans="1:8">
      <c r="A123" s="133"/>
      <c r="B123" s="134" t="s">
        <v>149</v>
      </c>
      <c r="C123" s="135"/>
      <c r="D123" s="136"/>
      <c r="E123" s="128"/>
      <c r="F123" s="128"/>
      <c r="G123" s="129"/>
      <c r="H123" s="137"/>
    </row>
    <row r="124" spans="1:8">
      <c r="A124" s="138"/>
      <c r="B124" s="139" t="s">
        <v>151</v>
      </c>
      <c r="C124" s="139"/>
      <c r="D124" s="140"/>
      <c r="E124" s="141"/>
      <c r="F124" s="142" t="s">
        <v>153</v>
      </c>
      <c r="G124" s="143"/>
      <c r="H124" s="144"/>
    </row>
    <row r="125" ht="13.5" spans="1:8">
      <c r="A125" s="145"/>
      <c r="B125" s="146" t="s">
        <v>154</v>
      </c>
      <c r="C125" s="146"/>
      <c r="D125" s="147" t="s">
        <v>155</v>
      </c>
      <c r="E125" s="148"/>
      <c r="F125" s="149" t="s">
        <v>156</v>
      </c>
      <c r="G125" s="150" t="s">
        <v>447</v>
      </c>
      <c r="H125" s="151"/>
    </row>
    <row r="126" ht="26.25" spans="1:8">
      <c r="A126" s="152" t="s">
        <v>158</v>
      </c>
      <c r="B126" s="153" t="s">
        <v>159</v>
      </c>
      <c r="C126" s="153" t="s">
        <v>744</v>
      </c>
      <c r="D126" s="153" t="s">
        <v>161</v>
      </c>
      <c r="E126" s="153" t="s">
        <v>745</v>
      </c>
      <c r="F126" s="154" t="s">
        <v>121</v>
      </c>
      <c r="G126" s="155" t="s">
        <v>163</v>
      </c>
      <c r="H126" s="156"/>
    </row>
    <row r="127" spans="1:8">
      <c r="A127" s="157">
        <v>1</v>
      </c>
      <c r="B127" s="164" t="s">
        <v>686</v>
      </c>
      <c r="C127" s="164"/>
      <c r="D127" s="165" t="s">
        <v>165</v>
      </c>
      <c r="E127" s="159" t="s">
        <v>687</v>
      </c>
      <c r="F127" s="95" t="s">
        <v>114</v>
      </c>
      <c r="G127" s="190"/>
      <c r="H127" s="191"/>
    </row>
    <row r="128" ht="48" spans="1:8">
      <c r="A128" s="157">
        <v>2</v>
      </c>
      <c r="B128" s="164" t="s">
        <v>688</v>
      </c>
      <c r="C128" s="164" t="s">
        <v>689</v>
      </c>
      <c r="D128" s="165" t="s">
        <v>169</v>
      </c>
      <c r="E128" s="159"/>
      <c r="F128" s="95" t="s">
        <v>114</v>
      </c>
      <c r="G128" s="162"/>
      <c r="H128" s="163"/>
    </row>
    <row r="129" spans="1:8">
      <c r="A129" s="157">
        <v>3</v>
      </c>
      <c r="B129" s="164" t="s">
        <v>690</v>
      </c>
      <c r="C129" s="164"/>
      <c r="D129" s="165" t="s">
        <v>691</v>
      </c>
      <c r="E129" s="159"/>
      <c r="F129" s="95" t="s">
        <v>114</v>
      </c>
      <c r="G129" s="162"/>
      <c r="H129" s="163"/>
    </row>
    <row r="130" spans="1:8">
      <c r="A130" s="157"/>
      <c r="B130" s="164"/>
      <c r="C130" s="164"/>
      <c r="D130" s="165" t="s">
        <v>692</v>
      </c>
      <c r="E130" s="159"/>
      <c r="F130" s="95" t="s">
        <v>114</v>
      </c>
      <c r="G130" s="162"/>
      <c r="H130" s="163"/>
    </row>
    <row r="131" spans="1:8">
      <c r="A131" s="157"/>
      <c r="B131" s="164"/>
      <c r="C131" s="164"/>
      <c r="D131" s="165" t="s">
        <v>693</v>
      </c>
      <c r="E131" s="159"/>
      <c r="F131" s="95" t="s">
        <v>114</v>
      </c>
      <c r="G131" s="162"/>
      <c r="H131" s="163"/>
    </row>
    <row r="132" spans="1:8">
      <c r="A132" s="157"/>
      <c r="B132" s="194"/>
      <c r="C132" s="194"/>
      <c r="D132" s="101" t="s">
        <v>694</v>
      </c>
      <c r="E132" s="195"/>
      <c r="F132" s="95" t="s">
        <v>114</v>
      </c>
      <c r="G132" s="170"/>
      <c r="H132" s="171"/>
    </row>
    <row r="133" spans="1:8">
      <c r="A133" s="157"/>
      <c r="B133" s="183"/>
      <c r="C133" s="158"/>
      <c r="D133" s="158" t="s">
        <v>695</v>
      </c>
      <c r="E133" s="172"/>
      <c r="F133" s="95" t="s">
        <v>114</v>
      </c>
      <c r="G133" s="170"/>
      <c r="H133" s="171"/>
    </row>
    <row r="134" spans="1:8">
      <c r="A134" s="157"/>
      <c r="B134" s="183"/>
      <c r="C134" s="158"/>
      <c r="D134" s="158" t="s">
        <v>737</v>
      </c>
      <c r="E134" s="172"/>
      <c r="F134" s="95" t="s">
        <v>114</v>
      </c>
      <c r="G134" s="170"/>
      <c r="H134" s="171"/>
    </row>
    <row r="135" spans="1:8">
      <c r="A135" s="157"/>
      <c r="B135" s="183"/>
      <c r="C135" s="158"/>
      <c r="D135" s="158" t="s">
        <v>697</v>
      </c>
      <c r="E135" s="172"/>
      <c r="F135" s="95" t="s">
        <v>114</v>
      </c>
      <c r="G135" s="170"/>
      <c r="H135" s="171"/>
    </row>
    <row r="136" spans="1:8">
      <c r="A136" s="157"/>
      <c r="B136" s="183"/>
      <c r="C136" s="158"/>
      <c r="D136" s="158" t="s">
        <v>698</v>
      </c>
      <c r="E136" s="172"/>
      <c r="F136" s="95" t="s">
        <v>114</v>
      </c>
      <c r="G136" s="170"/>
      <c r="H136" s="171"/>
    </row>
    <row r="137" spans="1:8">
      <c r="A137" s="157"/>
      <c r="B137" s="183"/>
      <c r="C137" s="158"/>
      <c r="D137" s="158" t="s">
        <v>699</v>
      </c>
      <c r="E137" s="172"/>
      <c r="F137" s="95" t="s">
        <v>114</v>
      </c>
      <c r="G137" s="170"/>
      <c r="H137" s="171"/>
    </row>
    <row r="138" spans="1:8">
      <c r="A138" s="157"/>
      <c r="B138" s="183"/>
      <c r="C138" s="158"/>
      <c r="D138" s="158" t="s">
        <v>181</v>
      </c>
      <c r="E138" s="172"/>
      <c r="F138" s="95" t="s">
        <v>114</v>
      </c>
      <c r="G138" s="170"/>
      <c r="H138" s="171"/>
    </row>
    <row r="139" spans="1:8">
      <c r="A139" s="157"/>
      <c r="B139" s="158"/>
      <c r="C139" s="158">
        <v>1825</v>
      </c>
      <c r="D139" s="158" t="s">
        <v>700</v>
      </c>
      <c r="E139" s="172"/>
      <c r="F139" s="95" t="s">
        <v>114</v>
      </c>
      <c r="G139" s="170"/>
      <c r="H139" s="171"/>
    </row>
    <row r="140" spans="1:8">
      <c r="A140" s="157"/>
      <c r="B140" s="158"/>
      <c r="C140" s="158"/>
      <c r="D140" s="158" t="s">
        <v>191</v>
      </c>
      <c r="E140" s="172"/>
      <c r="F140" s="95" t="s">
        <v>114</v>
      </c>
      <c r="G140" s="170"/>
      <c r="H140" s="171"/>
    </row>
    <row r="141" spans="1:8">
      <c r="A141" s="157"/>
      <c r="B141" s="158"/>
      <c r="C141" s="158"/>
      <c r="D141" s="158" t="s">
        <v>701</v>
      </c>
      <c r="E141" s="172"/>
      <c r="F141" s="95" t="s">
        <v>114</v>
      </c>
      <c r="G141" s="170"/>
      <c r="H141" s="171"/>
    </row>
    <row r="142" spans="1:8">
      <c r="A142" s="157"/>
      <c r="B142" s="158"/>
      <c r="C142" s="158"/>
      <c r="D142" s="158" t="s">
        <v>702</v>
      </c>
      <c r="E142" s="172"/>
      <c r="F142" s="95" t="s">
        <v>114</v>
      </c>
      <c r="G142" s="170"/>
      <c r="H142" s="171"/>
    </row>
    <row r="143" spans="1:8">
      <c r="A143" s="157"/>
      <c r="B143" s="158"/>
      <c r="C143" s="158"/>
      <c r="D143" s="158" t="s">
        <v>703</v>
      </c>
      <c r="E143" s="172"/>
      <c r="F143" s="95" t="s">
        <v>114</v>
      </c>
      <c r="G143" s="170"/>
      <c r="H143" s="171"/>
    </row>
    <row r="144" spans="1:8">
      <c r="A144" s="157"/>
      <c r="B144" s="158"/>
      <c r="C144" s="158">
        <v>4</v>
      </c>
      <c r="D144" s="158" t="s">
        <v>458</v>
      </c>
      <c r="E144" s="172"/>
      <c r="F144" s="95" t="s">
        <v>114</v>
      </c>
      <c r="G144" s="170"/>
      <c r="H144" s="171"/>
    </row>
    <row r="145" spans="1:8">
      <c r="A145" s="157"/>
      <c r="B145" s="158"/>
      <c r="C145" s="158"/>
      <c r="D145" s="158" t="s">
        <v>704</v>
      </c>
      <c r="E145" s="172"/>
      <c r="F145" s="95" t="s">
        <v>114</v>
      </c>
      <c r="G145" s="170"/>
      <c r="H145" s="171"/>
    </row>
    <row r="146" spans="1:8">
      <c r="A146" s="157"/>
      <c r="B146" s="158"/>
      <c r="C146" s="158"/>
      <c r="D146" s="158" t="s">
        <v>191</v>
      </c>
      <c r="E146" s="172"/>
      <c r="F146" s="95" t="s">
        <v>114</v>
      </c>
      <c r="G146" s="170"/>
      <c r="H146" s="171"/>
    </row>
    <row r="147" spans="1:8">
      <c r="A147" s="157"/>
      <c r="B147" s="158"/>
      <c r="C147" s="158"/>
      <c r="D147" s="158" t="s">
        <v>192</v>
      </c>
      <c r="E147" s="172"/>
      <c r="F147" s="95" t="s">
        <v>114</v>
      </c>
      <c r="G147" s="170"/>
      <c r="H147" s="171"/>
    </row>
    <row r="148" ht="25.5" spans="1:8">
      <c r="A148" s="157">
        <v>4</v>
      </c>
      <c r="B148" s="158" t="s">
        <v>705</v>
      </c>
      <c r="C148" s="158" t="s">
        <v>706</v>
      </c>
      <c r="D148" s="158" t="s">
        <v>707</v>
      </c>
      <c r="E148" s="172" t="s">
        <v>708</v>
      </c>
      <c r="F148" s="95" t="s">
        <v>114</v>
      </c>
      <c r="G148" s="170"/>
      <c r="H148" s="171"/>
    </row>
    <row r="149" spans="1:8">
      <c r="A149" s="157">
        <v>5</v>
      </c>
      <c r="B149" s="158" t="s">
        <v>709</v>
      </c>
      <c r="C149" s="158"/>
      <c r="D149" s="158" t="s">
        <v>710</v>
      </c>
      <c r="E149" s="172"/>
      <c r="F149" s="95" t="s">
        <v>114</v>
      </c>
      <c r="G149" s="170"/>
      <c r="H149" s="171"/>
    </row>
    <row r="150" spans="1:8">
      <c r="A150" s="157">
        <v>6</v>
      </c>
      <c r="B150" s="158" t="s">
        <v>711</v>
      </c>
      <c r="C150" s="158" t="s">
        <v>712</v>
      </c>
      <c r="D150" s="158" t="s">
        <v>713</v>
      </c>
      <c r="E150" s="172"/>
      <c r="F150" s="95" t="s">
        <v>114</v>
      </c>
      <c r="G150" s="170"/>
      <c r="H150" s="171"/>
    </row>
    <row r="151" spans="1:8">
      <c r="A151" s="157">
        <v>7</v>
      </c>
      <c r="B151" s="158" t="s">
        <v>714</v>
      </c>
      <c r="C151" s="158"/>
      <c r="D151" s="158" t="s">
        <v>715</v>
      </c>
      <c r="E151" s="172"/>
      <c r="F151" s="95" t="s">
        <v>114</v>
      </c>
      <c r="G151" s="170"/>
      <c r="H151" s="171"/>
    </row>
    <row r="152" ht="25.5" spans="1:8">
      <c r="A152" s="157">
        <v>8</v>
      </c>
      <c r="B152" s="158" t="s">
        <v>711</v>
      </c>
      <c r="C152" s="158" t="s">
        <v>716</v>
      </c>
      <c r="D152" s="158" t="s">
        <v>717</v>
      </c>
      <c r="E152" s="172"/>
      <c r="F152" s="95" t="s">
        <v>114</v>
      </c>
      <c r="G152" s="170"/>
      <c r="H152" s="171"/>
    </row>
    <row r="153" spans="1:8">
      <c r="A153" s="157">
        <v>9</v>
      </c>
      <c r="B153" s="158" t="s">
        <v>718</v>
      </c>
      <c r="C153" s="158">
        <v>1</v>
      </c>
      <c r="D153" s="158"/>
      <c r="E153" s="172"/>
      <c r="F153" s="95" t="s">
        <v>114</v>
      </c>
      <c r="G153" s="170"/>
      <c r="H153" s="171"/>
    </row>
    <row r="154" spans="1:8">
      <c r="A154" s="157">
        <v>10</v>
      </c>
      <c r="B154" s="158" t="s">
        <v>719</v>
      </c>
      <c r="C154" s="158">
        <v>1</v>
      </c>
      <c r="D154" s="158"/>
      <c r="E154" s="172"/>
      <c r="F154" s="95" t="s">
        <v>114</v>
      </c>
      <c r="G154" s="170"/>
      <c r="H154" s="171"/>
    </row>
    <row r="155" spans="1:8">
      <c r="A155" s="157">
        <v>11</v>
      </c>
      <c r="B155" s="158" t="s">
        <v>720</v>
      </c>
      <c r="C155" s="158"/>
      <c r="D155" s="158" t="s">
        <v>195</v>
      </c>
      <c r="E155" s="172"/>
      <c r="F155" s="95" t="s">
        <v>114</v>
      </c>
      <c r="G155" s="170"/>
      <c r="H155" s="171"/>
    </row>
    <row r="156" spans="1:8">
      <c r="A156" s="157">
        <v>12</v>
      </c>
      <c r="B156" s="158" t="s">
        <v>711</v>
      </c>
      <c r="C156" s="158" t="s">
        <v>721</v>
      </c>
      <c r="D156" s="158" t="s">
        <v>722</v>
      </c>
      <c r="E156" s="172"/>
      <c r="F156" s="95" t="s">
        <v>114</v>
      </c>
      <c r="G156" s="170"/>
      <c r="H156" s="171"/>
    </row>
    <row r="157" ht="45.95" customHeight="1" spans="1:8">
      <c r="A157" s="157">
        <v>13</v>
      </c>
      <c r="B157" s="158" t="s">
        <v>746</v>
      </c>
      <c r="C157" s="158" t="s">
        <v>260</v>
      </c>
      <c r="D157" s="158" t="s">
        <v>747</v>
      </c>
      <c r="E157" s="172"/>
      <c r="F157" s="95" t="s">
        <v>114</v>
      </c>
      <c r="G157" s="170"/>
      <c r="H157" s="171"/>
    </row>
    <row r="158" spans="1:8">
      <c r="A158" s="157">
        <v>14</v>
      </c>
      <c r="B158" s="158" t="s">
        <v>748</v>
      </c>
      <c r="C158" s="158"/>
      <c r="D158" s="158" t="s">
        <v>749</v>
      </c>
      <c r="E158" s="172"/>
      <c r="F158" s="95" t="s">
        <v>114</v>
      </c>
      <c r="G158" s="170"/>
      <c r="H158" s="171"/>
    </row>
    <row r="159" ht="38.25" spans="1:8">
      <c r="A159" s="157">
        <v>20</v>
      </c>
      <c r="B159" s="158" t="s">
        <v>750</v>
      </c>
      <c r="C159" s="158" t="s">
        <v>751</v>
      </c>
      <c r="D159" s="158" t="s">
        <v>752</v>
      </c>
      <c r="E159" s="172"/>
      <c r="F159" s="95" t="s">
        <v>114</v>
      </c>
      <c r="G159" s="170"/>
      <c r="H159" s="171"/>
    </row>
    <row r="160" ht="186" customHeight="1" spans="1:8">
      <c r="A160" s="157">
        <v>21</v>
      </c>
      <c r="B160" s="158" t="s">
        <v>217</v>
      </c>
      <c r="C160" s="158"/>
      <c r="D160" s="158" t="s">
        <v>725</v>
      </c>
      <c r="E160" s="196" t="s">
        <v>753</v>
      </c>
      <c r="F160" s="95" t="s">
        <v>115</v>
      </c>
      <c r="G160" s="197" t="s">
        <v>754</v>
      </c>
      <c r="H160" s="208"/>
    </row>
    <row r="161" ht="47" customHeight="1" spans="1:8">
      <c r="A161" s="157"/>
      <c r="B161" s="158"/>
      <c r="C161" s="158"/>
      <c r="D161" s="158" t="s">
        <v>593</v>
      </c>
      <c r="E161" s="196"/>
      <c r="F161" s="95"/>
      <c r="G161" s="197"/>
      <c r="H161" s="208"/>
    </row>
    <row r="162" ht="47" customHeight="1" spans="1:8">
      <c r="A162" s="157">
        <v>22</v>
      </c>
      <c r="B162" s="158" t="s">
        <v>728</v>
      </c>
      <c r="C162" s="158"/>
      <c r="D162" s="158" t="s">
        <v>169</v>
      </c>
      <c r="E162" s="196"/>
      <c r="F162" s="95"/>
      <c r="G162" s="197"/>
      <c r="H162" s="208"/>
    </row>
    <row r="163" ht="47" customHeight="1" spans="1:8">
      <c r="A163" s="157">
        <v>23</v>
      </c>
      <c r="B163" s="164" t="s">
        <v>755</v>
      </c>
      <c r="C163" s="164"/>
      <c r="D163" s="165" t="s">
        <v>451</v>
      </c>
      <c r="E163" s="159"/>
      <c r="F163" s="95"/>
      <c r="G163" s="197"/>
      <c r="H163" s="208"/>
    </row>
    <row r="164" ht="76" customHeight="1" spans="1:8">
      <c r="A164" s="157">
        <v>24</v>
      </c>
      <c r="B164" s="168" t="s">
        <v>730</v>
      </c>
      <c r="C164" s="168"/>
      <c r="D164" s="169" t="s">
        <v>756</v>
      </c>
      <c r="E164" s="209"/>
      <c r="F164" s="95"/>
      <c r="G164" s="197"/>
      <c r="H164" s="208"/>
    </row>
    <row r="165" ht="76" customHeight="1" spans="1:8">
      <c r="A165" s="157">
        <v>25</v>
      </c>
      <c r="B165" s="158" t="s">
        <v>728</v>
      </c>
      <c r="C165" s="158"/>
      <c r="D165" s="158" t="s">
        <v>169</v>
      </c>
      <c r="E165" s="196"/>
      <c r="F165" s="95"/>
      <c r="G165" s="197"/>
      <c r="H165" s="208"/>
    </row>
    <row r="166" ht="76" customHeight="1" spans="1:8">
      <c r="A166" s="157">
        <v>26</v>
      </c>
      <c r="B166" s="164" t="s">
        <v>757</v>
      </c>
      <c r="C166" s="164"/>
      <c r="D166" s="165" t="s">
        <v>758</v>
      </c>
      <c r="E166" s="159"/>
      <c r="F166" s="95"/>
      <c r="G166" s="197"/>
      <c r="H166" s="208"/>
    </row>
    <row r="167" ht="76" customHeight="1" spans="1:8">
      <c r="A167" s="157">
        <v>27</v>
      </c>
      <c r="B167" s="168" t="s">
        <v>730</v>
      </c>
      <c r="C167" s="168"/>
      <c r="D167" s="169" t="s">
        <v>759</v>
      </c>
      <c r="E167" s="209"/>
      <c r="F167" s="95"/>
      <c r="G167" s="197"/>
      <c r="H167" s="208"/>
    </row>
    <row r="168" spans="1:8">
      <c r="A168" s="157">
        <v>28</v>
      </c>
      <c r="B168" s="158" t="s">
        <v>229</v>
      </c>
      <c r="C168" s="158"/>
      <c r="D168" s="158" t="s">
        <v>230</v>
      </c>
      <c r="E168" s="172"/>
      <c r="F168" s="95" t="s">
        <v>114</v>
      </c>
      <c r="G168" s="170"/>
      <c r="H168" s="171"/>
    </row>
    <row r="169" ht="25.5" spans="1:8">
      <c r="A169" s="157"/>
      <c r="B169" s="158"/>
      <c r="C169" s="158"/>
      <c r="D169" s="158" t="s">
        <v>231</v>
      </c>
      <c r="E169" s="172"/>
      <c r="F169" s="95" t="s">
        <v>114</v>
      </c>
      <c r="G169" s="170"/>
      <c r="H169" s="171"/>
    </row>
    <row r="170" ht="25.5" spans="1:8">
      <c r="A170" s="157">
        <v>29</v>
      </c>
      <c r="B170" s="158" t="s">
        <v>233</v>
      </c>
      <c r="C170" s="158"/>
      <c r="D170" s="158" t="s">
        <v>234</v>
      </c>
      <c r="E170" s="172"/>
      <c r="F170" s="95" t="s">
        <v>114</v>
      </c>
      <c r="G170" s="170"/>
      <c r="H170" s="171"/>
    </row>
    <row r="171" ht="25.5" spans="1:8">
      <c r="A171" s="157"/>
      <c r="B171" s="158" t="s">
        <v>235</v>
      </c>
      <c r="C171" s="158"/>
      <c r="D171" s="158" t="s">
        <v>236</v>
      </c>
      <c r="E171" s="172"/>
      <c r="F171" s="95" t="s">
        <v>114</v>
      </c>
      <c r="G171" s="170"/>
      <c r="H171" s="171"/>
    </row>
    <row r="172" ht="25.5" spans="1:8">
      <c r="A172" s="157"/>
      <c r="B172" s="158"/>
      <c r="C172" s="158"/>
      <c r="D172" s="158" t="s">
        <v>237</v>
      </c>
      <c r="E172" s="172"/>
      <c r="F172" s="95" t="s">
        <v>114</v>
      </c>
      <c r="G172" s="170"/>
      <c r="H172" s="171"/>
    </row>
    <row r="173" spans="1:8">
      <c r="A173" s="157"/>
      <c r="B173" s="158"/>
      <c r="C173" s="158"/>
      <c r="D173" s="158"/>
      <c r="E173" s="172"/>
      <c r="F173" s="95"/>
      <c r="G173" s="170"/>
      <c r="H173" s="171"/>
    </row>
    <row r="174" spans="1:8">
      <c r="A174" s="157"/>
      <c r="B174" s="158"/>
      <c r="C174" s="158"/>
      <c r="D174" s="158"/>
      <c r="E174" s="172"/>
      <c r="F174" s="95"/>
      <c r="G174" s="170"/>
      <c r="H174" s="171"/>
    </row>
    <row r="175" spans="1:8">
      <c r="A175" s="157"/>
      <c r="B175" s="158"/>
      <c r="C175" s="158"/>
      <c r="D175" s="158"/>
      <c r="E175" s="172"/>
      <c r="F175" s="95"/>
      <c r="G175" s="170"/>
      <c r="H175" s="171"/>
    </row>
    <row r="176" spans="1:8">
      <c r="A176" s="157"/>
      <c r="B176" s="158"/>
      <c r="C176" s="158"/>
      <c r="D176" s="158"/>
      <c r="E176" s="172"/>
      <c r="F176" s="95"/>
      <c r="G176" s="170"/>
      <c r="H176" s="171"/>
    </row>
    <row r="177" ht="13.5" spans="1:8">
      <c r="A177" s="173"/>
      <c r="B177" s="174" t="s">
        <v>238</v>
      </c>
      <c r="C177" s="174"/>
      <c r="D177" s="175"/>
      <c r="E177" s="176"/>
      <c r="F177" s="95" t="s">
        <v>130</v>
      </c>
      <c r="G177" s="177"/>
      <c r="H177" s="178"/>
    </row>
    <row r="181" ht="16.5" spans="1:8">
      <c r="A181" s="115" t="s">
        <v>760</v>
      </c>
      <c r="B181" s="115"/>
      <c r="C181" s="115"/>
      <c r="D181" s="115"/>
      <c r="E181" s="115"/>
      <c r="F181" s="115"/>
      <c r="G181" s="115"/>
      <c r="H181" s="115"/>
    </row>
    <row r="182" ht="24.75" spans="1:8">
      <c r="A182" s="116"/>
      <c r="B182" s="117" t="s">
        <v>139</v>
      </c>
      <c r="C182" s="117"/>
      <c r="D182" s="118" t="s">
        <v>761</v>
      </c>
      <c r="E182" s="119"/>
      <c r="F182" s="120" t="s">
        <v>141</v>
      </c>
      <c r="G182" s="121" t="s">
        <v>762</v>
      </c>
      <c r="H182" s="122"/>
    </row>
    <row r="183" spans="1:8">
      <c r="A183" s="123"/>
      <c r="B183" s="124" t="s">
        <v>143</v>
      </c>
      <c r="C183" s="125"/>
      <c r="D183" s="126" t="s">
        <v>684</v>
      </c>
      <c r="E183" s="127"/>
      <c r="F183" s="128"/>
      <c r="G183" s="129"/>
      <c r="H183" s="122"/>
    </row>
    <row r="184" spans="1:8">
      <c r="A184" s="130"/>
      <c r="B184" s="124" t="s">
        <v>145</v>
      </c>
      <c r="C184" s="125"/>
      <c r="D184" s="126"/>
      <c r="E184" s="127"/>
      <c r="F184" s="128"/>
      <c r="G184" s="129"/>
      <c r="H184" s="122"/>
    </row>
    <row r="185" spans="1:8">
      <c r="A185" s="130"/>
      <c r="B185" s="124" t="s">
        <v>147</v>
      </c>
      <c r="C185" s="131"/>
      <c r="D185" s="189" t="s">
        <v>685</v>
      </c>
      <c r="E185" s="189"/>
      <c r="F185" s="189"/>
      <c r="G185" s="189"/>
      <c r="H185" s="122"/>
    </row>
    <row r="186" ht="13.5" spans="1:8">
      <c r="A186" s="133"/>
      <c r="B186" s="134" t="s">
        <v>149</v>
      </c>
      <c r="C186" s="135"/>
      <c r="D186" s="136"/>
      <c r="E186" s="128"/>
      <c r="F186" s="128"/>
      <c r="G186" s="129"/>
      <c r="H186" s="137"/>
    </row>
    <row r="187" spans="1:8">
      <c r="A187" s="138"/>
      <c r="B187" s="139" t="s">
        <v>151</v>
      </c>
      <c r="C187" s="139"/>
      <c r="D187" s="140"/>
      <c r="E187" s="141"/>
      <c r="F187" s="142" t="s">
        <v>153</v>
      </c>
      <c r="G187" s="143"/>
      <c r="H187" s="144"/>
    </row>
    <row r="188" ht="13.5" spans="1:8">
      <c r="A188" s="145"/>
      <c r="B188" s="146" t="s">
        <v>154</v>
      </c>
      <c r="C188" s="146"/>
      <c r="D188" s="147" t="s">
        <v>155</v>
      </c>
      <c r="E188" s="148"/>
      <c r="F188" s="149" t="s">
        <v>156</v>
      </c>
      <c r="G188" s="150" t="s">
        <v>447</v>
      </c>
      <c r="H188" s="151"/>
    </row>
    <row r="189" ht="26.25" spans="1:8">
      <c r="A189" s="152" t="s">
        <v>158</v>
      </c>
      <c r="B189" s="153" t="s">
        <v>159</v>
      </c>
      <c r="C189" s="153" t="s">
        <v>552</v>
      </c>
      <c r="D189" s="153" t="s">
        <v>161</v>
      </c>
      <c r="E189" s="153" t="s">
        <v>553</v>
      </c>
      <c r="F189" s="154" t="s">
        <v>121</v>
      </c>
      <c r="G189" s="155" t="s">
        <v>163</v>
      </c>
      <c r="H189" s="156"/>
    </row>
    <row r="190" spans="1:8">
      <c r="A190" s="157">
        <v>1</v>
      </c>
      <c r="B190" s="164" t="s">
        <v>686</v>
      </c>
      <c r="C190" s="164"/>
      <c r="D190" s="165" t="s">
        <v>165</v>
      </c>
      <c r="E190" s="159" t="s">
        <v>687</v>
      </c>
      <c r="F190" s="95" t="s">
        <v>114</v>
      </c>
      <c r="G190" s="190"/>
      <c r="H190" s="191"/>
    </row>
    <row r="191" ht="48" spans="1:8">
      <c r="A191" s="157">
        <v>2</v>
      </c>
      <c r="B191" s="164" t="s">
        <v>688</v>
      </c>
      <c r="C191" s="164" t="s">
        <v>689</v>
      </c>
      <c r="D191" s="165" t="s">
        <v>169</v>
      </c>
      <c r="E191" s="159"/>
      <c r="F191" s="95" t="s">
        <v>114</v>
      </c>
      <c r="G191" s="162"/>
      <c r="H191" s="163"/>
    </row>
    <row r="192" spans="1:8">
      <c r="A192" s="157">
        <v>3</v>
      </c>
      <c r="B192" s="164" t="s">
        <v>690</v>
      </c>
      <c r="C192" s="164"/>
      <c r="D192" s="165" t="s">
        <v>691</v>
      </c>
      <c r="E192" s="159"/>
      <c r="F192" s="95" t="s">
        <v>114</v>
      </c>
      <c r="G192" s="162"/>
      <c r="H192" s="163"/>
    </row>
    <row r="193" spans="1:8">
      <c r="A193" s="157"/>
      <c r="B193" s="164"/>
      <c r="C193" s="164"/>
      <c r="D193" s="165" t="s">
        <v>692</v>
      </c>
      <c r="E193" s="159"/>
      <c r="F193" s="95" t="s">
        <v>114</v>
      </c>
      <c r="G193" s="162"/>
      <c r="H193" s="163"/>
    </row>
    <row r="194" spans="1:8">
      <c r="A194" s="157"/>
      <c r="B194" s="164"/>
      <c r="C194" s="164"/>
      <c r="D194" s="165" t="s">
        <v>693</v>
      </c>
      <c r="E194" s="159"/>
      <c r="F194" s="95" t="s">
        <v>114</v>
      </c>
      <c r="G194" s="162"/>
      <c r="H194" s="163"/>
    </row>
    <row r="195" spans="1:8">
      <c r="A195" s="157"/>
      <c r="B195" s="194"/>
      <c r="C195" s="194"/>
      <c r="D195" s="101" t="s">
        <v>694</v>
      </c>
      <c r="E195" s="195"/>
      <c r="F195" s="95" t="s">
        <v>114</v>
      </c>
      <c r="G195" s="170"/>
      <c r="H195" s="171"/>
    </row>
    <row r="196" spans="1:8">
      <c r="A196" s="157"/>
      <c r="B196" s="183"/>
      <c r="C196" s="158"/>
      <c r="D196" s="158" t="s">
        <v>695</v>
      </c>
      <c r="E196" s="172"/>
      <c r="F196" s="95" t="s">
        <v>114</v>
      </c>
      <c r="G196" s="170"/>
      <c r="H196" s="171"/>
    </row>
    <row r="197" spans="1:8">
      <c r="A197" s="157"/>
      <c r="B197" s="183"/>
      <c r="C197" s="158"/>
      <c r="D197" s="158" t="s">
        <v>696</v>
      </c>
      <c r="E197" s="172"/>
      <c r="F197" s="95" t="s">
        <v>114</v>
      </c>
      <c r="G197" s="170"/>
      <c r="H197" s="171"/>
    </row>
    <row r="198" spans="1:8">
      <c r="A198" s="157"/>
      <c r="B198" s="183"/>
      <c r="C198" s="158"/>
      <c r="D198" s="158" t="s">
        <v>697</v>
      </c>
      <c r="E198" s="172"/>
      <c r="F198" s="95" t="s">
        <v>114</v>
      </c>
      <c r="G198" s="170"/>
      <c r="H198" s="171"/>
    </row>
    <row r="199" spans="1:8">
      <c r="A199" s="157"/>
      <c r="B199" s="183"/>
      <c r="C199" s="158"/>
      <c r="D199" s="158" t="s">
        <v>698</v>
      </c>
      <c r="E199" s="172"/>
      <c r="F199" s="95" t="s">
        <v>114</v>
      </c>
      <c r="G199" s="170"/>
      <c r="H199" s="171"/>
    </row>
    <row r="200" spans="1:8">
      <c r="A200" s="157"/>
      <c r="B200" s="183"/>
      <c r="C200" s="158"/>
      <c r="D200" s="158" t="s">
        <v>699</v>
      </c>
      <c r="E200" s="172"/>
      <c r="F200" s="95" t="s">
        <v>114</v>
      </c>
      <c r="G200" s="170"/>
      <c r="H200" s="171"/>
    </row>
    <row r="201" spans="1:8">
      <c r="A201" s="157"/>
      <c r="B201" s="183"/>
      <c r="C201" s="158"/>
      <c r="D201" s="158" t="s">
        <v>181</v>
      </c>
      <c r="E201" s="172"/>
      <c r="F201" s="95" t="s">
        <v>114</v>
      </c>
      <c r="G201" s="170"/>
      <c r="H201" s="171"/>
    </row>
    <row r="202" spans="1:8">
      <c r="A202" s="157"/>
      <c r="B202" s="158"/>
      <c r="C202" s="158">
        <v>1825</v>
      </c>
      <c r="D202" s="158" t="s">
        <v>700</v>
      </c>
      <c r="E202" s="172"/>
      <c r="F202" s="95" t="s">
        <v>114</v>
      </c>
      <c r="G202" s="170"/>
      <c r="H202" s="171"/>
    </row>
    <row r="203" spans="1:8">
      <c r="A203" s="157"/>
      <c r="B203" s="158"/>
      <c r="C203" s="158"/>
      <c r="D203" s="158" t="s">
        <v>191</v>
      </c>
      <c r="E203" s="172"/>
      <c r="F203" s="95" t="s">
        <v>114</v>
      </c>
      <c r="G203" s="170"/>
      <c r="H203" s="171"/>
    </row>
    <row r="204" spans="1:8">
      <c r="A204" s="157"/>
      <c r="B204" s="158"/>
      <c r="C204" s="158"/>
      <c r="D204" s="158" t="s">
        <v>701</v>
      </c>
      <c r="E204" s="172"/>
      <c r="F204" s="95" t="s">
        <v>114</v>
      </c>
      <c r="G204" s="170"/>
      <c r="H204" s="171"/>
    </row>
    <row r="205" spans="1:8">
      <c r="A205" s="157"/>
      <c r="B205" s="158"/>
      <c r="C205" s="158"/>
      <c r="D205" s="158" t="s">
        <v>702</v>
      </c>
      <c r="E205" s="172"/>
      <c r="F205" s="95" t="s">
        <v>114</v>
      </c>
      <c r="G205" s="170"/>
      <c r="H205" s="171"/>
    </row>
    <row r="206" spans="1:8">
      <c r="A206" s="157"/>
      <c r="B206" s="158"/>
      <c r="C206" s="158"/>
      <c r="D206" s="158" t="s">
        <v>703</v>
      </c>
      <c r="E206" s="172"/>
      <c r="F206" s="95" t="s">
        <v>114</v>
      </c>
      <c r="G206" s="170"/>
      <c r="H206" s="171"/>
    </row>
    <row r="207" spans="1:8">
      <c r="A207" s="157"/>
      <c r="B207" s="158"/>
      <c r="C207" s="158">
        <v>4</v>
      </c>
      <c r="D207" s="158" t="s">
        <v>458</v>
      </c>
      <c r="E207" s="172"/>
      <c r="F207" s="95" t="s">
        <v>114</v>
      </c>
      <c r="G207" s="170"/>
      <c r="H207" s="171"/>
    </row>
    <row r="208" spans="1:8">
      <c r="A208" s="157"/>
      <c r="B208" s="158"/>
      <c r="C208" s="158"/>
      <c r="D208" s="158" t="s">
        <v>704</v>
      </c>
      <c r="E208" s="172"/>
      <c r="F208" s="95" t="s">
        <v>114</v>
      </c>
      <c r="G208" s="170"/>
      <c r="H208" s="171"/>
    </row>
    <row r="209" spans="1:8">
      <c r="A209" s="157"/>
      <c r="B209" s="158"/>
      <c r="C209" s="158"/>
      <c r="D209" s="158" t="s">
        <v>191</v>
      </c>
      <c r="E209" s="172"/>
      <c r="F209" s="95" t="s">
        <v>114</v>
      </c>
      <c r="G209" s="170"/>
      <c r="H209" s="171"/>
    </row>
    <row r="210" spans="1:8">
      <c r="A210" s="157"/>
      <c r="B210" s="158"/>
      <c r="C210" s="158"/>
      <c r="D210" s="158" t="s">
        <v>192</v>
      </c>
      <c r="E210" s="172"/>
      <c r="F210" s="95" t="s">
        <v>114</v>
      </c>
      <c r="G210" s="170"/>
      <c r="H210" s="171"/>
    </row>
    <row r="211" ht="25.5" spans="1:8">
      <c r="A211" s="157">
        <v>4</v>
      </c>
      <c r="B211" s="158" t="s">
        <v>705</v>
      </c>
      <c r="C211" s="158" t="s">
        <v>706</v>
      </c>
      <c r="D211" s="158" t="s">
        <v>707</v>
      </c>
      <c r="E211" s="172" t="s">
        <v>708</v>
      </c>
      <c r="F211" s="95" t="s">
        <v>114</v>
      </c>
      <c r="G211" s="170"/>
      <c r="H211" s="171"/>
    </row>
    <row r="212" spans="1:8">
      <c r="A212" s="157">
        <v>5</v>
      </c>
      <c r="B212" s="158" t="s">
        <v>709</v>
      </c>
      <c r="C212" s="158"/>
      <c r="D212" s="158" t="s">
        <v>710</v>
      </c>
      <c r="E212" s="172"/>
      <c r="F212" s="95" t="s">
        <v>114</v>
      </c>
      <c r="G212" s="170"/>
      <c r="H212" s="171"/>
    </row>
    <row r="213" spans="1:8">
      <c r="A213" s="157">
        <v>6</v>
      </c>
      <c r="B213" s="158" t="s">
        <v>711</v>
      </c>
      <c r="C213" s="158" t="s">
        <v>712</v>
      </c>
      <c r="D213" s="158" t="s">
        <v>713</v>
      </c>
      <c r="E213" s="172"/>
      <c r="F213" s="95" t="s">
        <v>114</v>
      </c>
      <c r="G213" s="170"/>
      <c r="H213" s="171"/>
    </row>
    <row r="214" spans="1:8">
      <c r="A214" s="157">
        <v>7</v>
      </c>
      <c r="B214" s="158" t="s">
        <v>714</v>
      </c>
      <c r="C214" s="158"/>
      <c r="D214" s="158" t="s">
        <v>715</v>
      </c>
      <c r="E214" s="172"/>
      <c r="F214" s="95" t="s">
        <v>114</v>
      </c>
      <c r="G214" s="170"/>
      <c r="H214" s="171"/>
    </row>
    <row r="215" ht="25.5" spans="1:8">
      <c r="A215" s="157">
        <v>8</v>
      </c>
      <c r="B215" s="158" t="s">
        <v>711</v>
      </c>
      <c r="C215" s="158" t="s">
        <v>716</v>
      </c>
      <c r="D215" s="158" t="s">
        <v>717</v>
      </c>
      <c r="E215" s="172"/>
      <c r="F215" s="95" t="s">
        <v>114</v>
      </c>
      <c r="G215" s="170"/>
      <c r="H215" s="171"/>
    </row>
    <row r="216" spans="1:8">
      <c r="A216" s="157">
        <v>9</v>
      </c>
      <c r="B216" s="158" t="s">
        <v>718</v>
      </c>
      <c r="C216" s="158">
        <v>1</v>
      </c>
      <c r="D216" s="158"/>
      <c r="E216" s="172"/>
      <c r="F216" s="95" t="s">
        <v>114</v>
      </c>
      <c r="G216" s="170"/>
      <c r="H216" s="171"/>
    </row>
    <row r="217" spans="1:8">
      <c r="A217" s="157">
        <v>10</v>
      </c>
      <c r="B217" s="158" t="s">
        <v>719</v>
      </c>
      <c r="C217" s="158">
        <v>1</v>
      </c>
      <c r="D217" s="158"/>
      <c r="E217" s="172"/>
      <c r="F217" s="95" t="s">
        <v>114</v>
      </c>
      <c r="G217" s="170"/>
      <c r="H217" s="171"/>
    </row>
    <row r="218" spans="1:8">
      <c r="A218" s="157">
        <v>11</v>
      </c>
      <c r="B218" s="158" t="s">
        <v>720</v>
      </c>
      <c r="C218" s="158"/>
      <c r="D218" s="158" t="s">
        <v>195</v>
      </c>
      <c r="E218" s="172"/>
      <c r="F218" s="95" t="s">
        <v>114</v>
      </c>
      <c r="G218" s="170"/>
      <c r="H218" s="171"/>
    </row>
    <row r="219" spans="1:8">
      <c r="A219" s="157">
        <v>12</v>
      </c>
      <c r="B219" s="158" t="s">
        <v>711</v>
      </c>
      <c r="C219" s="158" t="s">
        <v>721</v>
      </c>
      <c r="D219" s="158" t="s">
        <v>722</v>
      </c>
      <c r="E219" s="172"/>
      <c r="F219" s="95" t="s">
        <v>114</v>
      </c>
      <c r="G219" s="170"/>
      <c r="H219" s="171"/>
    </row>
    <row r="220" ht="25.5" spans="1:8">
      <c r="A220" s="157">
        <v>13</v>
      </c>
      <c r="B220" s="158" t="s">
        <v>204</v>
      </c>
      <c r="C220" s="158"/>
      <c r="D220" s="158" t="s">
        <v>205</v>
      </c>
      <c r="E220" s="172"/>
      <c r="F220" s="95" t="s">
        <v>114</v>
      </c>
      <c r="G220" s="170"/>
      <c r="H220" s="171"/>
    </row>
    <row r="221" ht="25.5" spans="1:8">
      <c r="A221" s="157">
        <v>14</v>
      </c>
      <c r="B221" s="158" t="s">
        <v>206</v>
      </c>
      <c r="C221" s="158" t="s">
        <v>207</v>
      </c>
      <c r="D221" s="158"/>
      <c r="E221" s="172"/>
      <c r="F221" s="95" t="s">
        <v>114</v>
      </c>
      <c r="G221" s="170"/>
      <c r="H221" s="171"/>
    </row>
    <row r="222" ht="25.5" spans="1:8">
      <c r="A222" s="157">
        <v>15</v>
      </c>
      <c r="B222" s="158" t="s">
        <v>277</v>
      </c>
      <c r="C222" s="158"/>
      <c r="D222" s="158" t="s">
        <v>205</v>
      </c>
      <c r="E222" s="172"/>
      <c r="F222" s="95" t="s">
        <v>114</v>
      </c>
      <c r="G222" s="170"/>
      <c r="H222" s="171"/>
    </row>
    <row r="223" ht="25.5" spans="1:8">
      <c r="A223" s="157">
        <v>16</v>
      </c>
      <c r="B223" s="158" t="s">
        <v>209</v>
      </c>
      <c r="C223" s="158" t="s">
        <v>210</v>
      </c>
      <c r="D223" s="158"/>
      <c r="E223" s="172"/>
      <c r="F223" s="95" t="s">
        <v>114</v>
      </c>
      <c r="G223" s="170"/>
      <c r="H223" s="171"/>
    </row>
    <row r="224" spans="1:8">
      <c r="A224" s="157">
        <v>17</v>
      </c>
      <c r="B224" s="158" t="s">
        <v>211</v>
      </c>
      <c r="C224" s="158">
        <v>2</v>
      </c>
      <c r="D224" s="158"/>
      <c r="E224" s="172"/>
      <c r="F224" s="95" t="s">
        <v>114</v>
      </c>
      <c r="G224" s="170"/>
      <c r="H224" s="171"/>
    </row>
    <row r="225" spans="1:8">
      <c r="A225" s="157">
        <v>18</v>
      </c>
      <c r="B225" s="158" t="s">
        <v>763</v>
      </c>
      <c r="C225" s="158"/>
      <c r="D225" s="158" t="s">
        <v>764</v>
      </c>
      <c r="E225" s="172" t="s">
        <v>765</v>
      </c>
      <c r="F225" s="95"/>
      <c r="G225" s="170"/>
      <c r="H225" s="171"/>
    </row>
    <row r="226" spans="1:8">
      <c r="A226" s="157">
        <v>19</v>
      </c>
      <c r="B226" s="158" t="s">
        <v>766</v>
      </c>
      <c r="C226" s="158"/>
      <c r="D226" s="158" t="s">
        <v>213</v>
      </c>
      <c r="E226" s="172"/>
      <c r="F226" s="95" t="s">
        <v>114</v>
      </c>
      <c r="G226" s="170"/>
      <c r="H226" s="171"/>
    </row>
    <row r="227" ht="25.5" spans="1:8">
      <c r="A227" s="157">
        <v>20</v>
      </c>
      <c r="B227" s="158" t="s">
        <v>711</v>
      </c>
      <c r="C227" s="158" t="s">
        <v>767</v>
      </c>
      <c r="D227" s="158" t="s">
        <v>724</v>
      </c>
      <c r="E227" s="172"/>
      <c r="F227" s="95" t="s">
        <v>114</v>
      </c>
      <c r="G227" s="170"/>
      <c r="H227" s="171"/>
    </row>
    <row r="228" ht="147.95" customHeight="1" spans="1:8">
      <c r="A228" s="157">
        <v>21</v>
      </c>
      <c r="B228" s="158" t="s">
        <v>217</v>
      </c>
      <c r="C228" s="158"/>
      <c r="D228" s="158" t="s">
        <v>725</v>
      </c>
      <c r="E228" s="172" t="s">
        <v>726</v>
      </c>
      <c r="F228" s="95" t="s">
        <v>117</v>
      </c>
      <c r="G228" s="197" t="s">
        <v>727</v>
      </c>
      <c r="H228" s="208"/>
    </row>
    <row r="229" spans="1:8">
      <c r="A229" s="157">
        <v>22</v>
      </c>
      <c r="B229" s="158" t="s">
        <v>229</v>
      </c>
      <c r="C229" s="158"/>
      <c r="D229" s="158" t="s">
        <v>230</v>
      </c>
      <c r="E229" s="172"/>
      <c r="F229" s="95" t="s">
        <v>114</v>
      </c>
      <c r="G229" s="170"/>
      <c r="H229" s="171"/>
    </row>
    <row r="230" ht="89.25" spans="1:8">
      <c r="A230" s="157">
        <v>23</v>
      </c>
      <c r="B230" s="158"/>
      <c r="C230" s="158"/>
      <c r="D230" s="158" t="s">
        <v>231</v>
      </c>
      <c r="E230" s="172" t="s">
        <v>768</v>
      </c>
      <c r="F230" s="95" t="s">
        <v>114</v>
      </c>
      <c r="G230" s="170"/>
      <c r="H230" s="171"/>
    </row>
    <row r="231" ht="25.5" spans="1:8">
      <c r="A231" s="157">
        <v>24</v>
      </c>
      <c r="B231" s="158" t="s">
        <v>233</v>
      </c>
      <c r="C231" s="158"/>
      <c r="D231" s="158" t="s">
        <v>234</v>
      </c>
      <c r="E231" s="172"/>
      <c r="F231" s="95" t="s">
        <v>114</v>
      </c>
      <c r="G231" s="170"/>
      <c r="H231" s="171"/>
    </row>
    <row r="232" ht="25.5" spans="1:8">
      <c r="A232" s="157"/>
      <c r="B232" s="158" t="s">
        <v>235</v>
      </c>
      <c r="C232" s="158"/>
      <c r="D232" s="158" t="s">
        <v>236</v>
      </c>
      <c r="E232" s="172"/>
      <c r="F232" s="95" t="s">
        <v>114</v>
      </c>
      <c r="G232" s="170"/>
      <c r="H232" s="171"/>
    </row>
    <row r="233" ht="25.5" spans="1:8">
      <c r="A233" s="157"/>
      <c r="B233" s="158"/>
      <c r="C233" s="158"/>
      <c r="D233" s="158" t="s">
        <v>237</v>
      </c>
      <c r="E233" s="172"/>
      <c r="F233" s="95" t="s">
        <v>114</v>
      </c>
      <c r="G233" s="170"/>
      <c r="H233" s="171"/>
    </row>
    <row r="234" ht="13.5" spans="1:8">
      <c r="A234" s="173"/>
      <c r="B234" s="174" t="s">
        <v>238</v>
      </c>
      <c r="C234" s="174"/>
      <c r="D234" s="175"/>
      <c r="E234" s="176"/>
      <c r="F234" s="95" t="s">
        <v>130</v>
      </c>
      <c r="G234" s="177"/>
      <c r="H234" s="178"/>
    </row>
  </sheetData>
  <mergeCells count="107">
    <mergeCell ref="A1:H1"/>
    <mergeCell ref="D3:G3"/>
    <mergeCell ref="D4:G4"/>
    <mergeCell ref="D5:G5"/>
    <mergeCell ref="D6:G6"/>
    <mergeCell ref="G9:H9"/>
    <mergeCell ref="G10:H10"/>
    <mergeCell ref="G11:H11"/>
    <mergeCell ref="G15:H15"/>
    <mergeCell ref="G16:H16"/>
    <mergeCell ref="G17:H17"/>
    <mergeCell ref="G19:H19"/>
    <mergeCell ref="G20:H20"/>
    <mergeCell ref="G21:H21"/>
    <mergeCell ref="G22:H22"/>
    <mergeCell ref="G23:H23"/>
    <mergeCell ref="G31:H31"/>
    <mergeCell ref="G32:H32"/>
    <mergeCell ref="G33:H33"/>
    <mergeCell ref="G34:H34"/>
    <mergeCell ref="G35:H35"/>
    <mergeCell ref="G36:H36"/>
    <mergeCell ref="G37:H37"/>
    <mergeCell ref="G47:H47"/>
    <mergeCell ref="G56:H56"/>
    <mergeCell ref="G57:H57"/>
    <mergeCell ref="A61:H61"/>
    <mergeCell ref="D63:G63"/>
    <mergeCell ref="D64:G64"/>
    <mergeCell ref="D65:G65"/>
    <mergeCell ref="D66:G66"/>
    <mergeCell ref="G69:H69"/>
    <mergeCell ref="G70:H70"/>
    <mergeCell ref="G71:H71"/>
    <mergeCell ref="G75:H75"/>
    <mergeCell ref="G76:H76"/>
    <mergeCell ref="G77:H77"/>
    <mergeCell ref="G79:H79"/>
    <mergeCell ref="G80:H80"/>
    <mergeCell ref="G81:H81"/>
    <mergeCell ref="G82:H82"/>
    <mergeCell ref="G83:H83"/>
    <mergeCell ref="G91:H91"/>
    <mergeCell ref="G92:H92"/>
    <mergeCell ref="G93:H93"/>
    <mergeCell ref="G94:H94"/>
    <mergeCell ref="G95:H95"/>
    <mergeCell ref="G96:H96"/>
    <mergeCell ref="G97:H97"/>
    <mergeCell ref="G108:H108"/>
    <mergeCell ref="G113:H113"/>
    <mergeCell ref="G114:H114"/>
    <mergeCell ref="A118:H118"/>
    <mergeCell ref="D120:G120"/>
    <mergeCell ref="D121:G121"/>
    <mergeCell ref="D122:G122"/>
    <mergeCell ref="D123:G123"/>
    <mergeCell ref="G126:H126"/>
    <mergeCell ref="G127:H127"/>
    <mergeCell ref="G128:H128"/>
    <mergeCell ref="G132:H132"/>
    <mergeCell ref="G133:H133"/>
    <mergeCell ref="G134:H134"/>
    <mergeCell ref="G136:H136"/>
    <mergeCell ref="G137:H137"/>
    <mergeCell ref="G138:H138"/>
    <mergeCell ref="G139:H139"/>
    <mergeCell ref="G140:H140"/>
    <mergeCell ref="G148:H148"/>
    <mergeCell ref="G149:H149"/>
    <mergeCell ref="G150:H150"/>
    <mergeCell ref="G151:H151"/>
    <mergeCell ref="G152:H152"/>
    <mergeCell ref="G153:H153"/>
    <mergeCell ref="G154:H154"/>
    <mergeCell ref="G160:H160"/>
    <mergeCell ref="G172:H172"/>
    <mergeCell ref="G173:H173"/>
    <mergeCell ref="G174:H174"/>
    <mergeCell ref="G176:H176"/>
    <mergeCell ref="G177:H177"/>
    <mergeCell ref="A181:H181"/>
    <mergeCell ref="D183:G183"/>
    <mergeCell ref="D184:G184"/>
    <mergeCell ref="D185:G185"/>
    <mergeCell ref="D186:G186"/>
    <mergeCell ref="G189:H189"/>
    <mergeCell ref="G190:H190"/>
    <mergeCell ref="G191:H191"/>
    <mergeCell ref="G195:H195"/>
    <mergeCell ref="G196:H196"/>
    <mergeCell ref="G197:H197"/>
    <mergeCell ref="G199:H199"/>
    <mergeCell ref="G200:H200"/>
    <mergeCell ref="G201:H201"/>
    <mergeCell ref="G202:H202"/>
    <mergeCell ref="G203:H203"/>
    <mergeCell ref="G211:H211"/>
    <mergeCell ref="G212:H212"/>
    <mergeCell ref="G213:H213"/>
    <mergeCell ref="G214:H214"/>
    <mergeCell ref="G215:H215"/>
    <mergeCell ref="G216:H216"/>
    <mergeCell ref="G217:H217"/>
    <mergeCell ref="G228:H228"/>
    <mergeCell ref="G233:H233"/>
    <mergeCell ref="G234:H234"/>
  </mergeCells>
  <conditionalFormatting sqref="F57">
    <cfRule type="cellIs" dxfId="1" priority="4" stopIfTrue="1" operator="equal">
      <formula>"F"</formula>
    </cfRule>
    <cfRule type="cellIs" dxfId="2" priority="5" stopIfTrue="1" operator="equal">
      <formula>"B"</formula>
    </cfRule>
    <cfRule type="cellIs" dxfId="3" priority="6" stopIfTrue="1" operator="equal">
      <formula>"u"</formula>
    </cfRule>
  </conditionalFormatting>
  <conditionalFormatting sqref="F98">
    <cfRule type="cellIs" dxfId="1" priority="25" stopIfTrue="1" operator="equal">
      <formula>"F"</formula>
    </cfRule>
    <cfRule type="cellIs" dxfId="2" priority="26" stopIfTrue="1" operator="equal">
      <formula>"B"</formula>
    </cfRule>
    <cfRule type="cellIs" dxfId="3" priority="27" stopIfTrue="1" operator="equal">
      <formula>"u"</formula>
    </cfRule>
  </conditionalFormatting>
  <conditionalFormatting sqref="F114">
    <cfRule type="cellIs" dxfId="1" priority="37" stopIfTrue="1" operator="equal">
      <formula>"F"</formula>
    </cfRule>
    <cfRule type="cellIs" dxfId="2" priority="38" stopIfTrue="1" operator="equal">
      <formula>"B"</formula>
    </cfRule>
    <cfRule type="cellIs" dxfId="3" priority="39" stopIfTrue="1" operator="equal">
      <formula>"u"</formula>
    </cfRule>
  </conditionalFormatting>
  <conditionalFormatting sqref="F234">
    <cfRule type="cellIs" dxfId="1" priority="10" stopIfTrue="1" operator="equal">
      <formula>"F"</formula>
    </cfRule>
    <cfRule type="cellIs" dxfId="2" priority="11" stopIfTrue="1" operator="equal">
      <formula>"B"</formula>
    </cfRule>
    <cfRule type="cellIs" dxfId="3" priority="12" stopIfTrue="1" operator="equal">
      <formula>"u"</formula>
    </cfRule>
  </conditionalFormatting>
  <conditionalFormatting sqref="F10:F56">
    <cfRule type="cellIs" dxfId="1" priority="1" stopIfTrue="1" operator="equal">
      <formula>"F"</formula>
    </cfRule>
    <cfRule type="cellIs" dxfId="2" priority="2" stopIfTrue="1" operator="equal">
      <formula>"B"</formula>
    </cfRule>
    <cfRule type="cellIs" dxfId="3" priority="3" stopIfTrue="1" operator="equal">
      <formula>"u"</formula>
    </cfRule>
  </conditionalFormatting>
  <conditionalFormatting sqref="F127:F172">
    <cfRule type="cellIs" dxfId="1" priority="22" stopIfTrue="1" operator="equal">
      <formula>"F"</formula>
    </cfRule>
    <cfRule type="cellIs" dxfId="2" priority="23" stopIfTrue="1" operator="equal">
      <formula>"B"</formula>
    </cfRule>
    <cfRule type="cellIs" dxfId="3" priority="24" stopIfTrue="1" operator="equal">
      <formula>"u"</formula>
    </cfRule>
  </conditionalFormatting>
  <conditionalFormatting sqref="F173:F177">
    <cfRule type="cellIs" dxfId="1" priority="34" stopIfTrue="1" operator="equal">
      <formula>"F"</formula>
    </cfRule>
    <cfRule type="cellIs" dxfId="2" priority="35" stopIfTrue="1" operator="equal">
      <formula>"B"</formula>
    </cfRule>
    <cfRule type="cellIs" dxfId="3" priority="36" stopIfTrue="1" operator="equal">
      <formula>"u"</formula>
    </cfRule>
  </conditionalFormatting>
  <conditionalFormatting sqref="F190:F233">
    <cfRule type="cellIs" dxfId="1" priority="7" stopIfTrue="1" operator="equal">
      <formula>"F"</formula>
    </cfRule>
    <cfRule type="cellIs" dxfId="2" priority="8" stopIfTrue="1" operator="equal">
      <formula>"B"</formula>
    </cfRule>
    <cfRule type="cellIs" dxfId="3" priority="9" stopIfTrue="1" operator="equal">
      <formula>"u"</formula>
    </cfRule>
  </conditionalFormatting>
  <conditionalFormatting sqref="F70:F97 F99:F113">
    <cfRule type="cellIs" dxfId="1" priority="28" stopIfTrue="1" operator="equal">
      <formula>"F"</formula>
    </cfRule>
    <cfRule type="cellIs" dxfId="2" priority="29" stopIfTrue="1" operator="equal">
      <formula>"B"</formula>
    </cfRule>
    <cfRule type="cellIs" dxfId="3" priority="30" stopIfTrue="1" operator="equal">
      <formula>"u"</formula>
    </cfRule>
  </conditionalFormatting>
  <dataValidations count="1">
    <dataValidation type="list" showInputMessage="1" showErrorMessage="1" promptTitle="Valid values include:" prompt="U - Untested&#10;P - Pass&#10;F - Fail&#10;B - Blocked&#10;S - Skipped&#10;n/a - Not applicable&#10;" sqref="F39 F46 F47 F48 F57 F98 F106 F114 F154 F157 F158 F161 F219 F224 F225 F226 F227 F234 F10:F38 F40:F43 F44:F45 F49:F51 F52:F56 F70:F97 F99:F100 F101:F105 F107:F113 F127:F153 F155:F156 F159:F160 F162:F164 F165:F167 F168:F172 F173:F174 F175:F177 F190:F218 F220:F223 F228:F233">
      <formula1>"U,P,F,B,S,n/a"</formula1>
    </dataValidation>
  </dataValidations>
  <hyperlinks>
    <hyperlink ref="G62" location="'Schedule Blend'!A1" display="UC007-02"/>
    <hyperlink ref="G119" location="'Schedule Blend'!A1" display="UC007-03"/>
    <hyperlink ref="G182" location="'Schedule Blend'!A1" display="UC007-04"/>
    <hyperlink ref="G2" location="'Schedule Blend'!A1" display="UC007-01"/>
  </hyperlinks>
  <pageMargins left="0.7" right="0.7"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pane ySplit="12" topLeftCell="A13" activePane="bottomLeft" state="frozen"/>
      <selection/>
      <selection pane="bottomLeft" activeCell="B14" sqref="B14"/>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Re-Schedule Blend</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179" t="s">
        <v>769</v>
      </c>
      <c r="B13" s="91"/>
      <c r="C13" s="91"/>
      <c r="D13" s="91"/>
      <c r="E13" s="91"/>
      <c r="F13" s="91"/>
      <c r="G13" s="91"/>
      <c r="H13" s="91"/>
      <c r="I13" s="111"/>
    </row>
    <row r="14" ht="36" spans="1:9">
      <c r="A14" s="100">
        <f>MAX(A$12:A13)+1</f>
        <v>1</v>
      </c>
      <c r="B14" s="207" t="s">
        <v>770</v>
      </c>
      <c r="C14" s="187"/>
      <c r="D14" s="95" t="s">
        <v>130</v>
      </c>
      <c r="E14" s="103"/>
      <c r="F14" s="104"/>
      <c r="G14" s="98"/>
      <c r="H14" s="105"/>
      <c r="I14" s="104"/>
    </row>
    <row r="15" ht="24" spans="1:9">
      <c r="A15" s="100">
        <f>MAX(A$12:A14)+1</f>
        <v>2</v>
      </c>
      <c r="B15" s="181" t="s">
        <v>771</v>
      </c>
      <c r="C15" s="102"/>
      <c r="D15" s="95" t="s">
        <v>130</v>
      </c>
      <c r="E15" s="103"/>
      <c r="F15" s="104"/>
      <c r="G15" s="98"/>
      <c r="H15" s="105"/>
      <c r="I15" s="104"/>
    </row>
    <row r="16" ht="36" spans="1:9">
      <c r="A16" s="100">
        <f>MAX(A$12:A15)+1</f>
        <v>3</v>
      </c>
      <c r="B16" s="181" t="s">
        <v>772</v>
      </c>
      <c r="C16" s="102"/>
      <c r="D16" s="95" t="s">
        <v>130</v>
      </c>
      <c r="E16" s="103"/>
      <c r="F16" s="104"/>
      <c r="G16" s="98"/>
      <c r="H16" s="105"/>
      <c r="I16" s="104"/>
    </row>
    <row r="17" ht="24" spans="1:9">
      <c r="A17" s="100">
        <f>MAX(A$12:A16)+1</f>
        <v>4</v>
      </c>
      <c r="B17" s="181" t="s">
        <v>773</v>
      </c>
      <c r="C17" s="102"/>
      <c r="D17" s="95" t="s">
        <v>130</v>
      </c>
      <c r="E17" s="103"/>
      <c r="F17" s="104"/>
      <c r="G17" s="98"/>
      <c r="H17" s="105"/>
      <c r="I17" s="104"/>
    </row>
    <row r="18" spans="1:9">
      <c r="A18" s="100">
        <f>MAX(A$12:A17)+1</f>
        <v>5</v>
      </c>
      <c r="B18" s="181"/>
      <c r="C18" s="102"/>
      <c r="D18" s="95" t="s">
        <v>130</v>
      </c>
      <c r="E18" s="103"/>
      <c r="F18" s="104"/>
      <c r="G18" s="98"/>
      <c r="H18" s="105"/>
      <c r="I18" s="104"/>
    </row>
    <row r="19" spans="1:9">
      <c r="A19" s="100">
        <f>MAX(A$12:A18)+1</f>
        <v>6</v>
      </c>
      <c r="B19" s="182"/>
      <c r="C19" s="101"/>
      <c r="D19" s="95" t="s">
        <v>130</v>
      </c>
      <c r="E19" s="103"/>
      <c r="F19" s="104"/>
      <c r="G19" s="98"/>
      <c r="H19" s="105"/>
      <c r="I19" s="104"/>
    </row>
    <row r="20" spans="1:9">
      <c r="A20" s="100">
        <f>MAX(A$12:A19)+1</f>
        <v>7</v>
      </c>
      <c r="B20" s="102"/>
      <c r="C20" s="101"/>
      <c r="D20" s="95" t="s">
        <v>130</v>
      </c>
      <c r="E20" s="103"/>
      <c r="F20" s="104"/>
      <c r="G20" s="98"/>
      <c r="H20" s="105"/>
      <c r="I20" s="104"/>
    </row>
    <row r="21" spans="1:9">
      <c r="A21" s="100">
        <f>MAX(A$12:A20)+1</f>
        <v>8</v>
      </c>
      <c r="B21" s="101"/>
      <c r="C21" s="101"/>
      <c r="D21" s="95" t="s">
        <v>130</v>
      </c>
      <c r="E21" s="103"/>
      <c r="F21" s="104"/>
      <c r="G21" s="98"/>
      <c r="H21" s="105"/>
      <c r="I21" s="104"/>
    </row>
    <row r="22" spans="1:9">
      <c r="A22" s="100">
        <f>MAX(A$12:A21)+1</f>
        <v>9</v>
      </c>
      <c r="B22" s="102"/>
      <c r="C22" s="101"/>
      <c r="D22" s="95" t="s">
        <v>130</v>
      </c>
      <c r="E22" s="103"/>
      <c r="F22" s="104"/>
      <c r="G22" s="98"/>
      <c r="H22" s="105"/>
      <c r="I22" s="104"/>
    </row>
    <row r="23" spans="1:9">
      <c r="A23" s="100">
        <f>MAX(A$12:A22)+1</f>
        <v>10</v>
      </c>
      <c r="B23" s="102"/>
      <c r="C23" s="101"/>
      <c r="D23" s="95" t="s">
        <v>130</v>
      </c>
      <c r="E23" s="103"/>
      <c r="F23" s="104"/>
      <c r="G23" s="98"/>
      <c r="H23" s="105"/>
      <c r="I23" s="104"/>
    </row>
    <row r="24" spans="1:9">
      <c r="A24" s="100">
        <f>MAX(A$12:A23)+1</f>
        <v>11</v>
      </c>
      <c r="B24" s="101"/>
      <c r="C24" s="101"/>
      <c r="D24" s="95" t="s">
        <v>130</v>
      </c>
      <c r="E24" s="103"/>
      <c r="F24" s="104"/>
      <c r="G24" s="98"/>
      <c r="H24" s="105"/>
      <c r="I24" s="104"/>
    </row>
    <row r="25" spans="1:9">
      <c r="A25" s="100">
        <f>MAX(A$12:A24)+1</f>
        <v>12</v>
      </c>
      <c r="B25" s="102"/>
      <c r="C25" s="101"/>
      <c r="D25" s="95" t="s">
        <v>130</v>
      </c>
      <c r="E25" s="103"/>
      <c r="F25" s="104"/>
      <c r="G25" s="98"/>
      <c r="H25" s="105"/>
      <c r="I25" s="104"/>
    </row>
    <row r="26" spans="1:9">
      <c r="A26" s="100">
        <f>MAX(A$12:A25)+1</f>
        <v>13</v>
      </c>
      <c r="B26" s="102"/>
      <c r="C26" s="101"/>
      <c r="D26" s="95" t="s">
        <v>130</v>
      </c>
      <c r="E26" s="103"/>
      <c r="F26" s="104"/>
      <c r="G26" s="98"/>
      <c r="H26" s="105"/>
      <c r="I26" s="104"/>
    </row>
    <row r="27" spans="1:9">
      <c r="A27" s="100">
        <f>MAX(A$12:A26)+1</f>
        <v>14</v>
      </c>
      <c r="B27" s="101"/>
      <c r="C27" s="101"/>
      <c r="D27" s="95" t="s">
        <v>130</v>
      </c>
      <c r="E27" s="103"/>
      <c r="F27" s="104"/>
      <c r="G27" s="98"/>
      <c r="H27" s="105"/>
      <c r="I27" s="104"/>
    </row>
    <row r="28" spans="1:9">
      <c r="A28" s="100">
        <f>MAX(A$12:A27)+1</f>
        <v>15</v>
      </c>
      <c r="B28" s="102"/>
      <c r="C28" s="101"/>
      <c r="D28" s="95" t="s">
        <v>130</v>
      </c>
      <c r="E28" s="103"/>
      <c r="F28" s="104"/>
      <c r="G28" s="98"/>
      <c r="H28" s="105"/>
      <c r="I28" s="104"/>
    </row>
    <row r="29" spans="1:9">
      <c r="A29" s="100">
        <f>MAX(A$12:A28)+1</f>
        <v>16</v>
      </c>
      <c r="B29" s="102"/>
      <c r="C29" s="101"/>
      <c r="D29" s="95" t="s">
        <v>130</v>
      </c>
      <c r="E29" s="103"/>
      <c r="F29" s="104"/>
      <c r="G29" s="98"/>
      <c r="H29" s="105"/>
      <c r="I29" s="104"/>
    </row>
    <row r="30" spans="1:9">
      <c r="A30" s="100">
        <f>MAX(A$12:A29)+1</f>
        <v>17</v>
      </c>
      <c r="B30" s="101"/>
      <c r="C30" s="101"/>
      <c r="D30" s="95" t="s">
        <v>130</v>
      </c>
      <c r="E30" s="103"/>
      <c r="F30" s="104"/>
      <c r="G30" s="98"/>
      <c r="H30" s="105"/>
      <c r="I30" s="104"/>
    </row>
    <row r="31" spans="1:9">
      <c r="A31" s="100">
        <f>MAX(A$12:A30)+1</f>
        <v>18</v>
      </c>
      <c r="B31" s="102"/>
      <c r="C31" s="101"/>
      <c r="D31" s="95" t="s">
        <v>130</v>
      </c>
      <c r="E31" s="103"/>
      <c r="F31" s="104"/>
      <c r="G31" s="98"/>
      <c r="H31" s="105"/>
      <c r="I31" s="104"/>
    </row>
    <row r="32" spans="1:9">
      <c r="A32" s="100">
        <f>MAX(A$12:A31)+1</f>
        <v>19</v>
      </c>
      <c r="B32" s="102"/>
      <c r="C32" s="101"/>
      <c r="D32" s="95" t="s">
        <v>130</v>
      </c>
      <c r="E32" s="103"/>
      <c r="F32" s="104"/>
      <c r="G32" s="98"/>
      <c r="H32" s="105"/>
      <c r="I32" s="104"/>
    </row>
    <row r="33" spans="1:9">
      <c r="A33" s="100">
        <f>MAX(A$12:A32)+1</f>
        <v>20</v>
      </c>
      <c r="B33" s="101"/>
      <c r="C33" s="101"/>
      <c r="D33" s="95" t="s">
        <v>130</v>
      </c>
      <c r="E33" s="103"/>
      <c r="F33" s="104"/>
      <c r="G33" s="98"/>
      <c r="H33" s="105"/>
      <c r="I33" s="104"/>
    </row>
    <row r="34" spans="1:9">
      <c r="A34" s="100">
        <f>MAX(A$12:A33)+1</f>
        <v>21</v>
      </c>
      <c r="B34" s="102"/>
      <c r="C34" s="101"/>
      <c r="D34" s="95" t="s">
        <v>130</v>
      </c>
      <c r="E34" s="103"/>
      <c r="F34" s="104"/>
      <c r="G34" s="98"/>
      <c r="H34" s="105"/>
      <c r="I34" s="104"/>
    </row>
    <row r="35" spans="1:9">
      <c r="A35" s="100">
        <f>MAX(A$12:A34)+1</f>
        <v>22</v>
      </c>
      <c r="B35" s="102"/>
      <c r="C35" s="101"/>
      <c r="D35" s="95" t="s">
        <v>130</v>
      </c>
      <c r="E35" s="103"/>
      <c r="F35" s="104"/>
      <c r="G35" s="98"/>
      <c r="H35" s="105"/>
      <c r="I35" s="104"/>
    </row>
    <row r="36" spans="1:9">
      <c r="A36" s="100">
        <f>MAX(A$12:A35)+1</f>
        <v>23</v>
      </c>
      <c r="B36" s="101"/>
      <c r="C36" s="101"/>
      <c r="D36" s="95" t="s">
        <v>130</v>
      </c>
      <c r="E36" s="103"/>
      <c r="F36" s="104"/>
      <c r="G36" s="98"/>
      <c r="H36" s="105"/>
      <c r="I36" s="104"/>
    </row>
    <row r="37" spans="1:9">
      <c r="A37" s="100">
        <f>MAX(A$12:A36)+1</f>
        <v>24</v>
      </c>
      <c r="B37" s="102"/>
      <c r="C37" s="101"/>
      <c r="D37" s="95" t="s">
        <v>130</v>
      </c>
      <c r="E37" s="103"/>
      <c r="F37" s="104"/>
      <c r="G37" s="98"/>
      <c r="H37" s="105"/>
      <c r="I37" s="104"/>
    </row>
    <row r="38" spans="1:9">
      <c r="A38" s="100">
        <f>MAX(A$12:A37)+1</f>
        <v>25</v>
      </c>
      <c r="B38" s="102"/>
      <c r="C38" s="101"/>
      <c r="D38" s="95" t="s">
        <v>130</v>
      </c>
      <c r="E38" s="103"/>
      <c r="F38" s="104"/>
      <c r="G38" s="98"/>
      <c r="H38" s="105"/>
      <c r="I38" s="104"/>
    </row>
    <row r="39" spans="1:9">
      <c r="A39" s="100">
        <f>MAX(A$12:A38)+1</f>
        <v>26</v>
      </c>
      <c r="B39" s="101"/>
      <c r="C39" s="101"/>
      <c r="D39" s="95" t="s">
        <v>130</v>
      </c>
      <c r="E39" s="103"/>
      <c r="F39" s="104"/>
      <c r="G39" s="98"/>
      <c r="H39" s="105"/>
      <c r="I39" s="104"/>
    </row>
    <row r="40" spans="1:9">
      <c r="A40" s="100">
        <f>MAX(A$12:A39)+1</f>
        <v>27</v>
      </c>
      <c r="B40" s="102"/>
      <c r="C40" s="101"/>
      <c r="D40" s="95" t="s">
        <v>130</v>
      </c>
      <c r="E40" s="103"/>
      <c r="F40" s="104"/>
      <c r="G40" s="98"/>
      <c r="H40" s="105"/>
      <c r="I40" s="104"/>
    </row>
    <row r="41" spans="1:9">
      <c r="A41" s="100">
        <f>MAX(A$12:A40)+1</f>
        <v>28</v>
      </c>
      <c r="B41" s="102"/>
      <c r="C41" s="101"/>
      <c r="D41" s="95" t="s">
        <v>130</v>
      </c>
      <c r="E41" s="103"/>
      <c r="F41" s="104"/>
      <c r="G41" s="98"/>
      <c r="H41" s="105"/>
      <c r="I41" s="104"/>
    </row>
    <row r="42" spans="1:9">
      <c r="A42" s="100">
        <f>MAX(A$12:A41)+1</f>
        <v>29</v>
      </c>
      <c r="B42" s="101"/>
      <c r="C42" s="101"/>
      <c r="D42" s="95" t="s">
        <v>130</v>
      </c>
      <c r="E42" s="103"/>
      <c r="F42" s="104"/>
      <c r="G42" s="98"/>
      <c r="H42" s="105"/>
      <c r="I42" s="104"/>
    </row>
    <row r="43" spans="1:9">
      <c r="A43" s="100">
        <f>MAX(A$12:A42)+1</f>
        <v>30</v>
      </c>
      <c r="B43" s="102"/>
      <c r="C43" s="101"/>
      <c r="D43" s="95" t="s">
        <v>130</v>
      </c>
      <c r="E43" s="103"/>
      <c r="F43" s="104"/>
      <c r="G43" s="98"/>
      <c r="H43" s="105"/>
      <c r="I43" s="104"/>
    </row>
    <row r="44" spans="1:9">
      <c r="A44" s="100">
        <f>MAX(A$12:A43)+1</f>
        <v>31</v>
      </c>
      <c r="B44" s="102"/>
      <c r="C44" s="101"/>
      <c r="D44" s="95" t="s">
        <v>130</v>
      </c>
      <c r="E44" s="103"/>
      <c r="F44" s="104"/>
      <c r="G44" s="98"/>
      <c r="H44" s="105"/>
      <c r="I44" s="104"/>
    </row>
    <row r="45" spans="1:9">
      <c r="A45" s="100">
        <f>MAX(A$12:A44)+1</f>
        <v>32</v>
      </c>
      <c r="B45" s="101"/>
      <c r="C45" s="101"/>
      <c r="D45" s="95" t="s">
        <v>130</v>
      </c>
      <c r="E45" s="103"/>
      <c r="F45" s="104"/>
      <c r="G45" s="98"/>
      <c r="H45" s="105"/>
      <c r="I45" s="104"/>
    </row>
    <row r="46" spans="1:9">
      <c r="A46" s="100">
        <f>MAX(A$12:A45)+1</f>
        <v>33</v>
      </c>
      <c r="B46" s="102"/>
      <c r="C46" s="101"/>
      <c r="D46" s="95" t="s">
        <v>130</v>
      </c>
      <c r="E46" s="103"/>
      <c r="F46" s="104"/>
      <c r="G46" s="98"/>
      <c r="H46" s="105"/>
      <c r="I46" s="104"/>
    </row>
    <row r="47" spans="1:9">
      <c r="A47" s="100">
        <f>MAX(A$12:A46)+1</f>
        <v>34</v>
      </c>
      <c r="B47" s="102"/>
      <c r="C47" s="101"/>
      <c r="D47" s="95" t="s">
        <v>130</v>
      </c>
      <c r="E47" s="103"/>
      <c r="F47" s="104"/>
      <c r="G47" s="98"/>
      <c r="H47" s="105"/>
      <c r="I47" s="104"/>
    </row>
    <row r="48" spans="1:9">
      <c r="A48" s="100">
        <f>MAX(A$12:A47)+1</f>
        <v>35</v>
      </c>
      <c r="B48" s="101"/>
      <c r="C48" s="101"/>
      <c r="D48" s="95" t="s">
        <v>130</v>
      </c>
      <c r="E48" s="103"/>
      <c r="F48" s="104"/>
      <c r="G48" s="98"/>
      <c r="H48" s="105"/>
      <c r="I48" s="104"/>
    </row>
    <row r="49" spans="1:9">
      <c r="A49" s="100">
        <f>MAX(A$12:A48)+1</f>
        <v>36</v>
      </c>
      <c r="B49" s="102"/>
      <c r="C49" s="101"/>
      <c r="D49" s="95" t="s">
        <v>130</v>
      </c>
      <c r="E49" s="103"/>
      <c r="F49" s="104"/>
      <c r="G49" s="98"/>
      <c r="H49" s="105"/>
      <c r="I49" s="104"/>
    </row>
    <row r="50" spans="1:9">
      <c r="A50" s="100">
        <f>MAX(A$12:A49)+1</f>
        <v>37</v>
      </c>
      <c r="B50" s="102"/>
      <c r="C50" s="101"/>
      <c r="D50" s="95" t="s">
        <v>130</v>
      </c>
      <c r="E50" s="103"/>
      <c r="F50" s="104"/>
      <c r="G50" s="98"/>
      <c r="H50" s="105"/>
      <c r="I50" s="104"/>
    </row>
    <row r="51" spans="1:9">
      <c r="A51" s="100">
        <f>MAX(A$12:A50)+1</f>
        <v>38</v>
      </c>
      <c r="B51" s="101"/>
      <c r="C51" s="101"/>
      <c r="D51" s="95" t="s">
        <v>130</v>
      </c>
      <c r="E51" s="103"/>
      <c r="F51" s="104"/>
      <c r="G51" s="98"/>
      <c r="H51" s="105"/>
      <c r="I51" s="104"/>
    </row>
    <row r="52" spans="1:9">
      <c r="A52" s="100">
        <f>MAX(A$12:A51)+1</f>
        <v>39</v>
      </c>
      <c r="B52" s="102"/>
      <c r="C52" s="101"/>
      <c r="D52" s="95" t="s">
        <v>130</v>
      </c>
      <c r="E52" s="103"/>
      <c r="F52" s="104"/>
      <c r="G52" s="98"/>
      <c r="H52" s="105"/>
      <c r="I52" s="104"/>
    </row>
    <row r="53" spans="1:9">
      <c r="A53" s="100">
        <f>MAX(A$12:A52)+1</f>
        <v>40</v>
      </c>
      <c r="B53" s="102"/>
      <c r="C53" s="101"/>
      <c r="D53" s="95" t="s">
        <v>130</v>
      </c>
      <c r="E53" s="103"/>
      <c r="F53" s="104"/>
      <c r="G53" s="98"/>
      <c r="H53" s="105"/>
      <c r="I53" s="104"/>
    </row>
    <row r="54" spans="1:9">
      <c r="A54" s="100">
        <f>MAX(A$12:A53)+1</f>
        <v>41</v>
      </c>
      <c r="B54" s="101"/>
      <c r="C54" s="101"/>
      <c r="D54" s="95" t="s">
        <v>130</v>
      </c>
      <c r="E54" s="103"/>
      <c r="F54" s="104"/>
      <c r="G54" s="98"/>
      <c r="H54" s="105"/>
      <c r="I54" s="104"/>
    </row>
    <row r="55" spans="1:9">
      <c r="A55" s="100">
        <f>MAX(A$12:A54)+1</f>
        <v>42</v>
      </c>
      <c r="B55" s="102"/>
      <c r="C55" s="101"/>
      <c r="D55" s="95" t="s">
        <v>130</v>
      </c>
      <c r="E55" s="103"/>
      <c r="F55" s="104"/>
      <c r="G55" s="98"/>
      <c r="H55" s="105"/>
      <c r="I55" s="104"/>
    </row>
    <row r="56" spans="1:9">
      <c r="A56" s="100">
        <f>MAX(A$12:A55)+1</f>
        <v>43</v>
      </c>
      <c r="B56" s="102"/>
      <c r="C56" s="101"/>
      <c r="D56" s="95" t="s">
        <v>130</v>
      </c>
      <c r="E56" s="103"/>
      <c r="F56" s="104"/>
      <c r="G56" s="98"/>
      <c r="H56" s="105"/>
      <c r="I56" s="104"/>
    </row>
    <row r="57" spans="1:9">
      <c r="A57" s="100">
        <f>MAX(A$12:A56)+1</f>
        <v>44</v>
      </c>
      <c r="B57" s="101"/>
      <c r="C57" s="101"/>
      <c r="D57" s="95" t="s">
        <v>130</v>
      </c>
      <c r="E57" s="103"/>
      <c r="F57" s="104"/>
      <c r="G57" s="98"/>
      <c r="H57" s="105"/>
      <c r="I57" s="104"/>
    </row>
    <row r="58" spans="1:9">
      <c r="A58" s="100">
        <f>MAX(A$12:A57)+1</f>
        <v>45</v>
      </c>
      <c r="B58" s="102"/>
      <c r="C58" s="101"/>
      <c r="D58" s="95" t="s">
        <v>130</v>
      </c>
      <c r="E58" s="103"/>
      <c r="F58" s="104"/>
      <c r="G58" s="98"/>
      <c r="H58" s="105"/>
      <c r="I58" s="104"/>
    </row>
    <row r="59" spans="1:9">
      <c r="A59" s="100">
        <f>MAX(A$12:A58)+1</f>
        <v>46</v>
      </c>
      <c r="B59" s="102"/>
      <c r="C59" s="101"/>
      <c r="D59" s="95" t="s">
        <v>130</v>
      </c>
      <c r="E59" s="103"/>
      <c r="F59" s="104"/>
      <c r="G59" s="98"/>
      <c r="H59" s="105"/>
      <c r="I59" s="104"/>
    </row>
    <row r="60" spans="1:9">
      <c r="A60" s="100">
        <f>MAX(A$12:A59)+1</f>
        <v>47</v>
      </c>
      <c r="B60" s="101"/>
      <c r="C60" s="101"/>
      <c r="D60" s="95" t="s">
        <v>130</v>
      </c>
      <c r="E60" s="103"/>
      <c r="F60" s="104"/>
      <c r="G60" s="98"/>
      <c r="H60" s="105"/>
      <c r="I60" s="104"/>
    </row>
    <row r="61" spans="1:9">
      <c r="A61" s="107"/>
      <c r="B61" s="107"/>
      <c r="C61" s="107"/>
      <c r="D61" s="107"/>
      <c r="E61" s="107"/>
      <c r="F61" s="107"/>
      <c r="G61" s="107"/>
      <c r="H61" s="107"/>
      <c r="I61" s="107"/>
    </row>
    <row r="62" spans="1:9">
      <c r="A62" s="112" t="s">
        <v>137</v>
      </c>
      <c r="B62" s="112"/>
      <c r="C62" s="112"/>
      <c r="D62" s="112"/>
      <c r="E62" s="112"/>
      <c r="F62" s="112"/>
      <c r="G62" s="112"/>
      <c r="H62" s="112"/>
      <c r="I62" s="112"/>
    </row>
  </sheetData>
  <mergeCells count="4">
    <mergeCell ref="A1:I1"/>
    <mergeCell ref="A13:I13"/>
    <mergeCell ref="A61:I61"/>
    <mergeCell ref="A62:I62"/>
  </mergeCells>
  <conditionalFormatting sqref="D14:D60">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0">
      <formula1>"U,P,F,B,S,n/a"</formula1>
    </dataValidation>
  </dataValidations>
  <hyperlinks>
    <hyperlink ref="B14" location="'UC008 Test Cases'!A1" display="ReSchedule Blend From Bin(No checkbox was checked. Test amount/mix water change)"/>
    <hyperlink ref="B15" location="'UC008 Test Cases'!A1" display="Re-Schedule Blend From Bin(Blend Test checkbox is checked)"/>
    <hyperlink ref="B16" location="'UC008 Test Cases'!A1" display="Re-Schedule Blend From Bin(Load to An Existing Haul checkboxs is checked)"/>
    <hyperlink ref="B17" location="'UC008 Test Cases'!A1" display="Re-Schedule Blend From Bin(Third Party checkboxs is not checked)"/>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62817"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62817" progId="Paint.Picture" r:id="rId4"/>
      </mc:Fallback>
    </mc:AlternateContent>
  </oleObjec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0"/>
  <sheetViews>
    <sheetView topLeftCell="A12" workbookViewId="0">
      <selection activeCell="B32" sqref="B32"/>
    </sheetView>
  </sheetViews>
  <sheetFormatPr defaultColWidth="9" defaultRowHeight="12.75" outlineLevelCol="7"/>
  <cols>
    <col min="1" max="1" width="3.14285714285714" customWidth="1"/>
    <col min="2" max="3" width="32.1428571428571" customWidth="1"/>
    <col min="4" max="5" width="30.4285714285714" customWidth="1"/>
    <col min="6" max="6" width="9.14285714285714" customWidth="1"/>
    <col min="7" max="7" width="12.1428571428571" customWidth="1"/>
  </cols>
  <sheetData>
    <row r="1" ht="16.5" spans="1:8">
      <c r="A1" s="115" t="s">
        <v>774</v>
      </c>
      <c r="B1" s="115"/>
      <c r="C1" s="115"/>
      <c r="D1" s="115"/>
      <c r="E1" s="115"/>
      <c r="F1" s="115"/>
      <c r="G1" s="115"/>
      <c r="H1" s="115"/>
    </row>
    <row r="2" ht="48.75" spans="1:8">
      <c r="A2" s="116"/>
      <c r="B2" s="117" t="s">
        <v>139</v>
      </c>
      <c r="C2" s="117"/>
      <c r="D2" s="118" t="s">
        <v>775</v>
      </c>
      <c r="E2" s="119"/>
      <c r="F2" s="120" t="s">
        <v>141</v>
      </c>
      <c r="G2" s="121" t="s">
        <v>776</v>
      </c>
      <c r="H2" s="122"/>
    </row>
    <row r="3" spans="1:8">
      <c r="A3" s="123"/>
      <c r="B3" s="124" t="s">
        <v>143</v>
      </c>
      <c r="C3" s="125"/>
      <c r="D3" s="126" t="s">
        <v>684</v>
      </c>
      <c r="E3" s="127"/>
      <c r="F3" s="128"/>
      <c r="G3" s="129"/>
      <c r="H3" s="122"/>
    </row>
    <row r="4" spans="1:8">
      <c r="A4" s="130"/>
      <c r="B4" s="124" t="s">
        <v>145</v>
      </c>
      <c r="C4" s="125"/>
      <c r="D4" s="126"/>
      <c r="E4" s="127"/>
      <c r="F4" s="128"/>
      <c r="G4" s="129"/>
      <c r="H4" s="122"/>
    </row>
    <row r="5" ht="27.75" customHeight="1" spans="1:8">
      <c r="A5" s="130"/>
      <c r="B5" s="124" t="s">
        <v>147</v>
      </c>
      <c r="C5" s="131"/>
      <c r="D5" s="132" t="s">
        <v>777</v>
      </c>
      <c r="E5" s="132"/>
      <c r="F5" s="132"/>
      <c r="G5" s="132"/>
      <c r="H5" s="122"/>
    </row>
    <row r="6" ht="13.5" spans="1:8">
      <c r="A6" s="133"/>
      <c r="B6" s="134" t="s">
        <v>149</v>
      </c>
      <c r="C6" s="135"/>
      <c r="D6" s="136" t="s">
        <v>525</v>
      </c>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447</v>
      </c>
      <c r="H8" s="151"/>
    </row>
    <row r="9" ht="26.25" spans="1:8">
      <c r="A9" s="152" t="s">
        <v>158</v>
      </c>
      <c r="B9" s="153" t="s">
        <v>159</v>
      </c>
      <c r="C9" s="153" t="s">
        <v>552</v>
      </c>
      <c r="D9" s="153" t="s">
        <v>161</v>
      </c>
      <c r="E9" s="153" t="s">
        <v>553</v>
      </c>
      <c r="F9" s="154" t="s">
        <v>121</v>
      </c>
      <c r="G9" s="155" t="s">
        <v>163</v>
      </c>
      <c r="H9" s="156"/>
    </row>
    <row r="10" ht="24" spans="1:8">
      <c r="A10" s="157">
        <v>1</v>
      </c>
      <c r="B10" s="164" t="s">
        <v>778</v>
      </c>
      <c r="C10" s="164"/>
      <c r="D10" s="165" t="s">
        <v>779</v>
      </c>
      <c r="E10" s="159"/>
      <c r="F10" s="95" t="s">
        <v>130</v>
      </c>
      <c r="G10" s="190"/>
      <c r="H10" s="191"/>
    </row>
    <row r="11" ht="36" spans="1:8">
      <c r="A11" s="157">
        <v>2</v>
      </c>
      <c r="B11" s="164" t="s">
        <v>780</v>
      </c>
      <c r="C11" s="164"/>
      <c r="D11" s="165" t="s">
        <v>781</v>
      </c>
      <c r="E11" s="159"/>
      <c r="F11" s="95" t="s">
        <v>130</v>
      </c>
      <c r="G11" s="192"/>
      <c r="H11" s="193"/>
    </row>
    <row r="12" ht="96" spans="1:8">
      <c r="A12" s="157">
        <v>3</v>
      </c>
      <c r="B12" s="164" t="s">
        <v>782</v>
      </c>
      <c r="C12" s="164"/>
      <c r="D12" s="165" t="s">
        <v>783</v>
      </c>
      <c r="E12" s="159"/>
      <c r="F12" s="95" t="s">
        <v>130</v>
      </c>
      <c r="G12" s="162"/>
      <c r="H12" s="163"/>
    </row>
    <row r="13" ht="60" spans="1:8">
      <c r="A13" s="157">
        <v>4</v>
      </c>
      <c r="B13" s="164" t="s">
        <v>755</v>
      </c>
      <c r="C13" s="164"/>
      <c r="D13" s="165" t="s">
        <v>451</v>
      </c>
      <c r="E13" s="159"/>
      <c r="F13" s="95" t="s">
        <v>130</v>
      </c>
      <c r="G13" s="162"/>
      <c r="H13" s="163"/>
    </row>
    <row r="14" ht="72" spans="1:8">
      <c r="A14" s="157">
        <v>5</v>
      </c>
      <c r="B14" s="164" t="s">
        <v>784</v>
      </c>
      <c r="C14" s="164"/>
      <c r="D14" s="165" t="s">
        <v>785</v>
      </c>
      <c r="E14" s="159"/>
      <c r="F14" s="95" t="s">
        <v>130</v>
      </c>
      <c r="G14" s="162"/>
      <c r="H14" s="163"/>
    </row>
    <row r="15" ht="36" spans="1:8">
      <c r="A15" s="157">
        <v>6</v>
      </c>
      <c r="B15" s="164" t="s">
        <v>786</v>
      </c>
      <c r="C15" s="164"/>
      <c r="D15" s="165" t="s">
        <v>787</v>
      </c>
      <c r="E15" s="159"/>
      <c r="F15" s="95" t="s">
        <v>130</v>
      </c>
      <c r="G15" s="162"/>
      <c r="H15" s="163"/>
    </row>
    <row r="16" ht="24" spans="1:8">
      <c r="A16" s="157"/>
      <c r="B16" s="164"/>
      <c r="C16" s="164"/>
      <c r="D16" s="165" t="s">
        <v>788</v>
      </c>
      <c r="E16" s="159"/>
      <c r="F16" s="95" t="s">
        <v>130</v>
      </c>
      <c r="G16" s="162"/>
      <c r="H16" s="163"/>
    </row>
    <row r="17" ht="24" spans="1:8">
      <c r="A17" s="157"/>
      <c r="B17" s="194"/>
      <c r="C17" s="194"/>
      <c r="D17" s="165" t="s">
        <v>789</v>
      </c>
      <c r="E17" s="195"/>
      <c r="F17" s="95" t="s">
        <v>130</v>
      </c>
      <c r="G17" s="170"/>
      <c r="H17" s="171"/>
    </row>
    <row r="18" spans="1:8">
      <c r="A18" s="157"/>
      <c r="B18" s="183"/>
      <c r="C18" s="158"/>
      <c r="D18" s="101" t="s">
        <v>790</v>
      </c>
      <c r="E18" s="172"/>
      <c r="F18" s="95" t="s">
        <v>130</v>
      </c>
      <c r="G18" s="170"/>
      <c r="H18" s="171"/>
    </row>
    <row r="19" ht="25.5" spans="1:8">
      <c r="A19" s="157"/>
      <c r="B19" s="183"/>
      <c r="C19" s="158"/>
      <c r="D19" s="158" t="s">
        <v>791</v>
      </c>
      <c r="E19" s="172"/>
      <c r="F19" s="95" t="s">
        <v>130</v>
      </c>
      <c r="G19" s="170"/>
      <c r="H19" s="171"/>
    </row>
    <row r="20" spans="1:8">
      <c r="A20" s="157"/>
      <c r="B20" s="183"/>
      <c r="C20" s="158"/>
      <c r="D20" s="158" t="s">
        <v>792</v>
      </c>
      <c r="E20" s="172"/>
      <c r="F20" s="95" t="s">
        <v>130</v>
      </c>
      <c r="G20" s="170"/>
      <c r="H20" s="171"/>
    </row>
    <row r="21" spans="1:8">
      <c r="A21" s="157"/>
      <c r="B21" s="183"/>
      <c r="C21" s="158"/>
      <c r="D21" s="158" t="s">
        <v>793</v>
      </c>
      <c r="E21" s="172"/>
      <c r="F21" s="95" t="s">
        <v>130</v>
      </c>
      <c r="G21" s="170"/>
      <c r="H21" s="171"/>
    </row>
    <row r="22" spans="1:8">
      <c r="A22" s="157"/>
      <c r="B22" s="183"/>
      <c r="C22" s="158"/>
      <c r="D22" s="158" t="s">
        <v>794</v>
      </c>
      <c r="E22" s="172"/>
      <c r="F22" s="95" t="s">
        <v>130</v>
      </c>
      <c r="G22" s="170"/>
      <c r="H22" s="171"/>
    </row>
    <row r="23" ht="25.5" spans="1:8">
      <c r="A23" s="157"/>
      <c r="B23" s="183"/>
      <c r="C23" s="158"/>
      <c r="D23" s="158" t="s">
        <v>795</v>
      </c>
      <c r="E23" s="172"/>
      <c r="F23" s="95" t="s">
        <v>130</v>
      </c>
      <c r="G23" s="170"/>
      <c r="H23" s="171"/>
    </row>
    <row r="24" spans="1:8">
      <c r="A24" s="157"/>
      <c r="B24" s="158"/>
      <c r="C24" s="158"/>
      <c r="D24" s="158" t="s">
        <v>796</v>
      </c>
      <c r="E24" s="172"/>
      <c r="F24" s="95" t="s">
        <v>130</v>
      </c>
      <c r="G24" s="170"/>
      <c r="H24" s="171"/>
    </row>
    <row r="25" spans="1:8">
      <c r="A25" s="157"/>
      <c r="B25" s="158"/>
      <c r="C25" s="158"/>
      <c r="D25" s="158" t="s">
        <v>797</v>
      </c>
      <c r="E25" s="172"/>
      <c r="F25" s="95" t="s">
        <v>130</v>
      </c>
      <c r="G25" s="170"/>
      <c r="H25" s="171"/>
    </row>
    <row r="26" spans="1:8">
      <c r="A26" s="157">
        <v>8</v>
      </c>
      <c r="B26" s="158" t="s">
        <v>567</v>
      </c>
      <c r="C26" s="158"/>
      <c r="D26" s="158" t="s">
        <v>798</v>
      </c>
      <c r="E26" s="172"/>
      <c r="F26" s="95"/>
      <c r="G26" s="170"/>
      <c r="H26" s="171"/>
    </row>
    <row r="27" spans="1:8">
      <c r="A27" s="157"/>
      <c r="B27" s="158"/>
      <c r="C27" s="158"/>
      <c r="D27" s="158" t="s">
        <v>799</v>
      </c>
      <c r="E27" s="172"/>
      <c r="F27" s="95"/>
      <c r="G27" s="170"/>
      <c r="H27" s="171"/>
    </row>
    <row r="28" ht="52" customHeight="1" spans="1:8">
      <c r="A28" s="157">
        <v>10</v>
      </c>
      <c r="B28" s="158" t="s">
        <v>217</v>
      </c>
      <c r="C28" s="158"/>
      <c r="D28" s="158" t="s">
        <v>800</v>
      </c>
      <c r="E28" s="196"/>
      <c r="F28" s="95" t="s">
        <v>130</v>
      </c>
      <c r="G28" s="197"/>
      <c r="H28" s="198"/>
    </row>
    <row r="29" ht="25.5" spans="1:8">
      <c r="A29" s="157">
        <v>11</v>
      </c>
      <c r="B29" s="158" t="s">
        <v>229</v>
      </c>
      <c r="C29" s="158"/>
      <c r="D29" s="158" t="s">
        <v>801</v>
      </c>
      <c r="E29" s="172"/>
      <c r="F29" s="95" t="s">
        <v>130</v>
      </c>
      <c r="G29" s="170"/>
      <c r="H29" s="171"/>
    </row>
    <row r="30" spans="1:8">
      <c r="A30" s="157">
        <v>12</v>
      </c>
      <c r="B30" s="158"/>
      <c r="C30" s="158"/>
      <c r="D30" s="158" t="s">
        <v>230</v>
      </c>
      <c r="E30" s="172"/>
      <c r="F30" s="95" t="s">
        <v>130</v>
      </c>
      <c r="G30" s="170"/>
      <c r="H30" s="171"/>
    </row>
    <row r="31" ht="25.5" spans="1:8">
      <c r="A31" s="157">
        <v>13</v>
      </c>
      <c r="B31" s="158" t="s">
        <v>802</v>
      </c>
      <c r="C31" s="158"/>
      <c r="D31" s="158" t="s">
        <v>234</v>
      </c>
      <c r="E31" s="172"/>
      <c r="F31" s="95" t="s">
        <v>130</v>
      </c>
      <c r="G31" s="170"/>
      <c r="H31" s="171"/>
    </row>
    <row r="32" ht="38.25" spans="1:8">
      <c r="A32" s="157">
        <v>14</v>
      </c>
      <c r="B32" s="158" t="s">
        <v>235</v>
      </c>
      <c r="C32" s="158"/>
      <c r="D32" s="158" t="s">
        <v>236</v>
      </c>
      <c r="E32" s="172"/>
      <c r="F32" s="95" t="s">
        <v>130</v>
      </c>
      <c r="G32" s="170"/>
      <c r="H32" s="171"/>
    </row>
    <row r="33" ht="51" spans="1:8">
      <c r="A33" s="157"/>
      <c r="B33" s="158"/>
      <c r="C33" s="158"/>
      <c r="D33" s="158" t="s">
        <v>803</v>
      </c>
      <c r="E33" s="172"/>
      <c r="F33" s="95" t="s">
        <v>130</v>
      </c>
      <c r="G33" s="170"/>
      <c r="H33" s="171"/>
    </row>
    <row r="34" spans="1:8">
      <c r="A34" s="199"/>
      <c r="B34" s="200"/>
      <c r="C34" s="200"/>
      <c r="D34" s="158"/>
      <c r="E34" s="201"/>
      <c r="F34" s="95"/>
      <c r="G34" s="202"/>
      <c r="H34" s="203"/>
    </row>
    <row r="35" spans="1:8">
      <c r="A35" s="199"/>
      <c r="B35" s="200"/>
      <c r="C35" s="200"/>
      <c r="D35" s="158"/>
      <c r="E35" s="201"/>
      <c r="F35" s="204"/>
      <c r="G35" s="202"/>
      <c r="H35" s="203"/>
    </row>
    <row r="36" spans="1:8">
      <c r="A36" s="199"/>
      <c r="B36" s="200"/>
      <c r="C36" s="200"/>
      <c r="D36" s="158"/>
      <c r="E36" s="201"/>
      <c r="F36" s="204"/>
      <c r="G36" s="202"/>
      <c r="H36" s="203"/>
    </row>
    <row r="37" spans="1:8">
      <c r="A37" s="199"/>
      <c r="B37" s="200"/>
      <c r="C37" s="200"/>
      <c r="D37" s="158"/>
      <c r="E37" s="201"/>
      <c r="F37" s="204"/>
      <c r="G37" s="202"/>
      <c r="H37" s="203"/>
    </row>
    <row r="38" spans="1:8">
      <c r="A38" s="199"/>
      <c r="B38" s="200"/>
      <c r="C38" s="200"/>
      <c r="D38" s="158"/>
      <c r="E38" s="201"/>
      <c r="F38" s="204"/>
      <c r="G38" s="202"/>
      <c r="H38" s="203"/>
    </row>
    <row r="39" ht="13.5" spans="1:8">
      <c r="A39" s="173"/>
      <c r="B39" s="174" t="s">
        <v>238</v>
      </c>
      <c r="C39" s="174"/>
      <c r="D39" s="174"/>
      <c r="E39" s="205"/>
      <c r="F39" s="206" t="s">
        <v>130</v>
      </c>
      <c r="G39" s="177"/>
      <c r="H39" s="178"/>
    </row>
    <row r="43" ht="16.5" spans="1:8">
      <c r="A43" s="115" t="s">
        <v>804</v>
      </c>
      <c r="B43" s="115"/>
      <c r="C43" s="115"/>
      <c r="D43" s="115"/>
      <c r="E43" s="115"/>
      <c r="F43" s="115"/>
      <c r="G43" s="115"/>
      <c r="H43" s="115"/>
    </row>
    <row r="44" ht="36.75" spans="1:8">
      <c r="A44" s="116"/>
      <c r="B44" s="117" t="s">
        <v>139</v>
      </c>
      <c r="C44" s="117"/>
      <c r="D44" s="118" t="s">
        <v>805</v>
      </c>
      <c r="E44" s="119"/>
      <c r="F44" s="120" t="s">
        <v>141</v>
      </c>
      <c r="G44" s="121" t="s">
        <v>776</v>
      </c>
      <c r="H44" s="122"/>
    </row>
    <row r="45" spans="1:8">
      <c r="A45" s="123"/>
      <c r="B45" s="124" t="s">
        <v>143</v>
      </c>
      <c r="C45" s="125"/>
      <c r="D45" s="126" t="s">
        <v>684</v>
      </c>
      <c r="E45" s="127"/>
      <c r="F45" s="128"/>
      <c r="G45" s="129"/>
      <c r="H45" s="122"/>
    </row>
    <row r="46" spans="1:8">
      <c r="A46" s="130"/>
      <c r="B46" s="124" t="s">
        <v>145</v>
      </c>
      <c r="C46" s="125"/>
      <c r="D46" s="126"/>
      <c r="E46" s="127"/>
      <c r="F46" s="128"/>
      <c r="G46" s="129"/>
      <c r="H46" s="122"/>
    </row>
    <row r="47" spans="1:8">
      <c r="A47" s="130"/>
      <c r="B47" s="124" t="s">
        <v>147</v>
      </c>
      <c r="C47" s="131"/>
      <c r="D47" s="132" t="s">
        <v>777</v>
      </c>
      <c r="E47" s="132"/>
      <c r="F47" s="132"/>
      <c r="G47" s="132"/>
      <c r="H47" s="122"/>
    </row>
    <row r="48" ht="13.5" spans="1:8">
      <c r="A48" s="133"/>
      <c r="B48" s="134" t="s">
        <v>149</v>
      </c>
      <c r="C48" s="135"/>
      <c r="D48" s="136" t="s">
        <v>525</v>
      </c>
      <c r="E48" s="128"/>
      <c r="F48" s="128"/>
      <c r="G48" s="129"/>
      <c r="H48" s="137"/>
    </row>
    <row r="49" spans="1:8">
      <c r="A49" s="138"/>
      <c r="B49" s="139" t="s">
        <v>151</v>
      </c>
      <c r="C49" s="139"/>
      <c r="D49" s="140"/>
      <c r="E49" s="141"/>
      <c r="F49" s="142" t="s">
        <v>153</v>
      </c>
      <c r="G49" s="143"/>
      <c r="H49" s="144"/>
    </row>
    <row r="50" ht="13.5" spans="1:8">
      <c r="A50" s="145"/>
      <c r="B50" s="146" t="s">
        <v>154</v>
      </c>
      <c r="C50" s="146"/>
      <c r="D50" s="147" t="s">
        <v>155</v>
      </c>
      <c r="E50" s="148"/>
      <c r="F50" s="149" t="s">
        <v>156</v>
      </c>
      <c r="G50" s="150" t="s">
        <v>447</v>
      </c>
      <c r="H50" s="151"/>
    </row>
    <row r="51" ht="26.25" spans="1:8">
      <c r="A51" s="152" t="s">
        <v>158</v>
      </c>
      <c r="B51" s="153" t="s">
        <v>159</v>
      </c>
      <c r="C51" s="153" t="s">
        <v>552</v>
      </c>
      <c r="D51" s="153" t="s">
        <v>161</v>
      </c>
      <c r="E51" s="153" t="s">
        <v>553</v>
      </c>
      <c r="F51" s="154" t="s">
        <v>121</v>
      </c>
      <c r="G51" s="155" t="s">
        <v>163</v>
      </c>
      <c r="H51" s="156"/>
    </row>
    <row r="52" ht="24" spans="1:8">
      <c r="A52" s="157">
        <v>1</v>
      </c>
      <c r="B52" s="164" t="s">
        <v>778</v>
      </c>
      <c r="C52" s="164"/>
      <c r="D52" s="165" t="s">
        <v>779</v>
      </c>
      <c r="E52" s="159"/>
      <c r="F52" s="95" t="s">
        <v>130</v>
      </c>
      <c r="G52" s="190"/>
      <c r="H52" s="191"/>
    </row>
    <row r="53" ht="36" spans="1:8">
      <c r="A53" s="157">
        <v>2</v>
      </c>
      <c r="B53" s="164" t="s">
        <v>780</v>
      </c>
      <c r="C53" s="164"/>
      <c r="D53" s="165" t="s">
        <v>781</v>
      </c>
      <c r="E53" s="159"/>
      <c r="F53" s="95" t="s">
        <v>130</v>
      </c>
      <c r="G53" s="192"/>
      <c r="H53" s="193"/>
    </row>
    <row r="54" ht="96" spans="1:8">
      <c r="A54" s="157">
        <v>3</v>
      </c>
      <c r="B54" s="164" t="s">
        <v>782</v>
      </c>
      <c r="C54" s="164"/>
      <c r="D54" s="165" t="s">
        <v>783</v>
      </c>
      <c r="E54" s="159"/>
      <c r="F54" s="95" t="s">
        <v>130</v>
      </c>
      <c r="G54" s="162"/>
      <c r="H54" s="163"/>
    </row>
    <row r="55" ht="60" spans="1:8">
      <c r="A55" s="157">
        <v>4</v>
      </c>
      <c r="B55" s="164" t="s">
        <v>450</v>
      </c>
      <c r="C55" s="164"/>
      <c r="D55" s="165" t="s">
        <v>451</v>
      </c>
      <c r="E55" s="159"/>
      <c r="F55" s="95" t="s">
        <v>130</v>
      </c>
      <c r="G55" s="162"/>
      <c r="H55" s="163"/>
    </row>
    <row r="56" ht="72" spans="1:8">
      <c r="A56" s="157">
        <v>5</v>
      </c>
      <c r="B56" s="164" t="s">
        <v>806</v>
      </c>
      <c r="C56" s="164"/>
      <c r="D56" s="165" t="s">
        <v>785</v>
      </c>
      <c r="E56" s="159"/>
      <c r="F56" s="95" t="s">
        <v>130</v>
      </c>
      <c r="G56" s="162"/>
      <c r="H56" s="163"/>
    </row>
    <row r="57" ht="36" spans="1:8">
      <c r="A57" s="157">
        <v>6</v>
      </c>
      <c r="B57" s="164" t="s">
        <v>786</v>
      </c>
      <c r="C57" s="164"/>
      <c r="D57" s="165" t="s">
        <v>787</v>
      </c>
      <c r="E57" s="159"/>
      <c r="F57" s="95" t="s">
        <v>130</v>
      </c>
      <c r="G57" s="162"/>
      <c r="H57" s="163"/>
    </row>
    <row r="58" ht="24" spans="1:8">
      <c r="A58" s="157"/>
      <c r="B58" s="164"/>
      <c r="C58" s="164"/>
      <c r="D58" s="165" t="s">
        <v>788</v>
      </c>
      <c r="E58" s="159"/>
      <c r="F58" s="95" t="s">
        <v>130</v>
      </c>
      <c r="G58" s="162"/>
      <c r="H58" s="163"/>
    </row>
    <row r="59" ht="24" spans="1:8">
      <c r="A59" s="157"/>
      <c r="B59" s="194"/>
      <c r="C59" s="194"/>
      <c r="D59" s="165" t="s">
        <v>789</v>
      </c>
      <c r="E59" s="195"/>
      <c r="F59" s="95" t="s">
        <v>130</v>
      </c>
      <c r="G59" s="170"/>
      <c r="H59" s="171"/>
    </row>
    <row r="60" spans="1:8">
      <c r="A60" s="157"/>
      <c r="B60" s="183"/>
      <c r="C60" s="158"/>
      <c r="D60" s="101" t="s">
        <v>790</v>
      </c>
      <c r="E60" s="172"/>
      <c r="F60" s="95" t="s">
        <v>130</v>
      </c>
      <c r="G60" s="170"/>
      <c r="H60" s="171"/>
    </row>
    <row r="61" ht="25.5" spans="1:8">
      <c r="A61" s="157"/>
      <c r="B61" s="183"/>
      <c r="C61" s="158"/>
      <c r="D61" s="158" t="s">
        <v>791</v>
      </c>
      <c r="E61" s="172"/>
      <c r="F61" s="95" t="s">
        <v>130</v>
      </c>
      <c r="G61" s="170"/>
      <c r="H61" s="171"/>
    </row>
    <row r="62" spans="1:8">
      <c r="A62" s="157"/>
      <c r="B62" s="183"/>
      <c r="C62" s="158"/>
      <c r="D62" s="158" t="s">
        <v>792</v>
      </c>
      <c r="E62" s="172"/>
      <c r="F62" s="95" t="s">
        <v>130</v>
      </c>
      <c r="G62" s="170"/>
      <c r="H62" s="171"/>
    </row>
    <row r="63" spans="1:8">
      <c r="A63" s="157"/>
      <c r="B63" s="183"/>
      <c r="C63" s="158"/>
      <c r="D63" s="158" t="s">
        <v>793</v>
      </c>
      <c r="E63" s="172"/>
      <c r="F63" s="95" t="s">
        <v>130</v>
      </c>
      <c r="G63" s="170"/>
      <c r="H63" s="171"/>
    </row>
    <row r="64" spans="1:8">
      <c r="A64" s="157"/>
      <c r="B64" s="183"/>
      <c r="C64" s="158"/>
      <c r="D64" s="158" t="s">
        <v>794</v>
      </c>
      <c r="E64" s="172"/>
      <c r="F64" s="95" t="s">
        <v>130</v>
      </c>
      <c r="G64" s="170"/>
      <c r="H64" s="171"/>
    </row>
    <row r="65" ht="25.5" spans="1:8">
      <c r="A65" s="157"/>
      <c r="B65" s="183"/>
      <c r="C65" s="158"/>
      <c r="D65" s="158" t="s">
        <v>795</v>
      </c>
      <c r="E65" s="172"/>
      <c r="F65" s="95" t="s">
        <v>130</v>
      </c>
      <c r="G65" s="170"/>
      <c r="H65" s="171"/>
    </row>
    <row r="66" spans="1:8">
      <c r="A66" s="157"/>
      <c r="B66" s="158"/>
      <c r="C66" s="158"/>
      <c r="D66" s="158" t="s">
        <v>807</v>
      </c>
      <c r="E66" s="172"/>
      <c r="F66" s="95" t="s">
        <v>130</v>
      </c>
      <c r="G66" s="170"/>
      <c r="H66" s="171"/>
    </row>
    <row r="67" spans="1:8">
      <c r="A67" s="157"/>
      <c r="B67" s="158"/>
      <c r="C67" s="158"/>
      <c r="D67" s="158" t="s">
        <v>797</v>
      </c>
      <c r="E67" s="172"/>
      <c r="F67" s="95" t="s">
        <v>130</v>
      </c>
      <c r="G67" s="170"/>
      <c r="H67" s="171"/>
    </row>
    <row r="68" spans="1:8">
      <c r="A68" s="157">
        <v>7</v>
      </c>
      <c r="B68" s="158" t="s">
        <v>808</v>
      </c>
      <c r="C68" s="158"/>
      <c r="D68" s="158" t="s">
        <v>809</v>
      </c>
      <c r="E68" s="172"/>
      <c r="F68" s="95"/>
      <c r="G68" s="170"/>
      <c r="H68" s="171"/>
    </row>
    <row r="69" spans="1:8">
      <c r="A69" s="157">
        <v>8</v>
      </c>
      <c r="B69" s="158" t="s">
        <v>810</v>
      </c>
      <c r="C69" s="158"/>
      <c r="D69" s="158" t="s">
        <v>809</v>
      </c>
      <c r="E69" s="172"/>
      <c r="F69" s="95"/>
      <c r="G69" s="170"/>
      <c r="H69" s="171"/>
    </row>
    <row r="70" spans="1:8">
      <c r="A70" s="157">
        <v>9</v>
      </c>
      <c r="B70" s="158" t="s">
        <v>811</v>
      </c>
      <c r="C70" s="158"/>
      <c r="D70" s="158" t="s">
        <v>812</v>
      </c>
      <c r="E70" s="172"/>
      <c r="F70" s="95"/>
      <c r="G70" s="170"/>
      <c r="H70" s="171"/>
    </row>
    <row r="71" spans="1:8">
      <c r="A71" s="157">
        <v>10</v>
      </c>
      <c r="B71" s="158" t="s">
        <v>813</v>
      </c>
      <c r="C71" s="158"/>
      <c r="D71" s="158" t="s">
        <v>814</v>
      </c>
      <c r="E71" s="172"/>
      <c r="F71" s="95"/>
      <c r="G71" s="170"/>
      <c r="H71" s="171"/>
    </row>
    <row r="72" spans="1:8">
      <c r="A72" s="157">
        <v>11</v>
      </c>
      <c r="B72" s="158" t="s">
        <v>815</v>
      </c>
      <c r="C72" s="158"/>
      <c r="D72" s="158" t="s">
        <v>816</v>
      </c>
      <c r="E72" s="172"/>
      <c r="F72" s="95"/>
      <c r="G72" s="170"/>
      <c r="H72" s="171"/>
    </row>
    <row r="73" spans="1:8">
      <c r="A73" s="157">
        <v>12</v>
      </c>
      <c r="B73" s="158" t="s">
        <v>817</v>
      </c>
      <c r="C73" s="158"/>
      <c r="D73" s="158" t="s">
        <v>818</v>
      </c>
      <c r="E73" s="172"/>
      <c r="F73" s="95"/>
      <c r="G73" s="170"/>
      <c r="H73" s="171"/>
    </row>
    <row r="74" ht="25.5" spans="1:8">
      <c r="A74" s="157">
        <v>13</v>
      </c>
      <c r="B74" s="158" t="s">
        <v>217</v>
      </c>
      <c r="C74" s="158"/>
      <c r="D74" s="158" t="s">
        <v>800</v>
      </c>
      <c r="E74" s="196"/>
      <c r="F74" s="95" t="s">
        <v>130</v>
      </c>
      <c r="G74" s="197"/>
      <c r="H74" s="198"/>
    </row>
    <row r="75" ht="96" spans="1:8">
      <c r="A75" s="157">
        <v>14</v>
      </c>
      <c r="B75" s="164" t="s">
        <v>819</v>
      </c>
      <c r="C75" s="164"/>
      <c r="D75" s="165" t="s">
        <v>783</v>
      </c>
      <c r="E75" s="196"/>
      <c r="F75" s="95"/>
      <c r="G75" s="197"/>
      <c r="H75" s="198"/>
    </row>
    <row r="76" ht="60" spans="1:8">
      <c r="A76" s="157">
        <v>15</v>
      </c>
      <c r="B76" s="164" t="s">
        <v>450</v>
      </c>
      <c r="C76" s="164"/>
      <c r="D76" s="165" t="s">
        <v>451</v>
      </c>
      <c r="E76" s="196"/>
      <c r="F76" s="95"/>
      <c r="G76" s="197"/>
      <c r="H76" s="198"/>
    </row>
    <row r="77" ht="72" spans="1:8">
      <c r="A77" s="157">
        <v>16</v>
      </c>
      <c r="B77" s="164" t="s">
        <v>806</v>
      </c>
      <c r="C77" s="164"/>
      <c r="D77" s="165" t="s">
        <v>785</v>
      </c>
      <c r="E77" s="196"/>
      <c r="F77" s="95"/>
      <c r="G77" s="197"/>
      <c r="H77" s="198"/>
    </row>
    <row r="78" ht="36" spans="1:8">
      <c r="A78" s="157">
        <v>17</v>
      </c>
      <c r="B78" s="164" t="s">
        <v>786</v>
      </c>
      <c r="C78" s="164"/>
      <c r="D78" s="165" t="s">
        <v>787</v>
      </c>
      <c r="E78" s="196"/>
      <c r="F78" s="95"/>
      <c r="G78" s="197"/>
      <c r="H78" s="198"/>
    </row>
    <row r="79" ht="25.5" spans="1:8">
      <c r="A79" s="157">
        <v>18</v>
      </c>
      <c r="B79" s="158"/>
      <c r="C79" s="158"/>
      <c r="D79" s="158" t="s">
        <v>820</v>
      </c>
      <c r="E79" s="196"/>
      <c r="F79" s="95"/>
      <c r="G79" s="197"/>
      <c r="H79" s="198"/>
    </row>
    <row r="80" ht="25.5" spans="1:8">
      <c r="A80" s="157">
        <v>19</v>
      </c>
      <c r="B80" s="158" t="s">
        <v>229</v>
      </c>
      <c r="C80" s="158"/>
      <c r="D80" s="158" t="s">
        <v>801</v>
      </c>
      <c r="E80" s="172"/>
      <c r="F80" s="95" t="s">
        <v>130</v>
      </c>
      <c r="G80" s="170"/>
      <c r="H80" s="171"/>
    </row>
    <row r="81" spans="1:8">
      <c r="A81" s="157">
        <v>20</v>
      </c>
      <c r="B81" s="158"/>
      <c r="C81" s="158"/>
      <c r="D81" s="158" t="s">
        <v>230</v>
      </c>
      <c r="E81" s="172"/>
      <c r="F81" s="95" t="s">
        <v>130</v>
      </c>
      <c r="G81" s="170"/>
      <c r="H81" s="171"/>
    </row>
    <row r="82" ht="25.5" spans="1:8">
      <c r="A82" s="157">
        <v>21</v>
      </c>
      <c r="B82" s="158" t="s">
        <v>802</v>
      </c>
      <c r="C82" s="158"/>
      <c r="D82" s="158" t="s">
        <v>234</v>
      </c>
      <c r="E82" s="172"/>
      <c r="F82" s="95" t="s">
        <v>130</v>
      </c>
      <c r="G82" s="170"/>
      <c r="H82" s="171"/>
    </row>
    <row r="83" ht="38.25" spans="1:8">
      <c r="A83" s="157">
        <v>22</v>
      </c>
      <c r="B83" s="158" t="s">
        <v>235</v>
      </c>
      <c r="C83" s="158"/>
      <c r="D83" s="158" t="s">
        <v>236</v>
      </c>
      <c r="E83" s="172"/>
      <c r="F83" s="95" t="s">
        <v>130</v>
      </c>
      <c r="G83" s="170"/>
      <c r="H83" s="171"/>
    </row>
    <row r="84" ht="51" spans="1:8">
      <c r="A84" s="157"/>
      <c r="B84" s="158"/>
      <c r="C84" s="158"/>
      <c r="D84" s="158" t="s">
        <v>821</v>
      </c>
      <c r="E84" s="172"/>
      <c r="F84" s="95" t="s">
        <v>130</v>
      </c>
      <c r="G84" s="170"/>
      <c r="H84" s="171"/>
    </row>
    <row r="85" spans="1:8">
      <c r="A85" s="199"/>
      <c r="B85" s="200"/>
      <c r="C85" s="200"/>
      <c r="D85" s="158"/>
      <c r="E85" s="201"/>
      <c r="F85" s="95" t="s">
        <v>130</v>
      </c>
      <c r="G85" s="202"/>
      <c r="H85" s="203"/>
    </row>
    <row r="86" spans="1:8">
      <c r="A86" s="199"/>
      <c r="B86" s="200"/>
      <c r="C86" s="200"/>
      <c r="D86" s="158"/>
      <c r="E86" s="201"/>
      <c r="F86" s="95" t="s">
        <v>130</v>
      </c>
      <c r="G86" s="202"/>
      <c r="H86" s="203"/>
    </row>
    <row r="87" spans="1:8">
      <c r="A87" s="199"/>
      <c r="B87" s="200"/>
      <c r="C87" s="200"/>
      <c r="D87" s="158"/>
      <c r="E87" s="201"/>
      <c r="F87" s="95" t="s">
        <v>130</v>
      </c>
      <c r="G87" s="202"/>
      <c r="H87" s="203"/>
    </row>
    <row r="88" spans="1:8">
      <c r="A88" s="199"/>
      <c r="B88" s="200"/>
      <c r="C88" s="200"/>
      <c r="D88" s="158"/>
      <c r="E88" s="201"/>
      <c r="F88" s="95" t="s">
        <v>130</v>
      </c>
      <c r="G88" s="202"/>
      <c r="H88" s="203"/>
    </row>
    <row r="89" spans="1:8">
      <c r="A89" s="199"/>
      <c r="B89" s="200"/>
      <c r="C89" s="200"/>
      <c r="D89" s="158"/>
      <c r="E89" s="201"/>
      <c r="F89" s="95" t="s">
        <v>130</v>
      </c>
      <c r="G89" s="202"/>
      <c r="H89" s="203"/>
    </row>
    <row r="90" ht="13.5" spans="1:8">
      <c r="A90" s="173"/>
      <c r="B90" s="174" t="s">
        <v>238</v>
      </c>
      <c r="C90" s="174"/>
      <c r="D90" s="174"/>
      <c r="E90" s="205"/>
      <c r="F90" s="206" t="s">
        <v>130</v>
      </c>
      <c r="G90" s="177"/>
      <c r="H90" s="178"/>
    </row>
  </sheetData>
  <mergeCells count="38">
    <mergeCell ref="A1:H1"/>
    <mergeCell ref="D3:G3"/>
    <mergeCell ref="D4:G4"/>
    <mergeCell ref="D5:G5"/>
    <mergeCell ref="D6:G6"/>
    <mergeCell ref="G9:H9"/>
    <mergeCell ref="G10:H10"/>
    <mergeCell ref="G12:H12"/>
    <mergeCell ref="G17:H17"/>
    <mergeCell ref="G18:H18"/>
    <mergeCell ref="G19:H19"/>
    <mergeCell ref="G21:H21"/>
    <mergeCell ref="G22:H22"/>
    <mergeCell ref="G23:H23"/>
    <mergeCell ref="G24:H24"/>
    <mergeCell ref="G25:H25"/>
    <mergeCell ref="G28:H28"/>
    <mergeCell ref="G33:H33"/>
    <mergeCell ref="G39:H39"/>
    <mergeCell ref="A43:H43"/>
    <mergeCell ref="D45:G45"/>
    <mergeCell ref="D46:G46"/>
    <mergeCell ref="D47:G47"/>
    <mergeCell ref="D48:G48"/>
    <mergeCell ref="G51:H51"/>
    <mergeCell ref="G52:H52"/>
    <mergeCell ref="G54:H54"/>
    <mergeCell ref="G59:H59"/>
    <mergeCell ref="G60:H60"/>
    <mergeCell ref="G61:H61"/>
    <mergeCell ref="G63:H63"/>
    <mergeCell ref="G64:H64"/>
    <mergeCell ref="G65:H65"/>
    <mergeCell ref="G66:H66"/>
    <mergeCell ref="G67:H67"/>
    <mergeCell ref="G74:H74"/>
    <mergeCell ref="G84:H84"/>
    <mergeCell ref="G90:H90"/>
  </mergeCells>
  <conditionalFormatting sqref="F10:F39">
    <cfRule type="cellIs" dxfId="1" priority="22" stopIfTrue="1" operator="equal">
      <formula>"F"</formula>
    </cfRule>
    <cfRule type="cellIs" dxfId="2" priority="23" stopIfTrue="1" operator="equal">
      <formula>"B"</formula>
    </cfRule>
    <cfRule type="cellIs" dxfId="3" priority="24" stopIfTrue="1" operator="equal">
      <formula>"u"</formula>
    </cfRule>
  </conditionalFormatting>
  <conditionalFormatting sqref="F52:F90">
    <cfRule type="cellIs" dxfId="1" priority="10" stopIfTrue="1" operator="equal">
      <formula>"F"</formula>
    </cfRule>
    <cfRule type="cellIs" dxfId="2" priority="11" stopIfTrue="1" operator="equal">
      <formula>"B"</formula>
    </cfRule>
    <cfRule type="cellIs" dxfId="3" priority="12" stopIfTrue="1" operator="equal">
      <formula>"u"</formula>
    </cfRule>
  </conditionalFormatting>
  <dataValidations count="1">
    <dataValidation type="list" showInputMessage="1" showErrorMessage="1" promptTitle="Valid values include:" prompt="U - Untested&#10;P - Pass&#10;F - Fail&#10;B - Blocked&#10;S - Skipped&#10;n/a - Not applicable&#10;" sqref="F14 F34 F39 F74 F90 F10:F13 F15:F25 F26:F27 F28:F33 F35:F38 F52:F55 F56:F67 F68:F71 F72:F73 F75:F79 F80:F83 F84:F89">
      <formula1>"U,P,F,B,S,n/a"</formula1>
    </dataValidation>
  </dataValidations>
  <hyperlinks>
    <hyperlink ref="G2" location="'Re-Schedule Blend'!A1" display="UC008-01"/>
    <hyperlink ref="G44" location="'Re-Schedule Blend'!A1" display="UC008-01"/>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L47"/>
  <sheetViews>
    <sheetView topLeftCell="A4" workbookViewId="0">
      <selection activeCell="A1" sqref="A1"/>
    </sheetView>
  </sheetViews>
  <sheetFormatPr defaultColWidth="9.14285714285714" defaultRowHeight="12.75"/>
  <cols>
    <col min="1" max="1" width="4.28571428571429" style="63" customWidth="1"/>
    <col min="2" max="2" width="22.4285714285714" style="63" customWidth="1"/>
    <col min="3" max="4" width="7.28571428571429" style="63" customWidth="1"/>
    <col min="5" max="5" width="8.28571428571429" style="63" customWidth="1"/>
    <col min="6" max="6" width="1.42857142857143" style="63" customWidth="1"/>
    <col min="7" max="11" width="7.71428571428571" style="63" customWidth="1"/>
    <col min="12" max="12" width="7.28571428571429" style="63" customWidth="1"/>
    <col min="13" max="13" width="6.85714285714286" style="63" customWidth="1"/>
    <col min="14" max="17" width="7.14285714285714" style="63" customWidth="1"/>
    <col min="18" max="16384" width="9.14285714285714" style="63"/>
  </cols>
  <sheetData>
    <row r="1" ht="15.75" customHeight="1"/>
    <row r="2" ht="20.25" spans="6:9">
      <c r="F2" s="277" t="str">
        <f>Snapshot!$I$9</f>
        <v>Release 1.1</v>
      </c>
      <c r="G2" s="277"/>
      <c r="H2" s="277"/>
      <c r="I2" s="277"/>
    </row>
    <row r="3" spans="6:8">
      <c r="F3" s="278" t="str">
        <f>"Project: "&amp;Snapshot!$B$16&amp;"  "&amp;Snapshot!$B$17</f>
        <v>Project: P18  教育平台</v>
      </c>
      <c r="G3" s="278"/>
      <c r="H3" s="278"/>
    </row>
    <row r="4" ht="4.5" customHeight="1"/>
    <row r="5" ht="24" spans="1:12">
      <c r="A5" s="279" t="s">
        <v>46</v>
      </c>
      <c r="B5" s="279"/>
      <c r="C5" s="280"/>
      <c r="D5" s="280"/>
      <c r="E5" s="280"/>
      <c r="F5" s="280"/>
      <c r="G5" s="280"/>
      <c r="H5" s="280"/>
      <c r="I5" s="280"/>
      <c r="J5" s="280"/>
      <c r="K5" s="280"/>
      <c r="L5" s="280"/>
    </row>
    <row r="6" spans="1:12">
      <c r="A6" s="281"/>
      <c r="B6" s="281"/>
      <c r="C6" s="281"/>
      <c r="D6" s="281"/>
      <c r="E6" s="281"/>
      <c r="F6" s="281"/>
      <c r="G6" s="281"/>
      <c r="H6" s="281"/>
      <c r="I6" s="281"/>
      <c r="J6" s="281"/>
      <c r="K6" s="281"/>
      <c r="L6" s="281"/>
    </row>
    <row r="7" ht="16.5" customHeight="1" spans="1:12">
      <c r="A7" s="281"/>
      <c r="B7" s="282"/>
      <c r="C7" s="283"/>
      <c r="D7" s="283"/>
      <c r="E7" s="284"/>
      <c r="F7" s="281"/>
      <c r="G7" s="281"/>
      <c r="H7" s="281"/>
      <c r="I7" s="281"/>
      <c r="J7" s="281"/>
      <c r="K7" s="281"/>
      <c r="L7" s="281"/>
    </row>
    <row r="8" spans="1:12">
      <c r="A8" s="281"/>
      <c r="B8" s="281"/>
      <c r="C8" s="281"/>
      <c r="D8" s="281"/>
      <c r="E8" s="281"/>
      <c r="F8" s="281"/>
      <c r="G8" s="281"/>
      <c r="H8" s="281"/>
      <c r="I8" s="281"/>
      <c r="J8" s="281"/>
      <c r="K8" s="281"/>
      <c r="L8" s="281"/>
    </row>
    <row r="9" spans="1:12">
      <c r="A9" s="281"/>
      <c r="B9" s="281"/>
      <c r="C9" s="281"/>
      <c r="D9" s="281"/>
      <c r="E9" s="281"/>
      <c r="F9" s="281"/>
      <c r="G9" s="281"/>
      <c r="H9" s="281"/>
      <c r="I9" s="281"/>
      <c r="J9" s="281"/>
      <c r="K9" s="281"/>
      <c r="L9" s="281"/>
    </row>
    <row r="10" spans="1:12">
      <c r="A10" s="281"/>
      <c r="B10" s="281"/>
      <c r="C10" s="281"/>
      <c r="D10" s="281"/>
      <c r="E10" s="281"/>
      <c r="F10" s="281"/>
      <c r="G10" s="281"/>
      <c r="H10" s="281"/>
      <c r="I10" s="281"/>
      <c r="J10" s="281"/>
      <c r="K10" s="281"/>
      <c r="L10" s="281"/>
    </row>
    <row r="11" spans="1:12">
      <c r="A11" s="281"/>
      <c r="B11" s="281"/>
      <c r="C11" s="281"/>
      <c r="D11" s="281"/>
      <c r="E11" s="281"/>
      <c r="F11" s="281"/>
      <c r="G11" s="281"/>
      <c r="H11" s="281"/>
      <c r="I11" s="281"/>
      <c r="J11" s="281"/>
      <c r="K11" s="281"/>
      <c r="L11" s="281"/>
    </row>
    <row r="12" spans="1:12">
      <c r="A12" s="281"/>
      <c r="B12" s="281"/>
      <c r="C12" s="281"/>
      <c r="D12" s="281"/>
      <c r="E12" s="281"/>
      <c r="F12" s="281"/>
      <c r="G12" s="281"/>
      <c r="H12" s="281"/>
      <c r="I12" s="281"/>
      <c r="J12" s="281"/>
      <c r="K12" s="281"/>
      <c r="L12" s="281"/>
    </row>
    <row r="13" spans="1:12">
      <c r="A13" s="281"/>
      <c r="B13" s="281"/>
      <c r="C13" s="281"/>
      <c r="D13" s="281"/>
      <c r="E13" s="281"/>
      <c r="F13" s="281"/>
      <c r="G13" s="281"/>
      <c r="H13" s="281"/>
      <c r="I13" s="281"/>
      <c r="J13" s="281"/>
      <c r="K13" s="281"/>
      <c r="L13" s="281"/>
    </row>
    <row r="14" spans="1:12">
      <c r="A14" s="281"/>
      <c r="B14" s="281"/>
      <c r="C14" s="281"/>
      <c r="D14" s="281"/>
      <c r="E14" s="281"/>
      <c r="F14" s="281"/>
      <c r="G14" s="281"/>
      <c r="H14" s="281"/>
      <c r="I14" s="281"/>
      <c r="J14" s="281"/>
      <c r="K14" s="281"/>
      <c r="L14" s="281"/>
    </row>
    <row r="15" spans="1:12">
      <c r="A15" s="281"/>
      <c r="B15" s="281"/>
      <c r="C15" s="281"/>
      <c r="D15" s="281"/>
      <c r="E15" s="281"/>
      <c r="F15" s="281"/>
      <c r="G15" s="281"/>
      <c r="H15" s="281"/>
      <c r="I15" s="281"/>
      <c r="J15" s="281"/>
      <c r="K15" s="281"/>
      <c r="L15" s="281"/>
    </row>
    <row r="16" spans="1:12">
      <c r="A16" s="281"/>
      <c r="B16" s="281"/>
      <c r="C16" s="281"/>
      <c r="D16" s="281"/>
      <c r="E16" s="281"/>
      <c r="F16" s="281"/>
      <c r="G16" s="281"/>
      <c r="H16" s="281"/>
      <c r="I16" s="281"/>
      <c r="J16" s="281"/>
      <c r="K16" s="281"/>
      <c r="L16" s="281"/>
    </row>
    <row r="17" ht="5.25" customHeight="1" spans="1:12">
      <c r="A17" s="281"/>
      <c r="B17" s="281"/>
      <c r="C17" s="281"/>
      <c r="D17" s="281"/>
      <c r="E17" s="281"/>
      <c r="F17" s="281"/>
      <c r="G17" s="281"/>
      <c r="H17" s="281"/>
      <c r="I17" s="281"/>
      <c r="J17" s="281"/>
      <c r="K17" s="281"/>
      <c r="L17" s="281"/>
    </row>
    <row r="18" ht="15" spans="1:12">
      <c r="A18" s="285"/>
      <c r="B18" s="286"/>
      <c r="C18" s="286"/>
      <c r="D18" s="286"/>
      <c r="E18" s="287"/>
      <c r="F18" s="288"/>
      <c r="G18" s="281"/>
      <c r="H18" s="281"/>
      <c r="I18" s="281"/>
      <c r="J18" s="281"/>
      <c r="K18" s="281"/>
      <c r="L18" s="281"/>
    </row>
    <row r="19" spans="1:12">
      <c r="A19" s="281"/>
      <c r="B19" s="281"/>
      <c r="C19" s="281"/>
      <c r="D19" s="281"/>
      <c r="E19" s="281"/>
      <c r="F19" s="281"/>
      <c r="G19" s="281"/>
      <c r="H19" s="281"/>
      <c r="I19" s="281"/>
      <c r="J19" s="281"/>
      <c r="K19" s="281"/>
      <c r="L19" s="281"/>
    </row>
    <row r="20" spans="1:12">
      <c r="A20" s="281"/>
      <c r="B20" s="281"/>
      <c r="C20" s="281"/>
      <c r="D20" s="281"/>
      <c r="E20" s="281"/>
      <c r="F20" s="281"/>
      <c r="G20" s="281"/>
      <c r="H20" s="281"/>
      <c r="I20" s="281"/>
      <c r="J20" s="281"/>
      <c r="K20" s="281"/>
      <c r="L20" s="281"/>
    </row>
    <row r="21" spans="1:12">
      <c r="A21" s="281"/>
      <c r="B21" s="281"/>
      <c r="C21" s="281"/>
      <c r="D21" s="281"/>
      <c r="E21" s="281"/>
      <c r="F21" s="281"/>
      <c r="G21" s="281"/>
      <c r="H21" s="281"/>
      <c r="I21" s="281"/>
      <c r="J21" s="281"/>
      <c r="K21" s="281"/>
      <c r="L21" s="281"/>
    </row>
    <row r="22" spans="1:12">
      <c r="A22" s="281"/>
      <c r="B22" s="281"/>
      <c r="C22" s="281"/>
      <c r="D22" s="281"/>
      <c r="E22" s="281"/>
      <c r="F22" s="281"/>
      <c r="G22" s="281"/>
      <c r="H22" s="281"/>
      <c r="I22" s="281"/>
      <c r="J22" s="281"/>
      <c r="K22" s="281"/>
      <c r="L22" s="281"/>
    </row>
    <row r="23" spans="1:12">
      <c r="A23" s="281"/>
      <c r="B23" s="281"/>
      <c r="C23" s="281"/>
      <c r="D23" s="281"/>
      <c r="E23" s="281"/>
      <c r="F23" s="281"/>
      <c r="G23" s="281"/>
      <c r="H23" s="281"/>
      <c r="I23" s="281"/>
      <c r="J23" s="281"/>
      <c r="K23" s="281"/>
      <c r="L23" s="281"/>
    </row>
    <row r="24" spans="1:12">
      <c r="A24" s="281"/>
      <c r="B24" s="281"/>
      <c r="C24" s="281"/>
      <c r="D24" s="281"/>
      <c r="E24" s="281"/>
      <c r="F24" s="281"/>
      <c r="G24" s="281"/>
      <c r="H24" s="281"/>
      <c r="I24" s="281"/>
      <c r="J24" s="281"/>
      <c r="K24" s="281"/>
      <c r="L24" s="281"/>
    </row>
    <row r="25" spans="1:12">
      <c r="A25" s="281"/>
      <c r="B25" s="281"/>
      <c r="C25" s="281"/>
      <c r="D25" s="281"/>
      <c r="E25" s="281"/>
      <c r="F25" s="281"/>
      <c r="G25" s="281"/>
      <c r="H25" s="281"/>
      <c r="I25" s="281"/>
      <c r="J25" s="281"/>
      <c r="K25" s="281"/>
      <c r="L25" s="281"/>
    </row>
    <row r="26" spans="1:12">
      <c r="A26" s="281"/>
      <c r="B26" s="281"/>
      <c r="C26" s="281"/>
      <c r="D26" s="281"/>
      <c r="E26" s="281"/>
      <c r="F26" s="281"/>
      <c r="G26" s="281"/>
      <c r="H26" s="281"/>
      <c r="I26" s="281"/>
      <c r="J26" s="281"/>
      <c r="K26" s="281"/>
      <c r="L26" s="281"/>
    </row>
    <row r="27" spans="1:12">
      <c r="A27" s="281"/>
      <c r="B27" s="281"/>
      <c r="C27" s="281"/>
      <c r="D27" s="281"/>
      <c r="E27" s="281"/>
      <c r="F27" s="281"/>
      <c r="G27" s="281"/>
      <c r="H27" s="281"/>
      <c r="I27" s="281"/>
      <c r="J27" s="281"/>
      <c r="K27" s="281"/>
      <c r="L27" s="281"/>
    </row>
    <row r="28" ht="3" customHeight="1" spans="1:12">
      <c r="A28" s="281"/>
      <c r="B28" s="281"/>
      <c r="C28" s="281"/>
      <c r="D28" s="281"/>
      <c r="E28" s="281"/>
      <c r="F28" s="281"/>
      <c r="G28" s="281"/>
      <c r="H28" s="281"/>
      <c r="I28" s="281"/>
      <c r="J28" s="281"/>
      <c r="K28" s="281"/>
      <c r="L28" s="281"/>
    </row>
    <row r="29" ht="6" customHeight="1" spans="1:12">
      <c r="A29" s="281"/>
      <c r="B29" s="281"/>
      <c r="C29" s="281"/>
      <c r="D29" s="281"/>
      <c r="E29" s="281"/>
      <c r="F29" s="281"/>
      <c r="G29" s="281"/>
      <c r="H29" s="281"/>
      <c r="I29" s="281"/>
      <c r="J29" s="281"/>
      <c r="K29" s="281"/>
      <c r="L29" s="281"/>
    </row>
    <row r="30" ht="16.5" customHeight="1" spans="1:12">
      <c r="A30" s="289" t="s">
        <v>47</v>
      </c>
      <c r="B30" s="290"/>
      <c r="C30" s="290"/>
      <c r="D30" s="290"/>
      <c r="E30" s="291"/>
      <c r="F30" s="292"/>
      <c r="G30" s="292"/>
      <c r="H30" s="292"/>
      <c r="I30" s="292"/>
      <c r="J30" s="292"/>
      <c r="K30" s="292"/>
      <c r="L30" s="292"/>
    </row>
    <row r="31" ht="28.5" customHeight="1" spans="1:12">
      <c r="A31" s="293" t="s">
        <v>48</v>
      </c>
      <c r="B31" s="294" t="s">
        <v>49</v>
      </c>
      <c r="C31" s="295" t="s">
        <v>50</v>
      </c>
      <c r="D31" s="296"/>
      <c r="E31" s="297" t="s">
        <v>51</v>
      </c>
      <c r="F31" s="298"/>
      <c r="G31" s="298"/>
      <c r="H31" s="298"/>
      <c r="I31" s="298"/>
      <c r="J31" s="298"/>
      <c r="K31" s="298"/>
      <c r="L31" s="298"/>
    </row>
    <row r="32" spans="1:12">
      <c r="A32" s="299"/>
      <c r="B32" s="300"/>
      <c r="C32" s="301" t="s">
        <v>42</v>
      </c>
      <c r="D32" s="301" t="s">
        <v>40</v>
      </c>
      <c r="E32" s="302"/>
      <c r="F32" s="303"/>
      <c r="G32" s="303"/>
      <c r="H32" s="303"/>
      <c r="I32" s="303"/>
      <c r="J32" s="303"/>
      <c r="K32" s="303"/>
      <c r="L32" s="303"/>
    </row>
    <row r="33" ht="16.5" customHeight="1" spans="1:12">
      <c r="A33" s="304">
        <v>1</v>
      </c>
      <c r="B33" s="305" t="s">
        <v>52</v>
      </c>
      <c r="C33" s="306">
        <v>109</v>
      </c>
      <c r="D33" s="307">
        <v>15</v>
      </c>
      <c r="E33" s="308">
        <v>40.4</v>
      </c>
      <c r="F33" s="309"/>
      <c r="G33" s="309"/>
      <c r="H33" s="309"/>
      <c r="I33" s="328"/>
      <c r="J33" s="328"/>
      <c r="K33" s="328"/>
      <c r="L33" s="328"/>
    </row>
    <row r="34" ht="16.5" customHeight="1" spans="1:12">
      <c r="A34" s="310">
        <f t="shared" ref="A34:A42" si="0">A33+1</f>
        <v>2</v>
      </c>
      <c r="B34" s="311" t="s">
        <v>53</v>
      </c>
      <c r="C34" s="312">
        <v>356</v>
      </c>
      <c r="D34" s="313">
        <v>24</v>
      </c>
      <c r="E34" s="314">
        <v>111.3</v>
      </c>
      <c r="F34" s="309"/>
      <c r="G34" s="309"/>
      <c r="H34" s="309"/>
      <c r="I34" s="328"/>
      <c r="J34" s="328"/>
      <c r="K34" s="328"/>
      <c r="L34" s="328"/>
    </row>
    <row r="35" ht="16.5" customHeight="1" spans="1:12">
      <c r="A35" s="310">
        <f t="shared" si="0"/>
        <v>3</v>
      </c>
      <c r="B35" s="311" t="s">
        <v>54</v>
      </c>
      <c r="C35" s="312">
        <v>379</v>
      </c>
      <c r="D35" s="313">
        <v>16</v>
      </c>
      <c r="E35" s="314">
        <v>90.8</v>
      </c>
      <c r="F35" s="309"/>
      <c r="G35" s="309"/>
      <c r="H35" s="309"/>
      <c r="I35" s="328"/>
      <c r="J35" s="328"/>
      <c r="K35" s="328"/>
      <c r="L35" s="328"/>
    </row>
    <row r="36" ht="16.5" customHeight="1" spans="1:12">
      <c r="A36" s="310">
        <f t="shared" si="0"/>
        <v>4</v>
      </c>
      <c r="B36" s="311" t="s">
        <v>55</v>
      </c>
      <c r="C36" s="312">
        <v>412</v>
      </c>
      <c r="D36" s="313">
        <v>14</v>
      </c>
      <c r="E36" s="314">
        <v>92.3</v>
      </c>
      <c r="F36" s="309"/>
      <c r="G36" s="309"/>
      <c r="H36" s="309"/>
      <c r="I36" s="328"/>
      <c r="J36" s="328"/>
      <c r="K36" s="328"/>
      <c r="L36" s="328"/>
    </row>
    <row r="37" ht="16.5" customHeight="1" spans="1:12">
      <c r="A37" s="310">
        <f t="shared" si="0"/>
        <v>5</v>
      </c>
      <c r="B37" s="311" t="s">
        <v>56</v>
      </c>
      <c r="C37" s="312">
        <v>439</v>
      </c>
      <c r="D37" s="313">
        <v>13</v>
      </c>
      <c r="E37" s="314">
        <v>75.8</v>
      </c>
      <c r="F37" s="309"/>
      <c r="G37" s="309"/>
      <c r="H37" s="309"/>
      <c r="I37" s="328"/>
      <c r="J37" s="328"/>
      <c r="K37" s="328"/>
      <c r="L37" s="328"/>
    </row>
    <row r="38" ht="16.5" customHeight="1" spans="1:12">
      <c r="A38" s="310">
        <f t="shared" si="0"/>
        <v>6</v>
      </c>
      <c r="B38" s="311" t="s">
        <v>57</v>
      </c>
      <c r="C38" s="312">
        <v>504</v>
      </c>
      <c r="D38" s="313">
        <v>12</v>
      </c>
      <c r="E38" s="314">
        <v>85.4</v>
      </c>
      <c r="F38" s="309"/>
      <c r="G38" s="309"/>
      <c r="H38" s="309"/>
      <c r="I38" s="328"/>
      <c r="J38" s="328"/>
      <c r="K38" s="328"/>
      <c r="L38" s="328"/>
    </row>
    <row r="39" ht="16.5" customHeight="1" spans="1:12">
      <c r="A39" s="310">
        <f t="shared" si="0"/>
        <v>7</v>
      </c>
      <c r="B39" s="311" t="s">
        <v>58</v>
      </c>
      <c r="C39" s="312">
        <v>514</v>
      </c>
      <c r="D39" s="313">
        <v>4</v>
      </c>
      <c r="E39" s="314">
        <v>76.4</v>
      </c>
      <c r="F39" s="309"/>
      <c r="G39" s="309"/>
      <c r="H39" s="309"/>
      <c r="I39" s="328"/>
      <c r="J39" s="328"/>
      <c r="K39" s="328"/>
      <c r="L39" s="328"/>
    </row>
    <row r="40" ht="16.5" customHeight="1" spans="1:12">
      <c r="A40" s="310">
        <f t="shared" si="0"/>
        <v>8</v>
      </c>
      <c r="B40" s="311" t="s">
        <v>59</v>
      </c>
      <c r="C40" s="312">
        <v>519</v>
      </c>
      <c r="D40" s="313">
        <v>4</v>
      </c>
      <c r="E40" s="314">
        <v>65.2</v>
      </c>
      <c r="F40" s="309"/>
      <c r="G40" s="309"/>
      <c r="H40" s="309"/>
      <c r="I40" s="328"/>
      <c r="J40" s="328"/>
      <c r="K40" s="328"/>
      <c r="L40" s="328"/>
    </row>
    <row r="41" ht="16.5" customHeight="1" spans="1:12">
      <c r="A41" s="310">
        <f t="shared" si="0"/>
        <v>9</v>
      </c>
      <c r="B41" s="311" t="s">
        <v>60</v>
      </c>
      <c r="C41" s="312">
        <v>543</v>
      </c>
      <c r="D41" s="313">
        <v>3</v>
      </c>
      <c r="E41" s="314">
        <v>66.4</v>
      </c>
      <c r="F41" s="309"/>
      <c r="G41" s="309"/>
      <c r="H41" s="309"/>
      <c r="I41" s="328"/>
      <c r="J41" s="328"/>
      <c r="K41" s="328"/>
      <c r="L41" s="328"/>
    </row>
    <row r="42" ht="16.5" customHeight="1" spans="1:12">
      <c r="A42" s="310">
        <f t="shared" si="0"/>
        <v>10</v>
      </c>
      <c r="B42" s="311" t="s">
        <v>61</v>
      </c>
      <c r="C42" s="315">
        <v>552</v>
      </c>
      <c r="D42" s="316">
        <v>2</v>
      </c>
      <c r="E42" s="317">
        <v>61.8</v>
      </c>
      <c r="F42" s="309"/>
      <c r="G42" s="309"/>
      <c r="H42" s="309"/>
      <c r="I42" s="328"/>
      <c r="J42" s="328"/>
      <c r="K42" s="328"/>
      <c r="L42" s="328"/>
    </row>
    <row r="43" spans="1:12">
      <c r="A43" s="318"/>
      <c r="B43" s="319"/>
      <c r="C43" s="319"/>
      <c r="D43" s="319"/>
      <c r="E43" s="320"/>
      <c r="F43" s="309"/>
      <c r="G43" s="309"/>
      <c r="H43" s="309"/>
      <c r="I43" s="328"/>
      <c r="J43" s="328"/>
      <c r="K43" s="328"/>
      <c r="L43" s="328"/>
    </row>
    <row r="44" spans="1:12">
      <c r="A44" s="321"/>
      <c r="B44" s="322"/>
      <c r="C44" s="322"/>
      <c r="D44" s="322"/>
      <c r="E44" s="323"/>
      <c r="F44" s="309"/>
      <c r="G44" s="309"/>
      <c r="H44" s="309"/>
      <c r="I44" s="328"/>
      <c r="J44" s="328"/>
      <c r="K44" s="281"/>
      <c r="L44" s="329" t="s">
        <v>45</v>
      </c>
    </row>
    <row r="45" spans="1:12">
      <c r="A45" s="324"/>
      <c r="B45" s="322"/>
      <c r="C45" s="322"/>
      <c r="D45" s="322"/>
      <c r="E45" s="323"/>
      <c r="F45" s="309"/>
      <c r="G45" s="309"/>
      <c r="H45" s="309"/>
      <c r="I45" s="328"/>
      <c r="J45" s="328"/>
      <c r="K45" s="281"/>
      <c r="L45" s="281"/>
    </row>
    <row r="46" ht="15" customHeight="1" spans="1:12">
      <c r="A46" s="325"/>
      <c r="B46" s="326"/>
      <c r="C46" s="326"/>
      <c r="D46" s="326"/>
      <c r="E46" s="327"/>
      <c r="F46" s="309"/>
      <c r="G46" s="309"/>
      <c r="H46" s="309"/>
      <c r="I46" s="328"/>
      <c r="J46" s="328"/>
      <c r="K46" s="281"/>
      <c r="L46" s="281"/>
    </row>
    <row r="47" ht="6" customHeight="1" spans="1:12">
      <c r="A47" s="281"/>
      <c r="B47" s="281"/>
      <c r="C47" s="281"/>
      <c r="D47" s="281"/>
      <c r="E47" s="281"/>
      <c r="F47" s="281"/>
      <c r="G47" s="281"/>
      <c r="H47" s="281"/>
      <c r="I47" s="281"/>
      <c r="J47" s="281"/>
      <c r="K47" s="281"/>
      <c r="L47" s="281"/>
    </row>
  </sheetData>
  <mergeCells count="5">
    <mergeCell ref="C31:D31"/>
    <mergeCell ref="I31:L31"/>
    <mergeCell ref="A31:A32"/>
    <mergeCell ref="B31:B32"/>
    <mergeCell ref="E31:E32"/>
  </mergeCells>
  <pageMargins left="0.5" right="0.5" top="0.5" bottom="0.5" header="0.5" footer="0.5"/>
  <pageSetup paperSize="1" orientation="portrait"/>
  <headerFooter alignWithMargins="0"/>
  <drawing r:id="rId2"/>
  <legacyDrawing r:id="rId3"/>
  <oleObjects>
    <mc:AlternateContent xmlns:mc="http://schemas.openxmlformats.org/markup-compatibility/2006">
      <mc:Choice Requires="x14">
        <oleObject shapeId="104460" progId="Paint.Picture" r:id="rId4">
          <objectPr defaultSize="0" r:id="rId5">
            <anchor moveWithCells="1">
              <from>
                <xdr:col>10</xdr:col>
                <xdr:colOff>104775</xdr:colOff>
                <xdr:row>44</xdr:row>
                <xdr:rowOff>19050</xdr:rowOff>
              </from>
              <to>
                <xdr:col>11</xdr:col>
                <xdr:colOff>400050</xdr:colOff>
                <xdr:row>45</xdr:row>
                <xdr:rowOff>161925</xdr:rowOff>
              </to>
            </anchor>
          </objectPr>
        </oleObject>
      </mc:Choice>
      <mc:Fallback>
        <oleObject shapeId="104460" progId="Paint.Picture" r:id="rId4"/>
      </mc:Fallback>
    </mc:AlternateContent>
    <mc:AlternateContent xmlns:mc="http://schemas.openxmlformats.org/markup-compatibility/2006">
      <mc:Choice Requires="x14">
        <oleObject shapeId="104475" progId="Paint.Picture" r:id="rId6">
          <objectPr defaultSize="0" r:id="rId7">
            <anchor moveWithCells="1" sizeWithCells="1">
              <from>
                <xdr:col>10</xdr:col>
                <xdr:colOff>414020</xdr:colOff>
                <xdr:row>0</xdr:row>
                <xdr:rowOff>95250</xdr:rowOff>
              </from>
              <to>
                <xdr:col>11</xdr:col>
                <xdr:colOff>219710</xdr:colOff>
                <xdr:row>1</xdr:row>
                <xdr:rowOff>209550</xdr:rowOff>
              </to>
            </anchor>
          </objectPr>
        </oleObject>
      </mc:Choice>
      <mc:Fallback>
        <oleObject shapeId="104475" progId="Paint.Picture" r:id="rId6"/>
      </mc:Fallback>
    </mc:AlternateContent>
  </oleObjec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pane ySplit="12" topLeftCell="A13" activePane="bottomLeft" state="frozen"/>
      <selection/>
      <selection pane="bottomLeft" activeCell="C15" sqref="C15"/>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Cancel Product Haul</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179" t="s">
        <v>822</v>
      </c>
      <c r="B13" s="91"/>
      <c r="C13" s="91"/>
      <c r="D13" s="91"/>
      <c r="E13" s="91"/>
      <c r="F13" s="91"/>
      <c r="G13" s="91"/>
      <c r="H13" s="91"/>
      <c r="I13" s="111"/>
    </row>
    <row r="14" ht="24" spans="1:9">
      <c r="A14" s="100">
        <f>MAX(A$12:A13)+1</f>
        <v>1</v>
      </c>
      <c r="B14" s="188" t="s">
        <v>823</v>
      </c>
      <c r="C14" s="187" t="s">
        <v>824</v>
      </c>
      <c r="D14" s="95" t="s">
        <v>130</v>
      </c>
      <c r="E14" s="103"/>
      <c r="F14" s="104"/>
      <c r="G14" s="98"/>
      <c r="H14" s="105"/>
      <c r="I14" s="104"/>
    </row>
    <row r="15" ht="24" spans="1:9">
      <c r="A15" s="100">
        <f>MAX(A$12:A14)+1</f>
        <v>2</v>
      </c>
      <c r="B15" s="181" t="s">
        <v>825</v>
      </c>
      <c r="C15" s="102" t="s">
        <v>824</v>
      </c>
      <c r="D15" s="95" t="s">
        <v>130</v>
      </c>
      <c r="E15" s="103"/>
      <c r="F15" s="104"/>
      <c r="G15" s="98"/>
      <c r="H15" s="105"/>
      <c r="I15" s="104"/>
    </row>
    <row r="16" spans="1:9">
      <c r="A16" s="100">
        <f>MAX(A$12:A15)+1</f>
        <v>3</v>
      </c>
      <c r="B16" s="181"/>
      <c r="C16" s="102"/>
      <c r="D16" s="95" t="s">
        <v>130</v>
      </c>
      <c r="E16" s="103"/>
      <c r="F16" s="104"/>
      <c r="G16" s="98"/>
      <c r="H16" s="105"/>
      <c r="I16" s="104"/>
    </row>
    <row r="17" spans="1:9">
      <c r="A17" s="100">
        <f>MAX(A$12:A16)+1</f>
        <v>4</v>
      </c>
      <c r="B17" s="181"/>
      <c r="C17" s="102"/>
      <c r="D17" s="95" t="s">
        <v>130</v>
      </c>
      <c r="E17" s="103"/>
      <c r="F17" s="104"/>
      <c r="G17" s="98"/>
      <c r="H17" s="105"/>
      <c r="I17" s="104"/>
    </row>
    <row r="18" spans="1:9">
      <c r="A18" s="100">
        <f>MAX(A$12:A17)+1</f>
        <v>5</v>
      </c>
      <c r="B18" s="181"/>
      <c r="C18" s="102"/>
      <c r="D18" s="95" t="s">
        <v>130</v>
      </c>
      <c r="E18" s="103"/>
      <c r="F18" s="104"/>
      <c r="G18" s="98"/>
      <c r="H18" s="105"/>
      <c r="I18" s="104"/>
    </row>
    <row r="19" spans="1:9">
      <c r="A19" s="100">
        <f>MAX(A$12:A18)+1</f>
        <v>6</v>
      </c>
      <c r="B19" s="182"/>
      <c r="C19" s="101"/>
      <c r="D19" s="95" t="s">
        <v>130</v>
      </c>
      <c r="E19" s="103"/>
      <c r="F19" s="104"/>
      <c r="G19" s="98"/>
      <c r="H19" s="105"/>
      <c r="I19" s="104"/>
    </row>
    <row r="20" spans="1:9">
      <c r="A20" s="100">
        <f>MAX(A$12:A19)+1</f>
        <v>7</v>
      </c>
      <c r="B20" s="102"/>
      <c r="C20" s="101"/>
      <c r="D20" s="95" t="s">
        <v>130</v>
      </c>
      <c r="E20" s="103"/>
      <c r="F20" s="104"/>
      <c r="G20" s="98"/>
      <c r="H20" s="105"/>
      <c r="I20" s="104"/>
    </row>
    <row r="21" spans="1:9">
      <c r="A21" s="100">
        <f>MAX(A$12:A20)+1</f>
        <v>8</v>
      </c>
      <c r="B21" s="101"/>
      <c r="C21" s="101"/>
      <c r="D21" s="95" t="s">
        <v>130</v>
      </c>
      <c r="E21" s="103"/>
      <c r="F21" s="104"/>
      <c r="G21" s="98"/>
      <c r="H21" s="105"/>
      <c r="I21" s="104"/>
    </row>
    <row r="22" spans="1:9">
      <c r="A22" s="100">
        <f>MAX(A$12:A21)+1</f>
        <v>9</v>
      </c>
      <c r="B22" s="102"/>
      <c r="C22" s="101"/>
      <c r="D22" s="95" t="s">
        <v>130</v>
      </c>
      <c r="E22" s="103"/>
      <c r="F22" s="104"/>
      <c r="G22" s="98"/>
      <c r="H22" s="105"/>
      <c r="I22" s="104"/>
    </row>
    <row r="23" spans="1:9">
      <c r="A23" s="100">
        <f>MAX(A$12:A22)+1</f>
        <v>10</v>
      </c>
      <c r="B23" s="102"/>
      <c r="C23" s="101"/>
      <c r="D23" s="95" t="s">
        <v>130</v>
      </c>
      <c r="E23" s="103"/>
      <c r="F23" s="104"/>
      <c r="G23" s="98"/>
      <c r="H23" s="105"/>
      <c r="I23" s="104"/>
    </row>
    <row r="24" spans="1:9">
      <c r="A24" s="100">
        <f>MAX(A$12:A23)+1</f>
        <v>11</v>
      </c>
      <c r="B24" s="101"/>
      <c r="C24" s="101"/>
      <c r="D24" s="95" t="s">
        <v>130</v>
      </c>
      <c r="E24" s="103"/>
      <c r="F24" s="104"/>
      <c r="G24" s="98"/>
      <c r="H24" s="105"/>
      <c r="I24" s="104"/>
    </row>
    <row r="25" spans="1:9">
      <c r="A25" s="100">
        <f>MAX(A$12:A24)+1</f>
        <v>12</v>
      </c>
      <c r="B25" s="102"/>
      <c r="C25" s="101"/>
      <c r="D25" s="95" t="s">
        <v>130</v>
      </c>
      <c r="E25" s="103"/>
      <c r="F25" s="104"/>
      <c r="G25" s="98"/>
      <c r="H25" s="105"/>
      <c r="I25" s="104"/>
    </row>
    <row r="26" spans="1:9">
      <c r="A26" s="100">
        <f>MAX(A$12:A25)+1</f>
        <v>13</v>
      </c>
      <c r="B26" s="102"/>
      <c r="C26" s="101"/>
      <c r="D26" s="95" t="s">
        <v>130</v>
      </c>
      <c r="E26" s="103"/>
      <c r="F26" s="104"/>
      <c r="G26" s="98"/>
      <c r="H26" s="105"/>
      <c r="I26" s="104"/>
    </row>
    <row r="27" spans="1:9">
      <c r="A27" s="100">
        <f>MAX(A$12:A26)+1</f>
        <v>14</v>
      </c>
      <c r="B27" s="101"/>
      <c r="C27" s="101"/>
      <c r="D27" s="95" t="s">
        <v>130</v>
      </c>
      <c r="E27" s="103"/>
      <c r="F27" s="104"/>
      <c r="G27" s="98"/>
      <c r="H27" s="105"/>
      <c r="I27" s="104"/>
    </row>
    <row r="28" spans="1:9">
      <c r="A28" s="100">
        <f>MAX(A$12:A27)+1</f>
        <v>15</v>
      </c>
      <c r="B28" s="102"/>
      <c r="C28" s="101"/>
      <c r="D28" s="95" t="s">
        <v>130</v>
      </c>
      <c r="E28" s="103"/>
      <c r="F28" s="104"/>
      <c r="G28" s="98"/>
      <c r="H28" s="105"/>
      <c r="I28" s="104"/>
    </row>
    <row r="29" spans="1:9">
      <c r="A29" s="100">
        <f>MAX(A$12:A28)+1</f>
        <v>16</v>
      </c>
      <c r="B29" s="102"/>
      <c r="C29" s="101"/>
      <c r="D29" s="95" t="s">
        <v>130</v>
      </c>
      <c r="E29" s="103"/>
      <c r="F29" s="104"/>
      <c r="G29" s="98"/>
      <c r="H29" s="105"/>
      <c r="I29" s="104"/>
    </row>
    <row r="30" spans="1:9">
      <c r="A30" s="100">
        <f>MAX(A$12:A29)+1</f>
        <v>17</v>
      </c>
      <c r="B30" s="101"/>
      <c r="C30" s="101"/>
      <c r="D30" s="95" t="s">
        <v>130</v>
      </c>
      <c r="E30" s="103"/>
      <c r="F30" s="104"/>
      <c r="G30" s="98"/>
      <c r="H30" s="105"/>
      <c r="I30" s="104"/>
    </row>
    <row r="31" spans="1:9">
      <c r="A31" s="100">
        <f>MAX(A$12:A30)+1</f>
        <v>18</v>
      </c>
      <c r="B31" s="102"/>
      <c r="C31" s="101"/>
      <c r="D31" s="95" t="s">
        <v>130</v>
      </c>
      <c r="E31" s="103"/>
      <c r="F31" s="104"/>
      <c r="G31" s="98"/>
      <c r="H31" s="105"/>
      <c r="I31" s="104"/>
    </row>
    <row r="32" spans="1:9">
      <c r="A32" s="100">
        <f>MAX(A$12:A31)+1</f>
        <v>19</v>
      </c>
      <c r="B32" s="102"/>
      <c r="C32" s="101"/>
      <c r="D32" s="95" t="s">
        <v>130</v>
      </c>
      <c r="E32" s="103"/>
      <c r="F32" s="104"/>
      <c r="G32" s="98"/>
      <c r="H32" s="105"/>
      <c r="I32" s="104"/>
    </row>
    <row r="33" spans="1:9">
      <c r="A33" s="100">
        <f>MAX(A$12:A32)+1</f>
        <v>20</v>
      </c>
      <c r="B33" s="101"/>
      <c r="C33" s="101"/>
      <c r="D33" s="95" t="s">
        <v>130</v>
      </c>
      <c r="E33" s="103"/>
      <c r="F33" s="104"/>
      <c r="G33" s="98"/>
      <c r="H33" s="105"/>
      <c r="I33" s="104"/>
    </row>
    <row r="34" spans="1:9">
      <c r="A34" s="100">
        <f>MAX(A$12:A33)+1</f>
        <v>21</v>
      </c>
      <c r="B34" s="102"/>
      <c r="C34" s="101"/>
      <c r="D34" s="95" t="s">
        <v>130</v>
      </c>
      <c r="E34" s="103"/>
      <c r="F34" s="104"/>
      <c r="G34" s="98"/>
      <c r="H34" s="105"/>
      <c r="I34" s="104"/>
    </row>
    <row r="35" spans="1:9">
      <c r="A35" s="100">
        <f>MAX(A$12:A34)+1</f>
        <v>22</v>
      </c>
      <c r="B35" s="102"/>
      <c r="C35" s="101"/>
      <c r="D35" s="95" t="s">
        <v>130</v>
      </c>
      <c r="E35" s="103"/>
      <c r="F35" s="104"/>
      <c r="G35" s="98"/>
      <c r="H35" s="105"/>
      <c r="I35" s="104"/>
    </row>
    <row r="36" spans="1:9">
      <c r="A36" s="100">
        <f>MAX(A$12:A35)+1</f>
        <v>23</v>
      </c>
      <c r="B36" s="101"/>
      <c r="C36" s="101"/>
      <c r="D36" s="95" t="s">
        <v>130</v>
      </c>
      <c r="E36" s="103"/>
      <c r="F36" s="104"/>
      <c r="G36" s="98"/>
      <c r="H36" s="105"/>
      <c r="I36" s="104"/>
    </row>
    <row r="37" spans="1:9">
      <c r="A37" s="100">
        <f>MAX(A$12:A36)+1</f>
        <v>24</v>
      </c>
      <c r="B37" s="102"/>
      <c r="C37" s="101"/>
      <c r="D37" s="95" t="s">
        <v>130</v>
      </c>
      <c r="E37" s="103"/>
      <c r="F37" s="104"/>
      <c r="G37" s="98"/>
      <c r="H37" s="105"/>
      <c r="I37" s="104"/>
    </row>
    <row r="38" spans="1:9">
      <c r="A38" s="100">
        <f>MAX(A$12:A37)+1</f>
        <v>25</v>
      </c>
      <c r="B38" s="102"/>
      <c r="C38" s="101"/>
      <c r="D38" s="95" t="s">
        <v>130</v>
      </c>
      <c r="E38" s="103"/>
      <c r="F38" s="104"/>
      <c r="G38" s="98"/>
      <c r="H38" s="105"/>
      <c r="I38" s="104"/>
    </row>
    <row r="39" spans="1:9">
      <c r="A39" s="100">
        <f>MAX(A$12:A38)+1</f>
        <v>26</v>
      </c>
      <c r="B39" s="101"/>
      <c r="C39" s="101"/>
      <c r="D39" s="95" t="s">
        <v>130</v>
      </c>
      <c r="E39" s="103"/>
      <c r="F39" s="104"/>
      <c r="G39" s="98"/>
      <c r="H39" s="105"/>
      <c r="I39" s="104"/>
    </row>
    <row r="40" spans="1:9">
      <c r="A40" s="100">
        <f>MAX(A$12:A39)+1</f>
        <v>27</v>
      </c>
      <c r="B40" s="102"/>
      <c r="C40" s="101"/>
      <c r="D40" s="95" t="s">
        <v>130</v>
      </c>
      <c r="E40" s="103"/>
      <c r="F40" s="104"/>
      <c r="G40" s="98"/>
      <c r="H40" s="105"/>
      <c r="I40" s="104"/>
    </row>
    <row r="41" spans="1:9">
      <c r="A41" s="100">
        <f>MAX(A$12:A40)+1</f>
        <v>28</v>
      </c>
      <c r="B41" s="102"/>
      <c r="C41" s="101"/>
      <c r="D41" s="95" t="s">
        <v>130</v>
      </c>
      <c r="E41" s="103"/>
      <c r="F41" s="104"/>
      <c r="G41" s="98"/>
      <c r="H41" s="105"/>
      <c r="I41" s="104"/>
    </row>
    <row r="42" spans="1:9">
      <c r="A42" s="100">
        <f>MAX(A$12:A41)+1</f>
        <v>29</v>
      </c>
      <c r="B42" s="101"/>
      <c r="C42" s="101"/>
      <c r="D42" s="95" t="s">
        <v>130</v>
      </c>
      <c r="E42" s="103"/>
      <c r="F42" s="104"/>
      <c r="G42" s="98"/>
      <c r="H42" s="105"/>
      <c r="I42" s="104"/>
    </row>
    <row r="43" spans="1:9">
      <c r="A43" s="100">
        <f>MAX(A$12:A42)+1</f>
        <v>30</v>
      </c>
      <c r="B43" s="102"/>
      <c r="C43" s="101"/>
      <c r="D43" s="95" t="s">
        <v>130</v>
      </c>
      <c r="E43" s="103"/>
      <c r="F43" s="104"/>
      <c r="G43" s="98"/>
      <c r="H43" s="105"/>
      <c r="I43" s="104"/>
    </row>
    <row r="44" spans="1:9">
      <c r="A44" s="100">
        <f>MAX(A$12:A43)+1</f>
        <v>31</v>
      </c>
      <c r="B44" s="102"/>
      <c r="C44" s="101"/>
      <c r="D44" s="95" t="s">
        <v>130</v>
      </c>
      <c r="E44" s="103"/>
      <c r="F44" s="104"/>
      <c r="G44" s="98"/>
      <c r="H44" s="105"/>
      <c r="I44" s="104"/>
    </row>
    <row r="45" spans="1:9">
      <c r="A45" s="100">
        <f>MAX(A$12:A44)+1</f>
        <v>32</v>
      </c>
      <c r="B45" s="101"/>
      <c r="C45" s="101"/>
      <c r="D45" s="95" t="s">
        <v>130</v>
      </c>
      <c r="E45" s="103"/>
      <c r="F45" s="104"/>
      <c r="G45" s="98"/>
      <c r="H45" s="105"/>
      <c r="I45" s="104"/>
    </row>
    <row r="46" spans="1:9">
      <c r="A46" s="100">
        <f>MAX(A$12:A45)+1</f>
        <v>33</v>
      </c>
      <c r="B46" s="102"/>
      <c r="C46" s="101"/>
      <c r="D46" s="95" t="s">
        <v>130</v>
      </c>
      <c r="E46" s="103"/>
      <c r="F46" s="104"/>
      <c r="G46" s="98"/>
      <c r="H46" s="105"/>
      <c r="I46" s="104"/>
    </row>
    <row r="47" spans="1:9">
      <c r="A47" s="100">
        <f>MAX(A$12:A46)+1</f>
        <v>34</v>
      </c>
      <c r="B47" s="102"/>
      <c r="C47" s="101"/>
      <c r="D47" s="95" t="s">
        <v>130</v>
      </c>
      <c r="E47" s="103"/>
      <c r="F47" s="104"/>
      <c r="G47" s="98"/>
      <c r="H47" s="105"/>
      <c r="I47" s="104"/>
    </row>
    <row r="48" spans="1:9">
      <c r="A48" s="100">
        <f>MAX(A$12:A47)+1</f>
        <v>35</v>
      </c>
      <c r="B48" s="101"/>
      <c r="C48" s="101"/>
      <c r="D48" s="95" t="s">
        <v>130</v>
      </c>
      <c r="E48" s="103"/>
      <c r="F48" s="104"/>
      <c r="G48" s="98"/>
      <c r="H48" s="105"/>
      <c r="I48" s="104"/>
    </row>
    <row r="49" spans="1:9">
      <c r="A49" s="100">
        <f>MAX(A$12:A48)+1</f>
        <v>36</v>
      </c>
      <c r="B49" s="102"/>
      <c r="C49" s="101"/>
      <c r="D49" s="95" t="s">
        <v>130</v>
      </c>
      <c r="E49" s="103"/>
      <c r="F49" s="104"/>
      <c r="G49" s="98"/>
      <c r="H49" s="105"/>
      <c r="I49" s="104"/>
    </row>
    <row r="50" spans="1:9">
      <c r="A50" s="100">
        <f>MAX(A$12:A49)+1</f>
        <v>37</v>
      </c>
      <c r="B50" s="102"/>
      <c r="C50" s="101"/>
      <c r="D50" s="95" t="s">
        <v>130</v>
      </c>
      <c r="E50" s="103"/>
      <c r="F50" s="104"/>
      <c r="G50" s="98"/>
      <c r="H50" s="105"/>
      <c r="I50" s="104"/>
    </row>
    <row r="51" spans="1:9">
      <c r="A51" s="100">
        <f>MAX(A$12:A50)+1</f>
        <v>38</v>
      </c>
      <c r="B51" s="101"/>
      <c r="C51" s="101"/>
      <c r="D51" s="95" t="s">
        <v>130</v>
      </c>
      <c r="E51" s="103"/>
      <c r="F51" s="104"/>
      <c r="G51" s="98"/>
      <c r="H51" s="105"/>
      <c r="I51" s="104"/>
    </row>
    <row r="52" spans="1:9">
      <c r="A52" s="100">
        <f>MAX(A$12:A51)+1</f>
        <v>39</v>
      </c>
      <c r="B52" s="102"/>
      <c r="C52" s="101"/>
      <c r="D52" s="95" t="s">
        <v>130</v>
      </c>
      <c r="E52" s="103"/>
      <c r="F52" s="104"/>
      <c r="G52" s="98"/>
      <c r="H52" s="105"/>
      <c r="I52" s="104"/>
    </row>
    <row r="53" spans="1:9">
      <c r="A53" s="100">
        <f>MAX(A$12:A52)+1</f>
        <v>40</v>
      </c>
      <c r="B53" s="102"/>
      <c r="C53" s="101"/>
      <c r="D53" s="95" t="s">
        <v>130</v>
      </c>
      <c r="E53" s="103"/>
      <c r="F53" s="104"/>
      <c r="G53" s="98"/>
      <c r="H53" s="105"/>
      <c r="I53" s="104"/>
    </row>
    <row r="54" spans="1:9">
      <c r="A54" s="100">
        <f>MAX(A$12:A53)+1</f>
        <v>41</v>
      </c>
      <c r="B54" s="101"/>
      <c r="C54" s="101"/>
      <c r="D54" s="95" t="s">
        <v>130</v>
      </c>
      <c r="E54" s="103"/>
      <c r="F54" s="104"/>
      <c r="G54" s="98"/>
      <c r="H54" s="105"/>
      <c r="I54" s="104"/>
    </row>
    <row r="55" spans="1:9">
      <c r="A55" s="100">
        <f>MAX(A$12:A54)+1</f>
        <v>42</v>
      </c>
      <c r="B55" s="102"/>
      <c r="C55" s="101"/>
      <c r="D55" s="95" t="s">
        <v>130</v>
      </c>
      <c r="E55" s="103"/>
      <c r="F55" s="104"/>
      <c r="G55" s="98"/>
      <c r="H55" s="105"/>
      <c r="I55" s="104"/>
    </row>
    <row r="56" spans="1:9">
      <c r="A56" s="100">
        <f>MAX(A$12:A55)+1</f>
        <v>43</v>
      </c>
      <c r="B56" s="102"/>
      <c r="C56" s="101"/>
      <c r="D56" s="95" t="s">
        <v>130</v>
      </c>
      <c r="E56" s="103"/>
      <c r="F56" s="104"/>
      <c r="G56" s="98"/>
      <c r="H56" s="105"/>
      <c r="I56" s="104"/>
    </row>
    <row r="57" spans="1:9">
      <c r="A57" s="100">
        <f>MAX(A$12:A56)+1</f>
        <v>44</v>
      </c>
      <c r="B57" s="101"/>
      <c r="C57" s="101"/>
      <c r="D57" s="95" t="s">
        <v>130</v>
      </c>
      <c r="E57" s="103"/>
      <c r="F57" s="104"/>
      <c r="G57" s="98"/>
      <c r="H57" s="105"/>
      <c r="I57" s="104"/>
    </row>
    <row r="58" spans="1:9">
      <c r="A58" s="100">
        <f>MAX(A$12:A57)+1</f>
        <v>45</v>
      </c>
      <c r="B58" s="102"/>
      <c r="C58" s="101"/>
      <c r="D58" s="95" t="s">
        <v>130</v>
      </c>
      <c r="E58" s="103"/>
      <c r="F58" s="104"/>
      <c r="G58" s="98"/>
      <c r="H58" s="105"/>
      <c r="I58" s="104"/>
    </row>
    <row r="59" spans="1:9">
      <c r="A59" s="100">
        <f>MAX(A$12:A58)+1</f>
        <v>46</v>
      </c>
      <c r="B59" s="102"/>
      <c r="C59" s="101"/>
      <c r="D59" s="95" t="s">
        <v>130</v>
      </c>
      <c r="E59" s="103"/>
      <c r="F59" s="104"/>
      <c r="G59" s="98"/>
      <c r="H59" s="105"/>
      <c r="I59" s="104"/>
    </row>
    <row r="60" spans="1:9">
      <c r="A60" s="100">
        <f>MAX(A$12:A59)+1</f>
        <v>47</v>
      </c>
      <c r="B60" s="101"/>
      <c r="C60" s="101"/>
      <c r="D60" s="95" t="s">
        <v>130</v>
      </c>
      <c r="E60" s="103"/>
      <c r="F60" s="104"/>
      <c r="G60" s="98"/>
      <c r="H60" s="105"/>
      <c r="I60" s="104"/>
    </row>
    <row r="61" spans="1:9">
      <c r="A61" s="107"/>
      <c r="B61" s="107"/>
      <c r="C61" s="107"/>
      <c r="D61" s="107"/>
      <c r="E61" s="107"/>
      <c r="F61" s="107"/>
      <c r="G61" s="107"/>
      <c r="H61" s="107"/>
      <c r="I61" s="107"/>
    </row>
    <row r="62" spans="1:9">
      <c r="A62" s="112" t="s">
        <v>137</v>
      </c>
      <c r="B62" s="112"/>
      <c r="C62" s="112"/>
      <c r="D62" s="112"/>
      <c r="E62" s="112"/>
      <c r="F62" s="112"/>
      <c r="G62" s="112"/>
      <c r="H62" s="112"/>
      <c r="I62" s="112"/>
    </row>
  </sheetData>
  <mergeCells count="4">
    <mergeCell ref="A1:I1"/>
    <mergeCell ref="A13:I13"/>
    <mergeCell ref="A61:I61"/>
    <mergeCell ref="A62:I62"/>
  </mergeCells>
  <conditionalFormatting sqref="D14:D60">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0">
      <formula1>"U,P,F,B,S,n/a"</formula1>
    </dataValidation>
  </dataValidations>
  <hyperlinks>
    <hyperlink ref="B14" location="'UC009 Test Cases'!A1" display="Cancel Product Haul from blend(Ideal scenrio)"/>
    <hyperlink ref="B15" location="'UC009 Test Cases'!A1" display="Cancel Product Haul from blend(click button 'No')"/>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63841"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63841" progId="Paint.Picture" r:id="rId4"/>
      </mc:Fallback>
    </mc:AlternateContent>
  </oleObjec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1"/>
  <sheetViews>
    <sheetView workbookViewId="0">
      <selection activeCell="E7" sqref="E$1:E$1048576"/>
    </sheetView>
  </sheetViews>
  <sheetFormatPr defaultColWidth="9" defaultRowHeight="12.75" outlineLevelCol="7"/>
  <cols>
    <col min="1" max="1" width="3.14285714285714" customWidth="1"/>
    <col min="2" max="3" width="32.1428571428571" customWidth="1"/>
    <col min="4" max="5" width="30.4285714285714" customWidth="1"/>
    <col min="6" max="6" width="9.14285714285714" customWidth="1"/>
    <col min="7" max="7" width="12.1428571428571" customWidth="1"/>
  </cols>
  <sheetData>
    <row r="1" ht="16.5" spans="1:8">
      <c r="A1" s="115" t="s">
        <v>826</v>
      </c>
      <c r="B1" s="115"/>
      <c r="C1" s="115"/>
      <c r="D1" s="115"/>
      <c r="E1" s="115"/>
      <c r="F1" s="115"/>
      <c r="G1" s="115"/>
      <c r="H1" s="115"/>
    </row>
    <row r="2" ht="24.75" spans="1:8">
      <c r="A2" s="116"/>
      <c r="B2" s="117" t="s">
        <v>139</v>
      </c>
      <c r="C2" s="117"/>
      <c r="D2" s="118" t="s">
        <v>827</v>
      </c>
      <c r="E2" s="119"/>
      <c r="F2" s="120" t="s">
        <v>141</v>
      </c>
      <c r="G2" s="121" t="s">
        <v>828</v>
      </c>
      <c r="H2" s="122"/>
    </row>
    <row r="3" ht="27.75" customHeight="1" spans="1:8">
      <c r="A3" s="123"/>
      <c r="B3" s="124" t="s">
        <v>143</v>
      </c>
      <c r="C3" s="125"/>
      <c r="D3" s="126" t="s">
        <v>83</v>
      </c>
      <c r="E3" s="127"/>
      <c r="F3" s="128"/>
      <c r="G3" s="129"/>
      <c r="H3" s="122"/>
    </row>
    <row r="4" spans="1:8">
      <c r="A4" s="130"/>
      <c r="B4" s="124" t="s">
        <v>145</v>
      </c>
      <c r="C4" s="125"/>
      <c r="D4" s="126"/>
      <c r="E4" s="127"/>
      <c r="F4" s="128"/>
      <c r="G4" s="129"/>
      <c r="H4" s="122"/>
    </row>
    <row r="5" spans="1:8">
      <c r="A5" s="130"/>
      <c r="B5" s="124" t="s">
        <v>147</v>
      </c>
      <c r="C5" s="131"/>
      <c r="D5" s="189"/>
      <c r="E5" s="189"/>
      <c r="F5" s="189"/>
      <c r="G5" s="189"/>
      <c r="H5" s="122"/>
    </row>
    <row r="6" ht="26.25" customHeight="1" spans="1:8">
      <c r="A6" s="133"/>
      <c r="B6" s="134" t="s">
        <v>149</v>
      </c>
      <c r="C6" s="135"/>
      <c r="D6" s="136"/>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829</v>
      </c>
      <c r="H8" s="151"/>
    </row>
    <row r="9" ht="26.25" spans="1:8">
      <c r="A9" s="152" t="s">
        <v>158</v>
      </c>
      <c r="B9" s="153" t="s">
        <v>159</v>
      </c>
      <c r="C9" s="153"/>
      <c r="D9" s="153" t="s">
        <v>161</v>
      </c>
      <c r="E9" s="153"/>
      <c r="F9" s="154" t="s">
        <v>121</v>
      </c>
      <c r="G9" s="155" t="s">
        <v>163</v>
      </c>
      <c r="H9" s="156"/>
    </row>
    <row r="10" spans="1:8">
      <c r="A10" s="157">
        <v>1</v>
      </c>
      <c r="B10" s="164" t="s">
        <v>688</v>
      </c>
      <c r="C10" s="164"/>
      <c r="D10" s="165" t="s">
        <v>169</v>
      </c>
      <c r="E10" s="159"/>
      <c r="F10" s="95" t="s">
        <v>130</v>
      </c>
      <c r="G10" s="160"/>
      <c r="H10" s="161"/>
    </row>
    <row r="11" ht="24" spans="1:8">
      <c r="A11" s="157">
        <v>2</v>
      </c>
      <c r="B11" s="164" t="s">
        <v>225</v>
      </c>
      <c r="C11" s="164"/>
      <c r="D11" s="165" t="s">
        <v>830</v>
      </c>
      <c r="E11" s="159"/>
      <c r="F11" s="95" t="s">
        <v>130</v>
      </c>
      <c r="G11" s="166"/>
      <c r="H11" s="167"/>
    </row>
    <row r="12" spans="1:8">
      <c r="A12" s="157">
        <v>3</v>
      </c>
      <c r="B12" s="183" t="s">
        <v>831</v>
      </c>
      <c r="C12" s="158"/>
      <c r="D12" s="158" t="s">
        <v>832</v>
      </c>
      <c r="E12" s="172"/>
      <c r="F12" s="95" t="s">
        <v>130</v>
      </c>
      <c r="G12" s="170"/>
      <c r="H12" s="171"/>
    </row>
    <row r="13" spans="1:8">
      <c r="A13" s="157">
        <v>4</v>
      </c>
      <c r="B13" s="183" t="s">
        <v>833</v>
      </c>
      <c r="C13" s="158"/>
      <c r="D13" s="158" t="s">
        <v>834</v>
      </c>
      <c r="E13" s="172"/>
      <c r="F13" s="95" t="s">
        <v>130</v>
      </c>
      <c r="G13" s="170"/>
      <c r="H13" s="171"/>
    </row>
    <row r="14" spans="1:8">
      <c r="A14" s="157">
        <v>5</v>
      </c>
      <c r="B14" s="183" t="s">
        <v>688</v>
      </c>
      <c r="C14" s="158"/>
      <c r="D14" s="158" t="s">
        <v>169</v>
      </c>
      <c r="E14" s="172"/>
      <c r="F14" s="95" t="s">
        <v>130</v>
      </c>
      <c r="G14" s="170"/>
      <c r="H14" s="171"/>
    </row>
    <row r="15" ht="25.5" spans="1:8">
      <c r="A15" s="157">
        <v>6</v>
      </c>
      <c r="B15" s="183" t="s">
        <v>225</v>
      </c>
      <c r="C15" s="158"/>
      <c r="D15" s="158" t="s">
        <v>830</v>
      </c>
      <c r="E15" s="172"/>
      <c r="F15" s="95" t="s">
        <v>130</v>
      </c>
      <c r="G15" s="170"/>
      <c r="H15" s="171"/>
    </row>
    <row r="16" spans="1:8">
      <c r="A16" s="157"/>
      <c r="B16" s="183"/>
      <c r="C16" s="158"/>
      <c r="D16" s="158" t="s">
        <v>835</v>
      </c>
      <c r="E16" s="172"/>
      <c r="F16" s="95" t="s">
        <v>130</v>
      </c>
      <c r="G16" s="170"/>
      <c r="H16" s="171"/>
    </row>
    <row r="17" spans="1:8">
      <c r="A17" s="157"/>
      <c r="B17" s="183"/>
      <c r="C17" s="158"/>
      <c r="D17" s="158"/>
      <c r="E17" s="172"/>
      <c r="F17" s="95" t="s">
        <v>130</v>
      </c>
      <c r="G17" s="170"/>
      <c r="H17" s="171"/>
    </row>
    <row r="18" spans="1:8">
      <c r="A18" s="157"/>
      <c r="B18" s="158"/>
      <c r="C18" s="158"/>
      <c r="D18" s="158"/>
      <c r="E18" s="172"/>
      <c r="F18" s="95" t="s">
        <v>130</v>
      </c>
      <c r="G18" s="170"/>
      <c r="H18" s="171"/>
    </row>
    <row r="19" spans="1:8">
      <c r="A19" s="157"/>
      <c r="B19" s="158"/>
      <c r="C19" s="158"/>
      <c r="D19" s="158"/>
      <c r="E19" s="172"/>
      <c r="F19" s="95" t="s">
        <v>130</v>
      </c>
      <c r="G19" s="170"/>
      <c r="H19" s="171"/>
    </row>
    <row r="20" spans="1:8">
      <c r="A20" s="157"/>
      <c r="B20" s="158"/>
      <c r="C20" s="158"/>
      <c r="D20" s="158"/>
      <c r="E20" s="172"/>
      <c r="F20" s="95" t="s">
        <v>130</v>
      </c>
      <c r="G20" s="170"/>
      <c r="H20" s="171"/>
    </row>
    <row r="21" spans="1:8">
      <c r="A21" s="157"/>
      <c r="B21" s="158"/>
      <c r="C21" s="158"/>
      <c r="D21" s="158"/>
      <c r="E21" s="172"/>
      <c r="F21" s="95" t="s">
        <v>130</v>
      </c>
      <c r="G21" s="170"/>
      <c r="H21" s="171"/>
    </row>
    <row r="22" spans="1:8">
      <c r="A22" s="157"/>
      <c r="B22" s="158"/>
      <c r="C22" s="158"/>
      <c r="D22" s="158"/>
      <c r="E22" s="172"/>
      <c r="F22" s="95" t="s">
        <v>130</v>
      </c>
      <c r="G22" s="170"/>
      <c r="H22" s="171"/>
    </row>
    <row r="23" spans="1:8">
      <c r="A23" s="157"/>
      <c r="B23" s="158"/>
      <c r="C23" s="158"/>
      <c r="D23" s="158"/>
      <c r="E23" s="172"/>
      <c r="F23" s="95" t="s">
        <v>130</v>
      </c>
      <c r="G23" s="170"/>
      <c r="H23" s="171"/>
    </row>
    <row r="24" spans="1:8">
      <c r="A24" s="157"/>
      <c r="B24" s="158"/>
      <c r="C24" s="158"/>
      <c r="D24" s="158"/>
      <c r="E24" s="172"/>
      <c r="F24" s="95" t="s">
        <v>130</v>
      </c>
      <c r="G24" s="170"/>
      <c r="H24" s="171"/>
    </row>
    <row r="25" spans="1:8">
      <c r="A25" s="157"/>
      <c r="B25" s="158"/>
      <c r="C25" s="158"/>
      <c r="D25" s="158"/>
      <c r="E25" s="172"/>
      <c r="F25" s="95" t="s">
        <v>130</v>
      </c>
      <c r="G25" s="170"/>
      <c r="H25" s="171"/>
    </row>
    <row r="26" spans="1:8">
      <c r="A26" s="157"/>
      <c r="B26" s="158"/>
      <c r="C26" s="158"/>
      <c r="D26" s="158"/>
      <c r="E26" s="172"/>
      <c r="F26" s="95" t="s">
        <v>130</v>
      </c>
      <c r="G26" s="170"/>
      <c r="H26" s="171"/>
    </row>
    <row r="27" spans="1:8">
      <c r="A27" s="157"/>
      <c r="B27" s="158"/>
      <c r="C27" s="158"/>
      <c r="D27" s="158"/>
      <c r="E27" s="172"/>
      <c r="F27" s="95" t="s">
        <v>130</v>
      </c>
      <c r="G27" s="170"/>
      <c r="H27" s="171"/>
    </row>
    <row r="28" spans="1:8">
      <c r="A28" s="157"/>
      <c r="B28" s="158"/>
      <c r="C28" s="158"/>
      <c r="D28" s="158"/>
      <c r="E28" s="172"/>
      <c r="F28" s="95" t="s">
        <v>130</v>
      </c>
      <c r="G28" s="170"/>
      <c r="H28" s="171"/>
    </row>
    <row r="29" spans="1:8">
      <c r="A29" s="157"/>
      <c r="B29" s="158"/>
      <c r="C29" s="158"/>
      <c r="D29" s="158"/>
      <c r="E29" s="172"/>
      <c r="F29" s="95" t="s">
        <v>130</v>
      </c>
      <c r="G29" s="170"/>
      <c r="H29" s="171"/>
    </row>
    <row r="30" spans="1:8">
      <c r="A30" s="157"/>
      <c r="B30" s="158"/>
      <c r="C30" s="158"/>
      <c r="D30" s="158"/>
      <c r="E30" s="172"/>
      <c r="F30" s="95" t="s">
        <v>130</v>
      </c>
      <c r="G30" s="170"/>
      <c r="H30" s="171"/>
    </row>
    <row r="31" spans="1:8">
      <c r="A31" s="157"/>
      <c r="B31" s="158"/>
      <c r="C31" s="158"/>
      <c r="D31" s="158"/>
      <c r="E31" s="172"/>
      <c r="F31" s="95" t="s">
        <v>130</v>
      </c>
      <c r="G31" s="170"/>
      <c r="H31" s="171"/>
    </row>
    <row r="32" spans="1:8">
      <c r="A32" s="157"/>
      <c r="B32" s="158"/>
      <c r="C32" s="158"/>
      <c r="D32" s="158"/>
      <c r="E32" s="172"/>
      <c r="F32" s="95" t="s">
        <v>130</v>
      </c>
      <c r="G32" s="170"/>
      <c r="H32" s="171"/>
    </row>
    <row r="33" customHeight="1" spans="1:8">
      <c r="A33" s="157"/>
      <c r="B33" s="158"/>
      <c r="C33" s="158"/>
      <c r="D33" s="158"/>
      <c r="E33" s="172"/>
      <c r="F33" s="95" t="s">
        <v>130</v>
      </c>
      <c r="G33" s="170"/>
      <c r="H33" s="171"/>
    </row>
    <row r="34" spans="1:8">
      <c r="A34" s="157"/>
      <c r="B34" s="158"/>
      <c r="C34" s="158"/>
      <c r="D34" s="158"/>
      <c r="E34" s="172"/>
      <c r="F34" s="95" t="s">
        <v>130</v>
      </c>
      <c r="G34" s="170"/>
      <c r="H34" s="171"/>
    </row>
    <row r="35" customHeight="1" spans="1:8">
      <c r="A35" s="157"/>
      <c r="B35" s="158"/>
      <c r="C35" s="158"/>
      <c r="D35" s="158"/>
      <c r="E35" s="172"/>
      <c r="F35" s="95" t="s">
        <v>130</v>
      </c>
      <c r="G35" s="170"/>
      <c r="H35" s="171"/>
    </row>
    <row r="36" customHeight="1" spans="1:8">
      <c r="A36" s="157"/>
      <c r="B36" s="158"/>
      <c r="C36" s="158"/>
      <c r="D36" s="158"/>
      <c r="E36" s="172"/>
      <c r="F36" s="95" t="s">
        <v>130</v>
      </c>
      <c r="G36" s="170"/>
      <c r="H36" s="171"/>
    </row>
    <row r="37" customHeight="1" spans="1:8">
      <c r="A37" s="157"/>
      <c r="B37" s="158"/>
      <c r="C37" s="158"/>
      <c r="D37" s="158"/>
      <c r="E37" s="172"/>
      <c r="F37" s="95" t="s">
        <v>130</v>
      </c>
      <c r="G37" s="170"/>
      <c r="H37" s="171"/>
    </row>
    <row r="38" ht="24" customHeight="1" spans="1:8">
      <c r="A38" s="157"/>
      <c r="B38" s="158"/>
      <c r="C38" s="158"/>
      <c r="D38" s="158"/>
      <c r="E38" s="172"/>
      <c r="F38" s="95" t="s">
        <v>130</v>
      </c>
      <c r="G38" s="170"/>
      <c r="H38" s="171"/>
    </row>
    <row r="39" ht="27" customHeight="1" spans="1:8">
      <c r="A39" s="157"/>
      <c r="B39" s="158"/>
      <c r="C39" s="158"/>
      <c r="D39" s="158"/>
      <c r="E39" s="172"/>
      <c r="F39" s="95" t="s">
        <v>130</v>
      </c>
      <c r="G39" s="170"/>
      <c r="H39" s="171"/>
    </row>
    <row r="40" customHeight="1" spans="1:8">
      <c r="A40" s="157"/>
      <c r="B40" s="158"/>
      <c r="C40" s="158"/>
      <c r="D40" s="158"/>
      <c r="E40" s="172"/>
      <c r="F40" s="95" t="s">
        <v>130</v>
      </c>
      <c r="G40" s="170"/>
      <c r="H40" s="171"/>
    </row>
    <row r="41" customHeight="1" spans="1:8">
      <c r="A41" s="157"/>
      <c r="B41" s="158"/>
      <c r="C41" s="158"/>
      <c r="D41" s="158"/>
      <c r="E41" s="172"/>
      <c r="F41" s="95" t="s">
        <v>130</v>
      </c>
      <c r="G41" s="170"/>
      <c r="H41" s="171"/>
    </row>
    <row r="42" spans="1:8">
      <c r="A42" s="157"/>
      <c r="B42" s="158"/>
      <c r="C42" s="158"/>
      <c r="D42" s="158"/>
      <c r="E42" s="172"/>
      <c r="F42" s="95" t="s">
        <v>130</v>
      </c>
      <c r="G42" s="170"/>
      <c r="H42" s="171"/>
    </row>
    <row r="43" spans="1:8">
      <c r="A43" s="157"/>
      <c r="B43" s="158"/>
      <c r="C43" s="158"/>
      <c r="D43" s="158"/>
      <c r="E43" s="172"/>
      <c r="F43" s="95" t="s">
        <v>130</v>
      </c>
      <c r="G43" s="170"/>
      <c r="H43" s="171"/>
    </row>
    <row r="44" ht="13.5" spans="1:8">
      <c r="A44" s="173"/>
      <c r="B44" s="174" t="s">
        <v>238</v>
      </c>
      <c r="C44" s="174"/>
      <c r="D44" s="175"/>
      <c r="E44" s="176"/>
      <c r="F44" s="95" t="s">
        <v>130</v>
      </c>
      <c r="G44" s="177"/>
      <c r="H44" s="178"/>
    </row>
    <row r="48" ht="16.5" spans="1:8">
      <c r="A48" s="115" t="s">
        <v>826</v>
      </c>
      <c r="B48" s="115"/>
      <c r="C48" s="115"/>
      <c r="D48" s="115"/>
      <c r="E48" s="115"/>
      <c r="F48" s="115"/>
      <c r="G48" s="115"/>
      <c r="H48" s="115"/>
    </row>
    <row r="49" ht="24.75" spans="1:8">
      <c r="A49" s="116"/>
      <c r="B49" s="117" t="s">
        <v>139</v>
      </c>
      <c r="C49" s="117"/>
      <c r="D49" s="118" t="s">
        <v>825</v>
      </c>
      <c r="E49" s="119"/>
      <c r="F49" s="120" t="s">
        <v>141</v>
      </c>
      <c r="G49" s="121" t="s">
        <v>836</v>
      </c>
      <c r="H49" s="122"/>
    </row>
    <row r="50" spans="1:8">
      <c r="A50" s="123"/>
      <c r="B50" s="124" t="s">
        <v>143</v>
      </c>
      <c r="C50" s="125"/>
      <c r="D50" s="126" t="s">
        <v>83</v>
      </c>
      <c r="E50" s="127"/>
      <c r="F50" s="128"/>
      <c r="G50" s="129"/>
      <c r="H50" s="122"/>
    </row>
    <row r="51" spans="1:8">
      <c r="A51" s="130"/>
      <c r="B51" s="124" t="s">
        <v>145</v>
      </c>
      <c r="C51" s="125"/>
      <c r="D51" s="126"/>
      <c r="E51" s="127"/>
      <c r="F51" s="128"/>
      <c r="G51" s="129"/>
      <c r="H51" s="122"/>
    </row>
    <row r="52" spans="1:8">
      <c r="A52" s="130"/>
      <c r="B52" s="124" t="s">
        <v>147</v>
      </c>
      <c r="C52" s="131"/>
      <c r="D52" s="189"/>
      <c r="E52" s="189"/>
      <c r="F52" s="189"/>
      <c r="G52" s="189"/>
      <c r="H52" s="122"/>
    </row>
    <row r="53" ht="13.5" spans="1:8">
      <c r="A53" s="133"/>
      <c r="B53" s="134" t="s">
        <v>149</v>
      </c>
      <c r="C53" s="135"/>
      <c r="D53" s="136"/>
      <c r="E53" s="128"/>
      <c r="F53" s="128"/>
      <c r="G53" s="129"/>
      <c r="H53" s="137"/>
    </row>
    <row r="54" spans="1:8">
      <c r="A54" s="138"/>
      <c r="B54" s="139" t="s">
        <v>151</v>
      </c>
      <c r="C54" s="139"/>
      <c r="D54" s="140"/>
      <c r="E54" s="141"/>
      <c r="F54" s="142" t="s">
        <v>153</v>
      </c>
      <c r="G54" s="143"/>
      <c r="H54" s="144"/>
    </row>
    <row r="55" ht="13.5" spans="1:8">
      <c r="A55" s="145"/>
      <c r="B55" s="146" t="s">
        <v>154</v>
      </c>
      <c r="C55" s="146"/>
      <c r="D55" s="147" t="s">
        <v>155</v>
      </c>
      <c r="E55" s="148"/>
      <c r="F55" s="149" t="s">
        <v>156</v>
      </c>
      <c r="G55" s="150" t="s">
        <v>829</v>
      </c>
      <c r="H55" s="151"/>
    </row>
    <row r="56" ht="26.25" spans="1:8">
      <c r="A56" s="152" t="s">
        <v>158</v>
      </c>
      <c r="B56" s="153" t="s">
        <v>159</v>
      </c>
      <c r="C56" s="153"/>
      <c r="D56" s="153" t="s">
        <v>161</v>
      </c>
      <c r="E56" s="153"/>
      <c r="F56" s="154" t="s">
        <v>121</v>
      </c>
      <c r="G56" s="155" t="s">
        <v>163</v>
      </c>
      <c r="H56" s="156"/>
    </row>
    <row r="57" spans="1:8">
      <c r="A57" s="157">
        <v>1</v>
      </c>
      <c r="B57" s="164" t="s">
        <v>688</v>
      </c>
      <c r="C57" s="164"/>
      <c r="D57" s="165" t="s">
        <v>169</v>
      </c>
      <c r="E57" s="159"/>
      <c r="F57" s="95" t="s">
        <v>130</v>
      </c>
      <c r="G57" s="160"/>
      <c r="H57" s="161"/>
    </row>
    <row r="58" ht="24" spans="1:8">
      <c r="A58" s="157">
        <v>2</v>
      </c>
      <c r="B58" s="164" t="s">
        <v>225</v>
      </c>
      <c r="C58" s="164"/>
      <c r="D58" s="165" t="s">
        <v>830</v>
      </c>
      <c r="E58" s="159"/>
      <c r="F58" s="95" t="s">
        <v>130</v>
      </c>
      <c r="G58" s="166"/>
      <c r="H58" s="167"/>
    </row>
    <row r="59" spans="1:8">
      <c r="A59" s="157">
        <v>3</v>
      </c>
      <c r="B59" s="183" t="s">
        <v>831</v>
      </c>
      <c r="C59" s="158"/>
      <c r="D59" s="158" t="s">
        <v>832</v>
      </c>
      <c r="E59" s="172"/>
      <c r="F59" s="95" t="s">
        <v>130</v>
      </c>
      <c r="G59" s="170"/>
      <c r="H59" s="171"/>
    </row>
    <row r="60" spans="1:8">
      <c r="A60" s="157">
        <v>4</v>
      </c>
      <c r="B60" s="183" t="s">
        <v>837</v>
      </c>
      <c r="C60" s="158"/>
      <c r="D60" s="158" t="s">
        <v>838</v>
      </c>
      <c r="E60" s="172"/>
      <c r="F60" s="95" t="s">
        <v>130</v>
      </c>
      <c r="G60" s="170"/>
      <c r="H60" s="171"/>
    </row>
    <row r="61" spans="1:8">
      <c r="A61" s="157"/>
      <c r="B61" s="183"/>
      <c r="C61" s="158"/>
      <c r="D61" s="158"/>
      <c r="E61" s="172"/>
      <c r="F61" s="95" t="s">
        <v>130</v>
      </c>
      <c r="G61" s="170"/>
      <c r="H61" s="171"/>
    </row>
    <row r="62" spans="1:8">
      <c r="A62" s="157"/>
      <c r="B62" s="183"/>
      <c r="C62" s="158"/>
      <c r="D62" s="158"/>
      <c r="E62" s="172"/>
      <c r="F62" s="95" t="s">
        <v>130</v>
      </c>
      <c r="G62" s="170"/>
      <c r="H62" s="171"/>
    </row>
    <row r="63" spans="1:8">
      <c r="A63" s="157"/>
      <c r="B63" s="183"/>
      <c r="C63" s="158"/>
      <c r="D63" s="158"/>
      <c r="E63" s="172"/>
      <c r="F63" s="95" t="s">
        <v>130</v>
      </c>
      <c r="G63" s="170"/>
      <c r="H63" s="171"/>
    </row>
    <row r="64" spans="1:8">
      <c r="A64" s="157"/>
      <c r="B64" s="183"/>
      <c r="C64" s="158"/>
      <c r="D64" s="158"/>
      <c r="E64" s="172"/>
      <c r="F64" s="95" t="s">
        <v>130</v>
      </c>
      <c r="G64" s="170"/>
      <c r="H64" s="171"/>
    </row>
    <row r="65" spans="1:8">
      <c r="A65" s="157"/>
      <c r="B65" s="158"/>
      <c r="C65" s="158"/>
      <c r="D65" s="158"/>
      <c r="E65" s="172"/>
      <c r="F65" s="95" t="s">
        <v>130</v>
      </c>
      <c r="G65" s="170"/>
      <c r="H65" s="171"/>
    </row>
    <row r="66" spans="1:8">
      <c r="A66" s="157"/>
      <c r="B66" s="158"/>
      <c r="C66" s="158"/>
      <c r="D66" s="158"/>
      <c r="E66" s="172"/>
      <c r="F66" s="95" t="s">
        <v>130</v>
      </c>
      <c r="G66" s="170"/>
      <c r="H66" s="171"/>
    </row>
    <row r="67" spans="1:8">
      <c r="A67" s="157"/>
      <c r="B67" s="158"/>
      <c r="C67" s="158"/>
      <c r="D67" s="158"/>
      <c r="E67" s="172"/>
      <c r="F67" s="95" t="s">
        <v>130</v>
      </c>
      <c r="G67" s="170"/>
      <c r="H67" s="171"/>
    </row>
    <row r="68" spans="1:8">
      <c r="A68" s="157"/>
      <c r="B68" s="158"/>
      <c r="C68" s="158"/>
      <c r="D68" s="158"/>
      <c r="E68" s="172"/>
      <c r="F68" s="95" t="s">
        <v>130</v>
      </c>
      <c r="G68" s="170"/>
      <c r="H68" s="171"/>
    </row>
    <row r="69" spans="1:8">
      <c r="A69" s="157"/>
      <c r="B69" s="158"/>
      <c r="C69" s="158"/>
      <c r="D69" s="158"/>
      <c r="E69" s="172"/>
      <c r="F69" s="95" t="s">
        <v>130</v>
      </c>
      <c r="G69" s="170"/>
      <c r="H69" s="171"/>
    </row>
    <row r="70" spans="1:8">
      <c r="A70" s="157"/>
      <c r="B70" s="158"/>
      <c r="C70" s="158"/>
      <c r="D70" s="158"/>
      <c r="E70" s="172"/>
      <c r="F70" s="95" t="s">
        <v>130</v>
      </c>
      <c r="G70" s="170"/>
      <c r="H70" s="171"/>
    </row>
    <row r="71" spans="1:8">
      <c r="A71" s="157"/>
      <c r="B71" s="158"/>
      <c r="C71" s="158"/>
      <c r="D71" s="158"/>
      <c r="E71" s="172"/>
      <c r="F71" s="95" t="s">
        <v>130</v>
      </c>
      <c r="G71" s="170"/>
      <c r="H71" s="171"/>
    </row>
    <row r="72" spans="1:8">
      <c r="A72" s="157"/>
      <c r="B72" s="158"/>
      <c r="C72" s="158"/>
      <c r="D72" s="158"/>
      <c r="E72" s="172"/>
      <c r="F72" s="95" t="s">
        <v>130</v>
      </c>
      <c r="G72" s="170"/>
      <c r="H72" s="171"/>
    </row>
    <row r="73" spans="1:8">
      <c r="A73" s="157"/>
      <c r="B73" s="158"/>
      <c r="C73" s="158"/>
      <c r="D73" s="158"/>
      <c r="E73" s="172"/>
      <c r="F73" s="95" t="s">
        <v>130</v>
      </c>
      <c r="G73" s="170"/>
      <c r="H73" s="171"/>
    </row>
    <row r="74" spans="1:8">
      <c r="A74" s="157"/>
      <c r="B74" s="158"/>
      <c r="C74" s="158"/>
      <c r="D74" s="158"/>
      <c r="E74" s="172"/>
      <c r="F74" s="95" t="s">
        <v>130</v>
      </c>
      <c r="G74" s="170"/>
      <c r="H74" s="171"/>
    </row>
    <row r="75" spans="1:8">
      <c r="A75" s="157"/>
      <c r="B75" s="158"/>
      <c r="C75" s="158"/>
      <c r="D75" s="158"/>
      <c r="E75" s="172"/>
      <c r="F75" s="95" t="s">
        <v>130</v>
      </c>
      <c r="G75" s="170"/>
      <c r="H75" s="171"/>
    </row>
    <row r="76" spans="1:8">
      <c r="A76" s="157"/>
      <c r="B76" s="158"/>
      <c r="C76" s="158"/>
      <c r="D76" s="158"/>
      <c r="E76" s="172"/>
      <c r="F76" s="95" t="s">
        <v>130</v>
      </c>
      <c r="G76" s="170"/>
      <c r="H76" s="171"/>
    </row>
    <row r="77" spans="1:8">
      <c r="A77" s="157"/>
      <c r="B77" s="158"/>
      <c r="C77" s="158"/>
      <c r="D77" s="158"/>
      <c r="E77" s="172"/>
      <c r="F77" s="95" t="s">
        <v>130</v>
      </c>
      <c r="G77" s="170"/>
      <c r="H77" s="171"/>
    </row>
    <row r="78" spans="1:8">
      <c r="A78" s="157"/>
      <c r="B78" s="158"/>
      <c r="C78" s="158"/>
      <c r="D78" s="158"/>
      <c r="E78" s="172"/>
      <c r="F78" s="95" t="s">
        <v>130</v>
      </c>
      <c r="G78" s="170"/>
      <c r="H78" s="171"/>
    </row>
    <row r="79" spans="1:8">
      <c r="A79" s="157"/>
      <c r="B79" s="158"/>
      <c r="C79" s="158"/>
      <c r="D79" s="158"/>
      <c r="E79" s="172"/>
      <c r="F79" s="95" t="s">
        <v>130</v>
      </c>
      <c r="G79" s="170"/>
      <c r="H79" s="171"/>
    </row>
    <row r="80" spans="1:8">
      <c r="A80" s="157"/>
      <c r="B80" s="158"/>
      <c r="C80" s="158"/>
      <c r="D80" s="158"/>
      <c r="E80" s="172"/>
      <c r="F80" s="95" t="s">
        <v>130</v>
      </c>
      <c r="G80" s="170"/>
      <c r="H80" s="171"/>
    </row>
    <row r="81" spans="1:8">
      <c r="A81" s="157"/>
      <c r="B81" s="158"/>
      <c r="C81" s="158"/>
      <c r="D81" s="158"/>
      <c r="E81" s="172"/>
      <c r="F81" s="95" t="s">
        <v>130</v>
      </c>
      <c r="G81" s="170"/>
      <c r="H81" s="171"/>
    </row>
    <row r="82" spans="1:8">
      <c r="A82" s="157"/>
      <c r="B82" s="158"/>
      <c r="C82" s="158"/>
      <c r="D82" s="158"/>
      <c r="E82" s="172"/>
      <c r="F82" s="95" t="s">
        <v>130</v>
      </c>
      <c r="G82" s="170"/>
      <c r="H82" s="171"/>
    </row>
    <row r="83" spans="1:8">
      <c r="A83" s="157"/>
      <c r="B83" s="158"/>
      <c r="C83" s="158"/>
      <c r="D83" s="158"/>
      <c r="E83" s="172"/>
      <c r="F83" s="95" t="s">
        <v>130</v>
      </c>
      <c r="G83" s="170"/>
      <c r="H83" s="171"/>
    </row>
    <row r="84" spans="1:8">
      <c r="A84" s="157"/>
      <c r="B84" s="158"/>
      <c r="C84" s="158"/>
      <c r="D84" s="158"/>
      <c r="E84" s="172"/>
      <c r="F84" s="95" t="s">
        <v>130</v>
      </c>
      <c r="G84" s="170"/>
      <c r="H84" s="171"/>
    </row>
    <row r="85" spans="1:8">
      <c r="A85" s="157"/>
      <c r="B85" s="158"/>
      <c r="C85" s="158"/>
      <c r="D85" s="158"/>
      <c r="E85" s="172"/>
      <c r="F85" s="95" t="s">
        <v>130</v>
      </c>
      <c r="G85" s="170"/>
      <c r="H85" s="171"/>
    </row>
    <row r="86" spans="1:8">
      <c r="A86" s="157"/>
      <c r="B86" s="158"/>
      <c r="C86" s="158"/>
      <c r="D86" s="158"/>
      <c r="E86" s="172"/>
      <c r="F86" s="95" t="s">
        <v>130</v>
      </c>
      <c r="G86" s="170"/>
      <c r="H86" s="171"/>
    </row>
    <row r="87" spans="1:8">
      <c r="A87" s="157"/>
      <c r="B87" s="158"/>
      <c r="C87" s="158"/>
      <c r="D87" s="158"/>
      <c r="E87" s="172"/>
      <c r="F87" s="95" t="s">
        <v>130</v>
      </c>
      <c r="G87" s="170"/>
      <c r="H87" s="171"/>
    </row>
    <row r="88" spans="1:8">
      <c r="A88" s="157"/>
      <c r="B88" s="158"/>
      <c r="C88" s="158"/>
      <c r="D88" s="158"/>
      <c r="E88" s="172"/>
      <c r="F88" s="95" t="s">
        <v>130</v>
      </c>
      <c r="G88" s="170"/>
      <c r="H88" s="171"/>
    </row>
    <row r="89" spans="1:8">
      <c r="A89" s="157"/>
      <c r="B89" s="158"/>
      <c r="C89" s="158"/>
      <c r="D89" s="158"/>
      <c r="E89" s="172"/>
      <c r="F89" s="95" t="s">
        <v>130</v>
      </c>
      <c r="G89" s="170"/>
      <c r="H89" s="171"/>
    </row>
    <row r="90" spans="1:8">
      <c r="A90" s="157"/>
      <c r="B90" s="158"/>
      <c r="C90" s="158"/>
      <c r="D90" s="158"/>
      <c r="E90" s="172"/>
      <c r="F90" s="95" t="s">
        <v>130</v>
      </c>
      <c r="G90" s="170"/>
      <c r="H90" s="171"/>
    </row>
    <row r="91" ht="13.5" spans="1:8">
      <c r="A91" s="173"/>
      <c r="B91" s="174" t="s">
        <v>238</v>
      </c>
      <c r="C91" s="174"/>
      <c r="D91" s="175"/>
      <c r="E91" s="176"/>
      <c r="F91" s="95" t="s">
        <v>130</v>
      </c>
      <c r="G91" s="177"/>
      <c r="H91" s="178"/>
    </row>
  </sheetData>
  <mergeCells count="48">
    <mergeCell ref="A1:H1"/>
    <mergeCell ref="D3:G3"/>
    <mergeCell ref="D4:G4"/>
    <mergeCell ref="D5:G5"/>
    <mergeCell ref="D6:G6"/>
    <mergeCell ref="G9:H9"/>
    <mergeCell ref="G10:H10"/>
    <mergeCell ref="G11:H11"/>
    <mergeCell ref="G12:H12"/>
    <mergeCell ref="G13:H13"/>
    <mergeCell ref="G15:H15"/>
    <mergeCell ref="G16:H16"/>
    <mergeCell ref="G17:H17"/>
    <mergeCell ref="G18:H18"/>
    <mergeCell ref="G19:H19"/>
    <mergeCell ref="G27:H27"/>
    <mergeCell ref="G28:H28"/>
    <mergeCell ref="G29:H29"/>
    <mergeCell ref="G30:H30"/>
    <mergeCell ref="G31:H31"/>
    <mergeCell ref="G32:H32"/>
    <mergeCell ref="G33:H33"/>
    <mergeCell ref="G43:H43"/>
    <mergeCell ref="G44:H44"/>
    <mergeCell ref="A48:H48"/>
    <mergeCell ref="D50:G50"/>
    <mergeCell ref="D51:G51"/>
    <mergeCell ref="D52:G52"/>
    <mergeCell ref="D53:G53"/>
    <mergeCell ref="G56:H56"/>
    <mergeCell ref="G57:H57"/>
    <mergeCell ref="G58:H58"/>
    <mergeCell ref="G59:H59"/>
    <mergeCell ref="G60:H60"/>
    <mergeCell ref="G62:H62"/>
    <mergeCell ref="G63:H63"/>
    <mergeCell ref="G64:H64"/>
    <mergeCell ref="G65:H65"/>
    <mergeCell ref="G66:H66"/>
    <mergeCell ref="G74:H74"/>
    <mergeCell ref="G75:H75"/>
    <mergeCell ref="G76:H76"/>
    <mergeCell ref="G77:H77"/>
    <mergeCell ref="G78:H78"/>
    <mergeCell ref="G79:H79"/>
    <mergeCell ref="G80:H80"/>
    <mergeCell ref="G90:H90"/>
    <mergeCell ref="G91:H91"/>
  </mergeCells>
  <conditionalFormatting sqref="F10:F44">
    <cfRule type="cellIs" dxfId="1" priority="4" stopIfTrue="1" operator="equal">
      <formula>"F"</formula>
    </cfRule>
    <cfRule type="cellIs" dxfId="2" priority="5" stopIfTrue="1" operator="equal">
      <formula>"B"</formula>
    </cfRule>
    <cfRule type="cellIs" dxfId="3" priority="6" stopIfTrue="1" operator="equal">
      <formula>"u"</formula>
    </cfRule>
  </conditionalFormatting>
  <conditionalFormatting sqref="F57:F91">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1 F14 F27 F57 F58 F61 F74 F12:F13 F15:F19 F20:F26 F28:F44 F59:F60 F62:F66 F67:F73 F75:F91">
      <formula1>"U,P,F,B,S,n/a"</formula1>
    </dataValidation>
  </dataValidations>
  <hyperlinks>
    <hyperlink ref="G2" location="'Cancel Blend From Bin'!A1" display="UC009-01"/>
    <hyperlink ref="G49" location="'Cancel Product Haul'!A1" display="UC009-02"/>
  </hyperlinks>
  <pageMargins left="0.7" right="0.7"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pane ySplit="12" topLeftCell="A13" activePane="bottomLeft" state="frozen"/>
      <selection/>
      <selection pane="bottomLeft" activeCell="C14" sqref="C14"/>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Cancel Product Haul Load</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179" t="s">
        <v>839</v>
      </c>
      <c r="B13" s="91"/>
      <c r="C13" s="91"/>
      <c r="D13" s="91"/>
      <c r="E13" s="91"/>
      <c r="F13" s="91"/>
      <c r="G13" s="91"/>
      <c r="H13" s="91"/>
      <c r="I13" s="111"/>
    </row>
    <row r="14" ht="24" spans="1:9">
      <c r="A14" s="100">
        <f>MAX(A$12:A13)+1</f>
        <v>1</v>
      </c>
      <c r="B14" s="188" t="s">
        <v>840</v>
      </c>
      <c r="C14" s="187" t="s">
        <v>841</v>
      </c>
      <c r="D14" s="95" t="s">
        <v>130</v>
      </c>
      <c r="E14" s="103"/>
      <c r="F14" s="104"/>
      <c r="G14" s="98"/>
      <c r="H14" s="105"/>
      <c r="I14" s="104"/>
    </row>
    <row r="15" spans="1:9">
      <c r="A15" s="100">
        <f>MAX(A$12:A14)+1</f>
        <v>2</v>
      </c>
      <c r="B15" s="180"/>
      <c r="C15" s="102"/>
      <c r="D15" s="95" t="s">
        <v>130</v>
      </c>
      <c r="E15" s="103"/>
      <c r="F15" s="104"/>
      <c r="G15" s="98"/>
      <c r="H15" s="105"/>
      <c r="I15" s="104"/>
    </row>
    <row r="16" spans="1:9">
      <c r="A16" s="100">
        <f>MAX(A$12:A15)+1</f>
        <v>3</v>
      </c>
      <c r="B16" s="181"/>
      <c r="C16" s="102"/>
      <c r="D16" s="95" t="s">
        <v>130</v>
      </c>
      <c r="E16" s="103"/>
      <c r="F16" s="104"/>
      <c r="G16" s="98"/>
      <c r="H16" s="105"/>
      <c r="I16" s="104"/>
    </row>
    <row r="17" spans="1:9">
      <c r="A17" s="100">
        <f>MAX(A$12:A16)+1</f>
        <v>4</v>
      </c>
      <c r="B17" s="181"/>
      <c r="C17" s="102"/>
      <c r="D17" s="95" t="s">
        <v>130</v>
      </c>
      <c r="E17" s="103"/>
      <c r="F17" s="104"/>
      <c r="G17" s="98"/>
      <c r="H17" s="105"/>
      <c r="I17" s="104"/>
    </row>
    <row r="18" spans="1:9">
      <c r="A18" s="100">
        <f>MAX(A$12:A17)+1</f>
        <v>5</v>
      </c>
      <c r="B18" s="181"/>
      <c r="C18" s="102"/>
      <c r="D18" s="95" t="s">
        <v>130</v>
      </c>
      <c r="E18" s="103"/>
      <c r="F18" s="104"/>
      <c r="G18" s="98"/>
      <c r="H18" s="105"/>
      <c r="I18" s="104"/>
    </row>
    <row r="19" spans="1:9">
      <c r="A19" s="100">
        <f>MAX(A$12:A18)+1</f>
        <v>6</v>
      </c>
      <c r="B19" s="182"/>
      <c r="C19" s="101"/>
      <c r="D19" s="95" t="s">
        <v>130</v>
      </c>
      <c r="E19" s="103"/>
      <c r="F19" s="104"/>
      <c r="G19" s="98"/>
      <c r="H19" s="105"/>
      <c r="I19" s="104"/>
    </row>
    <row r="20" spans="1:9">
      <c r="A20" s="100">
        <f>MAX(A$12:A19)+1</f>
        <v>7</v>
      </c>
      <c r="B20" s="102"/>
      <c r="C20" s="101"/>
      <c r="D20" s="95" t="s">
        <v>130</v>
      </c>
      <c r="E20" s="103"/>
      <c r="F20" s="104"/>
      <c r="G20" s="98"/>
      <c r="H20" s="105"/>
      <c r="I20" s="104"/>
    </row>
    <row r="21" spans="1:9">
      <c r="A21" s="100">
        <f>MAX(A$12:A20)+1</f>
        <v>8</v>
      </c>
      <c r="B21" s="101"/>
      <c r="C21" s="101"/>
      <c r="D21" s="95" t="s">
        <v>130</v>
      </c>
      <c r="E21" s="103"/>
      <c r="F21" s="104"/>
      <c r="G21" s="98"/>
      <c r="H21" s="105"/>
      <c r="I21" s="104"/>
    </row>
    <row r="22" spans="1:9">
      <c r="A22" s="100">
        <f>MAX(A$12:A21)+1</f>
        <v>9</v>
      </c>
      <c r="B22" s="102"/>
      <c r="C22" s="101"/>
      <c r="D22" s="95" t="s">
        <v>130</v>
      </c>
      <c r="E22" s="103"/>
      <c r="F22" s="104"/>
      <c r="G22" s="98"/>
      <c r="H22" s="105"/>
      <c r="I22" s="104"/>
    </row>
    <row r="23" spans="1:9">
      <c r="A23" s="100">
        <f>MAX(A$12:A22)+1</f>
        <v>10</v>
      </c>
      <c r="B23" s="102"/>
      <c r="C23" s="101"/>
      <c r="D23" s="95" t="s">
        <v>130</v>
      </c>
      <c r="E23" s="103"/>
      <c r="F23" s="104"/>
      <c r="G23" s="98"/>
      <c r="H23" s="105"/>
      <c r="I23" s="104"/>
    </row>
    <row r="24" spans="1:9">
      <c r="A24" s="100">
        <f>MAX(A$12:A23)+1</f>
        <v>11</v>
      </c>
      <c r="B24" s="101"/>
      <c r="C24" s="101"/>
      <c r="D24" s="95" t="s">
        <v>130</v>
      </c>
      <c r="E24" s="103"/>
      <c r="F24" s="104"/>
      <c r="G24" s="98"/>
      <c r="H24" s="105"/>
      <c r="I24" s="104"/>
    </row>
    <row r="25" spans="1:9">
      <c r="A25" s="100">
        <f>MAX(A$12:A24)+1</f>
        <v>12</v>
      </c>
      <c r="B25" s="102"/>
      <c r="C25" s="101"/>
      <c r="D25" s="95" t="s">
        <v>130</v>
      </c>
      <c r="E25" s="103"/>
      <c r="F25" s="104"/>
      <c r="G25" s="98"/>
      <c r="H25" s="105"/>
      <c r="I25" s="104"/>
    </row>
    <row r="26" spans="1:9">
      <c r="A26" s="100">
        <f>MAX(A$12:A25)+1</f>
        <v>13</v>
      </c>
      <c r="B26" s="102"/>
      <c r="C26" s="101"/>
      <c r="D26" s="95" t="s">
        <v>130</v>
      </c>
      <c r="E26" s="103"/>
      <c r="F26" s="104"/>
      <c r="G26" s="98"/>
      <c r="H26" s="105"/>
      <c r="I26" s="104"/>
    </row>
    <row r="27" spans="1:9">
      <c r="A27" s="100">
        <f>MAX(A$12:A26)+1</f>
        <v>14</v>
      </c>
      <c r="B27" s="101"/>
      <c r="C27" s="101"/>
      <c r="D27" s="95" t="s">
        <v>130</v>
      </c>
      <c r="E27" s="103"/>
      <c r="F27" s="104"/>
      <c r="G27" s="98"/>
      <c r="H27" s="105"/>
      <c r="I27" s="104"/>
    </row>
    <row r="28" spans="1:9">
      <c r="A28" s="100">
        <f>MAX(A$12:A27)+1</f>
        <v>15</v>
      </c>
      <c r="B28" s="102"/>
      <c r="C28" s="101"/>
      <c r="D28" s="95" t="s">
        <v>130</v>
      </c>
      <c r="E28" s="103"/>
      <c r="F28" s="104"/>
      <c r="G28" s="98"/>
      <c r="H28" s="105"/>
      <c r="I28" s="104"/>
    </row>
    <row r="29" spans="1:9">
      <c r="A29" s="100">
        <f>MAX(A$12:A28)+1</f>
        <v>16</v>
      </c>
      <c r="B29" s="102"/>
      <c r="C29" s="101"/>
      <c r="D29" s="95" t="s">
        <v>130</v>
      </c>
      <c r="E29" s="103"/>
      <c r="F29" s="104"/>
      <c r="G29" s="98"/>
      <c r="H29" s="105"/>
      <c r="I29" s="104"/>
    </row>
    <row r="30" spans="1:9">
      <c r="A30" s="100">
        <f>MAX(A$12:A29)+1</f>
        <v>17</v>
      </c>
      <c r="B30" s="101"/>
      <c r="C30" s="101"/>
      <c r="D30" s="95" t="s">
        <v>130</v>
      </c>
      <c r="E30" s="103"/>
      <c r="F30" s="104"/>
      <c r="G30" s="98"/>
      <c r="H30" s="105"/>
      <c r="I30" s="104"/>
    </row>
    <row r="31" spans="1:9">
      <c r="A31" s="100">
        <f>MAX(A$12:A30)+1</f>
        <v>18</v>
      </c>
      <c r="B31" s="102"/>
      <c r="C31" s="101"/>
      <c r="D31" s="95" t="s">
        <v>130</v>
      </c>
      <c r="E31" s="103"/>
      <c r="F31" s="104"/>
      <c r="G31" s="98"/>
      <c r="H31" s="105"/>
      <c r="I31" s="104"/>
    </row>
    <row r="32" spans="1:9">
      <c r="A32" s="100">
        <f>MAX(A$12:A31)+1</f>
        <v>19</v>
      </c>
      <c r="B32" s="102"/>
      <c r="C32" s="101"/>
      <c r="D32" s="95" t="s">
        <v>130</v>
      </c>
      <c r="E32" s="103"/>
      <c r="F32" s="104"/>
      <c r="G32" s="98"/>
      <c r="H32" s="105"/>
      <c r="I32" s="104"/>
    </row>
    <row r="33" spans="1:9">
      <c r="A33" s="100">
        <f>MAX(A$12:A32)+1</f>
        <v>20</v>
      </c>
      <c r="B33" s="101"/>
      <c r="C33" s="101"/>
      <c r="D33" s="95" t="s">
        <v>130</v>
      </c>
      <c r="E33" s="103"/>
      <c r="F33" s="104"/>
      <c r="G33" s="98"/>
      <c r="H33" s="105"/>
      <c r="I33" s="104"/>
    </row>
    <row r="34" spans="1:9">
      <c r="A34" s="100">
        <f>MAX(A$12:A33)+1</f>
        <v>21</v>
      </c>
      <c r="B34" s="102"/>
      <c r="C34" s="101"/>
      <c r="D34" s="95" t="s">
        <v>130</v>
      </c>
      <c r="E34" s="103"/>
      <c r="F34" s="104"/>
      <c r="G34" s="98"/>
      <c r="H34" s="105"/>
      <c r="I34" s="104"/>
    </row>
    <row r="35" spans="1:9">
      <c r="A35" s="100">
        <f>MAX(A$12:A34)+1</f>
        <v>22</v>
      </c>
      <c r="B35" s="102"/>
      <c r="C35" s="101"/>
      <c r="D35" s="95" t="s">
        <v>130</v>
      </c>
      <c r="E35" s="103"/>
      <c r="F35" s="104"/>
      <c r="G35" s="98"/>
      <c r="H35" s="105"/>
      <c r="I35" s="104"/>
    </row>
    <row r="36" spans="1:9">
      <c r="A36" s="100">
        <f>MAX(A$12:A35)+1</f>
        <v>23</v>
      </c>
      <c r="B36" s="101"/>
      <c r="C36" s="101"/>
      <c r="D36" s="95" t="s">
        <v>130</v>
      </c>
      <c r="E36" s="103"/>
      <c r="F36" s="104"/>
      <c r="G36" s="98"/>
      <c r="H36" s="105"/>
      <c r="I36" s="104"/>
    </row>
    <row r="37" spans="1:9">
      <c r="A37" s="100">
        <f>MAX(A$12:A36)+1</f>
        <v>24</v>
      </c>
      <c r="B37" s="102"/>
      <c r="C37" s="101"/>
      <c r="D37" s="95" t="s">
        <v>130</v>
      </c>
      <c r="E37" s="103"/>
      <c r="F37" s="104"/>
      <c r="G37" s="98"/>
      <c r="H37" s="105"/>
      <c r="I37" s="104"/>
    </row>
    <row r="38" spans="1:9">
      <c r="A38" s="100">
        <f>MAX(A$12:A37)+1</f>
        <v>25</v>
      </c>
      <c r="B38" s="102"/>
      <c r="C38" s="101"/>
      <c r="D38" s="95" t="s">
        <v>130</v>
      </c>
      <c r="E38" s="103"/>
      <c r="F38" s="104"/>
      <c r="G38" s="98"/>
      <c r="H38" s="105"/>
      <c r="I38" s="104"/>
    </row>
    <row r="39" spans="1:9">
      <c r="A39" s="100">
        <f>MAX(A$12:A38)+1</f>
        <v>26</v>
      </c>
      <c r="B39" s="101"/>
      <c r="C39" s="101"/>
      <c r="D39" s="95" t="s">
        <v>130</v>
      </c>
      <c r="E39" s="103"/>
      <c r="F39" s="104"/>
      <c r="G39" s="98"/>
      <c r="H39" s="105"/>
      <c r="I39" s="104"/>
    </row>
    <row r="40" spans="1:9">
      <c r="A40" s="100">
        <f>MAX(A$12:A39)+1</f>
        <v>27</v>
      </c>
      <c r="B40" s="102"/>
      <c r="C40" s="101"/>
      <c r="D40" s="95" t="s">
        <v>130</v>
      </c>
      <c r="E40" s="103"/>
      <c r="F40" s="104"/>
      <c r="G40" s="98"/>
      <c r="H40" s="105"/>
      <c r="I40" s="104"/>
    </row>
    <row r="41" spans="1:9">
      <c r="A41" s="100">
        <f>MAX(A$12:A40)+1</f>
        <v>28</v>
      </c>
      <c r="B41" s="102"/>
      <c r="C41" s="101"/>
      <c r="D41" s="95" t="s">
        <v>130</v>
      </c>
      <c r="E41" s="103"/>
      <c r="F41" s="104"/>
      <c r="G41" s="98"/>
      <c r="H41" s="105"/>
      <c r="I41" s="104"/>
    </row>
    <row r="42" spans="1:9">
      <c r="A42" s="100">
        <f>MAX(A$12:A41)+1</f>
        <v>29</v>
      </c>
      <c r="B42" s="101"/>
      <c r="C42" s="101"/>
      <c r="D42" s="95" t="s">
        <v>130</v>
      </c>
      <c r="E42" s="103"/>
      <c r="F42" s="104"/>
      <c r="G42" s="98"/>
      <c r="H42" s="105"/>
      <c r="I42" s="104"/>
    </row>
    <row r="43" spans="1:9">
      <c r="A43" s="100">
        <f>MAX(A$12:A42)+1</f>
        <v>30</v>
      </c>
      <c r="B43" s="102"/>
      <c r="C43" s="101"/>
      <c r="D43" s="95" t="s">
        <v>130</v>
      </c>
      <c r="E43" s="103"/>
      <c r="F43" s="104"/>
      <c r="G43" s="98"/>
      <c r="H43" s="105"/>
      <c r="I43" s="104"/>
    </row>
    <row r="44" spans="1:9">
      <c r="A44" s="100">
        <f>MAX(A$12:A43)+1</f>
        <v>31</v>
      </c>
      <c r="B44" s="102"/>
      <c r="C44" s="101"/>
      <c r="D44" s="95" t="s">
        <v>130</v>
      </c>
      <c r="E44" s="103"/>
      <c r="F44" s="104"/>
      <c r="G44" s="98"/>
      <c r="H44" s="105"/>
      <c r="I44" s="104"/>
    </row>
    <row r="45" spans="1:9">
      <c r="A45" s="100">
        <f>MAX(A$12:A44)+1</f>
        <v>32</v>
      </c>
      <c r="B45" s="101"/>
      <c r="C45" s="101"/>
      <c r="D45" s="95" t="s">
        <v>130</v>
      </c>
      <c r="E45" s="103"/>
      <c r="F45" s="104"/>
      <c r="G45" s="98"/>
      <c r="H45" s="105"/>
      <c r="I45" s="104"/>
    </row>
    <row r="46" spans="1:9">
      <c r="A46" s="100">
        <f>MAX(A$12:A45)+1</f>
        <v>33</v>
      </c>
      <c r="B46" s="102"/>
      <c r="C46" s="101"/>
      <c r="D46" s="95" t="s">
        <v>130</v>
      </c>
      <c r="E46" s="103"/>
      <c r="F46" s="104"/>
      <c r="G46" s="98"/>
      <c r="H46" s="105"/>
      <c r="I46" s="104"/>
    </row>
    <row r="47" spans="1:9">
      <c r="A47" s="100">
        <f>MAX(A$12:A46)+1</f>
        <v>34</v>
      </c>
      <c r="B47" s="102"/>
      <c r="C47" s="101"/>
      <c r="D47" s="95" t="s">
        <v>130</v>
      </c>
      <c r="E47" s="103"/>
      <c r="F47" s="104"/>
      <c r="G47" s="98"/>
      <c r="H47" s="105"/>
      <c r="I47" s="104"/>
    </row>
    <row r="48" spans="1:9">
      <c r="A48" s="100">
        <f>MAX(A$12:A47)+1</f>
        <v>35</v>
      </c>
      <c r="B48" s="101"/>
      <c r="C48" s="101"/>
      <c r="D48" s="95" t="s">
        <v>130</v>
      </c>
      <c r="E48" s="103"/>
      <c r="F48" s="104"/>
      <c r="G48" s="98"/>
      <c r="H48" s="105"/>
      <c r="I48" s="104"/>
    </row>
    <row r="49" spans="1:9">
      <c r="A49" s="100">
        <f>MAX(A$12:A48)+1</f>
        <v>36</v>
      </c>
      <c r="B49" s="102"/>
      <c r="C49" s="101"/>
      <c r="D49" s="95" t="s">
        <v>130</v>
      </c>
      <c r="E49" s="103"/>
      <c r="F49" s="104"/>
      <c r="G49" s="98"/>
      <c r="H49" s="105"/>
      <c r="I49" s="104"/>
    </row>
    <row r="50" spans="1:9">
      <c r="A50" s="100">
        <f>MAX(A$12:A49)+1</f>
        <v>37</v>
      </c>
      <c r="B50" s="102"/>
      <c r="C50" s="101"/>
      <c r="D50" s="95" t="s">
        <v>130</v>
      </c>
      <c r="E50" s="103"/>
      <c r="F50" s="104"/>
      <c r="G50" s="98"/>
      <c r="H50" s="105"/>
      <c r="I50" s="104"/>
    </row>
    <row r="51" spans="1:9">
      <c r="A51" s="100">
        <f>MAX(A$12:A50)+1</f>
        <v>38</v>
      </c>
      <c r="B51" s="101"/>
      <c r="C51" s="101"/>
      <c r="D51" s="95" t="s">
        <v>130</v>
      </c>
      <c r="E51" s="103"/>
      <c r="F51" s="104"/>
      <c r="G51" s="98"/>
      <c r="H51" s="105"/>
      <c r="I51" s="104"/>
    </row>
    <row r="52" spans="1:9">
      <c r="A52" s="100">
        <f>MAX(A$12:A51)+1</f>
        <v>39</v>
      </c>
      <c r="B52" s="102"/>
      <c r="C52" s="101"/>
      <c r="D52" s="95" t="s">
        <v>130</v>
      </c>
      <c r="E52" s="103"/>
      <c r="F52" s="104"/>
      <c r="G52" s="98"/>
      <c r="H52" s="105"/>
      <c r="I52" s="104"/>
    </row>
    <row r="53" spans="1:9">
      <c r="A53" s="100">
        <f>MAX(A$12:A52)+1</f>
        <v>40</v>
      </c>
      <c r="B53" s="102"/>
      <c r="C53" s="101"/>
      <c r="D53" s="95" t="s">
        <v>130</v>
      </c>
      <c r="E53" s="103"/>
      <c r="F53" s="104"/>
      <c r="G53" s="98"/>
      <c r="H53" s="105"/>
      <c r="I53" s="104"/>
    </row>
    <row r="54" spans="1:9">
      <c r="A54" s="100">
        <f>MAX(A$12:A53)+1</f>
        <v>41</v>
      </c>
      <c r="B54" s="101"/>
      <c r="C54" s="101"/>
      <c r="D54" s="95" t="s">
        <v>130</v>
      </c>
      <c r="E54" s="103"/>
      <c r="F54" s="104"/>
      <c r="G54" s="98"/>
      <c r="H54" s="105"/>
      <c r="I54" s="104"/>
    </row>
    <row r="55" spans="1:9">
      <c r="A55" s="100">
        <f>MAX(A$12:A54)+1</f>
        <v>42</v>
      </c>
      <c r="B55" s="102"/>
      <c r="C55" s="101"/>
      <c r="D55" s="95" t="s">
        <v>130</v>
      </c>
      <c r="E55" s="103"/>
      <c r="F55" s="104"/>
      <c r="G55" s="98"/>
      <c r="H55" s="105"/>
      <c r="I55" s="104"/>
    </row>
    <row r="56" spans="1:9">
      <c r="A56" s="100">
        <f>MAX(A$12:A55)+1</f>
        <v>43</v>
      </c>
      <c r="B56" s="102"/>
      <c r="C56" s="101"/>
      <c r="D56" s="95" t="s">
        <v>130</v>
      </c>
      <c r="E56" s="103"/>
      <c r="F56" s="104"/>
      <c r="G56" s="98"/>
      <c r="H56" s="105"/>
      <c r="I56" s="104"/>
    </row>
    <row r="57" spans="1:9">
      <c r="A57" s="100">
        <f>MAX(A$12:A56)+1</f>
        <v>44</v>
      </c>
      <c r="B57" s="101"/>
      <c r="C57" s="101"/>
      <c r="D57" s="95" t="s">
        <v>130</v>
      </c>
      <c r="E57" s="103"/>
      <c r="F57" s="104"/>
      <c r="G57" s="98"/>
      <c r="H57" s="105"/>
      <c r="I57" s="104"/>
    </row>
    <row r="58" spans="1:9">
      <c r="A58" s="100">
        <f>MAX(A$12:A57)+1</f>
        <v>45</v>
      </c>
      <c r="B58" s="102"/>
      <c r="C58" s="101"/>
      <c r="D58" s="95" t="s">
        <v>130</v>
      </c>
      <c r="E58" s="103"/>
      <c r="F58" s="104"/>
      <c r="G58" s="98"/>
      <c r="H58" s="105"/>
      <c r="I58" s="104"/>
    </row>
    <row r="59" spans="1:9">
      <c r="A59" s="100">
        <f>MAX(A$12:A58)+1</f>
        <v>46</v>
      </c>
      <c r="B59" s="102"/>
      <c r="C59" s="101"/>
      <c r="D59" s="95" t="s">
        <v>130</v>
      </c>
      <c r="E59" s="103"/>
      <c r="F59" s="104"/>
      <c r="G59" s="98"/>
      <c r="H59" s="105"/>
      <c r="I59" s="104"/>
    </row>
    <row r="60" spans="1:9">
      <c r="A60" s="100">
        <f>MAX(A$12:A59)+1</f>
        <v>47</v>
      </c>
      <c r="B60" s="101"/>
      <c r="C60" s="101"/>
      <c r="D60" s="95" t="s">
        <v>130</v>
      </c>
      <c r="E60" s="103"/>
      <c r="F60" s="104"/>
      <c r="G60" s="98"/>
      <c r="H60" s="105"/>
      <c r="I60" s="104"/>
    </row>
    <row r="61" spans="1:9">
      <c r="A61" s="107"/>
      <c r="B61" s="107"/>
      <c r="C61" s="107"/>
      <c r="D61" s="107"/>
      <c r="E61" s="107"/>
      <c r="F61" s="107"/>
      <c r="G61" s="107"/>
      <c r="H61" s="107"/>
      <c r="I61" s="107"/>
    </row>
    <row r="62" spans="1:9">
      <c r="A62" s="112" t="s">
        <v>137</v>
      </c>
      <c r="B62" s="112"/>
      <c r="C62" s="112"/>
      <c r="D62" s="112"/>
      <c r="E62" s="112"/>
      <c r="F62" s="112"/>
      <c r="G62" s="112"/>
      <c r="H62" s="112"/>
      <c r="I62" s="112"/>
    </row>
  </sheetData>
  <mergeCells count="4">
    <mergeCell ref="A1:I1"/>
    <mergeCell ref="A13:I13"/>
    <mergeCell ref="A61:I61"/>
    <mergeCell ref="A62:I62"/>
  </mergeCells>
  <conditionalFormatting sqref="D14:D60">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0">
      <formula1>"U,P,F,B,S,n/a"</formula1>
    </dataValidation>
  </dataValidations>
  <hyperlinks>
    <hyperlink ref="B14" location="'UC010 Test Cases'!A1" display="Cancel Product Haul Load(Ideal scenrio)"/>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64865"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64865" progId="Paint.Picture" r:id="rId4"/>
      </mc:Fallback>
    </mc:AlternateContent>
  </oleObjec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
  <sheetViews>
    <sheetView workbookViewId="0">
      <selection activeCell="E7" sqref="E$1:E$1048576"/>
    </sheetView>
  </sheetViews>
  <sheetFormatPr defaultColWidth="9" defaultRowHeight="12.75" outlineLevelCol="7"/>
  <cols>
    <col min="1" max="1" width="3.14285714285714" customWidth="1"/>
    <col min="2" max="3" width="32.1428571428571" customWidth="1"/>
    <col min="4" max="5" width="30.4285714285714" customWidth="1"/>
    <col min="6" max="6" width="9.14285714285714" customWidth="1"/>
    <col min="7" max="7" width="12.1428571428571" customWidth="1"/>
  </cols>
  <sheetData>
    <row r="1" ht="16.5" spans="1:8">
      <c r="A1" s="115" t="s">
        <v>842</v>
      </c>
      <c r="B1" s="115"/>
      <c r="C1" s="115"/>
      <c r="D1" s="115"/>
      <c r="E1" s="115"/>
      <c r="F1" s="115"/>
      <c r="G1" s="115"/>
      <c r="H1" s="115"/>
    </row>
    <row r="2" ht="24.75" spans="1:8">
      <c r="A2" s="116"/>
      <c r="B2" s="117" t="s">
        <v>139</v>
      </c>
      <c r="C2" s="117"/>
      <c r="D2" s="118" t="s">
        <v>843</v>
      </c>
      <c r="E2" s="119"/>
      <c r="F2" s="120" t="s">
        <v>141</v>
      </c>
      <c r="G2" s="121" t="s">
        <v>844</v>
      </c>
      <c r="H2" s="122"/>
    </row>
    <row r="3" ht="27.75" customHeight="1" spans="1:8">
      <c r="A3" s="123"/>
      <c r="B3" s="124" t="s">
        <v>143</v>
      </c>
      <c r="C3" s="125"/>
      <c r="D3" s="126" t="s">
        <v>85</v>
      </c>
      <c r="E3" s="127"/>
      <c r="F3" s="128"/>
      <c r="G3" s="129"/>
      <c r="H3" s="122"/>
    </row>
    <row r="4" spans="1:8">
      <c r="A4" s="130"/>
      <c r="B4" s="124" t="s">
        <v>145</v>
      </c>
      <c r="C4" s="125"/>
      <c r="D4" s="126"/>
      <c r="E4" s="127"/>
      <c r="F4" s="128"/>
      <c r="G4" s="129"/>
      <c r="H4" s="122"/>
    </row>
    <row r="5" spans="1:8">
      <c r="A5" s="130"/>
      <c r="B5" s="124" t="s">
        <v>147</v>
      </c>
      <c r="C5" s="131"/>
      <c r="D5" s="189"/>
      <c r="E5" s="189"/>
      <c r="F5" s="189"/>
      <c r="G5" s="189"/>
      <c r="H5" s="122"/>
    </row>
    <row r="6" ht="26.25" customHeight="1" spans="1:8">
      <c r="A6" s="133"/>
      <c r="B6" s="134" t="s">
        <v>149</v>
      </c>
      <c r="C6" s="135"/>
      <c r="D6" s="136"/>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829</v>
      </c>
      <c r="H8" s="151"/>
    </row>
    <row r="9" ht="26.25" spans="1:8">
      <c r="A9" s="152" t="s">
        <v>158</v>
      </c>
      <c r="B9" s="153" t="s">
        <v>159</v>
      </c>
      <c r="C9" s="153"/>
      <c r="D9" s="153" t="s">
        <v>161</v>
      </c>
      <c r="E9" s="153"/>
      <c r="F9" s="154" t="s">
        <v>121</v>
      </c>
      <c r="G9" s="155" t="s">
        <v>163</v>
      </c>
      <c r="H9" s="156"/>
    </row>
    <row r="10" spans="1:8">
      <c r="A10" s="157">
        <v>1</v>
      </c>
      <c r="B10" s="164" t="s">
        <v>688</v>
      </c>
      <c r="C10" s="164"/>
      <c r="D10" s="165" t="s">
        <v>169</v>
      </c>
      <c r="E10" s="159"/>
      <c r="F10" s="95" t="s">
        <v>130</v>
      </c>
      <c r="G10" s="160"/>
      <c r="H10" s="161"/>
    </row>
    <row r="11" ht="24" spans="1:8">
      <c r="A11" s="157">
        <v>2</v>
      </c>
      <c r="B11" s="164" t="s">
        <v>225</v>
      </c>
      <c r="C11" s="164"/>
      <c r="D11" s="165" t="s">
        <v>830</v>
      </c>
      <c r="E11" s="159"/>
      <c r="F11" s="95" t="s">
        <v>130</v>
      </c>
      <c r="G11" s="166"/>
      <c r="H11" s="167"/>
    </row>
    <row r="12" ht="38.25" spans="1:8">
      <c r="A12" s="157">
        <v>3</v>
      </c>
      <c r="B12" s="183" t="s">
        <v>845</v>
      </c>
      <c r="C12" s="158"/>
      <c r="D12" s="158" t="s">
        <v>846</v>
      </c>
      <c r="E12" s="172"/>
      <c r="F12" s="95" t="s">
        <v>115</v>
      </c>
      <c r="G12" s="170" t="s">
        <v>847</v>
      </c>
      <c r="H12" s="171"/>
    </row>
    <row r="13" spans="1:8">
      <c r="A13" s="157">
        <v>4</v>
      </c>
      <c r="B13" s="183"/>
      <c r="C13" s="158"/>
      <c r="D13" s="158"/>
      <c r="E13" s="172"/>
      <c r="F13" s="95" t="s">
        <v>130</v>
      </c>
      <c r="G13" s="170"/>
      <c r="H13" s="171"/>
    </row>
    <row r="14" spans="1:8">
      <c r="A14" s="157">
        <v>5</v>
      </c>
      <c r="B14" s="183"/>
      <c r="C14" s="158"/>
      <c r="D14" s="158"/>
      <c r="E14" s="172"/>
      <c r="F14" s="95" t="s">
        <v>130</v>
      </c>
      <c r="G14" s="170"/>
      <c r="H14" s="171"/>
    </row>
    <row r="15" spans="1:8">
      <c r="A15" s="157">
        <v>6</v>
      </c>
      <c r="B15" s="183"/>
      <c r="C15" s="158"/>
      <c r="D15" s="158"/>
      <c r="E15" s="172"/>
      <c r="F15" s="95" t="s">
        <v>130</v>
      </c>
      <c r="G15" s="170"/>
      <c r="H15" s="171"/>
    </row>
    <row r="16" spans="1:8">
      <c r="A16" s="157">
        <v>7</v>
      </c>
      <c r="B16" s="183"/>
      <c r="C16" s="158"/>
      <c r="D16" s="158"/>
      <c r="E16" s="172"/>
      <c r="F16" s="95" t="s">
        <v>130</v>
      </c>
      <c r="G16" s="170"/>
      <c r="H16" s="171"/>
    </row>
    <row r="17" spans="1:8">
      <c r="A17" s="157"/>
      <c r="B17" s="183"/>
      <c r="C17" s="158"/>
      <c r="D17" s="158"/>
      <c r="E17" s="172"/>
      <c r="F17" s="95" t="s">
        <v>130</v>
      </c>
      <c r="G17" s="170"/>
      <c r="H17" s="171"/>
    </row>
    <row r="18" spans="1:8">
      <c r="A18" s="157"/>
      <c r="B18" s="158"/>
      <c r="C18" s="158"/>
      <c r="D18" s="158"/>
      <c r="E18" s="172"/>
      <c r="F18" s="95" t="s">
        <v>130</v>
      </c>
      <c r="G18" s="170"/>
      <c r="H18" s="171"/>
    </row>
    <row r="19" spans="1:8">
      <c r="A19" s="157"/>
      <c r="B19" s="158"/>
      <c r="C19" s="158"/>
      <c r="D19" s="158"/>
      <c r="E19" s="172"/>
      <c r="F19" s="95" t="s">
        <v>130</v>
      </c>
      <c r="G19" s="170"/>
      <c r="H19" s="171"/>
    </row>
    <row r="20" spans="1:8">
      <c r="A20" s="157"/>
      <c r="B20" s="158"/>
      <c r="C20" s="158"/>
      <c r="D20" s="158"/>
      <c r="E20" s="172"/>
      <c r="F20" s="95" t="s">
        <v>130</v>
      </c>
      <c r="G20" s="170"/>
      <c r="H20" s="171"/>
    </row>
    <row r="21" spans="1:8">
      <c r="A21" s="157"/>
      <c r="B21" s="158"/>
      <c r="C21" s="158"/>
      <c r="D21" s="158"/>
      <c r="E21" s="172"/>
      <c r="F21" s="95" t="s">
        <v>130</v>
      </c>
      <c r="G21" s="170"/>
      <c r="H21" s="171"/>
    </row>
    <row r="22" spans="1:8">
      <c r="A22" s="157"/>
      <c r="B22" s="158"/>
      <c r="C22" s="158"/>
      <c r="D22" s="158"/>
      <c r="E22" s="172"/>
      <c r="F22" s="95" t="s">
        <v>130</v>
      </c>
      <c r="G22" s="170"/>
      <c r="H22" s="171"/>
    </row>
    <row r="23" spans="1:8">
      <c r="A23" s="157"/>
      <c r="B23" s="158"/>
      <c r="C23" s="158"/>
      <c r="D23" s="158"/>
      <c r="E23" s="172"/>
      <c r="F23" s="95" t="s">
        <v>130</v>
      </c>
      <c r="G23" s="170"/>
      <c r="H23" s="171"/>
    </row>
    <row r="24" spans="1:8">
      <c r="A24" s="157"/>
      <c r="B24" s="158"/>
      <c r="C24" s="158"/>
      <c r="D24" s="158"/>
      <c r="E24" s="172"/>
      <c r="F24" s="95" t="s">
        <v>130</v>
      </c>
      <c r="G24" s="170"/>
      <c r="H24" s="171"/>
    </row>
    <row r="25" spans="1:8">
      <c r="A25" s="157"/>
      <c r="B25" s="158"/>
      <c r="C25" s="158"/>
      <c r="D25" s="158"/>
      <c r="E25" s="172"/>
      <c r="F25" s="95" t="s">
        <v>130</v>
      </c>
      <c r="G25" s="170"/>
      <c r="H25" s="171"/>
    </row>
    <row r="26" spans="1:8">
      <c r="A26" s="157"/>
      <c r="B26" s="158"/>
      <c r="C26" s="158"/>
      <c r="D26" s="158"/>
      <c r="E26" s="172"/>
      <c r="F26" s="95" t="s">
        <v>130</v>
      </c>
      <c r="G26" s="170"/>
      <c r="H26" s="171"/>
    </row>
    <row r="27" spans="1:8">
      <c r="A27" s="157"/>
      <c r="B27" s="158"/>
      <c r="C27" s="158"/>
      <c r="D27" s="158"/>
      <c r="E27" s="172"/>
      <c r="F27" s="95" t="s">
        <v>130</v>
      </c>
      <c r="G27" s="170"/>
      <c r="H27" s="171"/>
    </row>
    <row r="28" spans="1:8">
      <c r="A28" s="157"/>
      <c r="B28" s="158"/>
      <c r="C28" s="158"/>
      <c r="D28" s="158"/>
      <c r="E28" s="172"/>
      <c r="F28" s="95" t="s">
        <v>130</v>
      </c>
      <c r="G28" s="170"/>
      <c r="H28" s="171"/>
    </row>
    <row r="29" spans="1:8">
      <c r="A29" s="157"/>
      <c r="B29" s="158"/>
      <c r="C29" s="158"/>
      <c r="D29" s="158"/>
      <c r="E29" s="172"/>
      <c r="F29" s="95" t="s">
        <v>130</v>
      </c>
      <c r="G29" s="170"/>
      <c r="H29" s="171"/>
    </row>
    <row r="30" spans="1:8">
      <c r="A30" s="157"/>
      <c r="B30" s="158"/>
      <c r="C30" s="158"/>
      <c r="D30" s="158"/>
      <c r="E30" s="172"/>
      <c r="F30" s="95" t="s">
        <v>130</v>
      </c>
      <c r="G30" s="170"/>
      <c r="H30" s="171"/>
    </row>
    <row r="31" spans="1:8">
      <c r="A31" s="157"/>
      <c r="B31" s="158"/>
      <c r="C31" s="158"/>
      <c r="D31" s="158"/>
      <c r="E31" s="172"/>
      <c r="F31" s="95" t="s">
        <v>130</v>
      </c>
      <c r="G31" s="170"/>
      <c r="H31" s="171"/>
    </row>
    <row r="32" spans="1:8">
      <c r="A32" s="157"/>
      <c r="B32" s="158"/>
      <c r="C32" s="158"/>
      <c r="D32" s="158"/>
      <c r="E32" s="172"/>
      <c r="F32" s="95" t="s">
        <v>130</v>
      </c>
      <c r="G32" s="170"/>
      <c r="H32" s="171"/>
    </row>
    <row r="33" customHeight="1" spans="1:8">
      <c r="A33" s="157"/>
      <c r="B33" s="158"/>
      <c r="C33" s="158"/>
      <c r="D33" s="158"/>
      <c r="E33" s="172"/>
      <c r="F33" s="95" t="s">
        <v>130</v>
      </c>
      <c r="G33" s="170"/>
      <c r="H33" s="171"/>
    </row>
    <row r="34" spans="1:8">
      <c r="A34" s="157"/>
      <c r="B34" s="158"/>
      <c r="C34" s="158"/>
      <c r="D34" s="158"/>
      <c r="E34" s="172"/>
      <c r="F34" s="95" t="s">
        <v>130</v>
      </c>
      <c r="G34" s="170"/>
      <c r="H34" s="171"/>
    </row>
    <row r="35" customHeight="1" spans="1:8">
      <c r="A35" s="157"/>
      <c r="B35" s="158"/>
      <c r="C35" s="158"/>
      <c r="D35" s="158"/>
      <c r="E35" s="172"/>
      <c r="F35" s="95" t="s">
        <v>130</v>
      </c>
      <c r="G35" s="170"/>
      <c r="H35" s="171"/>
    </row>
    <row r="36" customHeight="1" spans="1:8">
      <c r="A36" s="157"/>
      <c r="B36" s="158"/>
      <c r="C36" s="158"/>
      <c r="D36" s="158"/>
      <c r="E36" s="172"/>
      <c r="F36" s="95" t="s">
        <v>130</v>
      </c>
      <c r="G36" s="170"/>
      <c r="H36" s="171"/>
    </row>
    <row r="37" customHeight="1" spans="1:8">
      <c r="A37" s="157"/>
      <c r="B37" s="158"/>
      <c r="C37" s="158"/>
      <c r="D37" s="158"/>
      <c r="E37" s="172"/>
      <c r="F37" s="95" t="s">
        <v>130</v>
      </c>
      <c r="G37" s="170"/>
      <c r="H37" s="171"/>
    </row>
    <row r="38" ht="24" customHeight="1" spans="1:8">
      <c r="A38" s="157"/>
      <c r="B38" s="158"/>
      <c r="C38" s="158"/>
      <c r="D38" s="158"/>
      <c r="E38" s="172"/>
      <c r="F38" s="95" t="s">
        <v>130</v>
      </c>
      <c r="G38" s="170"/>
      <c r="H38" s="171"/>
    </row>
    <row r="39" ht="27" customHeight="1" spans="1:8">
      <c r="A39" s="157"/>
      <c r="B39" s="158"/>
      <c r="C39" s="158"/>
      <c r="D39" s="158"/>
      <c r="E39" s="172"/>
      <c r="F39" s="95" t="s">
        <v>130</v>
      </c>
      <c r="G39" s="170"/>
      <c r="H39" s="171"/>
    </row>
    <row r="40" customHeight="1" spans="1:8">
      <c r="A40" s="157"/>
      <c r="B40" s="158"/>
      <c r="C40" s="158"/>
      <c r="D40" s="158"/>
      <c r="E40" s="172"/>
      <c r="F40" s="95" t="s">
        <v>130</v>
      </c>
      <c r="G40" s="170"/>
      <c r="H40" s="171"/>
    </row>
    <row r="41" customHeight="1" spans="1:8">
      <c r="A41" s="157"/>
      <c r="B41" s="158"/>
      <c r="C41" s="158"/>
      <c r="D41" s="158"/>
      <c r="E41" s="172"/>
      <c r="F41" s="95" t="s">
        <v>130</v>
      </c>
      <c r="G41" s="170"/>
      <c r="H41" s="171"/>
    </row>
    <row r="42" spans="1:8">
      <c r="A42" s="157"/>
      <c r="B42" s="158"/>
      <c r="C42" s="158"/>
      <c r="D42" s="158"/>
      <c r="E42" s="172"/>
      <c r="F42" s="95" t="s">
        <v>130</v>
      </c>
      <c r="G42" s="170"/>
      <c r="H42" s="171"/>
    </row>
    <row r="43" spans="1:8">
      <c r="A43" s="157"/>
      <c r="B43" s="158"/>
      <c r="C43" s="158"/>
      <c r="D43" s="158"/>
      <c r="E43" s="172"/>
      <c r="F43" s="95" t="s">
        <v>130</v>
      </c>
      <c r="G43" s="170"/>
      <c r="H43" s="171"/>
    </row>
    <row r="44" ht="13.5" spans="1:8">
      <c r="A44" s="173"/>
      <c r="B44" s="174" t="s">
        <v>238</v>
      </c>
      <c r="C44" s="174"/>
      <c r="D44" s="175"/>
      <c r="E44" s="176"/>
      <c r="F44" s="95" t="s">
        <v>130</v>
      </c>
      <c r="G44" s="177"/>
      <c r="H44" s="178"/>
    </row>
  </sheetData>
  <mergeCells count="24">
    <mergeCell ref="A1:H1"/>
    <mergeCell ref="D3:G3"/>
    <mergeCell ref="D4:G4"/>
    <mergeCell ref="D5:G5"/>
    <mergeCell ref="D6:G6"/>
    <mergeCell ref="G9:H9"/>
    <mergeCell ref="G10:H10"/>
    <mergeCell ref="G11:H11"/>
    <mergeCell ref="G12:H12"/>
    <mergeCell ref="G13:H13"/>
    <mergeCell ref="G15:H15"/>
    <mergeCell ref="G16:H16"/>
    <mergeCell ref="G17:H17"/>
    <mergeCell ref="G18:H18"/>
    <mergeCell ref="G19:H19"/>
    <mergeCell ref="G27:H27"/>
    <mergeCell ref="G28:H28"/>
    <mergeCell ref="G29:H29"/>
    <mergeCell ref="G30:H30"/>
    <mergeCell ref="G31:H31"/>
    <mergeCell ref="G32:H32"/>
    <mergeCell ref="G33:H33"/>
    <mergeCell ref="G43:H43"/>
    <mergeCell ref="G44:H44"/>
  </mergeCells>
  <conditionalFormatting sqref="F10:F4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1 F14 F27 F12:F13 F15:F19 F20:F26 F28:F44">
      <formula1>"U,P,F,B,S,n/a"</formula1>
    </dataValidation>
  </dataValidations>
  <hyperlinks>
    <hyperlink ref="G2" location="'Cancel Product Haul Load'!A1" display="UC010-01"/>
  </hyperlinks>
  <pageMargins left="0.7" right="0.7"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pane ySplit="12" topLeftCell="A13" activePane="bottomLeft" state="frozen"/>
      <selection/>
      <selection pane="bottomLeft" activeCell="B14" sqref="B14"/>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OnLocation Product Haul</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179" t="s">
        <v>848</v>
      </c>
      <c r="B13" s="91"/>
      <c r="C13" s="91"/>
      <c r="D13" s="91"/>
      <c r="E13" s="91"/>
      <c r="F13" s="91"/>
      <c r="G13" s="91"/>
      <c r="H13" s="91"/>
      <c r="I13" s="111"/>
    </row>
    <row r="14" ht="20.1" customHeight="1" spans="1:9">
      <c r="A14" s="100">
        <f>MAX(A$12:A13)+1</f>
        <v>1</v>
      </c>
      <c r="B14" s="188" t="s">
        <v>849</v>
      </c>
      <c r="C14" s="187" t="s">
        <v>850</v>
      </c>
      <c r="D14" s="95" t="s">
        <v>130</v>
      </c>
      <c r="E14" s="103"/>
      <c r="F14" s="104"/>
      <c r="G14" s="98"/>
      <c r="H14" s="105"/>
      <c r="I14" s="104"/>
    </row>
    <row r="15" spans="1:9">
      <c r="A15" s="100">
        <f>MAX(A$12:A14)+1</f>
        <v>2</v>
      </c>
      <c r="B15" s="180"/>
      <c r="C15" s="102"/>
      <c r="D15" s="95" t="s">
        <v>130</v>
      </c>
      <c r="E15" s="103"/>
      <c r="F15" s="104"/>
      <c r="G15" s="98"/>
      <c r="H15" s="105"/>
      <c r="I15" s="104"/>
    </row>
    <row r="16" spans="1:9">
      <c r="A16" s="100">
        <f>MAX(A$12:A15)+1</f>
        <v>3</v>
      </c>
      <c r="B16" s="181"/>
      <c r="C16" s="102"/>
      <c r="D16" s="95" t="s">
        <v>130</v>
      </c>
      <c r="E16" s="103"/>
      <c r="F16" s="104"/>
      <c r="G16" s="98"/>
      <c r="H16" s="105"/>
      <c r="I16" s="104"/>
    </row>
    <row r="17" spans="1:9">
      <c r="A17" s="100">
        <f>MAX(A$12:A16)+1</f>
        <v>4</v>
      </c>
      <c r="B17" s="181"/>
      <c r="C17" s="102"/>
      <c r="D17" s="95" t="s">
        <v>130</v>
      </c>
      <c r="E17" s="103"/>
      <c r="F17" s="104"/>
      <c r="G17" s="98"/>
      <c r="H17" s="105"/>
      <c r="I17" s="104"/>
    </row>
    <row r="18" spans="1:9">
      <c r="A18" s="100">
        <f>MAX(A$12:A17)+1</f>
        <v>5</v>
      </c>
      <c r="B18" s="181"/>
      <c r="C18" s="102"/>
      <c r="D18" s="95" t="s">
        <v>130</v>
      </c>
      <c r="E18" s="103"/>
      <c r="F18" s="104"/>
      <c r="G18" s="98"/>
      <c r="H18" s="105"/>
      <c r="I18" s="104"/>
    </row>
    <row r="19" spans="1:9">
      <c r="A19" s="100">
        <f>MAX(A$12:A18)+1</f>
        <v>6</v>
      </c>
      <c r="B19" s="182"/>
      <c r="C19" s="101"/>
      <c r="D19" s="95" t="s">
        <v>130</v>
      </c>
      <c r="E19" s="103"/>
      <c r="F19" s="104"/>
      <c r="G19" s="98"/>
      <c r="H19" s="105"/>
      <c r="I19" s="104"/>
    </row>
    <row r="20" spans="1:9">
      <c r="A20" s="100">
        <f>MAX(A$12:A19)+1</f>
        <v>7</v>
      </c>
      <c r="B20" s="102"/>
      <c r="C20" s="101"/>
      <c r="D20" s="95" t="s">
        <v>130</v>
      </c>
      <c r="E20" s="103"/>
      <c r="F20" s="104"/>
      <c r="G20" s="98"/>
      <c r="H20" s="105"/>
      <c r="I20" s="104"/>
    </row>
    <row r="21" spans="1:9">
      <c r="A21" s="100">
        <f>MAX(A$12:A20)+1</f>
        <v>8</v>
      </c>
      <c r="B21" s="101"/>
      <c r="C21" s="101"/>
      <c r="D21" s="95" t="s">
        <v>130</v>
      </c>
      <c r="E21" s="103"/>
      <c r="F21" s="104"/>
      <c r="G21" s="98"/>
      <c r="H21" s="105"/>
      <c r="I21" s="104"/>
    </row>
    <row r="22" spans="1:9">
      <c r="A22" s="100">
        <f>MAX(A$12:A21)+1</f>
        <v>9</v>
      </c>
      <c r="B22" s="102"/>
      <c r="C22" s="101"/>
      <c r="D22" s="95" t="s">
        <v>130</v>
      </c>
      <c r="E22" s="103"/>
      <c r="F22" s="104"/>
      <c r="G22" s="98"/>
      <c r="H22" s="105"/>
      <c r="I22" s="104"/>
    </row>
    <row r="23" spans="1:9">
      <c r="A23" s="100">
        <f>MAX(A$12:A22)+1</f>
        <v>10</v>
      </c>
      <c r="B23" s="102"/>
      <c r="C23" s="101"/>
      <c r="D23" s="95" t="s">
        <v>130</v>
      </c>
      <c r="E23" s="103"/>
      <c r="F23" s="104"/>
      <c r="G23" s="98"/>
      <c r="H23" s="105"/>
      <c r="I23" s="104"/>
    </row>
    <row r="24" spans="1:9">
      <c r="A24" s="100">
        <f>MAX(A$12:A23)+1</f>
        <v>11</v>
      </c>
      <c r="B24" s="101"/>
      <c r="C24" s="101"/>
      <c r="D24" s="95" t="s">
        <v>130</v>
      </c>
      <c r="E24" s="103"/>
      <c r="F24" s="104"/>
      <c r="G24" s="98"/>
      <c r="H24" s="105"/>
      <c r="I24" s="104"/>
    </row>
    <row r="25" spans="1:9">
      <c r="A25" s="100">
        <f>MAX(A$12:A24)+1</f>
        <v>12</v>
      </c>
      <c r="B25" s="102"/>
      <c r="C25" s="101"/>
      <c r="D25" s="95" t="s">
        <v>130</v>
      </c>
      <c r="E25" s="103"/>
      <c r="F25" s="104"/>
      <c r="G25" s="98"/>
      <c r="H25" s="105"/>
      <c r="I25" s="104"/>
    </row>
    <row r="26" spans="1:9">
      <c r="A26" s="100">
        <f>MAX(A$12:A25)+1</f>
        <v>13</v>
      </c>
      <c r="B26" s="102"/>
      <c r="C26" s="101"/>
      <c r="D26" s="95" t="s">
        <v>130</v>
      </c>
      <c r="E26" s="103"/>
      <c r="F26" s="104"/>
      <c r="G26" s="98"/>
      <c r="H26" s="105"/>
      <c r="I26" s="104"/>
    </row>
    <row r="27" spans="1:9">
      <c r="A27" s="100">
        <f>MAX(A$12:A26)+1</f>
        <v>14</v>
      </c>
      <c r="B27" s="101"/>
      <c r="C27" s="101"/>
      <c r="D27" s="95" t="s">
        <v>130</v>
      </c>
      <c r="E27" s="103"/>
      <c r="F27" s="104"/>
      <c r="G27" s="98"/>
      <c r="H27" s="105"/>
      <c r="I27" s="104"/>
    </row>
    <row r="28" spans="1:9">
      <c r="A28" s="100">
        <f>MAX(A$12:A27)+1</f>
        <v>15</v>
      </c>
      <c r="B28" s="102"/>
      <c r="C28" s="101"/>
      <c r="D28" s="95" t="s">
        <v>130</v>
      </c>
      <c r="E28" s="103"/>
      <c r="F28" s="104"/>
      <c r="G28" s="98"/>
      <c r="H28" s="105"/>
      <c r="I28" s="104"/>
    </row>
    <row r="29" spans="1:9">
      <c r="A29" s="100">
        <f>MAX(A$12:A28)+1</f>
        <v>16</v>
      </c>
      <c r="B29" s="102"/>
      <c r="C29" s="101"/>
      <c r="D29" s="95" t="s">
        <v>130</v>
      </c>
      <c r="E29" s="103"/>
      <c r="F29" s="104"/>
      <c r="G29" s="98"/>
      <c r="H29" s="105"/>
      <c r="I29" s="104"/>
    </row>
    <row r="30" spans="1:9">
      <c r="A30" s="100">
        <f>MAX(A$12:A29)+1</f>
        <v>17</v>
      </c>
      <c r="B30" s="101"/>
      <c r="C30" s="101"/>
      <c r="D30" s="95" t="s">
        <v>130</v>
      </c>
      <c r="E30" s="103"/>
      <c r="F30" s="104"/>
      <c r="G30" s="98"/>
      <c r="H30" s="105"/>
      <c r="I30" s="104"/>
    </row>
    <row r="31" spans="1:9">
      <c r="A31" s="100">
        <f>MAX(A$12:A30)+1</f>
        <v>18</v>
      </c>
      <c r="B31" s="102"/>
      <c r="C31" s="101"/>
      <c r="D31" s="95" t="s">
        <v>130</v>
      </c>
      <c r="E31" s="103"/>
      <c r="F31" s="104"/>
      <c r="G31" s="98"/>
      <c r="H31" s="105"/>
      <c r="I31" s="104"/>
    </row>
    <row r="32" spans="1:9">
      <c r="A32" s="100">
        <f>MAX(A$12:A31)+1</f>
        <v>19</v>
      </c>
      <c r="B32" s="102"/>
      <c r="C32" s="101"/>
      <c r="D32" s="95" t="s">
        <v>130</v>
      </c>
      <c r="E32" s="103"/>
      <c r="F32" s="104"/>
      <c r="G32" s="98"/>
      <c r="H32" s="105"/>
      <c r="I32" s="104"/>
    </row>
    <row r="33" spans="1:9">
      <c r="A33" s="100">
        <f>MAX(A$12:A32)+1</f>
        <v>20</v>
      </c>
      <c r="B33" s="101"/>
      <c r="C33" s="101"/>
      <c r="D33" s="95" t="s">
        <v>130</v>
      </c>
      <c r="E33" s="103"/>
      <c r="F33" s="104"/>
      <c r="G33" s="98"/>
      <c r="H33" s="105"/>
      <c r="I33" s="104"/>
    </row>
    <row r="34" spans="1:9">
      <c r="A34" s="100">
        <f>MAX(A$12:A33)+1</f>
        <v>21</v>
      </c>
      <c r="B34" s="102"/>
      <c r="C34" s="101"/>
      <c r="D34" s="95" t="s">
        <v>130</v>
      </c>
      <c r="E34" s="103"/>
      <c r="F34" s="104"/>
      <c r="G34" s="98"/>
      <c r="H34" s="105"/>
      <c r="I34" s="104"/>
    </row>
    <row r="35" spans="1:9">
      <c r="A35" s="100">
        <f>MAX(A$12:A34)+1</f>
        <v>22</v>
      </c>
      <c r="B35" s="102"/>
      <c r="C35" s="101"/>
      <c r="D35" s="95" t="s">
        <v>130</v>
      </c>
      <c r="E35" s="103"/>
      <c r="F35" s="104"/>
      <c r="G35" s="98"/>
      <c r="H35" s="105"/>
      <c r="I35" s="104"/>
    </row>
    <row r="36" spans="1:9">
      <c r="A36" s="100">
        <f>MAX(A$12:A35)+1</f>
        <v>23</v>
      </c>
      <c r="B36" s="101"/>
      <c r="C36" s="101"/>
      <c r="D36" s="95" t="s">
        <v>130</v>
      </c>
      <c r="E36" s="103"/>
      <c r="F36" s="104"/>
      <c r="G36" s="98"/>
      <c r="H36" s="105"/>
      <c r="I36" s="104"/>
    </row>
    <row r="37" spans="1:9">
      <c r="A37" s="100">
        <f>MAX(A$12:A36)+1</f>
        <v>24</v>
      </c>
      <c r="B37" s="102"/>
      <c r="C37" s="101"/>
      <c r="D37" s="95" t="s">
        <v>130</v>
      </c>
      <c r="E37" s="103"/>
      <c r="F37" s="104"/>
      <c r="G37" s="98"/>
      <c r="H37" s="105"/>
      <c r="I37" s="104"/>
    </row>
    <row r="38" spans="1:9">
      <c r="A38" s="100">
        <f>MAX(A$12:A37)+1</f>
        <v>25</v>
      </c>
      <c r="B38" s="102"/>
      <c r="C38" s="101"/>
      <c r="D38" s="95" t="s">
        <v>130</v>
      </c>
      <c r="E38" s="103"/>
      <c r="F38" s="104"/>
      <c r="G38" s="98"/>
      <c r="H38" s="105"/>
      <c r="I38" s="104"/>
    </row>
    <row r="39" spans="1:9">
      <c r="A39" s="100">
        <f>MAX(A$12:A38)+1</f>
        <v>26</v>
      </c>
      <c r="B39" s="101"/>
      <c r="C39" s="101"/>
      <c r="D39" s="95" t="s">
        <v>130</v>
      </c>
      <c r="E39" s="103"/>
      <c r="F39" s="104"/>
      <c r="G39" s="98"/>
      <c r="H39" s="105"/>
      <c r="I39" s="104"/>
    </row>
    <row r="40" spans="1:9">
      <c r="A40" s="100">
        <f>MAX(A$12:A39)+1</f>
        <v>27</v>
      </c>
      <c r="B40" s="102"/>
      <c r="C40" s="101"/>
      <c r="D40" s="95" t="s">
        <v>130</v>
      </c>
      <c r="E40" s="103"/>
      <c r="F40" s="104"/>
      <c r="G40" s="98"/>
      <c r="H40" s="105"/>
      <c r="I40" s="104"/>
    </row>
    <row r="41" spans="1:9">
      <c r="A41" s="100">
        <f>MAX(A$12:A40)+1</f>
        <v>28</v>
      </c>
      <c r="B41" s="102"/>
      <c r="C41" s="101"/>
      <c r="D41" s="95" t="s">
        <v>130</v>
      </c>
      <c r="E41" s="103"/>
      <c r="F41" s="104"/>
      <c r="G41" s="98"/>
      <c r="H41" s="105"/>
      <c r="I41" s="104"/>
    </row>
    <row r="42" spans="1:9">
      <c r="A42" s="100">
        <f>MAX(A$12:A41)+1</f>
        <v>29</v>
      </c>
      <c r="B42" s="101"/>
      <c r="C42" s="101"/>
      <c r="D42" s="95" t="s">
        <v>130</v>
      </c>
      <c r="E42" s="103"/>
      <c r="F42" s="104"/>
      <c r="G42" s="98"/>
      <c r="H42" s="105"/>
      <c r="I42" s="104"/>
    </row>
    <row r="43" spans="1:9">
      <c r="A43" s="100">
        <f>MAX(A$12:A42)+1</f>
        <v>30</v>
      </c>
      <c r="B43" s="102"/>
      <c r="C43" s="101"/>
      <c r="D43" s="95" t="s">
        <v>130</v>
      </c>
      <c r="E43" s="103"/>
      <c r="F43" s="104"/>
      <c r="G43" s="98"/>
      <c r="H43" s="105"/>
      <c r="I43" s="104"/>
    </row>
    <row r="44" spans="1:9">
      <c r="A44" s="100">
        <f>MAX(A$12:A43)+1</f>
        <v>31</v>
      </c>
      <c r="B44" s="102"/>
      <c r="C44" s="101"/>
      <c r="D44" s="95" t="s">
        <v>130</v>
      </c>
      <c r="E44" s="103"/>
      <c r="F44" s="104"/>
      <c r="G44" s="98"/>
      <c r="H44" s="105"/>
      <c r="I44" s="104"/>
    </row>
    <row r="45" spans="1:9">
      <c r="A45" s="100">
        <f>MAX(A$12:A44)+1</f>
        <v>32</v>
      </c>
      <c r="B45" s="101"/>
      <c r="C45" s="101"/>
      <c r="D45" s="95" t="s">
        <v>130</v>
      </c>
      <c r="E45" s="103"/>
      <c r="F45" s="104"/>
      <c r="G45" s="98"/>
      <c r="H45" s="105"/>
      <c r="I45" s="104"/>
    </row>
    <row r="46" spans="1:9">
      <c r="A46" s="100">
        <f>MAX(A$12:A45)+1</f>
        <v>33</v>
      </c>
      <c r="B46" s="102"/>
      <c r="C46" s="101"/>
      <c r="D46" s="95" t="s">
        <v>130</v>
      </c>
      <c r="E46" s="103"/>
      <c r="F46" s="104"/>
      <c r="G46" s="98"/>
      <c r="H46" s="105"/>
      <c r="I46" s="104"/>
    </row>
    <row r="47" spans="1:9">
      <c r="A47" s="100">
        <f>MAX(A$12:A46)+1</f>
        <v>34</v>
      </c>
      <c r="B47" s="102"/>
      <c r="C47" s="101"/>
      <c r="D47" s="95" t="s">
        <v>130</v>
      </c>
      <c r="E47" s="103"/>
      <c r="F47" s="104"/>
      <c r="G47" s="98"/>
      <c r="H47" s="105"/>
      <c r="I47" s="104"/>
    </row>
    <row r="48" spans="1:9">
      <c r="A48" s="100">
        <f>MAX(A$12:A47)+1</f>
        <v>35</v>
      </c>
      <c r="B48" s="101"/>
      <c r="C48" s="101"/>
      <c r="D48" s="95" t="s">
        <v>130</v>
      </c>
      <c r="E48" s="103"/>
      <c r="F48" s="104"/>
      <c r="G48" s="98"/>
      <c r="H48" s="105"/>
      <c r="I48" s="104"/>
    </row>
    <row r="49" spans="1:9">
      <c r="A49" s="100">
        <f>MAX(A$12:A48)+1</f>
        <v>36</v>
      </c>
      <c r="B49" s="102"/>
      <c r="C49" s="101"/>
      <c r="D49" s="95" t="s">
        <v>130</v>
      </c>
      <c r="E49" s="103"/>
      <c r="F49" s="104"/>
      <c r="G49" s="98"/>
      <c r="H49" s="105"/>
      <c r="I49" s="104"/>
    </row>
    <row r="50" spans="1:9">
      <c r="A50" s="100">
        <f>MAX(A$12:A49)+1</f>
        <v>37</v>
      </c>
      <c r="B50" s="102"/>
      <c r="C50" s="101"/>
      <c r="D50" s="95" t="s">
        <v>130</v>
      </c>
      <c r="E50" s="103"/>
      <c r="F50" s="104"/>
      <c r="G50" s="98"/>
      <c r="H50" s="105"/>
      <c r="I50" s="104"/>
    </row>
    <row r="51" spans="1:9">
      <c r="A51" s="100">
        <f>MAX(A$12:A50)+1</f>
        <v>38</v>
      </c>
      <c r="B51" s="101"/>
      <c r="C51" s="101"/>
      <c r="D51" s="95" t="s">
        <v>130</v>
      </c>
      <c r="E51" s="103"/>
      <c r="F51" s="104"/>
      <c r="G51" s="98"/>
      <c r="H51" s="105"/>
      <c r="I51" s="104"/>
    </row>
    <row r="52" spans="1:9">
      <c r="A52" s="100">
        <f>MAX(A$12:A51)+1</f>
        <v>39</v>
      </c>
      <c r="B52" s="102"/>
      <c r="C52" s="101"/>
      <c r="D52" s="95" t="s">
        <v>130</v>
      </c>
      <c r="E52" s="103"/>
      <c r="F52" s="104"/>
      <c r="G52" s="98"/>
      <c r="H52" s="105"/>
      <c r="I52" s="104"/>
    </row>
    <row r="53" spans="1:9">
      <c r="A53" s="100">
        <f>MAX(A$12:A52)+1</f>
        <v>40</v>
      </c>
      <c r="B53" s="102"/>
      <c r="C53" s="101"/>
      <c r="D53" s="95" t="s">
        <v>130</v>
      </c>
      <c r="E53" s="103"/>
      <c r="F53" s="104"/>
      <c r="G53" s="98"/>
      <c r="H53" s="105"/>
      <c r="I53" s="104"/>
    </row>
    <row r="54" spans="1:9">
      <c r="A54" s="100">
        <f>MAX(A$12:A53)+1</f>
        <v>41</v>
      </c>
      <c r="B54" s="101"/>
      <c r="C54" s="101"/>
      <c r="D54" s="95" t="s">
        <v>130</v>
      </c>
      <c r="E54" s="103"/>
      <c r="F54" s="104"/>
      <c r="G54" s="98"/>
      <c r="H54" s="105"/>
      <c r="I54" s="104"/>
    </row>
    <row r="55" spans="1:9">
      <c r="A55" s="100">
        <f>MAX(A$12:A54)+1</f>
        <v>42</v>
      </c>
      <c r="B55" s="102"/>
      <c r="C55" s="101"/>
      <c r="D55" s="95" t="s">
        <v>130</v>
      </c>
      <c r="E55" s="103"/>
      <c r="F55" s="104"/>
      <c r="G55" s="98"/>
      <c r="H55" s="105"/>
      <c r="I55" s="104"/>
    </row>
    <row r="56" spans="1:9">
      <c r="A56" s="100">
        <f>MAX(A$12:A55)+1</f>
        <v>43</v>
      </c>
      <c r="B56" s="102"/>
      <c r="C56" s="101"/>
      <c r="D56" s="95" t="s">
        <v>130</v>
      </c>
      <c r="E56" s="103"/>
      <c r="F56" s="104"/>
      <c r="G56" s="98"/>
      <c r="H56" s="105"/>
      <c r="I56" s="104"/>
    </row>
    <row r="57" spans="1:9">
      <c r="A57" s="100">
        <f>MAX(A$12:A56)+1</f>
        <v>44</v>
      </c>
      <c r="B57" s="101"/>
      <c r="C57" s="101"/>
      <c r="D57" s="95" t="s">
        <v>130</v>
      </c>
      <c r="E57" s="103"/>
      <c r="F57" s="104"/>
      <c r="G57" s="98"/>
      <c r="H57" s="105"/>
      <c r="I57" s="104"/>
    </row>
    <row r="58" spans="1:9">
      <c r="A58" s="100">
        <f>MAX(A$12:A57)+1</f>
        <v>45</v>
      </c>
      <c r="B58" s="102"/>
      <c r="C58" s="101"/>
      <c r="D58" s="95" t="s">
        <v>130</v>
      </c>
      <c r="E58" s="103"/>
      <c r="F58" s="104"/>
      <c r="G58" s="98"/>
      <c r="H58" s="105"/>
      <c r="I58" s="104"/>
    </row>
    <row r="59" spans="1:9">
      <c r="A59" s="100">
        <f>MAX(A$12:A58)+1</f>
        <v>46</v>
      </c>
      <c r="B59" s="102"/>
      <c r="C59" s="101"/>
      <c r="D59" s="95" t="s">
        <v>130</v>
      </c>
      <c r="E59" s="103"/>
      <c r="F59" s="104"/>
      <c r="G59" s="98"/>
      <c r="H59" s="105"/>
      <c r="I59" s="104"/>
    </row>
    <row r="60" spans="1:9">
      <c r="A60" s="100">
        <f>MAX(A$12:A59)+1</f>
        <v>47</v>
      </c>
      <c r="B60" s="101"/>
      <c r="C60" s="101"/>
      <c r="D60" s="95" t="s">
        <v>130</v>
      </c>
      <c r="E60" s="103"/>
      <c r="F60" s="104"/>
      <c r="G60" s="98"/>
      <c r="H60" s="105"/>
      <c r="I60" s="104"/>
    </row>
    <row r="61" spans="1:9">
      <c r="A61" s="107"/>
      <c r="B61" s="107"/>
      <c r="C61" s="107"/>
      <c r="D61" s="107"/>
      <c r="E61" s="107"/>
      <c r="F61" s="107"/>
      <c r="G61" s="107"/>
      <c r="H61" s="107"/>
      <c r="I61" s="107"/>
    </row>
    <row r="62" spans="1:9">
      <c r="A62" s="112" t="s">
        <v>137</v>
      </c>
      <c r="B62" s="112"/>
      <c r="C62" s="112"/>
      <c r="D62" s="112"/>
      <c r="E62" s="112"/>
      <c r="F62" s="112"/>
      <c r="G62" s="112"/>
      <c r="H62" s="112"/>
      <c r="I62" s="112"/>
    </row>
  </sheetData>
  <mergeCells count="4">
    <mergeCell ref="A1:I1"/>
    <mergeCell ref="A13:I13"/>
    <mergeCell ref="A61:I61"/>
    <mergeCell ref="A62:I62"/>
  </mergeCells>
  <conditionalFormatting sqref="D14:D60">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0">
      <formula1>"U,P,F,B,S,n/a"</formula1>
    </dataValidation>
  </dataValidations>
  <hyperlinks>
    <hyperlink ref="B14" location="'UC011 Test Cases'!A1" display="OnLocation Product Haul from blend"/>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65889"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65889" progId="Paint.Picture" r:id="rId4"/>
      </mc:Fallback>
    </mc:AlternateContent>
  </oleObjec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
  <sheetViews>
    <sheetView workbookViewId="0">
      <selection activeCell="E7" sqref="E$1:E$1048576"/>
    </sheetView>
  </sheetViews>
  <sheetFormatPr defaultColWidth="9" defaultRowHeight="12.75" outlineLevelCol="7"/>
  <cols>
    <col min="1" max="1" width="3.14285714285714" customWidth="1"/>
    <col min="2" max="3" width="32.1428571428571" customWidth="1"/>
    <col min="4" max="5" width="30.4285714285714" customWidth="1"/>
    <col min="6" max="6" width="9.14285714285714" customWidth="1"/>
    <col min="7" max="7" width="12.1428571428571" customWidth="1"/>
  </cols>
  <sheetData>
    <row r="1" ht="16.5" spans="1:8">
      <c r="A1" s="115" t="s">
        <v>851</v>
      </c>
      <c r="B1" s="115"/>
      <c r="C1" s="115"/>
      <c r="D1" s="115"/>
      <c r="E1" s="115"/>
      <c r="F1" s="115"/>
      <c r="G1" s="115"/>
      <c r="H1" s="115"/>
    </row>
    <row r="2" ht="24.75" spans="1:8">
      <c r="A2" s="116"/>
      <c r="B2" s="117" t="s">
        <v>139</v>
      </c>
      <c r="C2" s="117"/>
      <c r="D2" s="118" t="s">
        <v>849</v>
      </c>
      <c r="E2" s="119"/>
      <c r="F2" s="120" t="s">
        <v>141</v>
      </c>
      <c r="G2" s="121" t="s">
        <v>852</v>
      </c>
      <c r="H2" s="122"/>
    </row>
    <row r="3" ht="27.75" customHeight="1" spans="1:8">
      <c r="A3" s="123"/>
      <c r="B3" s="124" t="s">
        <v>143</v>
      </c>
      <c r="C3" s="125"/>
      <c r="D3" s="126" t="s">
        <v>87</v>
      </c>
      <c r="E3" s="127"/>
      <c r="F3" s="128"/>
      <c r="G3" s="129"/>
      <c r="H3" s="122"/>
    </row>
    <row r="4" spans="1:8">
      <c r="A4" s="130"/>
      <c r="B4" s="124" t="s">
        <v>145</v>
      </c>
      <c r="C4" s="125"/>
      <c r="D4" s="126"/>
      <c r="E4" s="127"/>
      <c r="F4" s="128"/>
      <c r="G4" s="129"/>
      <c r="H4" s="122"/>
    </row>
    <row r="5" ht="27" customHeight="1" spans="1:8">
      <c r="A5" s="130"/>
      <c r="B5" s="124" t="s">
        <v>147</v>
      </c>
      <c r="C5" s="131"/>
      <c r="D5" s="132" t="s">
        <v>853</v>
      </c>
      <c r="E5" s="132"/>
      <c r="F5" s="132"/>
      <c r="G5" s="132"/>
      <c r="H5" s="122"/>
    </row>
    <row r="6" ht="26.25" customHeight="1" spans="1:8">
      <c r="A6" s="133"/>
      <c r="B6" s="134" t="s">
        <v>149</v>
      </c>
      <c r="C6" s="135"/>
      <c r="D6" s="136"/>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829</v>
      </c>
      <c r="H8" s="151"/>
    </row>
    <row r="9" ht="26.25" spans="1:8">
      <c r="A9" s="152" t="s">
        <v>158</v>
      </c>
      <c r="B9" s="153" t="s">
        <v>159</v>
      </c>
      <c r="C9" s="153"/>
      <c r="D9" s="153" t="s">
        <v>161</v>
      </c>
      <c r="E9" s="153"/>
      <c r="F9" s="154" t="s">
        <v>121</v>
      </c>
      <c r="G9" s="155" t="s">
        <v>163</v>
      </c>
      <c r="H9" s="156"/>
    </row>
    <row r="10" spans="1:8">
      <c r="A10" s="157">
        <v>1</v>
      </c>
      <c r="B10" s="164" t="s">
        <v>688</v>
      </c>
      <c r="C10" s="164"/>
      <c r="D10" s="165" t="s">
        <v>169</v>
      </c>
      <c r="E10" s="159"/>
      <c r="F10" s="95" t="s">
        <v>130</v>
      </c>
      <c r="G10" s="160"/>
      <c r="H10" s="161"/>
    </row>
    <row r="11" ht="24" spans="1:8">
      <c r="A11" s="157">
        <v>2</v>
      </c>
      <c r="B11" s="164" t="s">
        <v>854</v>
      </c>
      <c r="C11" s="164"/>
      <c r="D11" s="165" t="s">
        <v>830</v>
      </c>
      <c r="E11" s="159"/>
      <c r="F11" s="95" t="s">
        <v>130</v>
      </c>
      <c r="G11" s="166"/>
      <c r="H11" s="167"/>
    </row>
    <row r="12" ht="32.1" customHeight="1" spans="1:8">
      <c r="A12" s="157">
        <v>3</v>
      </c>
      <c r="B12" s="183" t="s">
        <v>855</v>
      </c>
      <c r="C12" s="158"/>
      <c r="D12" s="158" t="s">
        <v>832</v>
      </c>
      <c r="E12" s="172"/>
      <c r="F12" s="95" t="s">
        <v>115</v>
      </c>
      <c r="G12" s="170" t="s">
        <v>856</v>
      </c>
      <c r="H12" s="171"/>
    </row>
    <row r="13" ht="25.5" spans="1:8">
      <c r="A13" s="157"/>
      <c r="B13" s="183"/>
      <c r="C13" s="158"/>
      <c r="D13" s="158" t="s">
        <v>857</v>
      </c>
      <c r="E13" s="172"/>
      <c r="F13" s="95" t="s">
        <v>130</v>
      </c>
      <c r="G13" s="170"/>
      <c r="H13" s="171"/>
    </row>
    <row r="14" ht="25.5" spans="1:8">
      <c r="A14" s="157">
        <v>4</v>
      </c>
      <c r="B14" s="158" t="s">
        <v>858</v>
      </c>
      <c r="C14" s="158"/>
      <c r="D14" s="158" t="s">
        <v>205</v>
      </c>
      <c r="E14" s="172"/>
      <c r="F14" s="95" t="s">
        <v>130</v>
      </c>
      <c r="G14" s="170"/>
      <c r="H14" s="171"/>
    </row>
    <row r="15" spans="1:8">
      <c r="A15" s="157">
        <v>5</v>
      </c>
      <c r="B15" s="183" t="s">
        <v>859</v>
      </c>
      <c r="C15" s="158"/>
      <c r="D15" s="158" t="s">
        <v>860</v>
      </c>
      <c r="E15" s="172"/>
      <c r="F15" s="95" t="s">
        <v>130</v>
      </c>
      <c r="G15" s="170"/>
      <c r="H15" s="171"/>
    </row>
    <row r="16" spans="1:8">
      <c r="A16" s="157">
        <v>6</v>
      </c>
      <c r="B16" s="183" t="s">
        <v>861</v>
      </c>
      <c r="C16" s="158"/>
      <c r="D16" s="158" t="s">
        <v>862</v>
      </c>
      <c r="E16" s="172"/>
      <c r="F16" s="95" t="s">
        <v>130</v>
      </c>
      <c r="G16" s="170"/>
      <c r="H16" s="171"/>
    </row>
    <row r="17" spans="1:8">
      <c r="A17" s="157"/>
      <c r="B17" s="183"/>
      <c r="C17" s="158"/>
      <c r="D17" s="158"/>
      <c r="E17" s="172"/>
      <c r="F17" s="95" t="s">
        <v>130</v>
      </c>
      <c r="G17" s="170"/>
      <c r="H17" s="171"/>
    </row>
    <row r="18" spans="1:8">
      <c r="A18" s="157"/>
      <c r="B18" s="158"/>
      <c r="C18" s="158"/>
      <c r="D18" s="158"/>
      <c r="E18" s="172"/>
      <c r="F18" s="95" t="s">
        <v>130</v>
      </c>
      <c r="G18" s="170"/>
      <c r="H18" s="171"/>
    </row>
    <row r="19" spans="1:8">
      <c r="A19" s="157"/>
      <c r="B19" s="158"/>
      <c r="C19" s="158"/>
      <c r="D19" s="158"/>
      <c r="E19" s="172"/>
      <c r="F19" s="95" t="s">
        <v>130</v>
      </c>
      <c r="G19" s="170"/>
      <c r="H19" s="171"/>
    </row>
    <row r="20" spans="1:8">
      <c r="A20" s="157"/>
      <c r="B20" s="158"/>
      <c r="C20" s="158"/>
      <c r="D20" s="158"/>
      <c r="E20" s="172"/>
      <c r="F20" s="95" t="s">
        <v>130</v>
      </c>
      <c r="G20" s="170"/>
      <c r="H20" s="171"/>
    </row>
    <row r="21" spans="1:8">
      <c r="A21" s="157"/>
      <c r="B21" s="158"/>
      <c r="C21" s="158"/>
      <c r="D21" s="158"/>
      <c r="E21" s="172"/>
      <c r="F21" s="95" t="s">
        <v>130</v>
      </c>
      <c r="G21" s="170"/>
      <c r="H21" s="171"/>
    </row>
    <row r="22" spans="1:8">
      <c r="A22" s="157"/>
      <c r="B22" s="158"/>
      <c r="C22" s="158"/>
      <c r="D22" s="158"/>
      <c r="E22" s="172"/>
      <c r="F22" s="95" t="s">
        <v>130</v>
      </c>
      <c r="G22" s="170"/>
      <c r="H22" s="171"/>
    </row>
    <row r="23" spans="1:8">
      <c r="A23" s="157"/>
      <c r="B23" s="158"/>
      <c r="C23" s="158"/>
      <c r="D23" s="158"/>
      <c r="E23" s="172"/>
      <c r="F23" s="95" t="s">
        <v>130</v>
      </c>
      <c r="G23" s="170"/>
      <c r="H23" s="171"/>
    </row>
    <row r="24" spans="1:8">
      <c r="A24" s="157"/>
      <c r="B24" s="158"/>
      <c r="C24" s="158"/>
      <c r="D24" s="158"/>
      <c r="E24" s="172"/>
      <c r="F24" s="95" t="s">
        <v>130</v>
      </c>
      <c r="G24" s="170"/>
      <c r="H24" s="171"/>
    </row>
    <row r="25" spans="1:8">
      <c r="A25" s="157"/>
      <c r="B25" s="158"/>
      <c r="C25" s="158"/>
      <c r="D25" s="158"/>
      <c r="E25" s="172"/>
      <c r="F25" s="95" t="s">
        <v>130</v>
      </c>
      <c r="G25" s="170"/>
      <c r="H25" s="171"/>
    </row>
    <row r="26" spans="1:8">
      <c r="A26" s="157"/>
      <c r="B26" s="158"/>
      <c r="C26" s="158"/>
      <c r="D26" s="158"/>
      <c r="E26" s="172"/>
      <c r="F26" s="95" t="s">
        <v>130</v>
      </c>
      <c r="G26" s="170"/>
      <c r="H26" s="171"/>
    </row>
    <row r="27" spans="1:8">
      <c r="A27" s="157"/>
      <c r="B27" s="158"/>
      <c r="C27" s="158"/>
      <c r="D27" s="158"/>
      <c r="E27" s="172"/>
      <c r="F27" s="95" t="s">
        <v>130</v>
      </c>
      <c r="G27" s="170"/>
      <c r="H27" s="171"/>
    </row>
    <row r="28" spans="1:8">
      <c r="A28" s="157"/>
      <c r="B28" s="158"/>
      <c r="C28" s="158"/>
      <c r="D28" s="158"/>
      <c r="E28" s="172"/>
      <c r="F28" s="95" t="s">
        <v>130</v>
      </c>
      <c r="G28" s="170"/>
      <c r="H28" s="171"/>
    </row>
    <row r="29" spans="1:8">
      <c r="A29" s="157"/>
      <c r="B29" s="158"/>
      <c r="C29" s="158"/>
      <c r="D29" s="158"/>
      <c r="E29" s="172"/>
      <c r="F29" s="95" t="s">
        <v>130</v>
      </c>
      <c r="G29" s="170"/>
      <c r="H29" s="171"/>
    </row>
    <row r="30" spans="1:8">
      <c r="A30" s="157"/>
      <c r="B30" s="158"/>
      <c r="C30" s="158"/>
      <c r="D30" s="158"/>
      <c r="E30" s="172"/>
      <c r="F30" s="95" t="s">
        <v>130</v>
      </c>
      <c r="G30" s="170"/>
      <c r="H30" s="171"/>
    </row>
    <row r="31" spans="1:8">
      <c r="A31" s="157"/>
      <c r="B31" s="158"/>
      <c r="C31" s="158"/>
      <c r="D31" s="158"/>
      <c r="E31" s="172"/>
      <c r="F31" s="95" t="s">
        <v>130</v>
      </c>
      <c r="G31" s="170"/>
      <c r="H31" s="171"/>
    </row>
    <row r="32" spans="1:8">
      <c r="A32" s="157"/>
      <c r="B32" s="158"/>
      <c r="C32" s="158"/>
      <c r="D32" s="158"/>
      <c r="E32" s="172"/>
      <c r="F32" s="95" t="s">
        <v>130</v>
      </c>
      <c r="G32" s="170"/>
      <c r="H32" s="171"/>
    </row>
    <row r="33" customHeight="1" spans="1:8">
      <c r="A33" s="157"/>
      <c r="B33" s="158"/>
      <c r="C33" s="158"/>
      <c r="D33" s="158"/>
      <c r="E33" s="172"/>
      <c r="F33" s="95" t="s">
        <v>130</v>
      </c>
      <c r="G33" s="170"/>
      <c r="H33" s="171"/>
    </row>
    <row r="34" spans="1:8">
      <c r="A34" s="157"/>
      <c r="B34" s="158"/>
      <c r="C34" s="158"/>
      <c r="D34" s="158"/>
      <c r="E34" s="172"/>
      <c r="F34" s="95" t="s">
        <v>130</v>
      </c>
      <c r="G34" s="170"/>
      <c r="H34" s="171"/>
    </row>
    <row r="35" customHeight="1" spans="1:8">
      <c r="A35" s="157"/>
      <c r="B35" s="158"/>
      <c r="C35" s="158"/>
      <c r="D35" s="158"/>
      <c r="E35" s="172"/>
      <c r="F35" s="95" t="s">
        <v>130</v>
      </c>
      <c r="G35" s="170"/>
      <c r="H35" s="171"/>
    </row>
    <row r="36" customHeight="1" spans="1:8">
      <c r="A36" s="157"/>
      <c r="B36" s="158"/>
      <c r="C36" s="158"/>
      <c r="D36" s="158"/>
      <c r="E36" s="172"/>
      <c r="F36" s="95" t="s">
        <v>130</v>
      </c>
      <c r="G36" s="170"/>
      <c r="H36" s="171"/>
    </row>
    <row r="37" customHeight="1" spans="1:8">
      <c r="A37" s="157"/>
      <c r="B37" s="158"/>
      <c r="C37" s="158"/>
      <c r="D37" s="158"/>
      <c r="E37" s="172"/>
      <c r="F37" s="95" t="s">
        <v>130</v>
      </c>
      <c r="G37" s="170"/>
      <c r="H37" s="171"/>
    </row>
    <row r="38" ht="24" customHeight="1" spans="1:8">
      <c r="A38" s="157"/>
      <c r="B38" s="158"/>
      <c r="C38" s="158"/>
      <c r="D38" s="158"/>
      <c r="E38" s="172"/>
      <c r="F38" s="95" t="s">
        <v>130</v>
      </c>
      <c r="G38" s="170"/>
      <c r="H38" s="171"/>
    </row>
    <row r="39" ht="27" customHeight="1" spans="1:8">
      <c r="A39" s="157"/>
      <c r="B39" s="158"/>
      <c r="C39" s="158"/>
      <c r="D39" s="158"/>
      <c r="E39" s="172"/>
      <c r="F39" s="95" t="s">
        <v>130</v>
      </c>
      <c r="G39" s="170"/>
      <c r="H39" s="171"/>
    </row>
    <row r="40" customHeight="1" spans="1:8">
      <c r="A40" s="157"/>
      <c r="B40" s="158"/>
      <c r="C40" s="158"/>
      <c r="D40" s="158"/>
      <c r="E40" s="172"/>
      <c r="F40" s="95" t="s">
        <v>130</v>
      </c>
      <c r="G40" s="170"/>
      <c r="H40" s="171"/>
    </row>
    <row r="41" customHeight="1" spans="1:8">
      <c r="A41" s="157"/>
      <c r="B41" s="158"/>
      <c r="C41" s="158"/>
      <c r="D41" s="158"/>
      <c r="E41" s="172"/>
      <c r="F41" s="95" t="s">
        <v>130</v>
      </c>
      <c r="G41" s="170"/>
      <c r="H41" s="171"/>
    </row>
    <row r="42" spans="1:8">
      <c r="A42" s="157"/>
      <c r="B42" s="158"/>
      <c r="C42" s="158"/>
      <c r="D42" s="158"/>
      <c r="E42" s="172"/>
      <c r="F42" s="95" t="s">
        <v>130</v>
      </c>
      <c r="G42" s="170"/>
      <c r="H42" s="171"/>
    </row>
    <row r="43" spans="1:8">
      <c r="A43" s="157"/>
      <c r="B43" s="158"/>
      <c r="C43" s="158"/>
      <c r="D43" s="158"/>
      <c r="E43" s="172"/>
      <c r="F43" s="95" t="s">
        <v>130</v>
      </c>
      <c r="G43" s="170"/>
      <c r="H43" s="171"/>
    </row>
    <row r="44" ht="13.5" spans="1:8">
      <c r="A44" s="173"/>
      <c r="B44" s="174" t="s">
        <v>238</v>
      </c>
      <c r="C44" s="174"/>
      <c r="D44" s="175"/>
      <c r="E44" s="176"/>
      <c r="F44" s="95" t="s">
        <v>130</v>
      </c>
      <c r="G44" s="177"/>
      <c r="H44" s="178"/>
    </row>
  </sheetData>
  <mergeCells count="24">
    <mergeCell ref="A1:H1"/>
    <mergeCell ref="D3:G3"/>
    <mergeCell ref="D4:G4"/>
    <mergeCell ref="D5:G5"/>
    <mergeCell ref="D6:G6"/>
    <mergeCell ref="G9:H9"/>
    <mergeCell ref="G10:H10"/>
    <mergeCell ref="G11:H11"/>
    <mergeCell ref="G12:H12"/>
    <mergeCell ref="G13:H13"/>
    <mergeCell ref="G15:H15"/>
    <mergeCell ref="G16:H16"/>
    <mergeCell ref="G17:H17"/>
    <mergeCell ref="G18:H18"/>
    <mergeCell ref="G19:H19"/>
    <mergeCell ref="G27:H27"/>
    <mergeCell ref="G28:H28"/>
    <mergeCell ref="G29:H29"/>
    <mergeCell ref="G30:H30"/>
    <mergeCell ref="G31:H31"/>
    <mergeCell ref="G32:H32"/>
    <mergeCell ref="G33:H33"/>
    <mergeCell ref="G43:H43"/>
    <mergeCell ref="G44:H44"/>
  </mergeCells>
  <conditionalFormatting sqref="F10:F4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1 F14 F27 F12:F13 F15:F19 F20:F26 F28:F44">
      <formula1>"U,P,F,B,S,n/a"</formula1>
    </dataValidation>
  </dataValidations>
  <hyperlinks>
    <hyperlink ref="G2" location="'OnLocation Product Haul'!A1" display="UC011-01"/>
  </hyperlinks>
  <pageMargins left="0.7" right="0.7" top="0.75" bottom="0.75" header="0.3" footer="0.3"/>
  <pageSetup paperSize="9"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pane ySplit="12" topLeftCell="A13" activePane="bottomLeft" state="frozen"/>
      <selection/>
      <selection pane="bottomLeft" activeCell="B14" sqref="B14"/>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OnLocation Product Haul Load</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179" t="s">
        <v>839</v>
      </c>
      <c r="B13" s="91"/>
      <c r="C13" s="91"/>
      <c r="D13" s="91"/>
      <c r="E13" s="91"/>
      <c r="F13" s="91"/>
      <c r="G13" s="91"/>
      <c r="H13" s="91"/>
      <c r="I13" s="111"/>
    </row>
    <row r="14" ht="24" spans="1:9">
      <c r="A14" s="100">
        <f>MAX(A$12:A13)+1</f>
        <v>1</v>
      </c>
      <c r="B14" s="188" t="s">
        <v>863</v>
      </c>
      <c r="C14" s="187" t="s">
        <v>850</v>
      </c>
      <c r="D14" s="95" t="s">
        <v>130</v>
      </c>
      <c r="E14" s="103"/>
      <c r="F14" s="104"/>
      <c r="G14" s="98"/>
      <c r="H14" s="105"/>
      <c r="I14" s="104"/>
    </row>
    <row r="15" spans="1:9">
      <c r="A15" s="100">
        <f>MAX(A$12:A14)+1</f>
        <v>2</v>
      </c>
      <c r="B15" s="180"/>
      <c r="C15" s="102"/>
      <c r="D15" s="95" t="s">
        <v>130</v>
      </c>
      <c r="E15" s="103"/>
      <c r="F15" s="104"/>
      <c r="G15" s="98"/>
      <c r="H15" s="105"/>
      <c r="I15" s="104"/>
    </row>
    <row r="16" spans="1:9">
      <c r="A16" s="100">
        <f>MAX(A$12:A15)+1</f>
        <v>3</v>
      </c>
      <c r="B16" s="181"/>
      <c r="C16" s="102"/>
      <c r="D16" s="95" t="s">
        <v>130</v>
      </c>
      <c r="E16" s="103"/>
      <c r="F16" s="104"/>
      <c r="G16" s="98"/>
      <c r="H16" s="105"/>
      <c r="I16" s="104"/>
    </row>
    <row r="17" spans="1:9">
      <c r="A17" s="100">
        <f>MAX(A$12:A16)+1</f>
        <v>4</v>
      </c>
      <c r="B17" s="181"/>
      <c r="C17" s="102"/>
      <c r="D17" s="95" t="s">
        <v>130</v>
      </c>
      <c r="E17" s="103"/>
      <c r="F17" s="104"/>
      <c r="G17" s="98"/>
      <c r="H17" s="105"/>
      <c r="I17" s="104"/>
    </row>
    <row r="18" spans="1:9">
      <c r="A18" s="100">
        <f>MAX(A$12:A17)+1</f>
        <v>5</v>
      </c>
      <c r="B18" s="181"/>
      <c r="C18" s="102"/>
      <c r="D18" s="95" t="s">
        <v>130</v>
      </c>
      <c r="E18" s="103"/>
      <c r="F18" s="104"/>
      <c r="G18" s="98"/>
      <c r="H18" s="105"/>
      <c r="I18" s="104"/>
    </row>
    <row r="19" spans="1:9">
      <c r="A19" s="100">
        <f>MAX(A$12:A18)+1</f>
        <v>6</v>
      </c>
      <c r="B19" s="182"/>
      <c r="C19" s="101"/>
      <c r="D19" s="95" t="s">
        <v>130</v>
      </c>
      <c r="E19" s="103"/>
      <c r="F19" s="104"/>
      <c r="G19" s="98"/>
      <c r="H19" s="105"/>
      <c r="I19" s="104"/>
    </row>
    <row r="20" spans="1:9">
      <c r="A20" s="100">
        <f>MAX(A$12:A19)+1</f>
        <v>7</v>
      </c>
      <c r="B20" s="102"/>
      <c r="C20" s="101"/>
      <c r="D20" s="95" t="s">
        <v>130</v>
      </c>
      <c r="E20" s="103"/>
      <c r="F20" s="104"/>
      <c r="G20" s="98"/>
      <c r="H20" s="105"/>
      <c r="I20" s="104"/>
    </row>
    <row r="21" spans="1:9">
      <c r="A21" s="100">
        <f>MAX(A$12:A20)+1</f>
        <v>8</v>
      </c>
      <c r="B21" s="101"/>
      <c r="C21" s="101"/>
      <c r="D21" s="95" t="s">
        <v>130</v>
      </c>
      <c r="E21" s="103"/>
      <c r="F21" s="104"/>
      <c r="G21" s="98"/>
      <c r="H21" s="105"/>
      <c r="I21" s="104"/>
    </row>
    <row r="22" spans="1:9">
      <c r="A22" s="100">
        <f>MAX(A$12:A21)+1</f>
        <v>9</v>
      </c>
      <c r="B22" s="102"/>
      <c r="C22" s="101"/>
      <c r="D22" s="95" t="s">
        <v>130</v>
      </c>
      <c r="E22" s="103"/>
      <c r="F22" s="104"/>
      <c r="G22" s="98"/>
      <c r="H22" s="105"/>
      <c r="I22" s="104"/>
    </row>
    <row r="23" spans="1:9">
      <c r="A23" s="100">
        <f>MAX(A$12:A22)+1</f>
        <v>10</v>
      </c>
      <c r="B23" s="102"/>
      <c r="C23" s="101"/>
      <c r="D23" s="95" t="s">
        <v>130</v>
      </c>
      <c r="E23" s="103"/>
      <c r="F23" s="104"/>
      <c r="G23" s="98"/>
      <c r="H23" s="105"/>
      <c r="I23" s="104"/>
    </row>
    <row r="24" spans="1:9">
      <c r="A24" s="100">
        <f>MAX(A$12:A23)+1</f>
        <v>11</v>
      </c>
      <c r="B24" s="101"/>
      <c r="C24" s="101"/>
      <c r="D24" s="95" t="s">
        <v>130</v>
      </c>
      <c r="E24" s="103"/>
      <c r="F24" s="104"/>
      <c r="G24" s="98"/>
      <c r="H24" s="105"/>
      <c r="I24" s="104"/>
    </row>
    <row r="25" spans="1:9">
      <c r="A25" s="100">
        <f>MAX(A$12:A24)+1</f>
        <v>12</v>
      </c>
      <c r="B25" s="102"/>
      <c r="C25" s="101"/>
      <c r="D25" s="95" t="s">
        <v>130</v>
      </c>
      <c r="E25" s="103"/>
      <c r="F25" s="104"/>
      <c r="G25" s="98"/>
      <c r="H25" s="105"/>
      <c r="I25" s="104"/>
    </row>
    <row r="26" spans="1:9">
      <c r="A26" s="100">
        <f>MAX(A$12:A25)+1</f>
        <v>13</v>
      </c>
      <c r="B26" s="102"/>
      <c r="C26" s="101"/>
      <c r="D26" s="95" t="s">
        <v>130</v>
      </c>
      <c r="E26" s="103"/>
      <c r="F26" s="104"/>
      <c r="G26" s="98"/>
      <c r="H26" s="105"/>
      <c r="I26" s="104"/>
    </row>
    <row r="27" spans="1:9">
      <c r="A27" s="100">
        <f>MAX(A$12:A26)+1</f>
        <v>14</v>
      </c>
      <c r="B27" s="101"/>
      <c r="C27" s="101"/>
      <c r="D27" s="95" t="s">
        <v>130</v>
      </c>
      <c r="E27" s="103"/>
      <c r="F27" s="104"/>
      <c r="G27" s="98"/>
      <c r="H27" s="105"/>
      <c r="I27" s="104"/>
    </row>
    <row r="28" spans="1:9">
      <c r="A28" s="100">
        <f>MAX(A$12:A27)+1</f>
        <v>15</v>
      </c>
      <c r="B28" s="102"/>
      <c r="C28" s="101"/>
      <c r="D28" s="95" t="s">
        <v>130</v>
      </c>
      <c r="E28" s="103"/>
      <c r="F28" s="104"/>
      <c r="G28" s="98"/>
      <c r="H28" s="105"/>
      <c r="I28" s="104"/>
    </row>
    <row r="29" spans="1:9">
      <c r="A29" s="100">
        <f>MAX(A$12:A28)+1</f>
        <v>16</v>
      </c>
      <c r="B29" s="102"/>
      <c r="C29" s="101"/>
      <c r="D29" s="95" t="s">
        <v>130</v>
      </c>
      <c r="E29" s="103"/>
      <c r="F29" s="104"/>
      <c r="G29" s="98"/>
      <c r="H29" s="105"/>
      <c r="I29" s="104"/>
    </row>
    <row r="30" spans="1:9">
      <c r="A30" s="100">
        <f>MAX(A$12:A29)+1</f>
        <v>17</v>
      </c>
      <c r="B30" s="101"/>
      <c r="C30" s="101"/>
      <c r="D30" s="95" t="s">
        <v>130</v>
      </c>
      <c r="E30" s="103"/>
      <c r="F30" s="104"/>
      <c r="G30" s="98"/>
      <c r="H30" s="105"/>
      <c r="I30" s="104"/>
    </row>
    <row r="31" spans="1:9">
      <c r="A31" s="100">
        <f>MAX(A$12:A30)+1</f>
        <v>18</v>
      </c>
      <c r="B31" s="102"/>
      <c r="C31" s="101"/>
      <c r="D31" s="95" t="s">
        <v>130</v>
      </c>
      <c r="E31" s="103"/>
      <c r="F31" s="104"/>
      <c r="G31" s="98"/>
      <c r="H31" s="105"/>
      <c r="I31" s="104"/>
    </row>
    <row r="32" spans="1:9">
      <c r="A32" s="100">
        <f>MAX(A$12:A31)+1</f>
        <v>19</v>
      </c>
      <c r="B32" s="102"/>
      <c r="C32" s="101"/>
      <c r="D32" s="95" t="s">
        <v>130</v>
      </c>
      <c r="E32" s="103"/>
      <c r="F32" s="104"/>
      <c r="G32" s="98"/>
      <c r="H32" s="105"/>
      <c r="I32" s="104"/>
    </row>
    <row r="33" spans="1:9">
      <c r="A33" s="100">
        <f>MAX(A$12:A32)+1</f>
        <v>20</v>
      </c>
      <c r="B33" s="101"/>
      <c r="C33" s="101"/>
      <c r="D33" s="95" t="s">
        <v>130</v>
      </c>
      <c r="E33" s="103"/>
      <c r="F33" s="104"/>
      <c r="G33" s="98"/>
      <c r="H33" s="105"/>
      <c r="I33" s="104"/>
    </row>
    <row r="34" spans="1:9">
      <c r="A34" s="100">
        <f>MAX(A$12:A33)+1</f>
        <v>21</v>
      </c>
      <c r="B34" s="102"/>
      <c r="C34" s="101"/>
      <c r="D34" s="95" t="s">
        <v>130</v>
      </c>
      <c r="E34" s="103"/>
      <c r="F34" s="104"/>
      <c r="G34" s="98"/>
      <c r="H34" s="105"/>
      <c r="I34" s="104"/>
    </row>
    <row r="35" spans="1:9">
      <c r="A35" s="100">
        <f>MAX(A$12:A34)+1</f>
        <v>22</v>
      </c>
      <c r="B35" s="102"/>
      <c r="C35" s="101"/>
      <c r="D35" s="95" t="s">
        <v>130</v>
      </c>
      <c r="E35" s="103"/>
      <c r="F35" s="104"/>
      <c r="G35" s="98"/>
      <c r="H35" s="105"/>
      <c r="I35" s="104"/>
    </row>
    <row r="36" spans="1:9">
      <c r="A36" s="100">
        <f>MAX(A$12:A35)+1</f>
        <v>23</v>
      </c>
      <c r="B36" s="101"/>
      <c r="C36" s="101"/>
      <c r="D36" s="95" t="s">
        <v>130</v>
      </c>
      <c r="E36" s="103"/>
      <c r="F36" s="104"/>
      <c r="G36" s="98"/>
      <c r="H36" s="105"/>
      <c r="I36" s="104"/>
    </row>
    <row r="37" spans="1:9">
      <c r="A37" s="100">
        <f>MAX(A$12:A36)+1</f>
        <v>24</v>
      </c>
      <c r="B37" s="102"/>
      <c r="C37" s="101"/>
      <c r="D37" s="95" t="s">
        <v>130</v>
      </c>
      <c r="E37" s="103"/>
      <c r="F37" s="104"/>
      <c r="G37" s="98"/>
      <c r="H37" s="105"/>
      <c r="I37" s="104"/>
    </row>
    <row r="38" spans="1:9">
      <c r="A38" s="100">
        <f>MAX(A$12:A37)+1</f>
        <v>25</v>
      </c>
      <c r="B38" s="102"/>
      <c r="C38" s="101"/>
      <c r="D38" s="95" t="s">
        <v>130</v>
      </c>
      <c r="E38" s="103"/>
      <c r="F38" s="104"/>
      <c r="G38" s="98"/>
      <c r="H38" s="105"/>
      <c r="I38" s="104"/>
    </row>
    <row r="39" spans="1:9">
      <c r="A39" s="100">
        <f>MAX(A$12:A38)+1</f>
        <v>26</v>
      </c>
      <c r="B39" s="101"/>
      <c r="C39" s="101"/>
      <c r="D39" s="95" t="s">
        <v>130</v>
      </c>
      <c r="E39" s="103"/>
      <c r="F39" s="104"/>
      <c r="G39" s="98"/>
      <c r="H39" s="105"/>
      <c r="I39" s="104"/>
    </row>
    <row r="40" spans="1:9">
      <c r="A40" s="100">
        <f>MAX(A$12:A39)+1</f>
        <v>27</v>
      </c>
      <c r="B40" s="102"/>
      <c r="C40" s="101"/>
      <c r="D40" s="95" t="s">
        <v>130</v>
      </c>
      <c r="E40" s="103"/>
      <c r="F40" s="104"/>
      <c r="G40" s="98"/>
      <c r="H40" s="105"/>
      <c r="I40" s="104"/>
    </row>
    <row r="41" spans="1:9">
      <c r="A41" s="100">
        <f>MAX(A$12:A40)+1</f>
        <v>28</v>
      </c>
      <c r="B41" s="102"/>
      <c r="C41" s="101"/>
      <c r="D41" s="95" t="s">
        <v>130</v>
      </c>
      <c r="E41" s="103"/>
      <c r="F41" s="104"/>
      <c r="G41" s="98"/>
      <c r="H41" s="105"/>
      <c r="I41" s="104"/>
    </row>
    <row r="42" spans="1:9">
      <c r="A42" s="100">
        <f>MAX(A$12:A41)+1</f>
        <v>29</v>
      </c>
      <c r="B42" s="101"/>
      <c r="C42" s="101"/>
      <c r="D42" s="95" t="s">
        <v>130</v>
      </c>
      <c r="E42" s="103"/>
      <c r="F42" s="104"/>
      <c r="G42" s="98"/>
      <c r="H42" s="105"/>
      <c r="I42" s="104"/>
    </row>
    <row r="43" spans="1:9">
      <c r="A43" s="100">
        <f>MAX(A$12:A42)+1</f>
        <v>30</v>
      </c>
      <c r="B43" s="102"/>
      <c r="C43" s="101"/>
      <c r="D43" s="95" t="s">
        <v>130</v>
      </c>
      <c r="E43" s="103"/>
      <c r="F43" s="104"/>
      <c r="G43" s="98"/>
      <c r="H43" s="105"/>
      <c r="I43" s="104"/>
    </row>
    <row r="44" spans="1:9">
      <c r="A44" s="100">
        <f>MAX(A$12:A43)+1</f>
        <v>31</v>
      </c>
      <c r="B44" s="102"/>
      <c r="C44" s="101"/>
      <c r="D44" s="95" t="s">
        <v>130</v>
      </c>
      <c r="E44" s="103"/>
      <c r="F44" s="104"/>
      <c r="G44" s="98"/>
      <c r="H44" s="105"/>
      <c r="I44" s="104"/>
    </row>
    <row r="45" spans="1:9">
      <c r="A45" s="100">
        <f>MAX(A$12:A44)+1</f>
        <v>32</v>
      </c>
      <c r="B45" s="101"/>
      <c r="C45" s="101"/>
      <c r="D45" s="95" t="s">
        <v>130</v>
      </c>
      <c r="E45" s="103"/>
      <c r="F45" s="104"/>
      <c r="G45" s="98"/>
      <c r="H45" s="105"/>
      <c r="I45" s="104"/>
    </row>
    <row r="46" spans="1:9">
      <c r="A46" s="100">
        <f>MAX(A$12:A45)+1</f>
        <v>33</v>
      </c>
      <c r="B46" s="102"/>
      <c r="C46" s="101"/>
      <c r="D46" s="95" t="s">
        <v>130</v>
      </c>
      <c r="E46" s="103"/>
      <c r="F46" s="104"/>
      <c r="G46" s="98"/>
      <c r="H46" s="105"/>
      <c r="I46" s="104"/>
    </row>
    <row r="47" spans="1:9">
      <c r="A47" s="100">
        <f>MAX(A$12:A46)+1</f>
        <v>34</v>
      </c>
      <c r="B47" s="102"/>
      <c r="C47" s="101"/>
      <c r="D47" s="95" t="s">
        <v>130</v>
      </c>
      <c r="E47" s="103"/>
      <c r="F47" s="104"/>
      <c r="G47" s="98"/>
      <c r="H47" s="105"/>
      <c r="I47" s="104"/>
    </row>
    <row r="48" spans="1:9">
      <c r="A48" s="100">
        <f>MAX(A$12:A47)+1</f>
        <v>35</v>
      </c>
      <c r="B48" s="101"/>
      <c r="C48" s="101"/>
      <c r="D48" s="95" t="s">
        <v>130</v>
      </c>
      <c r="E48" s="103"/>
      <c r="F48" s="104"/>
      <c r="G48" s="98"/>
      <c r="H48" s="105"/>
      <c r="I48" s="104"/>
    </row>
    <row r="49" spans="1:9">
      <c r="A49" s="100">
        <f>MAX(A$12:A48)+1</f>
        <v>36</v>
      </c>
      <c r="B49" s="102"/>
      <c r="C49" s="101"/>
      <c r="D49" s="95" t="s">
        <v>130</v>
      </c>
      <c r="E49" s="103"/>
      <c r="F49" s="104"/>
      <c r="G49" s="98"/>
      <c r="H49" s="105"/>
      <c r="I49" s="104"/>
    </row>
    <row r="50" spans="1:9">
      <c r="A50" s="100">
        <f>MAX(A$12:A49)+1</f>
        <v>37</v>
      </c>
      <c r="B50" s="102"/>
      <c r="C50" s="101"/>
      <c r="D50" s="95" t="s">
        <v>130</v>
      </c>
      <c r="E50" s="103"/>
      <c r="F50" s="104"/>
      <c r="G50" s="98"/>
      <c r="H50" s="105"/>
      <c r="I50" s="104"/>
    </row>
    <row r="51" spans="1:9">
      <c r="A51" s="100">
        <f>MAX(A$12:A50)+1</f>
        <v>38</v>
      </c>
      <c r="B51" s="101"/>
      <c r="C51" s="101"/>
      <c r="D51" s="95" t="s">
        <v>130</v>
      </c>
      <c r="E51" s="103"/>
      <c r="F51" s="104"/>
      <c r="G51" s="98"/>
      <c r="H51" s="105"/>
      <c r="I51" s="104"/>
    </row>
    <row r="52" spans="1:9">
      <c r="A52" s="100">
        <f>MAX(A$12:A51)+1</f>
        <v>39</v>
      </c>
      <c r="B52" s="102"/>
      <c r="C52" s="101"/>
      <c r="D52" s="95" t="s">
        <v>130</v>
      </c>
      <c r="E52" s="103"/>
      <c r="F52" s="104"/>
      <c r="G52" s="98"/>
      <c r="H52" s="105"/>
      <c r="I52" s="104"/>
    </row>
    <row r="53" spans="1:9">
      <c r="A53" s="100">
        <f>MAX(A$12:A52)+1</f>
        <v>40</v>
      </c>
      <c r="B53" s="102"/>
      <c r="C53" s="101"/>
      <c r="D53" s="95" t="s">
        <v>130</v>
      </c>
      <c r="E53" s="103"/>
      <c r="F53" s="104"/>
      <c r="G53" s="98"/>
      <c r="H53" s="105"/>
      <c r="I53" s="104"/>
    </row>
    <row r="54" spans="1:9">
      <c r="A54" s="100">
        <f>MAX(A$12:A53)+1</f>
        <v>41</v>
      </c>
      <c r="B54" s="101"/>
      <c r="C54" s="101"/>
      <c r="D54" s="95" t="s">
        <v>130</v>
      </c>
      <c r="E54" s="103"/>
      <c r="F54" s="104"/>
      <c r="G54" s="98"/>
      <c r="H54" s="105"/>
      <c r="I54" s="104"/>
    </row>
    <row r="55" spans="1:9">
      <c r="A55" s="100">
        <f>MAX(A$12:A54)+1</f>
        <v>42</v>
      </c>
      <c r="B55" s="102"/>
      <c r="C55" s="101"/>
      <c r="D55" s="95" t="s">
        <v>130</v>
      </c>
      <c r="E55" s="103"/>
      <c r="F55" s="104"/>
      <c r="G55" s="98"/>
      <c r="H55" s="105"/>
      <c r="I55" s="104"/>
    </row>
    <row r="56" spans="1:9">
      <c r="A56" s="100">
        <f>MAX(A$12:A55)+1</f>
        <v>43</v>
      </c>
      <c r="B56" s="102"/>
      <c r="C56" s="101"/>
      <c r="D56" s="95" t="s">
        <v>130</v>
      </c>
      <c r="E56" s="103"/>
      <c r="F56" s="104"/>
      <c r="G56" s="98"/>
      <c r="H56" s="105"/>
      <c r="I56" s="104"/>
    </row>
    <row r="57" spans="1:9">
      <c r="A57" s="100">
        <f>MAX(A$12:A56)+1</f>
        <v>44</v>
      </c>
      <c r="B57" s="101"/>
      <c r="C57" s="101"/>
      <c r="D57" s="95" t="s">
        <v>130</v>
      </c>
      <c r="E57" s="103"/>
      <c r="F57" s="104"/>
      <c r="G57" s="98"/>
      <c r="H57" s="105"/>
      <c r="I57" s="104"/>
    </row>
    <row r="58" spans="1:9">
      <c r="A58" s="100">
        <f>MAX(A$12:A57)+1</f>
        <v>45</v>
      </c>
      <c r="B58" s="102"/>
      <c r="C58" s="101"/>
      <c r="D58" s="95" t="s">
        <v>130</v>
      </c>
      <c r="E58" s="103"/>
      <c r="F58" s="104"/>
      <c r="G58" s="98"/>
      <c r="H58" s="105"/>
      <c r="I58" s="104"/>
    </row>
    <row r="59" spans="1:9">
      <c r="A59" s="100">
        <f>MAX(A$12:A58)+1</f>
        <v>46</v>
      </c>
      <c r="B59" s="102"/>
      <c r="C59" s="101"/>
      <c r="D59" s="95" t="s">
        <v>130</v>
      </c>
      <c r="E59" s="103"/>
      <c r="F59" s="104"/>
      <c r="G59" s="98"/>
      <c r="H59" s="105"/>
      <c r="I59" s="104"/>
    </row>
    <row r="60" spans="1:9">
      <c r="A60" s="100">
        <f>MAX(A$12:A59)+1</f>
        <v>47</v>
      </c>
      <c r="B60" s="101"/>
      <c r="C60" s="101"/>
      <c r="D60" s="95" t="s">
        <v>130</v>
      </c>
      <c r="E60" s="103"/>
      <c r="F60" s="104"/>
      <c r="G60" s="98"/>
      <c r="H60" s="105"/>
      <c r="I60" s="104"/>
    </row>
    <row r="61" spans="1:9">
      <c r="A61" s="107"/>
      <c r="B61" s="107"/>
      <c r="C61" s="107"/>
      <c r="D61" s="107"/>
      <c r="E61" s="107"/>
      <c r="F61" s="107"/>
      <c r="G61" s="107"/>
      <c r="H61" s="107"/>
      <c r="I61" s="107"/>
    </row>
    <row r="62" spans="1:9">
      <c r="A62" s="112" t="s">
        <v>137</v>
      </c>
      <c r="B62" s="112"/>
      <c r="C62" s="112"/>
      <c r="D62" s="112"/>
      <c r="E62" s="112"/>
      <c r="F62" s="112"/>
      <c r="G62" s="112"/>
      <c r="H62" s="112"/>
      <c r="I62" s="112"/>
    </row>
  </sheetData>
  <mergeCells count="4">
    <mergeCell ref="A1:I1"/>
    <mergeCell ref="A13:I13"/>
    <mergeCell ref="A61:I61"/>
    <mergeCell ref="A62:I62"/>
  </mergeCells>
  <conditionalFormatting sqref="D14:D60">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0">
      <formula1>"U,P,F,B,S,n/a"</formula1>
    </dataValidation>
  </dataValidations>
  <hyperlinks>
    <hyperlink ref="B14" location="'UC012 Test Cases'!A1" display="OnLocation Product Haul load from blend"/>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66913"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66913" progId="Paint.Picture" r:id="rId4"/>
      </mc:Fallback>
    </mc:AlternateContent>
  </oleObjec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
  <sheetViews>
    <sheetView workbookViewId="0">
      <selection activeCell="A10" sqref="A10:E17"/>
    </sheetView>
  </sheetViews>
  <sheetFormatPr defaultColWidth="9" defaultRowHeight="12.75" outlineLevelCol="7"/>
  <cols>
    <col min="1" max="1" width="3.14285714285714" customWidth="1"/>
    <col min="2" max="3" width="32.1428571428571" customWidth="1"/>
    <col min="4" max="5" width="30.4285714285714" customWidth="1"/>
    <col min="6" max="6" width="9.14285714285714" customWidth="1"/>
    <col min="7" max="7" width="12.1428571428571" customWidth="1"/>
  </cols>
  <sheetData>
    <row r="1" ht="16.5" spans="1:8">
      <c r="A1" s="115" t="s">
        <v>864</v>
      </c>
      <c r="B1" s="115"/>
      <c r="C1" s="115"/>
      <c r="D1" s="115"/>
      <c r="E1" s="115"/>
      <c r="F1" s="115"/>
      <c r="G1" s="115"/>
      <c r="H1" s="115"/>
    </row>
    <row r="2" ht="24.75" spans="1:8">
      <c r="A2" s="116"/>
      <c r="B2" s="117" t="s">
        <v>139</v>
      </c>
      <c r="C2" s="117"/>
      <c r="D2" s="118" t="s">
        <v>863</v>
      </c>
      <c r="E2" s="119"/>
      <c r="F2" s="120" t="s">
        <v>141</v>
      </c>
      <c r="G2" s="121" t="s">
        <v>865</v>
      </c>
      <c r="H2" s="122"/>
    </row>
    <row r="3" ht="27.75" customHeight="1" spans="1:8">
      <c r="A3" s="123"/>
      <c r="B3" s="124" t="s">
        <v>143</v>
      </c>
      <c r="C3" s="125"/>
      <c r="D3" s="126" t="s">
        <v>85</v>
      </c>
      <c r="E3" s="127"/>
      <c r="F3" s="128"/>
      <c r="G3" s="129"/>
      <c r="H3" s="122"/>
    </row>
    <row r="4" spans="1:8">
      <c r="A4" s="130"/>
      <c r="B4" s="124" t="s">
        <v>145</v>
      </c>
      <c r="C4" s="125"/>
      <c r="D4" s="126"/>
      <c r="E4" s="127"/>
      <c r="F4" s="128"/>
      <c r="G4" s="129"/>
      <c r="H4" s="122"/>
    </row>
    <row r="5" ht="30" customHeight="1" spans="1:8">
      <c r="A5" s="130"/>
      <c r="B5" s="124" t="s">
        <v>147</v>
      </c>
      <c r="C5" s="131"/>
      <c r="D5" s="132" t="s">
        <v>866</v>
      </c>
      <c r="E5" s="132"/>
      <c r="F5" s="132"/>
      <c r="G5" s="132"/>
      <c r="H5" s="122"/>
    </row>
    <row r="6" ht="26.25" customHeight="1" spans="1:8">
      <c r="A6" s="133"/>
      <c r="B6" s="134" t="s">
        <v>149</v>
      </c>
      <c r="C6" s="135"/>
      <c r="D6" s="136"/>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829</v>
      </c>
      <c r="H8" s="151"/>
    </row>
    <row r="9" ht="26.25" spans="1:8">
      <c r="A9" s="152" t="s">
        <v>158</v>
      </c>
      <c r="B9" s="153" t="s">
        <v>159</v>
      </c>
      <c r="C9" s="153"/>
      <c r="D9" s="153" t="s">
        <v>161</v>
      </c>
      <c r="E9" s="153"/>
      <c r="F9" s="154" t="s">
        <v>121</v>
      </c>
      <c r="G9" s="155" t="s">
        <v>163</v>
      </c>
      <c r="H9" s="156"/>
    </row>
    <row r="10" spans="1:8">
      <c r="A10" s="157">
        <v>1</v>
      </c>
      <c r="B10" s="164" t="s">
        <v>688</v>
      </c>
      <c r="C10" s="164"/>
      <c r="D10" s="165" t="s">
        <v>169</v>
      </c>
      <c r="E10" s="159"/>
      <c r="F10" s="95" t="s">
        <v>130</v>
      </c>
      <c r="G10" s="160"/>
      <c r="H10" s="161"/>
    </row>
    <row r="11" ht="24" spans="1:8">
      <c r="A11" s="157">
        <v>2</v>
      </c>
      <c r="B11" s="164" t="s">
        <v>225</v>
      </c>
      <c r="C11" s="164"/>
      <c r="D11" s="165" t="s">
        <v>830</v>
      </c>
      <c r="E11" s="159"/>
      <c r="F11" s="95" t="s">
        <v>130</v>
      </c>
      <c r="G11" s="166"/>
      <c r="H11" s="167"/>
    </row>
    <row r="12" ht="24" spans="1:8">
      <c r="A12" s="157">
        <v>3</v>
      </c>
      <c r="B12" s="164" t="s">
        <v>867</v>
      </c>
      <c r="C12" s="164"/>
      <c r="D12" s="184" t="s">
        <v>830</v>
      </c>
      <c r="E12" s="185"/>
      <c r="F12" s="95"/>
      <c r="G12" s="166"/>
      <c r="H12" s="167"/>
    </row>
    <row r="13" ht="27" customHeight="1" spans="1:8">
      <c r="A13" s="157">
        <v>4</v>
      </c>
      <c r="B13" s="183" t="s">
        <v>868</v>
      </c>
      <c r="C13" s="158"/>
      <c r="D13" s="158" t="s">
        <v>869</v>
      </c>
      <c r="E13" s="172"/>
      <c r="F13" s="95" t="s">
        <v>115</v>
      </c>
      <c r="G13" s="170" t="s">
        <v>856</v>
      </c>
      <c r="H13" s="171"/>
    </row>
    <row r="14" ht="25.5" spans="1:8">
      <c r="A14" s="157"/>
      <c r="B14" s="183"/>
      <c r="C14" s="158"/>
      <c r="D14" s="158" t="s">
        <v>857</v>
      </c>
      <c r="E14" s="172"/>
      <c r="F14" s="95" t="s">
        <v>130</v>
      </c>
      <c r="G14" s="170"/>
      <c r="H14" s="171"/>
    </row>
    <row r="15" ht="25.5" spans="1:8">
      <c r="A15" s="157">
        <v>5</v>
      </c>
      <c r="B15" s="158" t="s">
        <v>858</v>
      </c>
      <c r="C15" s="158"/>
      <c r="D15" s="158" t="s">
        <v>205</v>
      </c>
      <c r="E15" s="172"/>
      <c r="F15" s="95" t="s">
        <v>130</v>
      </c>
      <c r="G15" s="170"/>
      <c r="H15" s="171"/>
    </row>
    <row r="16" spans="1:8">
      <c r="A16" s="157">
        <v>6</v>
      </c>
      <c r="B16" s="183" t="s">
        <v>859</v>
      </c>
      <c r="C16" s="158"/>
      <c r="D16" s="158" t="s">
        <v>860</v>
      </c>
      <c r="E16" s="172"/>
      <c r="F16" s="95" t="s">
        <v>130</v>
      </c>
      <c r="G16" s="170"/>
      <c r="H16" s="171"/>
    </row>
    <row r="17" spans="1:8">
      <c r="A17" s="157">
        <v>7</v>
      </c>
      <c r="B17" s="183" t="s">
        <v>861</v>
      </c>
      <c r="C17" s="158"/>
      <c r="D17" s="158" t="s">
        <v>862</v>
      </c>
      <c r="E17" s="172"/>
      <c r="F17" s="95" t="s">
        <v>130</v>
      </c>
      <c r="G17" s="170"/>
      <c r="H17" s="171"/>
    </row>
    <row r="18" spans="1:8">
      <c r="A18" s="157"/>
      <c r="B18" s="183"/>
      <c r="C18" s="158"/>
      <c r="D18" s="158"/>
      <c r="E18" s="172"/>
      <c r="F18" s="95" t="s">
        <v>130</v>
      </c>
      <c r="G18" s="170"/>
      <c r="H18" s="171"/>
    </row>
    <row r="19" spans="1:8">
      <c r="A19" s="157"/>
      <c r="B19" s="158"/>
      <c r="C19" s="158"/>
      <c r="D19" s="158"/>
      <c r="E19" s="172"/>
      <c r="F19" s="95" t="s">
        <v>130</v>
      </c>
      <c r="G19" s="170"/>
      <c r="H19" s="171"/>
    </row>
    <row r="20" spans="1:8">
      <c r="A20" s="157"/>
      <c r="B20" s="158"/>
      <c r="C20" s="158"/>
      <c r="D20" s="158"/>
      <c r="E20" s="172"/>
      <c r="F20" s="95" t="s">
        <v>130</v>
      </c>
      <c r="G20" s="170"/>
      <c r="H20" s="171"/>
    </row>
    <row r="21" spans="1:8">
      <c r="A21" s="157"/>
      <c r="B21" s="158"/>
      <c r="C21" s="158"/>
      <c r="D21" s="158"/>
      <c r="E21" s="172"/>
      <c r="F21" s="95" t="s">
        <v>130</v>
      </c>
      <c r="G21" s="170"/>
      <c r="H21" s="171"/>
    </row>
    <row r="22" spans="1:8">
      <c r="A22" s="157"/>
      <c r="B22" s="158"/>
      <c r="C22" s="158"/>
      <c r="D22" s="158"/>
      <c r="E22" s="172"/>
      <c r="F22" s="95" t="s">
        <v>130</v>
      </c>
      <c r="G22" s="170"/>
      <c r="H22" s="171"/>
    </row>
    <row r="23" spans="1:8">
      <c r="A23" s="157"/>
      <c r="B23" s="158"/>
      <c r="C23" s="158"/>
      <c r="D23" s="158"/>
      <c r="E23" s="172"/>
      <c r="F23" s="95" t="s">
        <v>130</v>
      </c>
      <c r="G23" s="170"/>
      <c r="H23" s="171"/>
    </row>
    <row r="24" spans="1:8">
      <c r="A24" s="157"/>
      <c r="B24" s="158"/>
      <c r="C24" s="158"/>
      <c r="D24" s="158"/>
      <c r="E24" s="172"/>
      <c r="F24" s="95" t="s">
        <v>130</v>
      </c>
      <c r="G24" s="170"/>
      <c r="H24" s="171"/>
    </row>
    <row r="25" spans="1:8">
      <c r="A25" s="157"/>
      <c r="B25" s="158"/>
      <c r="C25" s="158"/>
      <c r="D25" s="158"/>
      <c r="E25" s="172"/>
      <c r="F25" s="95" t="s">
        <v>130</v>
      </c>
      <c r="G25" s="170"/>
      <c r="H25" s="171"/>
    </row>
    <row r="26" spans="1:8">
      <c r="A26" s="157"/>
      <c r="B26" s="158"/>
      <c r="C26" s="158"/>
      <c r="D26" s="158"/>
      <c r="E26" s="172"/>
      <c r="F26" s="95" t="s">
        <v>130</v>
      </c>
      <c r="G26" s="170"/>
      <c r="H26" s="171"/>
    </row>
    <row r="27" spans="1:8">
      <c r="A27" s="157"/>
      <c r="B27" s="158"/>
      <c r="C27" s="158"/>
      <c r="D27" s="158"/>
      <c r="E27" s="172"/>
      <c r="F27" s="95" t="s">
        <v>130</v>
      </c>
      <c r="G27" s="170"/>
      <c r="H27" s="171"/>
    </row>
    <row r="28" spans="1:8">
      <c r="A28" s="157"/>
      <c r="B28" s="158"/>
      <c r="C28" s="158"/>
      <c r="D28" s="158"/>
      <c r="E28" s="172"/>
      <c r="F28" s="95" t="s">
        <v>130</v>
      </c>
      <c r="G28" s="170"/>
      <c r="H28" s="171"/>
    </row>
    <row r="29" spans="1:8">
      <c r="A29" s="157"/>
      <c r="B29" s="158"/>
      <c r="C29" s="158"/>
      <c r="D29" s="158"/>
      <c r="E29" s="172"/>
      <c r="F29" s="95" t="s">
        <v>130</v>
      </c>
      <c r="G29" s="170"/>
      <c r="H29" s="171"/>
    </row>
    <row r="30" spans="1:8">
      <c r="A30" s="157"/>
      <c r="B30" s="158"/>
      <c r="C30" s="158"/>
      <c r="D30" s="158"/>
      <c r="E30" s="172"/>
      <c r="F30" s="95" t="s">
        <v>130</v>
      </c>
      <c r="G30" s="170"/>
      <c r="H30" s="171"/>
    </row>
    <row r="31" spans="1:8">
      <c r="A31" s="157"/>
      <c r="B31" s="158"/>
      <c r="C31" s="158"/>
      <c r="D31" s="158"/>
      <c r="E31" s="172"/>
      <c r="F31" s="95" t="s">
        <v>130</v>
      </c>
      <c r="G31" s="170"/>
      <c r="H31" s="171"/>
    </row>
    <row r="32" spans="1:8">
      <c r="A32" s="157"/>
      <c r="B32" s="158"/>
      <c r="C32" s="158"/>
      <c r="D32" s="158"/>
      <c r="E32" s="172"/>
      <c r="F32" s="95" t="s">
        <v>130</v>
      </c>
      <c r="G32" s="170"/>
      <c r="H32" s="171"/>
    </row>
    <row r="33" spans="1:8">
      <c r="A33" s="157"/>
      <c r="B33" s="158"/>
      <c r="C33" s="158"/>
      <c r="D33" s="158"/>
      <c r="E33" s="172"/>
      <c r="F33" s="95" t="s">
        <v>130</v>
      </c>
      <c r="G33" s="170"/>
      <c r="H33" s="171"/>
    </row>
    <row r="34" customHeight="1" spans="1:8">
      <c r="A34" s="157"/>
      <c r="B34" s="158"/>
      <c r="C34" s="158"/>
      <c r="D34" s="158"/>
      <c r="E34" s="172"/>
      <c r="F34" s="95" t="s">
        <v>130</v>
      </c>
      <c r="G34" s="170"/>
      <c r="H34" s="171"/>
    </row>
    <row r="35" spans="1:8">
      <c r="A35" s="157"/>
      <c r="B35" s="158"/>
      <c r="C35" s="158"/>
      <c r="D35" s="158"/>
      <c r="E35" s="172"/>
      <c r="F35" s="95" t="s">
        <v>130</v>
      </c>
      <c r="G35" s="170"/>
      <c r="H35" s="171"/>
    </row>
    <row r="36" customHeight="1" spans="1:8">
      <c r="A36" s="157"/>
      <c r="B36" s="158"/>
      <c r="C36" s="158"/>
      <c r="D36" s="158"/>
      <c r="E36" s="172"/>
      <c r="F36" s="95" t="s">
        <v>130</v>
      </c>
      <c r="G36" s="170"/>
      <c r="H36" s="171"/>
    </row>
    <row r="37" customHeight="1" spans="1:8">
      <c r="A37" s="157"/>
      <c r="B37" s="158"/>
      <c r="C37" s="158"/>
      <c r="D37" s="158"/>
      <c r="E37" s="172"/>
      <c r="F37" s="95" t="s">
        <v>130</v>
      </c>
      <c r="G37" s="170"/>
      <c r="H37" s="171"/>
    </row>
    <row r="38" customHeight="1" spans="1:8">
      <c r="A38" s="157"/>
      <c r="B38" s="158"/>
      <c r="C38" s="158"/>
      <c r="D38" s="158"/>
      <c r="E38" s="172"/>
      <c r="F38" s="95" t="s">
        <v>130</v>
      </c>
      <c r="G38" s="170"/>
      <c r="H38" s="171"/>
    </row>
    <row r="39" ht="24" customHeight="1" spans="1:8">
      <c r="A39" s="157"/>
      <c r="B39" s="158"/>
      <c r="C39" s="158"/>
      <c r="D39" s="158"/>
      <c r="E39" s="172"/>
      <c r="F39" s="95" t="s">
        <v>130</v>
      </c>
      <c r="G39" s="170"/>
      <c r="H39" s="171"/>
    </row>
    <row r="40" ht="27" customHeight="1" spans="1:8">
      <c r="A40" s="157"/>
      <c r="B40" s="158"/>
      <c r="C40" s="158"/>
      <c r="D40" s="158"/>
      <c r="E40" s="172"/>
      <c r="F40" s="95" t="s">
        <v>130</v>
      </c>
      <c r="G40" s="170"/>
      <c r="H40" s="171"/>
    </row>
    <row r="41" customHeight="1" spans="1:8">
      <c r="A41" s="157"/>
      <c r="B41" s="158"/>
      <c r="C41" s="158"/>
      <c r="D41" s="158"/>
      <c r="E41" s="172"/>
      <c r="F41" s="95" t="s">
        <v>130</v>
      </c>
      <c r="G41" s="170"/>
      <c r="H41" s="171"/>
    </row>
    <row r="42" customHeight="1" spans="1:8">
      <c r="A42" s="157"/>
      <c r="B42" s="158"/>
      <c r="C42" s="158"/>
      <c r="D42" s="158"/>
      <c r="E42" s="172"/>
      <c r="F42" s="95" t="s">
        <v>130</v>
      </c>
      <c r="G42" s="170"/>
      <c r="H42" s="171"/>
    </row>
    <row r="43" spans="1:8">
      <c r="A43" s="157"/>
      <c r="B43" s="158"/>
      <c r="C43" s="158"/>
      <c r="D43" s="158"/>
      <c r="E43" s="172"/>
      <c r="F43" s="95" t="s">
        <v>130</v>
      </c>
      <c r="G43" s="170"/>
      <c r="H43" s="171"/>
    </row>
    <row r="44" spans="1:8">
      <c r="A44" s="157"/>
      <c r="B44" s="158"/>
      <c r="C44" s="158"/>
      <c r="D44" s="158"/>
      <c r="E44" s="172"/>
      <c r="F44" s="95" t="s">
        <v>130</v>
      </c>
      <c r="G44" s="170"/>
      <c r="H44" s="171"/>
    </row>
    <row r="45" ht="13.5" spans="1:8">
      <c r="A45" s="173"/>
      <c r="B45" s="174" t="s">
        <v>238</v>
      </c>
      <c r="C45" s="174"/>
      <c r="D45" s="175"/>
      <c r="E45" s="176"/>
      <c r="F45" s="95" t="s">
        <v>130</v>
      </c>
      <c r="G45" s="177"/>
      <c r="H45" s="178"/>
    </row>
  </sheetData>
  <mergeCells count="24">
    <mergeCell ref="A1:H1"/>
    <mergeCell ref="D3:G3"/>
    <mergeCell ref="D4:G4"/>
    <mergeCell ref="D5:G5"/>
    <mergeCell ref="D6:G6"/>
    <mergeCell ref="G9:H9"/>
    <mergeCell ref="G10:H10"/>
    <mergeCell ref="G11:H11"/>
    <mergeCell ref="G13:H13"/>
    <mergeCell ref="G14:H14"/>
    <mergeCell ref="G16:H16"/>
    <mergeCell ref="G17:H17"/>
    <mergeCell ref="G18:H18"/>
    <mergeCell ref="G19:H19"/>
    <mergeCell ref="G20:H20"/>
    <mergeCell ref="G28:H28"/>
    <mergeCell ref="G29:H29"/>
    <mergeCell ref="G30:H30"/>
    <mergeCell ref="G31:H31"/>
    <mergeCell ref="G32:H32"/>
    <mergeCell ref="G33:H33"/>
    <mergeCell ref="G34:H34"/>
    <mergeCell ref="G44:H44"/>
    <mergeCell ref="G45:H45"/>
  </mergeCells>
  <conditionalFormatting sqref="F10:F17">
    <cfRule type="cellIs" dxfId="1" priority="1" stopIfTrue="1" operator="equal">
      <formula>"F"</formula>
    </cfRule>
    <cfRule type="cellIs" dxfId="2" priority="2" stopIfTrue="1" operator="equal">
      <formula>"B"</formula>
    </cfRule>
    <cfRule type="cellIs" dxfId="3" priority="3" stopIfTrue="1" operator="equal">
      <formula>"u"</formula>
    </cfRule>
  </conditionalFormatting>
  <conditionalFormatting sqref="F18:F45">
    <cfRule type="cellIs" dxfId="1" priority="4" stopIfTrue="1" operator="equal">
      <formula>"F"</formula>
    </cfRule>
    <cfRule type="cellIs" dxfId="2" priority="5" stopIfTrue="1" operator="equal">
      <formula>"B"</formula>
    </cfRule>
    <cfRule type="cellIs" dxfId="3" priority="6"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1 F12 F15 F28 F13:F14 F16:F17 F18:F20 F21:F27 F29:F45">
      <formula1>"U,P,F,B,S,n/a"</formula1>
    </dataValidation>
  </dataValidations>
  <hyperlinks>
    <hyperlink ref="G2" location="'OnLocation Product Haul Load'!A1" display="UC012-01"/>
  </hyperlinks>
  <pageMargins left="0.7" right="0.7" top="0.75" bottom="0.75" header="0.3" footer="0.3"/>
  <pageSetup paperSize="9"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workbookViewId="0">
      <pane ySplit="12" topLeftCell="A13" activePane="bottomLeft" state="frozen"/>
      <selection/>
      <selection pane="bottomLeft" activeCell="M29" sqref="$A1:$XFD1048576"/>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create job alert </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179" t="s">
        <v>870</v>
      </c>
      <c r="B13" s="91"/>
      <c r="C13" s="91"/>
      <c r="D13" s="91"/>
      <c r="E13" s="91"/>
      <c r="F13" s="91"/>
      <c r="G13" s="91"/>
      <c r="H13" s="91"/>
      <c r="I13" s="111"/>
    </row>
    <row r="14" ht="44" customHeight="1" spans="1:9">
      <c r="A14" s="100">
        <f>MAX(A$12:A13)+1</f>
        <v>1</v>
      </c>
      <c r="B14" s="186" t="s">
        <v>871</v>
      </c>
      <c r="C14" s="187" t="s">
        <v>872</v>
      </c>
      <c r="D14" s="95" t="s">
        <v>130</v>
      </c>
      <c r="E14" s="103"/>
      <c r="F14" s="104"/>
      <c r="G14" s="98"/>
      <c r="H14" s="105"/>
      <c r="I14" s="104"/>
    </row>
    <row r="15" ht="24" spans="1:9">
      <c r="A15" s="100">
        <f>MAX(A$12:A14)+1</f>
        <v>2</v>
      </c>
      <c r="B15" s="180" t="s">
        <v>873</v>
      </c>
      <c r="C15" s="102" t="s">
        <v>872</v>
      </c>
      <c r="D15" s="95" t="s">
        <v>130</v>
      </c>
      <c r="E15" s="103"/>
      <c r="F15" s="104"/>
      <c r="G15" s="98"/>
      <c r="H15" s="105"/>
      <c r="I15" s="104"/>
    </row>
    <row r="16" ht="24" spans="1:9">
      <c r="A16" s="100">
        <f>MAX(A$12:A15)+1</f>
        <v>3</v>
      </c>
      <c r="B16" s="181" t="s">
        <v>874</v>
      </c>
      <c r="C16" s="102" t="s">
        <v>872</v>
      </c>
      <c r="D16" s="95" t="s">
        <v>130</v>
      </c>
      <c r="E16" s="103"/>
      <c r="F16" s="104"/>
      <c r="G16" s="98"/>
      <c r="H16" s="105"/>
      <c r="I16" s="104"/>
    </row>
    <row r="17" ht="36" spans="1:9">
      <c r="A17" s="100">
        <f>MAX(A$12:A16)+1</f>
        <v>4</v>
      </c>
      <c r="B17" s="181" t="s">
        <v>875</v>
      </c>
      <c r="C17" s="102" t="s">
        <v>872</v>
      </c>
      <c r="D17" s="95" t="s">
        <v>130</v>
      </c>
      <c r="E17" s="103"/>
      <c r="F17" s="104"/>
      <c r="G17" s="98"/>
      <c r="H17" s="105"/>
      <c r="I17" s="104"/>
    </row>
    <row r="18" spans="1:9">
      <c r="A18" s="100">
        <f>MAX(A$12:A17)+1</f>
        <v>5</v>
      </c>
      <c r="B18" s="181"/>
      <c r="C18" s="102"/>
      <c r="D18" s="95" t="s">
        <v>130</v>
      </c>
      <c r="E18" s="103"/>
      <c r="F18" s="104"/>
      <c r="G18" s="98"/>
      <c r="H18" s="105"/>
      <c r="I18" s="104"/>
    </row>
    <row r="19" spans="1:9">
      <c r="A19" s="100">
        <f>MAX(A$12:A18)+1</f>
        <v>6</v>
      </c>
      <c r="B19" s="182"/>
      <c r="C19" s="101"/>
      <c r="D19" s="95" t="s">
        <v>130</v>
      </c>
      <c r="E19" s="103"/>
      <c r="F19" s="104"/>
      <c r="G19" s="98"/>
      <c r="H19" s="105"/>
      <c r="I19" s="104"/>
    </row>
    <row r="20" spans="1:9">
      <c r="A20" s="100">
        <f>MAX(A$12:A19)+1</f>
        <v>7</v>
      </c>
      <c r="B20" s="102"/>
      <c r="C20" s="101"/>
      <c r="D20" s="95" t="s">
        <v>130</v>
      </c>
      <c r="E20" s="103"/>
      <c r="F20" s="104"/>
      <c r="G20" s="98"/>
      <c r="H20" s="105"/>
      <c r="I20" s="104"/>
    </row>
    <row r="21" spans="1:9">
      <c r="A21" s="100">
        <f>MAX(A$12:A20)+1</f>
        <v>8</v>
      </c>
      <c r="B21" s="101"/>
      <c r="C21" s="101"/>
      <c r="D21" s="95" t="s">
        <v>130</v>
      </c>
      <c r="E21" s="103"/>
      <c r="F21" s="104"/>
      <c r="G21" s="98"/>
      <c r="H21" s="105"/>
      <c r="I21" s="104"/>
    </row>
    <row r="22" spans="1:9">
      <c r="A22" s="100">
        <f>MAX(A$12:A21)+1</f>
        <v>9</v>
      </c>
      <c r="B22" s="102"/>
      <c r="C22" s="101"/>
      <c r="D22" s="95" t="s">
        <v>130</v>
      </c>
      <c r="E22" s="103"/>
      <c r="F22" s="104"/>
      <c r="G22" s="98"/>
      <c r="H22" s="105"/>
      <c r="I22" s="104"/>
    </row>
    <row r="23" spans="1:9">
      <c r="A23" s="100">
        <f>MAX(A$12:A22)+1</f>
        <v>10</v>
      </c>
      <c r="B23" s="102"/>
      <c r="C23" s="101"/>
      <c r="D23" s="95" t="s">
        <v>130</v>
      </c>
      <c r="E23" s="103"/>
      <c r="F23" s="104"/>
      <c r="G23" s="98"/>
      <c r="H23" s="105"/>
      <c r="I23" s="104"/>
    </row>
    <row r="24" spans="1:9">
      <c r="A24" s="100">
        <f>MAX(A$12:A23)+1</f>
        <v>11</v>
      </c>
      <c r="B24" s="101"/>
      <c r="C24" s="101"/>
      <c r="D24" s="95" t="s">
        <v>130</v>
      </c>
      <c r="E24" s="103"/>
      <c r="F24" s="104"/>
      <c r="G24" s="98"/>
      <c r="H24" s="105"/>
      <c r="I24" s="104"/>
    </row>
    <row r="25" spans="1:9">
      <c r="A25" s="100">
        <f>MAX(A$12:A24)+1</f>
        <v>12</v>
      </c>
      <c r="B25" s="102"/>
      <c r="C25" s="101"/>
      <c r="D25" s="95" t="s">
        <v>130</v>
      </c>
      <c r="E25" s="103"/>
      <c r="F25" s="104"/>
      <c r="G25" s="98"/>
      <c r="H25" s="105"/>
      <c r="I25" s="104"/>
    </row>
    <row r="26" spans="1:9">
      <c r="A26" s="100">
        <f>MAX(A$12:A25)+1</f>
        <v>13</v>
      </c>
      <c r="B26" s="102"/>
      <c r="C26" s="101"/>
      <c r="D26" s="95" t="s">
        <v>130</v>
      </c>
      <c r="E26" s="103"/>
      <c r="F26" s="104"/>
      <c r="G26" s="98"/>
      <c r="H26" s="105"/>
      <c r="I26" s="104"/>
    </row>
    <row r="27" spans="1:9">
      <c r="A27" s="100">
        <f>MAX(A$12:A26)+1</f>
        <v>14</v>
      </c>
      <c r="B27" s="101"/>
      <c r="C27" s="101"/>
      <c r="D27" s="95" t="s">
        <v>130</v>
      </c>
      <c r="E27" s="103"/>
      <c r="F27" s="104"/>
      <c r="G27" s="98"/>
      <c r="H27" s="105"/>
      <c r="I27" s="104"/>
    </row>
    <row r="28" spans="1:9">
      <c r="A28" s="100">
        <f>MAX(A$12:A27)+1</f>
        <v>15</v>
      </c>
      <c r="B28" s="102"/>
      <c r="C28" s="101"/>
      <c r="D28" s="95" t="s">
        <v>130</v>
      </c>
      <c r="E28" s="103"/>
      <c r="F28" s="104"/>
      <c r="G28" s="98"/>
      <c r="H28" s="105"/>
      <c r="I28" s="104"/>
    </row>
    <row r="29" spans="1:9">
      <c r="A29" s="100">
        <f>MAX(A$12:A28)+1</f>
        <v>16</v>
      </c>
      <c r="B29" s="102"/>
      <c r="C29" s="101"/>
      <c r="D29" s="95" t="s">
        <v>130</v>
      </c>
      <c r="E29" s="103"/>
      <c r="F29" s="104"/>
      <c r="G29" s="98"/>
      <c r="H29" s="105"/>
      <c r="I29" s="104"/>
    </row>
    <row r="30" spans="1:9">
      <c r="A30" s="100">
        <f>MAX(A$12:A29)+1</f>
        <v>17</v>
      </c>
      <c r="B30" s="101"/>
      <c r="C30" s="101"/>
      <c r="D30" s="95" t="s">
        <v>130</v>
      </c>
      <c r="E30" s="103"/>
      <c r="F30" s="104"/>
      <c r="G30" s="98"/>
      <c r="H30" s="105"/>
      <c r="I30" s="104"/>
    </row>
    <row r="31" spans="1:9">
      <c r="A31" s="100">
        <f>MAX(A$12:A30)+1</f>
        <v>18</v>
      </c>
      <c r="B31" s="102"/>
      <c r="C31" s="101"/>
      <c r="D31" s="95" t="s">
        <v>130</v>
      </c>
      <c r="E31" s="103"/>
      <c r="F31" s="104"/>
      <c r="G31" s="98"/>
      <c r="H31" s="105"/>
      <c r="I31" s="104"/>
    </row>
    <row r="32" spans="1:9">
      <c r="A32" s="100">
        <f>MAX(A$12:A31)+1</f>
        <v>19</v>
      </c>
      <c r="B32" s="102"/>
      <c r="C32" s="101"/>
      <c r="D32" s="95" t="s">
        <v>130</v>
      </c>
      <c r="E32" s="103"/>
      <c r="F32" s="104"/>
      <c r="G32" s="98"/>
      <c r="H32" s="105"/>
      <c r="I32" s="104"/>
    </row>
    <row r="33" spans="1:9">
      <c r="A33" s="100">
        <f>MAX(A$12:A32)+1</f>
        <v>20</v>
      </c>
      <c r="B33" s="101"/>
      <c r="C33" s="101"/>
      <c r="D33" s="95" t="s">
        <v>130</v>
      </c>
      <c r="E33" s="103"/>
      <c r="F33" s="104"/>
      <c r="G33" s="98"/>
      <c r="H33" s="105"/>
      <c r="I33" s="104"/>
    </row>
    <row r="34" spans="1:9">
      <c r="A34" s="100">
        <f>MAX(A$12:A33)+1</f>
        <v>21</v>
      </c>
      <c r="B34" s="102"/>
      <c r="C34" s="101"/>
      <c r="D34" s="95" t="s">
        <v>130</v>
      </c>
      <c r="E34" s="103"/>
      <c r="F34" s="104"/>
      <c r="G34" s="98"/>
      <c r="H34" s="105"/>
      <c r="I34" s="104"/>
    </row>
    <row r="35" spans="1:9">
      <c r="A35" s="100">
        <f>MAX(A$12:A34)+1</f>
        <v>22</v>
      </c>
      <c r="B35" s="102"/>
      <c r="C35" s="101"/>
      <c r="D35" s="95" t="s">
        <v>130</v>
      </c>
      <c r="E35" s="103"/>
      <c r="F35" s="104"/>
      <c r="G35" s="98"/>
      <c r="H35" s="105"/>
      <c r="I35" s="104"/>
    </row>
    <row r="36" spans="1:9">
      <c r="A36" s="100">
        <f>MAX(A$12:A35)+1</f>
        <v>23</v>
      </c>
      <c r="B36" s="101"/>
      <c r="C36" s="101"/>
      <c r="D36" s="95" t="s">
        <v>130</v>
      </c>
      <c r="E36" s="103"/>
      <c r="F36" s="104"/>
      <c r="G36" s="98"/>
      <c r="H36" s="105"/>
      <c r="I36" s="104"/>
    </row>
    <row r="37" spans="1:9">
      <c r="A37" s="100">
        <f>MAX(A$12:A36)+1</f>
        <v>24</v>
      </c>
      <c r="B37" s="102"/>
      <c r="C37" s="101"/>
      <c r="D37" s="95" t="s">
        <v>130</v>
      </c>
      <c r="E37" s="103"/>
      <c r="F37" s="104"/>
      <c r="G37" s="98"/>
      <c r="H37" s="105"/>
      <c r="I37" s="104"/>
    </row>
    <row r="38" spans="1:9">
      <c r="A38" s="100">
        <f>MAX(A$12:A37)+1</f>
        <v>25</v>
      </c>
      <c r="B38" s="102"/>
      <c r="C38" s="101"/>
      <c r="D38" s="95" t="s">
        <v>130</v>
      </c>
      <c r="E38" s="103"/>
      <c r="F38" s="104"/>
      <c r="G38" s="98"/>
      <c r="H38" s="105"/>
      <c r="I38" s="104"/>
    </row>
    <row r="39" spans="1:9">
      <c r="A39" s="100">
        <f>MAX(A$12:A38)+1</f>
        <v>26</v>
      </c>
      <c r="B39" s="101"/>
      <c r="C39" s="101"/>
      <c r="D39" s="95" t="s">
        <v>130</v>
      </c>
      <c r="E39" s="103"/>
      <c r="F39" s="104"/>
      <c r="G39" s="98"/>
      <c r="H39" s="105"/>
      <c r="I39" s="104"/>
    </row>
    <row r="40" spans="1:9">
      <c r="A40" s="100">
        <f>MAX(A$12:A39)+1</f>
        <v>27</v>
      </c>
      <c r="B40" s="102"/>
      <c r="C40" s="101"/>
      <c r="D40" s="95" t="s">
        <v>130</v>
      </c>
      <c r="E40" s="103"/>
      <c r="F40" s="104"/>
      <c r="G40" s="98"/>
      <c r="H40" s="105"/>
      <c r="I40" s="104"/>
    </row>
    <row r="41" spans="1:9">
      <c r="A41" s="100">
        <f>MAX(A$12:A40)+1</f>
        <v>28</v>
      </c>
      <c r="B41" s="102"/>
      <c r="C41" s="101"/>
      <c r="D41" s="95" t="s">
        <v>130</v>
      </c>
      <c r="E41" s="103"/>
      <c r="F41" s="104"/>
      <c r="G41" s="98"/>
      <c r="H41" s="105"/>
      <c r="I41" s="104"/>
    </row>
    <row r="42" spans="1:9">
      <c r="A42" s="100">
        <f>MAX(A$12:A41)+1</f>
        <v>29</v>
      </c>
      <c r="B42" s="101"/>
      <c r="C42" s="101"/>
      <c r="D42" s="95" t="s">
        <v>130</v>
      </c>
      <c r="E42" s="103"/>
      <c r="F42" s="104"/>
      <c r="G42" s="98"/>
      <c r="H42" s="105"/>
      <c r="I42" s="104"/>
    </row>
    <row r="43" spans="1:9">
      <c r="A43" s="100">
        <f>MAX(A$12:A42)+1</f>
        <v>30</v>
      </c>
      <c r="B43" s="102"/>
      <c r="C43" s="101"/>
      <c r="D43" s="95" t="s">
        <v>130</v>
      </c>
      <c r="E43" s="103"/>
      <c r="F43" s="104"/>
      <c r="G43" s="98"/>
      <c r="H43" s="105"/>
      <c r="I43" s="104"/>
    </row>
    <row r="44" spans="1:9">
      <c r="A44" s="100">
        <f>MAX(A$12:A43)+1</f>
        <v>31</v>
      </c>
      <c r="B44" s="102"/>
      <c r="C44" s="101"/>
      <c r="D44" s="95" t="s">
        <v>130</v>
      </c>
      <c r="E44" s="103"/>
      <c r="F44" s="104"/>
      <c r="G44" s="98"/>
      <c r="H44" s="105"/>
      <c r="I44" s="104"/>
    </row>
    <row r="45" spans="1:9">
      <c r="A45" s="100">
        <f>MAX(A$12:A44)+1</f>
        <v>32</v>
      </c>
      <c r="B45" s="101"/>
      <c r="C45" s="101"/>
      <c r="D45" s="95" t="s">
        <v>130</v>
      </c>
      <c r="E45" s="103"/>
      <c r="F45" s="104"/>
      <c r="G45" s="98"/>
      <c r="H45" s="105"/>
      <c r="I45" s="104"/>
    </row>
    <row r="46" spans="1:9">
      <c r="A46" s="100">
        <f>MAX(A$12:A45)+1</f>
        <v>33</v>
      </c>
      <c r="B46" s="102"/>
      <c r="C46" s="101"/>
      <c r="D46" s="95" t="s">
        <v>130</v>
      </c>
      <c r="E46" s="103"/>
      <c r="F46" s="104"/>
      <c r="G46" s="98"/>
      <c r="H46" s="105"/>
      <c r="I46" s="104"/>
    </row>
    <row r="47" spans="1:9">
      <c r="A47" s="100">
        <f>MAX(A$12:A46)+1</f>
        <v>34</v>
      </c>
      <c r="B47" s="102"/>
      <c r="C47" s="101"/>
      <c r="D47" s="95" t="s">
        <v>130</v>
      </c>
      <c r="E47" s="103"/>
      <c r="F47" s="104"/>
      <c r="G47" s="98"/>
      <c r="H47" s="105"/>
      <c r="I47" s="104"/>
    </row>
    <row r="48" spans="1:9">
      <c r="A48" s="100">
        <f>MAX(A$12:A47)+1</f>
        <v>35</v>
      </c>
      <c r="B48" s="101"/>
      <c r="C48" s="101"/>
      <c r="D48" s="95" t="s">
        <v>130</v>
      </c>
      <c r="E48" s="103"/>
      <c r="F48" s="104"/>
      <c r="G48" s="98"/>
      <c r="H48" s="105"/>
      <c r="I48" s="104"/>
    </row>
    <row r="49" spans="1:9">
      <c r="A49" s="100">
        <f>MAX(A$12:A48)+1</f>
        <v>36</v>
      </c>
      <c r="B49" s="102"/>
      <c r="C49" s="101"/>
      <c r="D49" s="95" t="s">
        <v>130</v>
      </c>
      <c r="E49" s="103"/>
      <c r="F49" s="104"/>
      <c r="G49" s="98"/>
      <c r="H49" s="105"/>
      <c r="I49" s="104"/>
    </row>
    <row r="50" spans="1:9">
      <c r="A50" s="100">
        <f>MAX(A$12:A49)+1</f>
        <v>37</v>
      </c>
      <c r="B50" s="102"/>
      <c r="C50" s="101"/>
      <c r="D50" s="95" t="s">
        <v>130</v>
      </c>
      <c r="E50" s="103"/>
      <c r="F50" s="104"/>
      <c r="G50" s="98"/>
      <c r="H50" s="105"/>
      <c r="I50" s="104"/>
    </row>
    <row r="51" spans="1:9">
      <c r="A51" s="100">
        <f>MAX(A$12:A50)+1</f>
        <v>38</v>
      </c>
      <c r="B51" s="101"/>
      <c r="C51" s="101"/>
      <c r="D51" s="95" t="s">
        <v>130</v>
      </c>
      <c r="E51" s="103"/>
      <c r="F51" s="104"/>
      <c r="G51" s="98"/>
      <c r="H51" s="105"/>
      <c r="I51" s="104"/>
    </row>
    <row r="52" spans="1:9">
      <c r="A52" s="100">
        <f>MAX(A$12:A51)+1</f>
        <v>39</v>
      </c>
      <c r="B52" s="102"/>
      <c r="C52" s="101"/>
      <c r="D52" s="95" t="s">
        <v>130</v>
      </c>
      <c r="E52" s="103"/>
      <c r="F52" s="104"/>
      <c r="G52" s="98"/>
      <c r="H52" s="105"/>
      <c r="I52" s="104"/>
    </row>
    <row r="53" spans="1:9">
      <c r="A53" s="100">
        <f>MAX(A$12:A52)+1</f>
        <v>40</v>
      </c>
      <c r="B53" s="102"/>
      <c r="C53" s="101"/>
      <c r="D53" s="95" t="s">
        <v>130</v>
      </c>
      <c r="E53" s="103"/>
      <c r="F53" s="104"/>
      <c r="G53" s="98"/>
      <c r="H53" s="105"/>
      <c r="I53" s="104"/>
    </row>
    <row r="54" spans="1:9">
      <c r="A54" s="100">
        <f>MAX(A$12:A53)+1</f>
        <v>41</v>
      </c>
      <c r="B54" s="101"/>
      <c r="C54" s="101"/>
      <c r="D54" s="95" t="s">
        <v>130</v>
      </c>
      <c r="E54" s="103"/>
      <c r="F54" s="104"/>
      <c r="G54" s="98"/>
      <c r="H54" s="105"/>
      <c r="I54" s="104"/>
    </row>
    <row r="55" spans="1:9">
      <c r="A55" s="100">
        <f>MAX(A$12:A54)+1</f>
        <v>42</v>
      </c>
      <c r="B55" s="102"/>
      <c r="C55" s="101"/>
      <c r="D55" s="95" t="s">
        <v>130</v>
      </c>
      <c r="E55" s="103"/>
      <c r="F55" s="104"/>
      <c r="G55" s="98"/>
      <c r="H55" s="105"/>
      <c r="I55" s="104"/>
    </row>
    <row r="56" spans="1:9">
      <c r="A56" s="100">
        <f>MAX(A$12:A55)+1</f>
        <v>43</v>
      </c>
      <c r="B56" s="102"/>
      <c r="C56" s="101"/>
      <c r="D56" s="95" t="s">
        <v>130</v>
      </c>
      <c r="E56" s="103"/>
      <c r="F56" s="104"/>
      <c r="G56" s="98"/>
      <c r="H56" s="105"/>
      <c r="I56" s="104"/>
    </row>
    <row r="57" spans="1:9">
      <c r="A57" s="100">
        <f>MAX(A$12:A56)+1</f>
        <v>44</v>
      </c>
      <c r="B57" s="101"/>
      <c r="C57" s="101"/>
      <c r="D57" s="95" t="s">
        <v>130</v>
      </c>
      <c r="E57" s="103"/>
      <c r="F57" s="104"/>
      <c r="G57" s="98"/>
      <c r="H57" s="105"/>
      <c r="I57" s="104"/>
    </row>
    <row r="58" spans="1:9">
      <c r="A58" s="100">
        <f>MAX(A$12:A57)+1</f>
        <v>45</v>
      </c>
      <c r="B58" s="102"/>
      <c r="C58" s="101"/>
      <c r="D58" s="95" t="s">
        <v>130</v>
      </c>
      <c r="E58" s="103"/>
      <c r="F58" s="104"/>
      <c r="G58" s="98"/>
      <c r="H58" s="105"/>
      <c r="I58" s="104"/>
    </row>
    <row r="59" spans="1:9">
      <c r="A59" s="100">
        <f>MAX(A$12:A58)+1</f>
        <v>46</v>
      </c>
      <c r="B59" s="102"/>
      <c r="C59" s="101"/>
      <c r="D59" s="95" t="s">
        <v>130</v>
      </c>
      <c r="E59" s="103"/>
      <c r="F59" s="104"/>
      <c r="G59" s="98"/>
      <c r="H59" s="105"/>
      <c r="I59" s="104"/>
    </row>
    <row r="60" spans="1:9">
      <c r="A60" s="100">
        <f>MAX(A$12:A59)+1</f>
        <v>47</v>
      </c>
      <c r="B60" s="101"/>
      <c r="C60" s="101"/>
      <c r="D60" s="95" t="s">
        <v>130</v>
      </c>
      <c r="E60" s="103"/>
      <c r="F60" s="104"/>
      <c r="G60" s="98"/>
      <c r="H60" s="105"/>
      <c r="I60" s="104"/>
    </row>
    <row r="61" spans="1:9">
      <c r="A61" s="107"/>
      <c r="B61" s="107"/>
      <c r="C61" s="107"/>
      <c r="D61" s="107"/>
      <c r="E61" s="107"/>
      <c r="F61" s="107"/>
      <c r="G61" s="107"/>
      <c r="H61" s="107"/>
      <c r="I61" s="107"/>
    </row>
    <row r="62" spans="1:9">
      <c r="A62" s="112" t="s">
        <v>137</v>
      </c>
      <c r="B62" s="112"/>
      <c r="C62" s="112"/>
      <c r="D62" s="112"/>
      <c r="E62" s="112"/>
      <c r="F62" s="112"/>
      <c r="G62" s="112"/>
      <c r="H62" s="112"/>
      <c r="I62" s="112"/>
    </row>
  </sheetData>
  <mergeCells count="4">
    <mergeCell ref="A1:I1"/>
    <mergeCell ref="A13:I13"/>
    <mergeCell ref="A61:I61"/>
    <mergeCell ref="A62:I62"/>
  </mergeCells>
  <conditionalFormatting sqref="D14:D60">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0">
      <formula1>"U,P,F,B,S,n/a"</formula1>
    </dataValidation>
  </dataValidation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67937"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67937" progId="Paint.Picture" r:id="rId4"/>
      </mc:Fallback>
    </mc:AlternateContent>
  </oleObjec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4"/>
  <sheetViews>
    <sheetView workbookViewId="0">
      <selection activeCell="B12" sqref="B12"/>
    </sheetView>
  </sheetViews>
  <sheetFormatPr defaultColWidth="9" defaultRowHeight="12.75" outlineLevelCol="7"/>
  <cols>
    <col min="1" max="1" width="3.14285714285714" customWidth="1"/>
    <col min="2" max="3" width="32.1428571428571" customWidth="1"/>
    <col min="4" max="5" width="30.4285714285714" customWidth="1"/>
    <col min="6" max="6" width="9.14285714285714" customWidth="1"/>
    <col min="7" max="7" width="12.1428571428571" customWidth="1"/>
  </cols>
  <sheetData>
    <row r="1" ht="16.5" spans="1:8">
      <c r="A1" s="115" t="s">
        <v>876</v>
      </c>
      <c r="B1" s="115"/>
      <c r="C1" s="115"/>
      <c r="D1" s="115"/>
      <c r="E1" s="115"/>
      <c r="F1" s="115"/>
      <c r="G1" s="115"/>
      <c r="H1" s="115"/>
    </row>
    <row r="2" ht="36.75" spans="1:8">
      <c r="A2" s="116"/>
      <c r="B2" s="117" t="s">
        <v>139</v>
      </c>
      <c r="C2" s="117"/>
      <c r="D2" s="118" t="s">
        <v>877</v>
      </c>
      <c r="E2" s="119"/>
      <c r="F2" s="120" t="s">
        <v>141</v>
      </c>
      <c r="G2" s="121" t="s">
        <v>878</v>
      </c>
      <c r="H2" s="122"/>
    </row>
    <row r="3" ht="27.75" customHeight="1" spans="1:8">
      <c r="A3" s="123"/>
      <c r="B3" s="124" t="s">
        <v>143</v>
      </c>
      <c r="C3" s="125"/>
      <c r="D3" s="126"/>
      <c r="E3" s="127"/>
      <c r="F3" s="128"/>
      <c r="G3" s="129"/>
      <c r="H3" s="122"/>
    </row>
    <row r="4" spans="1:8">
      <c r="A4" s="130"/>
      <c r="B4" s="124" t="s">
        <v>145</v>
      </c>
      <c r="C4" s="125"/>
      <c r="D4" s="126"/>
      <c r="E4" s="127"/>
      <c r="F4" s="128"/>
      <c r="G4" s="129"/>
      <c r="H4" s="122"/>
    </row>
    <row r="5" ht="30" customHeight="1" spans="1:8">
      <c r="A5" s="130"/>
      <c r="B5" s="124" t="s">
        <v>147</v>
      </c>
      <c r="C5" s="131"/>
      <c r="D5" s="132"/>
      <c r="E5" s="132"/>
      <c r="F5" s="132"/>
      <c r="G5" s="132"/>
      <c r="H5" s="122"/>
    </row>
    <row r="6" ht="26.25" customHeight="1" spans="1:8">
      <c r="A6" s="133"/>
      <c r="B6" s="134" t="s">
        <v>149</v>
      </c>
      <c r="C6" s="135"/>
      <c r="D6" s="136"/>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829</v>
      </c>
      <c r="H8" s="151"/>
    </row>
    <row r="9" ht="26.25" spans="1:8">
      <c r="A9" s="152" t="s">
        <v>158</v>
      </c>
      <c r="B9" s="153" t="s">
        <v>159</v>
      </c>
      <c r="C9" s="153"/>
      <c r="D9" s="153" t="s">
        <v>161</v>
      </c>
      <c r="E9" s="153"/>
      <c r="F9" s="154" t="s">
        <v>121</v>
      </c>
      <c r="G9" s="155" t="s">
        <v>163</v>
      </c>
      <c r="H9" s="156"/>
    </row>
    <row r="10" spans="1:8">
      <c r="A10" s="157">
        <v>1</v>
      </c>
      <c r="B10" s="164" t="s">
        <v>879</v>
      </c>
      <c r="C10" s="164"/>
      <c r="D10" s="165" t="s">
        <v>880</v>
      </c>
      <c r="E10" s="159"/>
      <c r="F10" s="95" t="s">
        <v>130</v>
      </c>
      <c r="G10" s="160"/>
      <c r="H10" s="161"/>
    </row>
    <row r="11" spans="1:8">
      <c r="A11" s="157">
        <v>2</v>
      </c>
      <c r="B11" s="164" t="s">
        <v>881</v>
      </c>
      <c r="C11" s="164"/>
      <c r="D11" s="165" t="s">
        <v>169</v>
      </c>
      <c r="E11" s="159"/>
      <c r="F11" s="95" t="s">
        <v>130</v>
      </c>
      <c r="G11" s="166"/>
      <c r="H11" s="167"/>
    </row>
    <row r="12" ht="24" spans="1:8">
      <c r="A12" s="157">
        <v>3</v>
      </c>
      <c r="B12" s="164" t="s">
        <v>882</v>
      </c>
      <c r="C12" s="164"/>
      <c r="D12" s="165" t="s">
        <v>883</v>
      </c>
      <c r="E12" s="159"/>
      <c r="F12" s="95" t="s">
        <v>130</v>
      </c>
      <c r="G12" s="166"/>
      <c r="H12" s="167"/>
    </row>
    <row r="13" spans="1:8">
      <c r="A13" s="157"/>
      <c r="B13" s="164"/>
      <c r="C13" s="164"/>
      <c r="D13" s="184" t="s">
        <v>884</v>
      </c>
      <c r="E13" s="185"/>
      <c r="F13" s="95" t="s">
        <v>130</v>
      </c>
      <c r="G13" s="166"/>
      <c r="H13" s="167"/>
    </row>
    <row r="14" spans="1:8">
      <c r="A14" s="157"/>
      <c r="B14" s="164"/>
      <c r="C14" s="164"/>
      <c r="D14" s="184" t="s">
        <v>885</v>
      </c>
      <c r="E14" s="185"/>
      <c r="F14" s="95" t="s">
        <v>130</v>
      </c>
      <c r="G14" s="166"/>
      <c r="H14" s="167"/>
    </row>
    <row r="15" spans="1:8">
      <c r="A15" s="157"/>
      <c r="B15" s="164"/>
      <c r="C15" s="164"/>
      <c r="D15" s="184" t="s">
        <v>886</v>
      </c>
      <c r="E15" s="185"/>
      <c r="F15" s="95" t="s">
        <v>130</v>
      </c>
      <c r="G15" s="166"/>
      <c r="H15" s="167"/>
    </row>
    <row r="16" spans="1:8">
      <c r="A16" s="157"/>
      <c r="B16" s="164"/>
      <c r="C16" s="164"/>
      <c r="D16" s="184" t="s">
        <v>887</v>
      </c>
      <c r="E16" s="185"/>
      <c r="F16" s="95" t="s">
        <v>130</v>
      </c>
      <c r="G16" s="166"/>
      <c r="H16" s="167"/>
    </row>
    <row r="17" spans="1:8">
      <c r="A17" s="157"/>
      <c r="B17" s="164"/>
      <c r="C17" s="164"/>
      <c r="D17" s="184" t="s">
        <v>888</v>
      </c>
      <c r="E17" s="185"/>
      <c r="F17" s="95" t="s">
        <v>130</v>
      </c>
      <c r="G17" s="166"/>
      <c r="H17" s="167"/>
    </row>
    <row r="18" spans="1:8">
      <c r="A18" s="157"/>
      <c r="B18" s="164"/>
      <c r="C18" s="164"/>
      <c r="D18" s="184" t="s">
        <v>889</v>
      </c>
      <c r="E18" s="185"/>
      <c r="F18" s="95" t="s">
        <v>130</v>
      </c>
      <c r="G18" s="166"/>
      <c r="H18" s="167"/>
    </row>
    <row r="19" spans="1:8">
      <c r="A19" s="157"/>
      <c r="B19" s="164"/>
      <c r="C19" s="164"/>
      <c r="D19" s="184" t="s">
        <v>890</v>
      </c>
      <c r="E19" s="185"/>
      <c r="F19" s="95" t="s">
        <v>130</v>
      </c>
      <c r="G19" s="166"/>
      <c r="H19" s="167"/>
    </row>
    <row r="20" spans="1:8">
      <c r="A20" s="157"/>
      <c r="B20" s="164"/>
      <c r="C20" s="164"/>
      <c r="D20" s="184" t="s">
        <v>891</v>
      </c>
      <c r="E20" s="185"/>
      <c r="F20" s="95" t="s">
        <v>130</v>
      </c>
      <c r="G20" s="166"/>
      <c r="H20" s="167"/>
    </row>
    <row r="21" spans="1:8">
      <c r="A21" s="157"/>
      <c r="B21" s="164"/>
      <c r="C21" s="164"/>
      <c r="D21" s="184" t="s">
        <v>892</v>
      </c>
      <c r="E21" s="185"/>
      <c r="F21" s="95" t="s">
        <v>130</v>
      </c>
      <c r="G21" s="166"/>
      <c r="H21" s="167"/>
    </row>
    <row r="22" ht="14.1" customHeight="1" spans="1:8">
      <c r="A22" s="157">
        <v>4</v>
      </c>
      <c r="B22" s="164" t="s">
        <v>893</v>
      </c>
      <c r="C22" s="164"/>
      <c r="D22" s="184" t="s">
        <v>894</v>
      </c>
      <c r="E22" s="185"/>
      <c r="F22" s="95" t="s">
        <v>130</v>
      </c>
      <c r="G22" s="170"/>
      <c r="H22" s="171"/>
    </row>
    <row r="23" ht="45" customHeight="1" spans="1:8">
      <c r="A23" s="157">
        <v>5</v>
      </c>
      <c r="B23" s="164" t="s">
        <v>895</v>
      </c>
      <c r="C23" s="164"/>
      <c r="D23" s="184" t="s">
        <v>896</v>
      </c>
      <c r="E23" s="185"/>
      <c r="F23" s="95" t="s">
        <v>130</v>
      </c>
      <c r="G23" s="170"/>
      <c r="H23" s="171"/>
    </row>
    <row r="24" spans="1:8">
      <c r="A24" s="157">
        <v>6</v>
      </c>
      <c r="B24" s="183" t="s">
        <v>897</v>
      </c>
      <c r="C24" s="158"/>
      <c r="D24" s="158" t="s">
        <v>898</v>
      </c>
      <c r="E24" s="172"/>
      <c r="F24" s="95" t="s">
        <v>130</v>
      </c>
      <c r="G24" s="170"/>
      <c r="H24" s="171"/>
    </row>
    <row r="25" ht="25.5" spans="1:8">
      <c r="A25" s="157">
        <v>7</v>
      </c>
      <c r="B25" s="183" t="s">
        <v>899</v>
      </c>
      <c r="C25" s="158"/>
      <c r="D25" s="158" t="s">
        <v>900</v>
      </c>
      <c r="E25" s="172"/>
      <c r="F25" s="95" t="s">
        <v>130</v>
      </c>
      <c r="G25" s="170"/>
      <c r="H25" s="171"/>
    </row>
    <row r="26" spans="1:8">
      <c r="A26" s="157">
        <v>8</v>
      </c>
      <c r="B26" s="183" t="s">
        <v>901</v>
      </c>
      <c r="C26" s="158"/>
      <c r="D26" s="158" t="s">
        <v>902</v>
      </c>
      <c r="E26" s="172"/>
      <c r="F26" s="95" t="s">
        <v>130</v>
      </c>
      <c r="G26" s="170"/>
      <c r="H26" s="171"/>
    </row>
    <row r="27" ht="25.5" spans="1:8">
      <c r="A27" s="157">
        <v>9</v>
      </c>
      <c r="B27" s="183" t="s">
        <v>903</v>
      </c>
      <c r="C27" s="158"/>
      <c r="D27" s="158" t="s">
        <v>904</v>
      </c>
      <c r="E27" s="172"/>
      <c r="F27" s="95" t="s">
        <v>130</v>
      </c>
      <c r="G27" s="170"/>
      <c r="H27" s="171"/>
    </row>
    <row r="28" ht="25.5" spans="1:8">
      <c r="A28" s="157">
        <v>10</v>
      </c>
      <c r="B28" s="158" t="s">
        <v>905</v>
      </c>
      <c r="C28" s="158"/>
      <c r="D28" s="158" t="s">
        <v>205</v>
      </c>
      <c r="E28" s="172"/>
      <c r="F28" s="95" t="s">
        <v>130</v>
      </c>
      <c r="G28" s="170"/>
      <c r="H28" s="171"/>
    </row>
    <row r="29" spans="1:8">
      <c r="A29" s="157">
        <v>11</v>
      </c>
      <c r="B29" s="183" t="s">
        <v>906</v>
      </c>
      <c r="C29" s="158"/>
      <c r="D29" s="158" t="s">
        <v>860</v>
      </c>
      <c r="E29" s="172"/>
      <c r="F29" s="95" t="s">
        <v>130</v>
      </c>
      <c r="G29" s="170"/>
      <c r="H29" s="171"/>
    </row>
    <row r="30" spans="1:8">
      <c r="A30" s="157">
        <v>12</v>
      </c>
      <c r="B30" s="158" t="s">
        <v>907</v>
      </c>
      <c r="C30" s="158"/>
      <c r="D30" s="158" t="s">
        <v>908</v>
      </c>
      <c r="E30" s="172"/>
      <c r="F30" s="95" t="s">
        <v>130</v>
      </c>
      <c r="G30" s="170"/>
      <c r="H30" s="171"/>
    </row>
    <row r="31" spans="1:8">
      <c r="A31" s="157">
        <v>13</v>
      </c>
      <c r="B31" s="158" t="s">
        <v>909</v>
      </c>
      <c r="C31" s="158"/>
      <c r="D31" s="158" t="s">
        <v>908</v>
      </c>
      <c r="E31" s="172"/>
      <c r="F31" s="95" t="s">
        <v>130</v>
      </c>
      <c r="G31" s="170"/>
      <c r="H31" s="171"/>
    </row>
    <row r="32" spans="1:8">
      <c r="A32" s="157">
        <v>14</v>
      </c>
      <c r="B32" s="183" t="s">
        <v>910</v>
      </c>
      <c r="C32" s="158"/>
      <c r="D32" s="158" t="s">
        <v>911</v>
      </c>
      <c r="E32" s="172"/>
      <c r="F32" s="95" t="s">
        <v>130</v>
      </c>
      <c r="G32" s="170"/>
      <c r="H32" s="171"/>
    </row>
    <row r="33" ht="25.5" spans="1:8">
      <c r="A33" s="157">
        <v>15</v>
      </c>
      <c r="B33" s="183" t="s">
        <v>912</v>
      </c>
      <c r="C33" s="158"/>
      <c r="D33" s="158" t="s">
        <v>913</v>
      </c>
      <c r="E33" s="172"/>
      <c r="F33" s="95" t="s">
        <v>130</v>
      </c>
      <c r="G33" s="170"/>
      <c r="H33" s="171"/>
    </row>
    <row r="34" spans="1:8">
      <c r="A34" s="157">
        <v>16</v>
      </c>
      <c r="B34" s="183" t="s">
        <v>861</v>
      </c>
      <c r="C34" s="158"/>
      <c r="D34" s="158" t="s">
        <v>914</v>
      </c>
      <c r="E34" s="172"/>
      <c r="F34" s="95" t="s">
        <v>130</v>
      </c>
      <c r="G34" s="170"/>
      <c r="H34" s="171"/>
    </row>
    <row r="35" spans="1:8">
      <c r="A35" s="157"/>
      <c r="B35" s="158"/>
      <c r="C35" s="158"/>
      <c r="D35" s="158"/>
      <c r="E35" s="172"/>
      <c r="F35" s="95" t="s">
        <v>130</v>
      </c>
      <c r="G35" s="170"/>
      <c r="H35" s="171"/>
    </row>
    <row r="36" spans="1:8">
      <c r="A36" s="157"/>
      <c r="B36" s="158"/>
      <c r="C36" s="158"/>
      <c r="D36" s="158"/>
      <c r="E36" s="172"/>
      <c r="F36" s="95" t="s">
        <v>130</v>
      </c>
      <c r="G36" s="170"/>
      <c r="H36" s="171"/>
    </row>
    <row r="37" spans="1:8">
      <c r="A37" s="157"/>
      <c r="B37" s="158"/>
      <c r="C37" s="158"/>
      <c r="D37" s="158"/>
      <c r="E37" s="172"/>
      <c r="F37" s="95" t="s">
        <v>130</v>
      </c>
      <c r="G37" s="170"/>
      <c r="H37" s="171"/>
    </row>
    <row r="38" spans="1:8">
      <c r="A38" s="157"/>
      <c r="B38" s="158"/>
      <c r="C38" s="158"/>
      <c r="D38" s="158"/>
      <c r="E38" s="172"/>
      <c r="F38" s="95" t="s">
        <v>130</v>
      </c>
      <c r="G38" s="170"/>
      <c r="H38" s="171"/>
    </row>
    <row r="39" spans="1:8">
      <c r="A39" s="157"/>
      <c r="B39" s="158"/>
      <c r="C39" s="158"/>
      <c r="D39" s="158"/>
      <c r="E39" s="172"/>
      <c r="F39" s="95" t="s">
        <v>130</v>
      </c>
      <c r="G39" s="170"/>
      <c r="H39" s="171"/>
    </row>
    <row r="40" ht="27" customHeight="1" spans="1:8">
      <c r="A40" s="157"/>
      <c r="B40" s="158"/>
      <c r="C40" s="158"/>
      <c r="D40" s="158"/>
      <c r="E40" s="172"/>
      <c r="F40" s="95" t="s">
        <v>130</v>
      </c>
      <c r="G40" s="170"/>
      <c r="H40" s="171"/>
    </row>
    <row r="41" customHeight="1" spans="1:8">
      <c r="A41" s="157"/>
      <c r="B41" s="158"/>
      <c r="C41" s="158"/>
      <c r="D41" s="158"/>
      <c r="E41" s="172"/>
      <c r="F41" s="95" t="s">
        <v>130</v>
      </c>
      <c r="G41" s="170"/>
      <c r="H41" s="171"/>
    </row>
    <row r="42" customHeight="1" spans="1:8">
      <c r="A42" s="157"/>
      <c r="B42" s="158"/>
      <c r="C42" s="158"/>
      <c r="D42" s="158"/>
      <c r="E42" s="172"/>
      <c r="F42" s="95" t="s">
        <v>130</v>
      </c>
      <c r="G42" s="170"/>
      <c r="H42" s="171"/>
    </row>
    <row r="43" spans="1:8">
      <c r="A43" s="157"/>
      <c r="B43" s="158"/>
      <c r="C43" s="158"/>
      <c r="D43" s="158"/>
      <c r="E43" s="172"/>
      <c r="F43" s="95" t="s">
        <v>130</v>
      </c>
      <c r="G43" s="170"/>
      <c r="H43" s="171"/>
    </row>
    <row r="44" spans="1:8">
      <c r="A44" s="157"/>
      <c r="B44" s="158"/>
      <c r="C44" s="158"/>
      <c r="D44" s="158"/>
      <c r="E44" s="172"/>
      <c r="F44" s="95" t="s">
        <v>130</v>
      </c>
      <c r="G44" s="170"/>
      <c r="H44" s="171"/>
    </row>
    <row r="45" ht="13.5" spans="1:8">
      <c r="A45" s="173"/>
      <c r="B45" s="174" t="s">
        <v>238</v>
      </c>
      <c r="C45" s="174"/>
      <c r="D45" s="175"/>
      <c r="E45" s="176"/>
      <c r="F45" s="95" t="s">
        <v>130</v>
      </c>
      <c r="G45" s="177"/>
      <c r="H45" s="178"/>
    </row>
    <row r="49" ht="16.5" spans="1:8">
      <c r="A49" s="115" t="s">
        <v>915</v>
      </c>
      <c r="B49" s="115"/>
      <c r="C49" s="115"/>
      <c r="D49" s="115"/>
      <c r="E49" s="115"/>
      <c r="F49" s="115"/>
      <c r="G49" s="115"/>
      <c r="H49" s="115"/>
    </row>
    <row r="50" ht="36.75" spans="1:8">
      <c r="A50" s="116"/>
      <c r="B50" s="117" t="s">
        <v>139</v>
      </c>
      <c r="C50" s="117"/>
      <c r="D50" s="118" t="s">
        <v>916</v>
      </c>
      <c r="E50" s="119"/>
      <c r="F50" s="120" t="s">
        <v>141</v>
      </c>
      <c r="G50" s="121" t="s">
        <v>878</v>
      </c>
      <c r="H50" s="122"/>
    </row>
    <row r="51" spans="1:8">
      <c r="A51" s="123"/>
      <c r="B51" s="124" t="s">
        <v>143</v>
      </c>
      <c r="C51" s="125"/>
      <c r="D51" s="126"/>
      <c r="E51" s="127"/>
      <c r="F51" s="128"/>
      <c r="G51" s="129"/>
      <c r="H51" s="122"/>
    </row>
    <row r="52" spans="1:8">
      <c r="A52" s="130"/>
      <c r="B52" s="124" t="s">
        <v>145</v>
      </c>
      <c r="C52" s="125"/>
      <c r="D52" s="126"/>
      <c r="E52" s="127"/>
      <c r="F52" s="128"/>
      <c r="G52" s="129"/>
      <c r="H52" s="122"/>
    </row>
    <row r="53" spans="1:8">
      <c r="A53" s="130"/>
      <c r="B53" s="124" t="s">
        <v>147</v>
      </c>
      <c r="C53" s="131"/>
      <c r="D53" s="132"/>
      <c r="E53" s="132"/>
      <c r="F53" s="132"/>
      <c r="G53" s="132"/>
      <c r="H53" s="122"/>
    </row>
    <row r="54" ht="13.5" spans="1:8">
      <c r="A54" s="133"/>
      <c r="B54" s="134" t="s">
        <v>149</v>
      </c>
      <c r="C54" s="135"/>
      <c r="D54" s="136"/>
      <c r="E54" s="128"/>
      <c r="F54" s="128"/>
      <c r="G54" s="129"/>
      <c r="H54" s="137"/>
    </row>
    <row r="55" spans="1:8">
      <c r="A55" s="138"/>
      <c r="B55" s="139" t="s">
        <v>151</v>
      </c>
      <c r="C55" s="139"/>
      <c r="D55" s="140"/>
      <c r="E55" s="141"/>
      <c r="F55" s="142" t="s">
        <v>153</v>
      </c>
      <c r="G55" s="143"/>
      <c r="H55" s="144"/>
    </row>
    <row r="56" ht="13.5" spans="1:8">
      <c r="A56" s="145"/>
      <c r="B56" s="146" t="s">
        <v>154</v>
      </c>
      <c r="C56" s="146"/>
      <c r="D56" s="147" t="s">
        <v>155</v>
      </c>
      <c r="E56" s="148"/>
      <c r="F56" s="149" t="s">
        <v>156</v>
      </c>
      <c r="G56" s="150" t="s">
        <v>829</v>
      </c>
      <c r="H56" s="151"/>
    </row>
    <row r="57" ht="26.25" spans="1:8">
      <c r="A57" s="152" t="s">
        <v>158</v>
      </c>
      <c r="B57" s="153" t="s">
        <v>159</v>
      </c>
      <c r="C57" s="153"/>
      <c r="D57" s="153" t="s">
        <v>161</v>
      </c>
      <c r="E57" s="153"/>
      <c r="F57" s="154" t="s">
        <v>121</v>
      </c>
      <c r="G57" s="155" t="s">
        <v>163</v>
      </c>
      <c r="H57" s="156"/>
    </row>
    <row r="58" spans="1:8">
      <c r="A58" s="157">
        <v>1</v>
      </c>
      <c r="B58" s="164" t="s">
        <v>879</v>
      </c>
      <c r="C58" s="164"/>
      <c r="D58" s="165" t="s">
        <v>880</v>
      </c>
      <c r="E58" s="159"/>
      <c r="F58" s="95" t="s">
        <v>130</v>
      </c>
      <c r="G58" s="160"/>
      <c r="H58" s="161"/>
    </row>
    <row r="59" spans="1:8">
      <c r="A59" s="157">
        <v>2</v>
      </c>
      <c r="B59" s="164" t="s">
        <v>881</v>
      </c>
      <c r="C59" s="164"/>
      <c r="D59" s="165" t="s">
        <v>169</v>
      </c>
      <c r="E59" s="159"/>
      <c r="F59" s="95" t="s">
        <v>130</v>
      </c>
      <c r="G59" s="166"/>
      <c r="H59" s="167"/>
    </row>
    <row r="60" ht="24" spans="1:8">
      <c r="A60" s="157">
        <v>3</v>
      </c>
      <c r="B60" s="164" t="s">
        <v>917</v>
      </c>
      <c r="C60" s="164"/>
      <c r="D60" s="165" t="s">
        <v>883</v>
      </c>
      <c r="E60" s="159"/>
      <c r="F60" s="95" t="s">
        <v>130</v>
      </c>
      <c r="G60" s="166"/>
      <c r="H60" s="167"/>
    </row>
    <row r="61" spans="1:8">
      <c r="A61" s="157"/>
      <c r="B61" s="164"/>
      <c r="C61" s="164"/>
      <c r="D61" s="184" t="s">
        <v>884</v>
      </c>
      <c r="E61" s="185"/>
      <c r="F61" s="95" t="s">
        <v>130</v>
      </c>
      <c r="G61" s="166"/>
      <c r="H61" s="167"/>
    </row>
    <row r="62" spans="1:8">
      <c r="A62" s="157"/>
      <c r="B62" s="164"/>
      <c r="C62" s="164"/>
      <c r="D62" s="184" t="s">
        <v>885</v>
      </c>
      <c r="E62" s="185"/>
      <c r="F62" s="95" t="s">
        <v>130</v>
      </c>
      <c r="G62" s="166"/>
      <c r="H62" s="167"/>
    </row>
    <row r="63" spans="1:8">
      <c r="A63" s="157"/>
      <c r="B63" s="164"/>
      <c r="C63" s="164"/>
      <c r="D63" s="184" t="s">
        <v>886</v>
      </c>
      <c r="E63" s="185"/>
      <c r="F63" s="95" t="s">
        <v>130</v>
      </c>
      <c r="G63" s="166"/>
      <c r="H63" s="167"/>
    </row>
    <row r="64" spans="1:8">
      <c r="A64" s="157"/>
      <c r="B64" s="164"/>
      <c r="C64" s="164"/>
      <c r="D64" s="184" t="s">
        <v>887</v>
      </c>
      <c r="E64" s="185"/>
      <c r="F64" s="95" t="s">
        <v>130</v>
      </c>
      <c r="G64" s="166"/>
      <c r="H64" s="167"/>
    </row>
    <row r="65" spans="1:8">
      <c r="A65" s="157"/>
      <c r="B65" s="164"/>
      <c r="C65" s="164"/>
      <c r="D65" s="184" t="s">
        <v>888</v>
      </c>
      <c r="E65" s="185"/>
      <c r="F65" s="95" t="s">
        <v>130</v>
      </c>
      <c r="G65" s="166"/>
      <c r="H65" s="167"/>
    </row>
    <row r="66" spans="1:8">
      <c r="A66" s="157"/>
      <c r="B66" s="164"/>
      <c r="C66" s="164"/>
      <c r="D66" s="184" t="s">
        <v>889</v>
      </c>
      <c r="E66" s="185"/>
      <c r="F66" s="95" t="s">
        <v>130</v>
      </c>
      <c r="G66" s="166"/>
      <c r="H66" s="167"/>
    </row>
    <row r="67" spans="1:8">
      <c r="A67" s="157"/>
      <c r="B67" s="164"/>
      <c r="C67" s="164"/>
      <c r="D67" s="184" t="s">
        <v>890</v>
      </c>
      <c r="E67" s="185"/>
      <c r="F67" s="95" t="s">
        <v>130</v>
      </c>
      <c r="G67" s="166"/>
      <c r="H67" s="167"/>
    </row>
    <row r="68" spans="1:8">
      <c r="A68" s="157"/>
      <c r="B68" s="164"/>
      <c r="C68" s="164"/>
      <c r="D68" s="184" t="s">
        <v>891</v>
      </c>
      <c r="E68" s="185"/>
      <c r="F68" s="95" t="s">
        <v>130</v>
      </c>
      <c r="G68" s="166"/>
      <c r="H68" s="167"/>
    </row>
    <row r="69" spans="1:8">
      <c r="A69" s="157"/>
      <c r="B69" s="164"/>
      <c r="C69" s="164"/>
      <c r="D69" s="184" t="s">
        <v>892</v>
      </c>
      <c r="E69" s="185"/>
      <c r="F69" s="95" t="s">
        <v>130</v>
      </c>
      <c r="G69" s="166"/>
      <c r="H69" s="167"/>
    </row>
    <row r="70" spans="1:8">
      <c r="A70" s="157">
        <v>4</v>
      </c>
      <c r="B70" s="164" t="s">
        <v>893</v>
      </c>
      <c r="C70" s="164"/>
      <c r="D70" s="184" t="s">
        <v>894</v>
      </c>
      <c r="E70" s="185"/>
      <c r="F70" s="95" t="s">
        <v>130</v>
      </c>
      <c r="G70" s="170"/>
      <c r="H70" s="171"/>
    </row>
    <row r="71" ht="36" spans="1:8">
      <c r="A71" s="157">
        <v>5</v>
      </c>
      <c r="B71" s="164" t="s">
        <v>895</v>
      </c>
      <c r="C71" s="164"/>
      <c r="D71" s="184" t="s">
        <v>896</v>
      </c>
      <c r="E71" s="185"/>
      <c r="F71" s="95" t="s">
        <v>130</v>
      </c>
      <c r="G71" s="170"/>
      <c r="H71" s="171"/>
    </row>
    <row r="72" spans="1:8">
      <c r="A72" s="157">
        <v>6</v>
      </c>
      <c r="B72" s="183" t="s">
        <v>897</v>
      </c>
      <c r="C72" s="158"/>
      <c r="D72" s="158" t="s">
        <v>898</v>
      </c>
      <c r="E72" s="172"/>
      <c r="F72" s="95" t="s">
        <v>130</v>
      </c>
      <c r="G72" s="170"/>
      <c r="H72" s="171"/>
    </row>
    <row r="73" ht="25.5" spans="1:8">
      <c r="A73" s="157">
        <v>7</v>
      </c>
      <c r="B73" s="183" t="s">
        <v>899</v>
      </c>
      <c r="C73" s="158"/>
      <c r="D73" s="158" t="s">
        <v>900</v>
      </c>
      <c r="E73" s="172"/>
      <c r="F73" s="95" t="s">
        <v>130</v>
      </c>
      <c r="G73" s="170"/>
      <c r="H73" s="171"/>
    </row>
    <row r="74" spans="1:8">
      <c r="A74" s="157">
        <v>8</v>
      </c>
      <c r="B74" s="183" t="s">
        <v>901</v>
      </c>
      <c r="C74" s="158"/>
      <c r="D74" s="158" t="s">
        <v>902</v>
      </c>
      <c r="E74" s="172"/>
      <c r="F74" s="95" t="s">
        <v>130</v>
      </c>
      <c r="G74" s="170"/>
      <c r="H74" s="171"/>
    </row>
    <row r="75" ht="25.5" spans="1:8">
      <c r="A75" s="157">
        <v>9</v>
      </c>
      <c r="B75" s="183" t="s">
        <v>903</v>
      </c>
      <c r="C75" s="158"/>
      <c r="D75" s="158" t="s">
        <v>904</v>
      </c>
      <c r="E75" s="172"/>
      <c r="F75" s="95" t="s">
        <v>130</v>
      </c>
      <c r="G75" s="170"/>
      <c r="H75" s="171"/>
    </row>
    <row r="76" ht="25.5" spans="1:8">
      <c r="A76" s="157">
        <v>10</v>
      </c>
      <c r="B76" s="158" t="s">
        <v>905</v>
      </c>
      <c r="C76" s="158"/>
      <c r="D76" s="158" t="s">
        <v>205</v>
      </c>
      <c r="E76" s="172"/>
      <c r="F76" s="95" t="s">
        <v>130</v>
      </c>
      <c r="G76" s="170"/>
      <c r="H76" s="171"/>
    </row>
    <row r="77" spans="1:8">
      <c r="A77" s="157">
        <v>11</v>
      </c>
      <c r="B77" s="183" t="s">
        <v>906</v>
      </c>
      <c r="C77" s="158"/>
      <c r="D77" s="158" t="s">
        <v>860</v>
      </c>
      <c r="E77" s="172"/>
      <c r="F77" s="95" t="s">
        <v>130</v>
      </c>
      <c r="G77" s="170"/>
      <c r="H77" s="171"/>
    </row>
    <row r="78" spans="1:8">
      <c r="A78" s="157">
        <v>12</v>
      </c>
      <c r="B78" s="158" t="s">
        <v>918</v>
      </c>
      <c r="C78" s="158"/>
      <c r="D78" s="158" t="s">
        <v>919</v>
      </c>
      <c r="E78" s="172"/>
      <c r="F78" s="95"/>
      <c r="G78" s="170"/>
      <c r="H78" s="171"/>
    </row>
    <row r="79" spans="1:8">
      <c r="A79" s="157">
        <v>13</v>
      </c>
      <c r="B79" s="158" t="s">
        <v>907</v>
      </c>
      <c r="C79" s="158"/>
      <c r="D79" s="158" t="s">
        <v>908</v>
      </c>
      <c r="E79" s="172"/>
      <c r="F79" s="95" t="s">
        <v>130</v>
      </c>
      <c r="G79" s="170"/>
      <c r="H79" s="171"/>
    </row>
    <row r="80" spans="1:8">
      <c r="A80" s="157">
        <v>14</v>
      </c>
      <c r="B80" s="158" t="s">
        <v>909</v>
      </c>
      <c r="C80" s="158"/>
      <c r="D80" s="158" t="s">
        <v>908</v>
      </c>
      <c r="E80" s="172"/>
      <c r="F80" s="95" t="s">
        <v>130</v>
      </c>
      <c r="G80" s="170"/>
      <c r="H80" s="171"/>
    </row>
    <row r="81" spans="1:8">
      <c r="A81" s="157">
        <v>15</v>
      </c>
      <c r="B81" s="183" t="s">
        <v>910</v>
      </c>
      <c r="C81" s="158"/>
      <c r="D81" s="158" t="s">
        <v>911</v>
      </c>
      <c r="E81" s="172"/>
      <c r="F81" s="95" t="s">
        <v>130</v>
      </c>
      <c r="G81" s="170"/>
      <c r="H81" s="171"/>
    </row>
    <row r="82" ht="25.5" spans="1:8">
      <c r="A82" s="157">
        <v>16</v>
      </c>
      <c r="B82" s="183" t="s">
        <v>912</v>
      </c>
      <c r="C82" s="158"/>
      <c r="D82" s="158" t="s">
        <v>913</v>
      </c>
      <c r="E82" s="172"/>
      <c r="F82" s="95" t="s">
        <v>130</v>
      </c>
      <c r="G82" s="170"/>
      <c r="H82" s="171"/>
    </row>
    <row r="83" spans="1:8">
      <c r="A83" s="157">
        <v>17</v>
      </c>
      <c r="B83" s="183" t="s">
        <v>861</v>
      </c>
      <c r="C83" s="158"/>
      <c r="D83" s="158" t="s">
        <v>914</v>
      </c>
      <c r="E83" s="172"/>
      <c r="F83" s="95" t="s">
        <v>130</v>
      </c>
      <c r="G83" s="170"/>
      <c r="H83" s="171"/>
    </row>
    <row r="84" spans="1:8">
      <c r="A84" s="157"/>
      <c r="B84" s="158"/>
      <c r="C84" s="158"/>
      <c r="D84" s="158"/>
      <c r="E84" s="172"/>
      <c r="F84" s="95" t="s">
        <v>130</v>
      </c>
      <c r="G84" s="170"/>
      <c r="H84" s="171"/>
    </row>
    <row r="85" spans="1:8">
      <c r="A85" s="157"/>
      <c r="B85" s="158"/>
      <c r="C85" s="158"/>
      <c r="D85" s="158"/>
      <c r="E85" s="172"/>
      <c r="F85" s="95" t="s">
        <v>130</v>
      </c>
      <c r="G85" s="170"/>
      <c r="H85" s="171"/>
    </row>
    <row r="86" spans="1:8">
      <c r="A86" s="157"/>
      <c r="B86" s="158"/>
      <c r="C86" s="158"/>
      <c r="D86" s="158"/>
      <c r="E86" s="172"/>
      <c r="F86" s="95" t="s">
        <v>130</v>
      </c>
      <c r="G86" s="170"/>
      <c r="H86" s="171"/>
    </row>
    <row r="87" spans="1:8">
      <c r="A87" s="157"/>
      <c r="B87" s="158"/>
      <c r="C87" s="158"/>
      <c r="D87" s="158"/>
      <c r="E87" s="172"/>
      <c r="F87" s="95" t="s">
        <v>130</v>
      </c>
      <c r="G87" s="170"/>
      <c r="H87" s="171"/>
    </row>
    <row r="88" spans="1:8">
      <c r="A88" s="157"/>
      <c r="B88" s="158"/>
      <c r="C88" s="158"/>
      <c r="D88" s="158"/>
      <c r="E88" s="172"/>
      <c r="F88" s="95" t="s">
        <v>130</v>
      </c>
      <c r="G88" s="170"/>
      <c r="H88" s="171"/>
    </row>
    <row r="89" spans="1:8">
      <c r="A89" s="157"/>
      <c r="B89" s="158"/>
      <c r="C89" s="158"/>
      <c r="D89" s="158"/>
      <c r="E89" s="172"/>
      <c r="F89" s="95" t="s">
        <v>130</v>
      </c>
      <c r="G89" s="170"/>
      <c r="H89" s="171"/>
    </row>
    <row r="90" spans="1:8">
      <c r="A90" s="157"/>
      <c r="B90" s="158"/>
      <c r="C90" s="158"/>
      <c r="D90" s="158"/>
      <c r="E90" s="172"/>
      <c r="F90" s="95" t="s">
        <v>130</v>
      </c>
      <c r="G90" s="170"/>
      <c r="H90" s="171"/>
    </row>
    <row r="91" spans="1:8">
      <c r="A91" s="157"/>
      <c r="B91" s="158"/>
      <c r="C91" s="158"/>
      <c r="D91" s="158"/>
      <c r="E91" s="172"/>
      <c r="F91" s="95" t="s">
        <v>130</v>
      </c>
      <c r="G91" s="170"/>
      <c r="H91" s="171"/>
    </row>
    <row r="92" spans="1:8">
      <c r="A92" s="157"/>
      <c r="B92" s="158"/>
      <c r="C92" s="158"/>
      <c r="D92" s="158"/>
      <c r="E92" s="172"/>
      <c r="F92" s="95" t="s">
        <v>130</v>
      </c>
      <c r="G92" s="170"/>
      <c r="H92" s="171"/>
    </row>
    <row r="93" spans="1:8">
      <c r="A93" s="157"/>
      <c r="B93" s="158"/>
      <c r="C93" s="158"/>
      <c r="D93" s="158"/>
      <c r="E93" s="172"/>
      <c r="F93" s="95" t="s">
        <v>130</v>
      </c>
      <c r="G93" s="170"/>
      <c r="H93" s="171"/>
    </row>
    <row r="94" ht="13.5" spans="1:8">
      <c r="A94" s="173"/>
      <c r="B94" s="174" t="s">
        <v>238</v>
      </c>
      <c r="C94" s="174"/>
      <c r="D94" s="175"/>
      <c r="E94" s="176"/>
      <c r="F94" s="95" t="s">
        <v>130</v>
      </c>
      <c r="G94" s="177"/>
      <c r="H94" s="178"/>
    </row>
    <row r="98" ht="16.5" spans="1:8">
      <c r="A98" s="115" t="s">
        <v>920</v>
      </c>
      <c r="B98" s="115"/>
      <c r="C98" s="115"/>
      <c r="D98" s="115"/>
      <c r="E98" s="115"/>
      <c r="F98" s="115"/>
      <c r="G98" s="115"/>
      <c r="H98" s="115"/>
    </row>
    <row r="99" ht="36.75" spans="1:8">
      <c r="A99" s="116"/>
      <c r="B99" s="117" t="s">
        <v>139</v>
      </c>
      <c r="C99" s="117"/>
      <c r="D99" s="118" t="s">
        <v>921</v>
      </c>
      <c r="E99" s="119"/>
      <c r="F99" s="120" t="s">
        <v>141</v>
      </c>
      <c r="G99" s="121" t="s">
        <v>878</v>
      </c>
      <c r="H99" s="122"/>
    </row>
    <row r="100" spans="1:8">
      <c r="A100" s="123"/>
      <c r="B100" s="124" t="s">
        <v>143</v>
      </c>
      <c r="C100" s="125"/>
      <c r="D100" s="126"/>
      <c r="E100" s="127"/>
      <c r="F100" s="128"/>
      <c r="G100" s="129"/>
      <c r="H100" s="122"/>
    </row>
    <row r="101" spans="1:8">
      <c r="A101" s="130"/>
      <c r="B101" s="124" t="s">
        <v>145</v>
      </c>
      <c r="C101" s="125"/>
      <c r="D101" s="126"/>
      <c r="E101" s="127"/>
      <c r="F101" s="128"/>
      <c r="G101" s="129"/>
      <c r="H101" s="122"/>
    </row>
    <row r="102" spans="1:8">
      <c r="A102" s="130"/>
      <c r="B102" s="124" t="s">
        <v>147</v>
      </c>
      <c r="C102" s="131"/>
      <c r="D102" s="132"/>
      <c r="E102" s="132"/>
      <c r="F102" s="132"/>
      <c r="G102" s="132"/>
      <c r="H102" s="122"/>
    </row>
    <row r="103" ht="13.5" spans="1:8">
      <c r="A103" s="133"/>
      <c r="B103" s="134" t="s">
        <v>149</v>
      </c>
      <c r="C103" s="135"/>
      <c r="D103" s="136"/>
      <c r="E103" s="128"/>
      <c r="F103" s="128"/>
      <c r="G103" s="129"/>
      <c r="H103" s="137"/>
    </row>
    <row r="104" spans="1:8">
      <c r="A104" s="138"/>
      <c r="B104" s="139" t="s">
        <v>151</v>
      </c>
      <c r="C104" s="139"/>
      <c r="D104" s="140"/>
      <c r="E104" s="141"/>
      <c r="F104" s="142" t="s">
        <v>153</v>
      </c>
      <c r="G104" s="143"/>
      <c r="H104" s="144"/>
    </row>
    <row r="105" ht="13.5" spans="1:8">
      <c r="A105" s="145"/>
      <c r="B105" s="146" t="s">
        <v>154</v>
      </c>
      <c r="C105" s="146"/>
      <c r="D105" s="147" t="s">
        <v>155</v>
      </c>
      <c r="E105" s="148"/>
      <c r="F105" s="149" t="s">
        <v>156</v>
      </c>
      <c r="G105" s="150" t="s">
        <v>829</v>
      </c>
      <c r="H105" s="151"/>
    </row>
    <row r="106" ht="26.25" spans="1:8">
      <c r="A106" s="152" t="s">
        <v>158</v>
      </c>
      <c r="B106" s="153" t="s">
        <v>159</v>
      </c>
      <c r="C106" s="153"/>
      <c r="D106" s="153" t="s">
        <v>161</v>
      </c>
      <c r="E106" s="153"/>
      <c r="F106" s="154" t="s">
        <v>121</v>
      </c>
      <c r="G106" s="155" t="s">
        <v>163</v>
      </c>
      <c r="H106" s="156"/>
    </row>
    <row r="107" spans="1:8">
      <c r="A107" s="157">
        <v>1</v>
      </c>
      <c r="B107" s="164" t="s">
        <v>879</v>
      </c>
      <c r="C107" s="164"/>
      <c r="D107" s="165" t="s">
        <v>880</v>
      </c>
      <c r="E107" s="159"/>
      <c r="F107" s="95" t="s">
        <v>130</v>
      </c>
      <c r="G107" s="160"/>
      <c r="H107" s="161"/>
    </row>
    <row r="108" spans="1:8">
      <c r="A108" s="157">
        <v>2</v>
      </c>
      <c r="B108" s="164" t="s">
        <v>881</v>
      </c>
      <c r="C108" s="164"/>
      <c r="D108" s="165" t="s">
        <v>169</v>
      </c>
      <c r="E108" s="159"/>
      <c r="F108" s="95" t="s">
        <v>130</v>
      </c>
      <c r="G108" s="166"/>
      <c r="H108" s="167"/>
    </row>
    <row r="109" ht="24" spans="1:8">
      <c r="A109" s="157">
        <v>3</v>
      </c>
      <c r="B109" s="164" t="s">
        <v>917</v>
      </c>
      <c r="C109" s="164"/>
      <c r="D109" s="165" t="s">
        <v>883</v>
      </c>
      <c r="E109" s="159"/>
      <c r="F109" s="95" t="s">
        <v>130</v>
      </c>
      <c r="G109" s="166"/>
      <c r="H109" s="167"/>
    </row>
    <row r="110" spans="1:8">
      <c r="A110" s="157"/>
      <c r="B110" s="164"/>
      <c r="C110" s="164"/>
      <c r="D110" s="184" t="s">
        <v>884</v>
      </c>
      <c r="E110" s="185"/>
      <c r="F110" s="95" t="s">
        <v>130</v>
      </c>
      <c r="G110" s="166"/>
      <c r="H110" s="167"/>
    </row>
    <row r="111" spans="1:8">
      <c r="A111" s="157"/>
      <c r="B111" s="164"/>
      <c r="C111" s="164"/>
      <c r="D111" s="184" t="s">
        <v>885</v>
      </c>
      <c r="E111" s="185"/>
      <c r="F111" s="95" t="s">
        <v>130</v>
      </c>
      <c r="G111" s="166"/>
      <c r="H111" s="167"/>
    </row>
    <row r="112" spans="1:8">
      <c r="A112" s="157"/>
      <c r="B112" s="164"/>
      <c r="C112" s="164"/>
      <c r="D112" s="184" t="s">
        <v>886</v>
      </c>
      <c r="E112" s="185"/>
      <c r="F112" s="95" t="s">
        <v>130</v>
      </c>
      <c r="G112" s="166"/>
      <c r="H112" s="167"/>
    </row>
    <row r="113" spans="1:8">
      <c r="A113" s="157"/>
      <c r="B113" s="164"/>
      <c r="C113" s="164"/>
      <c r="D113" s="184" t="s">
        <v>887</v>
      </c>
      <c r="E113" s="185"/>
      <c r="F113" s="95" t="s">
        <v>130</v>
      </c>
      <c r="G113" s="166"/>
      <c r="H113" s="167"/>
    </row>
    <row r="114" spans="1:8">
      <c r="A114" s="157"/>
      <c r="B114" s="164"/>
      <c r="C114" s="164"/>
      <c r="D114" s="184" t="s">
        <v>888</v>
      </c>
      <c r="E114" s="185"/>
      <c r="F114" s="95" t="s">
        <v>130</v>
      </c>
      <c r="G114" s="166"/>
      <c r="H114" s="167"/>
    </row>
    <row r="115" spans="1:8">
      <c r="A115" s="157"/>
      <c r="B115" s="164"/>
      <c r="C115" s="164"/>
      <c r="D115" s="184" t="s">
        <v>889</v>
      </c>
      <c r="E115" s="185"/>
      <c r="F115" s="95" t="s">
        <v>130</v>
      </c>
      <c r="G115" s="166"/>
      <c r="H115" s="167"/>
    </row>
    <row r="116" spans="1:8">
      <c r="A116" s="157"/>
      <c r="B116" s="164"/>
      <c r="C116" s="164"/>
      <c r="D116" s="184" t="s">
        <v>890</v>
      </c>
      <c r="E116" s="185"/>
      <c r="F116" s="95" t="s">
        <v>130</v>
      </c>
      <c r="G116" s="166"/>
      <c r="H116" s="167"/>
    </row>
    <row r="117" spans="1:8">
      <c r="A117" s="157"/>
      <c r="B117" s="164"/>
      <c r="C117" s="164"/>
      <c r="D117" s="184" t="s">
        <v>891</v>
      </c>
      <c r="E117" s="185"/>
      <c r="F117" s="95" t="s">
        <v>130</v>
      </c>
      <c r="G117" s="166"/>
      <c r="H117" s="167"/>
    </row>
    <row r="118" spans="1:8">
      <c r="A118" s="157"/>
      <c r="B118" s="164"/>
      <c r="C118" s="164"/>
      <c r="D118" s="184" t="s">
        <v>892</v>
      </c>
      <c r="E118" s="185"/>
      <c r="F118" s="95" t="s">
        <v>130</v>
      </c>
      <c r="G118" s="166"/>
      <c r="H118" s="167"/>
    </row>
    <row r="119" spans="1:8">
      <c r="A119" s="157">
        <v>4</v>
      </c>
      <c r="B119" s="164" t="s">
        <v>893</v>
      </c>
      <c r="C119" s="164"/>
      <c r="D119" s="184" t="s">
        <v>894</v>
      </c>
      <c r="E119" s="185"/>
      <c r="F119" s="95" t="s">
        <v>130</v>
      </c>
      <c r="G119" s="170"/>
      <c r="H119" s="171"/>
    </row>
    <row r="120" ht="36" spans="1:8">
      <c r="A120" s="157">
        <v>5</v>
      </c>
      <c r="B120" s="164" t="s">
        <v>895</v>
      </c>
      <c r="C120" s="164"/>
      <c r="D120" s="184" t="s">
        <v>896</v>
      </c>
      <c r="E120" s="185"/>
      <c r="F120" s="95" t="s">
        <v>130</v>
      </c>
      <c r="G120" s="170"/>
      <c r="H120" s="171"/>
    </row>
    <row r="121" spans="1:8">
      <c r="A121" s="157">
        <v>6</v>
      </c>
      <c r="B121" s="183" t="s">
        <v>897</v>
      </c>
      <c r="C121" s="158"/>
      <c r="D121" s="158" t="s">
        <v>898</v>
      </c>
      <c r="E121" s="172"/>
      <c r="F121" s="95" t="s">
        <v>130</v>
      </c>
      <c r="G121" s="170"/>
      <c r="H121" s="171"/>
    </row>
    <row r="122" ht="25.5" spans="1:8">
      <c r="A122" s="157">
        <v>7</v>
      </c>
      <c r="B122" s="183" t="s">
        <v>899</v>
      </c>
      <c r="C122" s="158"/>
      <c r="D122" s="158" t="s">
        <v>900</v>
      </c>
      <c r="E122" s="172"/>
      <c r="F122" s="95" t="s">
        <v>130</v>
      </c>
      <c r="G122" s="170"/>
      <c r="H122" s="171"/>
    </row>
    <row r="123" spans="1:8">
      <c r="A123" s="157">
        <v>8</v>
      </c>
      <c r="B123" s="183" t="s">
        <v>901</v>
      </c>
      <c r="C123" s="158"/>
      <c r="D123" s="158" t="s">
        <v>902</v>
      </c>
      <c r="E123" s="172"/>
      <c r="F123" s="95" t="s">
        <v>130</v>
      </c>
      <c r="G123" s="170"/>
      <c r="H123" s="171"/>
    </row>
    <row r="124" ht="25.5" spans="1:8">
      <c r="A124" s="157">
        <v>9</v>
      </c>
      <c r="B124" s="183" t="s">
        <v>903</v>
      </c>
      <c r="C124" s="158"/>
      <c r="D124" s="158" t="s">
        <v>904</v>
      </c>
      <c r="E124" s="172"/>
      <c r="F124" s="95" t="s">
        <v>130</v>
      </c>
      <c r="G124" s="170"/>
      <c r="H124" s="171"/>
    </row>
    <row r="125" ht="25.5" spans="1:8">
      <c r="A125" s="157">
        <v>10</v>
      </c>
      <c r="B125" s="158" t="s">
        <v>905</v>
      </c>
      <c r="C125" s="158"/>
      <c r="D125" s="158" t="s">
        <v>205</v>
      </c>
      <c r="E125" s="172"/>
      <c r="F125" s="95" t="s">
        <v>130</v>
      </c>
      <c r="G125" s="170"/>
      <c r="H125" s="171"/>
    </row>
    <row r="126" spans="1:8">
      <c r="A126" s="157">
        <v>11</v>
      </c>
      <c r="B126" s="183" t="s">
        <v>906</v>
      </c>
      <c r="C126" s="158"/>
      <c r="D126" s="158" t="s">
        <v>860</v>
      </c>
      <c r="E126" s="172"/>
      <c r="F126" s="95" t="s">
        <v>130</v>
      </c>
      <c r="G126" s="170"/>
      <c r="H126" s="171"/>
    </row>
    <row r="127" spans="1:8">
      <c r="A127" s="157">
        <v>12</v>
      </c>
      <c r="B127" s="158" t="s">
        <v>922</v>
      </c>
      <c r="C127" s="158"/>
      <c r="D127" s="158" t="s">
        <v>923</v>
      </c>
      <c r="E127" s="172"/>
      <c r="F127" s="95"/>
      <c r="G127" s="170"/>
      <c r="H127" s="171"/>
    </row>
    <row r="128" spans="1:8">
      <c r="A128" s="157">
        <v>13</v>
      </c>
      <c r="B128" s="158" t="s">
        <v>907</v>
      </c>
      <c r="C128" s="158"/>
      <c r="D128" s="158" t="s">
        <v>908</v>
      </c>
      <c r="E128" s="172"/>
      <c r="F128" s="95" t="s">
        <v>130</v>
      </c>
      <c r="G128" s="170"/>
      <c r="H128" s="171"/>
    </row>
    <row r="129" spans="1:8">
      <c r="A129" s="157">
        <v>14</v>
      </c>
      <c r="B129" s="158" t="s">
        <v>909</v>
      </c>
      <c r="C129" s="158"/>
      <c r="D129" s="158" t="s">
        <v>908</v>
      </c>
      <c r="E129" s="172"/>
      <c r="F129" s="95" t="s">
        <v>130</v>
      </c>
      <c r="G129" s="170"/>
      <c r="H129" s="171"/>
    </row>
    <row r="130" spans="1:8">
      <c r="A130" s="157">
        <v>15</v>
      </c>
      <c r="B130" s="183" t="s">
        <v>910</v>
      </c>
      <c r="C130" s="158"/>
      <c r="D130" s="158" t="s">
        <v>911</v>
      </c>
      <c r="E130" s="172"/>
      <c r="F130" s="95" t="s">
        <v>130</v>
      </c>
      <c r="G130" s="170"/>
      <c r="H130" s="171"/>
    </row>
    <row r="131" ht="25.5" spans="1:8">
      <c r="A131" s="157">
        <v>16</v>
      </c>
      <c r="B131" s="183" t="s">
        <v>912</v>
      </c>
      <c r="C131" s="158"/>
      <c r="D131" s="158" t="s">
        <v>913</v>
      </c>
      <c r="E131" s="172"/>
      <c r="F131" s="95" t="s">
        <v>130</v>
      </c>
      <c r="G131" s="170"/>
      <c r="H131" s="171"/>
    </row>
    <row r="132" spans="1:8">
      <c r="A132" s="157">
        <v>17</v>
      </c>
      <c r="B132" s="183" t="s">
        <v>861</v>
      </c>
      <c r="C132" s="158"/>
      <c r="D132" s="158" t="s">
        <v>914</v>
      </c>
      <c r="E132" s="172"/>
      <c r="F132" s="95" t="s">
        <v>130</v>
      </c>
      <c r="G132" s="170"/>
      <c r="H132" s="171"/>
    </row>
    <row r="133" spans="1:8">
      <c r="A133" s="157"/>
      <c r="B133" s="158"/>
      <c r="C133" s="158"/>
      <c r="D133" s="158"/>
      <c r="E133" s="172"/>
      <c r="F133" s="95" t="s">
        <v>130</v>
      </c>
      <c r="G133" s="170"/>
      <c r="H133" s="171"/>
    </row>
    <row r="134" spans="1:8">
      <c r="A134" s="157"/>
      <c r="B134" s="158"/>
      <c r="C134" s="158"/>
      <c r="D134" s="158"/>
      <c r="E134" s="172"/>
      <c r="F134" s="95" t="s">
        <v>130</v>
      </c>
      <c r="G134" s="170"/>
      <c r="H134" s="171"/>
    </row>
    <row r="135" spans="1:8">
      <c r="A135" s="157"/>
      <c r="B135" s="158"/>
      <c r="C135" s="158"/>
      <c r="D135" s="158"/>
      <c r="E135" s="172"/>
      <c r="F135" s="95" t="s">
        <v>130</v>
      </c>
      <c r="G135" s="170"/>
      <c r="H135" s="171"/>
    </row>
    <row r="136" spans="1:8">
      <c r="A136" s="157"/>
      <c r="B136" s="158"/>
      <c r="C136" s="158"/>
      <c r="D136" s="158"/>
      <c r="E136" s="172"/>
      <c r="F136" s="95" t="s">
        <v>130</v>
      </c>
      <c r="G136" s="170"/>
      <c r="H136" s="171"/>
    </row>
    <row r="137" spans="1:8">
      <c r="A137" s="157"/>
      <c r="B137" s="158"/>
      <c r="C137" s="158"/>
      <c r="D137" s="158"/>
      <c r="E137" s="172"/>
      <c r="F137" s="95" t="s">
        <v>130</v>
      </c>
      <c r="G137" s="170"/>
      <c r="H137" s="171"/>
    </row>
    <row r="138" spans="1:8">
      <c r="A138" s="157"/>
      <c r="B138" s="158"/>
      <c r="C138" s="158"/>
      <c r="D138" s="158"/>
      <c r="E138" s="172"/>
      <c r="F138" s="95" t="s">
        <v>130</v>
      </c>
      <c r="G138" s="170"/>
      <c r="H138" s="171"/>
    </row>
    <row r="139" spans="1:8">
      <c r="A139" s="157"/>
      <c r="B139" s="158"/>
      <c r="C139" s="158"/>
      <c r="D139" s="158"/>
      <c r="E139" s="172"/>
      <c r="F139" s="95" t="s">
        <v>130</v>
      </c>
      <c r="G139" s="170"/>
      <c r="H139" s="171"/>
    </row>
    <row r="140" spans="1:8">
      <c r="A140" s="157"/>
      <c r="B140" s="158"/>
      <c r="C140" s="158"/>
      <c r="D140" s="158"/>
      <c r="E140" s="172"/>
      <c r="F140" s="95" t="s">
        <v>130</v>
      </c>
      <c r="G140" s="170"/>
      <c r="H140" s="171"/>
    </row>
    <row r="141" spans="1:8">
      <c r="A141" s="157"/>
      <c r="B141" s="158"/>
      <c r="C141" s="158"/>
      <c r="D141" s="158"/>
      <c r="E141" s="172"/>
      <c r="F141" s="95" t="s">
        <v>130</v>
      </c>
      <c r="G141" s="170"/>
      <c r="H141" s="171"/>
    </row>
    <row r="142" spans="1:8">
      <c r="A142" s="157"/>
      <c r="B142" s="158"/>
      <c r="C142" s="158"/>
      <c r="D142" s="158"/>
      <c r="E142" s="172"/>
      <c r="F142" s="95" t="s">
        <v>130</v>
      </c>
      <c r="G142" s="170"/>
      <c r="H142" s="171"/>
    </row>
    <row r="143" ht="13.5" spans="1:8">
      <c r="A143" s="173"/>
      <c r="B143" s="174" t="s">
        <v>238</v>
      </c>
      <c r="C143" s="174"/>
      <c r="D143" s="175"/>
      <c r="E143" s="176"/>
      <c r="F143" s="95" t="s">
        <v>130</v>
      </c>
      <c r="G143" s="177"/>
      <c r="H143" s="178"/>
    </row>
    <row r="148" ht="16.5" spans="1:8">
      <c r="A148" s="115" t="s">
        <v>924</v>
      </c>
      <c r="B148" s="115"/>
      <c r="C148" s="115"/>
      <c r="D148" s="115"/>
      <c r="E148" s="115"/>
      <c r="F148" s="115"/>
      <c r="G148" s="115"/>
      <c r="H148" s="115"/>
    </row>
    <row r="149" ht="48.75" spans="1:8">
      <c r="A149" s="116"/>
      <c r="B149" s="117" t="s">
        <v>139</v>
      </c>
      <c r="C149" s="117"/>
      <c r="D149" s="118" t="s">
        <v>925</v>
      </c>
      <c r="E149" s="119"/>
      <c r="F149" s="120" t="s">
        <v>141</v>
      </c>
      <c r="G149" s="121" t="s">
        <v>878</v>
      </c>
      <c r="H149" s="122"/>
    </row>
    <row r="150" spans="1:8">
      <c r="A150" s="123"/>
      <c r="B150" s="124" t="s">
        <v>143</v>
      </c>
      <c r="C150" s="125"/>
      <c r="D150" s="126"/>
      <c r="E150" s="127"/>
      <c r="F150" s="128"/>
      <c r="G150" s="129"/>
      <c r="H150" s="122"/>
    </row>
    <row r="151" spans="1:8">
      <c r="A151" s="130"/>
      <c r="B151" s="124" t="s">
        <v>145</v>
      </c>
      <c r="C151" s="125"/>
      <c r="D151" s="126"/>
      <c r="E151" s="127"/>
      <c r="F151" s="128"/>
      <c r="G151" s="129"/>
      <c r="H151" s="122"/>
    </row>
    <row r="152" spans="1:8">
      <c r="A152" s="130"/>
      <c r="B152" s="124" t="s">
        <v>147</v>
      </c>
      <c r="C152" s="131"/>
      <c r="D152" s="132"/>
      <c r="E152" s="132"/>
      <c r="F152" s="132"/>
      <c r="G152" s="132"/>
      <c r="H152" s="122"/>
    </row>
    <row r="153" ht="13.5" spans="1:8">
      <c r="A153" s="133"/>
      <c r="B153" s="134" t="s">
        <v>149</v>
      </c>
      <c r="C153" s="135"/>
      <c r="D153" s="136"/>
      <c r="E153" s="128"/>
      <c r="F153" s="128"/>
      <c r="G153" s="129"/>
      <c r="H153" s="137"/>
    </row>
    <row r="154" spans="1:8">
      <c r="A154" s="138"/>
      <c r="B154" s="139" t="s">
        <v>151</v>
      </c>
      <c r="C154" s="139"/>
      <c r="D154" s="140"/>
      <c r="E154" s="141"/>
      <c r="F154" s="142" t="s">
        <v>153</v>
      </c>
      <c r="G154" s="143"/>
      <c r="H154" s="144"/>
    </row>
    <row r="155" ht="13.5" spans="1:8">
      <c r="A155" s="145"/>
      <c r="B155" s="146" t="s">
        <v>154</v>
      </c>
      <c r="C155" s="146"/>
      <c r="D155" s="147" t="s">
        <v>155</v>
      </c>
      <c r="E155" s="148"/>
      <c r="F155" s="149" t="s">
        <v>156</v>
      </c>
      <c r="G155" s="150" t="s">
        <v>829</v>
      </c>
      <c r="H155" s="151"/>
    </row>
    <row r="156" ht="26.25" spans="1:8">
      <c r="A156" s="152" t="s">
        <v>158</v>
      </c>
      <c r="B156" s="153" t="s">
        <v>159</v>
      </c>
      <c r="C156" s="153"/>
      <c r="D156" s="153" t="s">
        <v>161</v>
      </c>
      <c r="E156" s="153"/>
      <c r="F156" s="154" t="s">
        <v>121</v>
      </c>
      <c r="G156" s="155" t="s">
        <v>163</v>
      </c>
      <c r="H156" s="156"/>
    </row>
    <row r="157" spans="1:8">
      <c r="A157" s="157">
        <v>1</v>
      </c>
      <c r="B157" s="164" t="s">
        <v>879</v>
      </c>
      <c r="C157" s="164"/>
      <c r="D157" s="165" t="s">
        <v>880</v>
      </c>
      <c r="E157" s="159"/>
      <c r="F157" s="95" t="s">
        <v>130</v>
      </c>
      <c r="G157" s="160"/>
      <c r="H157" s="161"/>
    </row>
    <row r="158" spans="1:8">
      <c r="A158" s="157">
        <v>2</v>
      </c>
      <c r="B158" s="164" t="s">
        <v>881</v>
      </c>
      <c r="C158" s="164"/>
      <c r="D158" s="165" t="s">
        <v>169</v>
      </c>
      <c r="E158" s="159"/>
      <c r="F158" s="95" t="s">
        <v>130</v>
      </c>
      <c r="G158" s="166"/>
      <c r="H158" s="167"/>
    </row>
    <row r="159" ht="24" spans="1:8">
      <c r="A159" s="157">
        <v>3</v>
      </c>
      <c r="B159" s="164" t="s">
        <v>917</v>
      </c>
      <c r="C159" s="164"/>
      <c r="D159" s="165" t="s">
        <v>883</v>
      </c>
      <c r="E159" s="159"/>
      <c r="F159" s="95" t="s">
        <v>130</v>
      </c>
      <c r="G159" s="166"/>
      <c r="H159" s="167"/>
    </row>
    <row r="160" spans="1:8">
      <c r="A160" s="157"/>
      <c r="B160" s="164"/>
      <c r="C160" s="164"/>
      <c r="D160" s="184" t="s">
        <v>884</v>
      </c>
      <c r="E160" s="185"/>
      <c r="F160" s="95" t="s">
        <v>130</v>
      </c>
      <c r="G160" s="166"/>
      <c r="H160" s="167"/>
    </row>
    <row r="161" spans="1:8">
      <c r="A161" s="157"/>
      <c r="B161" s="164"/>
      <c r="C161" s="164"/>
      <c r="D161" s="184" t="s">
        <v>885</v>
      </c>
      <c r="E161" s="185"/>
      <c r="F161" s="95" t="s">
        <v>130</v>
      </c>
      <c r="G161" s="166"/>
      <c r="H161" s="167"/>
    </row>
    <row r="162" spans="1:8">
      <c r="A162" s="157"/>
      <c r="B162" s="164"/>
      <c r="C162" s="164"/>
      <c r="D162" s="184" t="s">
        <v>886</v>
      </c>
      <c r="E162" s="185"/>
      <c r="F162" s="95" t="s">
        <v>130</v>
      </c>
      <c r="G162" s="166"/>
      <c r="H162" s="167"/>
    </row>
    <row r="163" spans="1:8">
      <c r="A163" s="157"/>
      <c r="B163" s="164"/>
      <c r="C163" s="164"/>
      <c r="D163" s="184" t="s">
        <v>887</v>
      </c>
      <c r="E163" s="185"/>
      <c r="F163" s="95" t="s">
        <v>130</v>
      </c>
      <c r="G163" s="166"/>
      <c r="H163" s="167"/>
    </row>
    <row r="164" spans="1:8">
      <c r="A164" s="157"/>
      <c r="B164" s="164"/>
      <c r="C164" s="164"/>
      <c r="D164" s="184" t="s">
        <v>888</v>
      </c>
      <c r="E164" s="185"/>
      <c r="F164" s="95" t="s">
        <v>130</v>
      </c>
      <c r="G164" s="166"/>
      <c r="H164" s="167"/>
    </row>
    <row r="165" spans="1:8">
      <c r="A165" s="157"/>
      <c r="B165" s="164"/>
      <c r="C165" s="164"/>
      <c r="D165" s="184" t="s">
        <v>889</v>
      </c>
      <c r="E165" s="185"/>
      <c r="F165" s="95" t="s">
        <v>130</v>
      </c>
      <c r="G165" s="166"/>
      <c r="H165" s="167"/>
    </row>
    <row r="166" spans="1:8">
      <c r="A166" s="157"/>
      <c r="B166" s="164"/>
      <c r="C166" s="164"/>
      <c r="D166" s="184" t="s">
        <v>890</v>
      </c>
      <c r="E166" s="185"/>
      <c r="F166" s="95" t="s">
        <v>130</v>
      </c>
      <c r="G166" s="166"/>
      <c r="H166" s="167"/>
    </row>
    <row r="167" spans="1:8">
      <c r="A167" s="157"/>
      <c r="B167" s="164"/>
      <c r="C167" s="164"/>
      <c r="D167" s="184" t="s">
        <v>891</v>
      </c>
      <c r="E167" s="185"/>
      <c r="F167" s="95" t="s">
        <v>130</v>
      </c>
      <c r="G167" s="166"/>
      <c r="H167" s="167"/>
    </row>
    <row r="168" spans="1:8">
      <c r="A168" s="157"/>
      <c r="B168" s="164"/>
      <c r="C168" s="164"/>
      <c r="D168" s="184" t="s">
        <v>892</v>
      </c>
      <c r="E168" s="185"/>
      <c r="F168" s="95" t="s">
        <v>130</v>
      </c>
      <c r="G168" s="166"/>
      <c r="H168" s="167"/>
    </row>
    <row r="169" spans="1:8">
      <c r="A169" s="157">
        <v>4</v>
      </c>
      <c r="B169" s="164" t="s">
        <v>893</v>
      </c>
      <c r="C169" s="164"/>
      <c r="D169" s="184" t="s">
        <v>894</v>
      </c>
      <c r="E169" s="185"/>
      <c r="F169" s="95" t="s">
        <v>130</v>
      </c>
      <c r="G169" s="170"/>
      <c r="H169" s="171"/>
    </row>
    <row r="170" ht="36" spans="1:8">
      <c r="A170" s="157">
        <v>5</v>
      </c>
      <c r="B170" s="164" t="s">
        <v>895</v>
      </c>
      <c r="C170" s="164"/>
      <c r="D170" s="184" t="s">
        <v>896</v>
      </c>
      <c r="E170" s="185"/>
      <c r="F170" s="95" t="s">
        <v>130</v>
      </c>
      <c r="G170" s="170"/>
      <c r="H170" s="171"/>
    </row>
    <row r="171" spans="1:8">
      <c r="A171" s="157">
        <v>6</v>
      </c>
      <c r="B171" s="183" t="s">
        <v>897</v>
      </c>
      <c r="C171" s="158"/>
      <c r="D171" s="158" t="s">
        <v>898</v>
      </c>
      <c r="E171" s="172"/>
      <c r="F171" s="95" t="s">
        <v>130</v>
      </c>
      <c r="G171" s="170"/>
      <c r="H171" s="171"/>
    </row>
    <row r="172" ht="25.5" spans="1:8">
      <c r="A172" s="157">
        <v>7</v>
      </c>
      <c r="B172" s="183" t="s">
        <v>899</v>
      </c>
      <c r="C172" s="158"/>
      <c r="D172" s="158" t="s">
        <v>900</v>
      </c>
      <c r="E172" s="172"/>
      <c r="F172" s="95" t="s">
        <v>130</v>
      </c>
      <c r="G172" s="170"/>
      <c r="H172" s="171"/>
    </row>
    <row r="173" spans="1:8">
      <c r="A173" s="157">
        <v>8</v>
      </c>
      <c r="B173" s="183" t="s">
        <v>901</v>
      </c>
      <c r="C173" s="158"/>
      <c r="D173" s="158" t="s">
        <v>902</v>
      </c>
      <c r="E173" s="172"/>
      <c r="F173" s="95" t="s">
        <v>130</v>
      </c>
      <c r="G173" s="170"/>
      <c r="H173" s="171"/>
    </row>
    <row r="174" ht="25.5" spans="1:8">
      <c r="A174" s="157">
        <v>9</v>
      </c>
      <c r="B174" s="183" t="s">
        <v>903</v>
      </c>
      <c r="C174" s="158"/>
      <c r="D174" s="158" t="s">
        <v>904</v>
      </c>
      <c r="E174" s="172"/>
      <c r="F174" s="95" t="s">
        <v>130</v>
      </c>
      <c r="G174" s="170"/>
      <c r="H174" s="171"/>
    </row>
    <row r="175" ht="25.5" spans="1:8">
      <c r="A175" s="157">
        <v>10</v>
      </c>
      <c r="B175" s="158" t="s">
        <v>905</v>
      </c>
      <c r="C175" s="158"/>
      <c r="D175" s="158" t="s">
        <v>205</v>
      </c>
      <c r="E175" s="172"/>
      <c r="F175" s="95" t="s">
        <v>130</v>
      </c>
      <c r="G175" s="170"/>
      <c r="H175" s="171"/>
    </row>
    <row r="176" spans="1:8">
      <c r="A176" s="157">
        <v>11</v>
      </c>
      <c r="B176" s="183" t="s">
        <v>906</v>
      </c>
      <c r="C176" s="158"/>
      <c r="D176" s="158" t="s">
        <v>860</v>
      </c>
      <c r="E176" s="172"/>
      <c r="F176" s="95" t="s">
        <v>130</v>
      </c>
      <c r="G176" s="170"/>
      <c r="H176" s="171"/>
    </row>
    <row r="177" spans="1:8">
      <c r="A177" s="157">
        <v>12</v>
      </c>
      <c r="B177" s="158" t="s">
        <v>918</v>
      </c>
      <c r="C177" s="158"/>
      <c r="D177" s="158" t="s">
        <v>919</v>
      </c>
      <c r="E177" s="172"/>
      <c r="F177" s="95" t="s">
        <v>130</v>
      </c>
      <c r="G177" s="170"/>
      <c r="H177" s="171"/>
    </row>
    <row r="178" spans="1:8">
      <c r="A178" s="157">
        <v>13</v>
      </c>
      <c r="B178" s="158" t="s">
        <v>922</v>
      </c>
      <c r="C178" s="158"/>
      <c r="D178" s="158" t="s">
        <v>923</v>
      </c>
      <c r="E178" s="172"/>
      <c r="F178" s="95" t="s">
        <v>130</v>
      </c>
      <c r="G178" s="170"/>
      <c r="H178" s="171"/>
    </row>
    <row r="179" spans="1:8">
      <c r="A179" s="157">
        <v>14</v>
      </c>
      <c r="B179" s="158" t="s">
        <v>907</v>
      </c>
      <c r="C179" s="158"/>
      <c r="D179" s="158" t="s">
        <v>908</v>
      </c>
      <c r="E179" s="172"/>
      <c r="F179" s="95" t="s">
        <v>130</v>
      </c>
      <c r="G179" s="170"/>
      <c r="H179" s="171"/>
    </row>
    <row r="180" spans="1:8">
      <c r="A180" s="157">
        <v>15</v>
      </c>
      <c r="B180" s="158" t="s">
        <v>909</v>
      </c>
      <c r="C180" s="158"/>
      <c r="D180" s="158" t="s">
        <v>908</v>
      </c>
      <c r="E180" s="172"/>
      <c r="F180" s="95" t="s">
        <v>130</v>
      </c>
      <c r="G180" s="170"/>
      <c r="H180" s="171"/>
    </row>
    <row r="181" spans="1:8">
      <c r="A181" s="157">
        <v>16</v>
      </c>
      <c r="B181" s="183" t="s">
        <v>910</v>
      </c>
      <c r="C181" s="158"/>
      <c r="D181" s="158" t="s">
        <v>911</v>
      </c>
      <c r="E181" s="172"/>
      <c r="F181" s="95" t="s">
        <v>130</v>
      </c>
      <c r="G181" s="170"/>
      <c r="H181" s="171"/>
    </row>
    <row r="182" ht="25.5" spans="1:8">
      <c r="A182" s="157">
        <v>17</v>
      </c>
      <c r="B182" s="183" t="s">
        <v>912</v>
      </c>
      <c r="C182" s="158"/>
      <c r="D182" s="158" t="s">
        <v>913</v>
      </c>
      <c r="E182" s="172"/>
      <c r="F182" s="95" t="s">
        <v>130</v>
      </c>
      <c r="G182" s="170"/>
      <c r="H182" s="171"/>
    </row>
    <row r="183" spans="1:8">
      <c r="A183" s="157">
        <v>18</v>
      </c>
      <c r="B183" s="183" t="s">
        <v>861</v>
      </c>
      <c r="C183" s="158"/>
      <c r="D183" s="158" t="s">
        <v>914</v>
      </c>
      <c r="E183" s="172"/>
      <c r="F183" s="95" t="s">
        <v>130</v>
      </c>
      <c r="G183" s="170"/>
      <c r="H183" s="171"/>
    </row>
    <row r="184" spans="1:8">
      <c r="A184" s="157">
        <v>19</v>
      </c>
      <c r="B184" s="158"/>
      <c r="C184" s="158"/>
      <c r="D184" s="158"/>
      <c r="E184" s="172"/>
      <c r="F184" s="95" t="s">
        <v>130</v>
      </c>
      <c r="G184" s="170"/>
      <c r="H184" s="171"/>
    </row>
    <row r="185" spans="1:8">
      <c r="A185" s="157">
        <v>20</v>
      </c>
      <c r="B185" s="158"/>
      <c r="C185" s="158"/>
      <c r="D185" s="158"/>
      <c r="E185" s="172"/>
      <c r="F185" s="95" t="s">
        <v>130</v>
      </c>
      <c r="G185" s="170"/>
      <c r="H185" s="171"/>
    </row>
    <row r="186" spans="1:8">
      <c r="A186" s="157">
        <v>21</v>
      </c>
      <c r="B186" s="158"/>
      <c r="C186" s="158"/>
      <c r="D186" s="158"/>
      <c r="E186" s="172"/>
      <c r="F186" s="95" t="s">
        <v>130</v>
      </c>
      <c r="G186" s="170"/>
      <c r="H186" s="171"/>
    </row>
    <row r="187" spans="1:8">
      <c r="A187" s="157">
        <v>22</v>
      </c>
      <c r="B187" s="158"/>
      <c r="C187" s="158"/>
      <c r="D187" s="158"/>
      <c r="E187" s="172"/>
      <c r="F187" s="95" t="s">
        <v>130</v>
      </c>
      <c r="G187" s="170"/>
      <c r="H187" s="171"/>
    </row>
    <row r="188" spans="1:8">
      <c r="A188" s="157">
        <v>23</v>
      </c>
      <c r="B188" s="158"/>
      <c r="C188" s="158"/>
      <c r="D188" s="158"/>
      <c r="E188" s="172"/>
      <c r="F188" s="95" t="s">
        <v>130</v>
      </c>
      <c r="G188" s="170"/>
      <c r="H188" s="171"/>
    </row>
    <row r="189" spans="1:8">
      <c r="A189" s="157"/>
      <c r="B189" s="158"/>
      <c r="C189" s="158"/>
      <c r="D189" s="158"/>
      <c r="E189" s="172"/>
      <c r="F189" s="95" t="s">
        <v>130</v>
      </c>
      <c r="G189" s="170"/>
      <c r="H189" s="171"/>
    </row>
    <row r="190" spans="1:8">
      <c r="A190" s="157"/>
      <c r="B190" s="158"/>
      <c r="C190" s="158"/>
      <c r="D190" s="158"/>
      <c r="E190" s="172"/>
      <c r="F190" s="95" t="s">
        <v>130</v>
      </c>
      <c r="G190" s="170"/>
      <c r="H190" s="171"/>
    </row>
    <row r="191" spans="1:8">
      <c r="A191" s="157"/>
      <c r="B191" s="158"/>
      <c r="C191" s="158"/>
      <c r="D191" s="158"/>
      <c r="E191" s="172"/>
      <c r="F191" s="95" t="s">
        <v>130</v>
      </c>
      <c r="G191" s="170"/>
      <c r="H191" s="171"/>
    </row>
    <row r="192" spans="1:8">
      <c r="A192" s="157"/>
      <c r="B192" s="158"/>
      <c r="C192" s="158"/>
      <c r="D192" s="158"/>
      <c r="E192" s="172"/>
      <c r="F192" s="95" t="s">
        <v>130</v>
      </c>
      <c r="G192" s="170"/>
      <c r="H192" s="171"/>
    </row>
    <row r="193" spans="1:8">
      <c r="A193" s="157"/>
      <c r="B193" s="158"/>
      <c r="C193" s="158"/>
      <c r="D193" s="158"/>
      <c r="E193" s="172"/>
      <c r="F193" s="95" t="s">
        <v>130</v>
      </c>
      <c r="G193" s="170"/>
      <c r="H193" s="171"/>
    </row>
    <row r="194" ht="13.5" spans="1:8">
      <c r="A194" s="173"/>
      <c r="B194" s="174" t="s">
        <v>238</v>
      </c>
      <c r="C194" s="174"/>
      <c r="D194" s="175"/>
      <c r="E194" s="176"/>
      <c r="F194" s="95" t="s">
        <v>130</v>
      </c>
      <c r="G194" s="177"/>
      <c r="H194" s="178"/>
    </row>
  </sheetData>
  <mergeCells count="64">
    <mergeCell ref="A1:H1"/>
    <mergeCell ref="D3:G3"/>
    <mergeCell ref="D4:G4"/>
    <mergeCell ref="D5:G5"/>
    <mergeCell ref="D6:G6"/>
    <mergeCell ref="G9:H9"/>
    <mergeCell ref="G10:H10"/>
    <mergeCell ref="G11:H11"/>
    <mergeCell ref="G22:H22"/>
    <mergeCell ref="G24:H24"/>
    <mergeCell ref="G33:H33"/>
    <mergeCell ref="G34:H34"/>
    <mergeCell ref="G35:H35"/>
    <mergeCell ref="G36:H36"/>
    <mergeCell ref="G44:H44"/>
    <mergeCell ref="G45:H45"/>
    <mergeCell ref="A49:H49"/>
    <mergeCell ref="D51:G51"/>
    <mergeCell ref="D52:G52"/>
    <mergeCell ref="D53:G53"/>
    <mergeCell ref="D54:G54"/>
    <mergeCell ref="G57:H57"/>
    <mergeCell ref="G58:H58"/>
    <mergeCell ref="G59:H59"/>
    <mergeCell ref="G70:H70"/>
    <mergeCell ref="G72:H72"/>
    <mergeCell ref="G82:H82"/>
    <mergeCell ref="G83:H83"/>
    <mergeCell ref="G84:H84"/>
    <mergeCell ref="G85:H85"/>
    <mergeCell ref="G93:H93"/>
    <mergeCell ref="G94:H94"/>
    <mergeCell ref="A98:H98"/>
    <mergeCell ref="D100:G100"/>
    <mergeCell ref="D101:G101"/>
    <mergeCell ref="D102:G102"/>
    <mergeCell ref="D103:G103"/>
    <mergeCell ref="G106:H106"/>
    <mergeCell ref="G107:H107"/>
    <mergeCell ref="G108:H108"/>
    <mergeCell ref="G119:H119"/>
    <mergeCell ref="G121:H121"/>
    <mergeCell ref="G131:H131"/>
    <mergeCell ref="G132:H132"/>
    <mergeCell ref="G133:H133"/>
    <mergeCell ref="G134:H134"/>
    <mergeCell ref="G142:H142"/>
    <mergeCell ref="G143:H143"/>
    <mergeCell ref="A148:H148"/>
    <mergeCell ref="D150:G150"/>
    <mergeCell ref="D151:G151"/>
    <mergeCell ref="D152:G152"/>
    <mergeCell ref="D153:G153"/>
    <mergeCell ref="G156:H156"/>
    <mergeCell ref="G157:H157"/>
    <mergeCell ref="G158:H158"/>
    <mergeCell ref="G169:H169"/>
    <mergeCell ref="G171:H171"/>
    <mergeCell ref="G182:H182"/>
    <mergeCell ref="G183:H183"/>
    <mergeCell ref="G184:H184"/>
    <mergeCell ref="G185:H185"/>
    <mergeCell ref="G193:H193"/>
    <mergeCell ref="G194:H194"/>
  </mergeCells>
  <conditionalFormatting sqref="F10:F35">
    <cfRule type="cellIs" dxfId="1" priority="19" stopIfTrue="1" operator="equal">
      <formula>"F"</formula>
    </cfRule>
    <cfRule type="cellIs" dxfId="2" priority="20" stopIfTrue="1" operator="equal">
      <formula>"B"</formula>
    </cfRule>
    <cfRule type="cellIs" dxfId="3" priority="21" stopIfTrue="1" operator="equal">
      <formula>"u"</formula>
    </cfRule>
  </conditionalFormatting>
  <conditionalFormatting sqref="F36:F45">
    <cfRule type="cellIs" dxfId="1" priority="22" stopIfTrue="1" operator="equal">
      <formula>"F"</formula>
    </cfRule>
    <cfRule type="cellIs" dxfId="2" priority="23" stopIfTrue="1" operator="equal">
      <formula>"B"</formula>
    </cfRule>
    <cfRule type="cellIs" dxfId="3" priority="24" stopIfTrue="1" operator="equal">
      <formula>"u"</formula>
    </cfRule>
  </conditionalFormatting>
  <conditionalFormatting sqref="F58:F84">
    <cfRule type="cellIs" dxfId="1" priority="13" stopIfTrue="1" operator="equal">
      <formula>"F"</formula>
    </cfRule>
    <cfRule type="cellIs" dxfId="2" priority="14" stopIfTrue="1" operator="equal">
      <formula>"B"</formula>
    </cfRule>
    <cfRule type="cellIs" dxfId="3" priority="15" stopIfTrue="1" operator="equal">
      <formula>"u"</formula>
    </cfRule>
  </conditionalFormatting>
  <conditionalFormatting sqref="F85:F94">
    <cfRule type="cellIs" dxfId="1" priority="16" stopIfTrue="1" operator="equal">
      <formula>"F"</formula>
    </cfRule>
    <cfRule type="cellIs" dxfId="2" priority="17" stopIfTrue="1" operator="equal">
      <formula>"B"</formula>
    </cfRule>
    <cfRule type="cellIs" dxfId="3" priority="18" stopIfTrue="1" operator="equal">
      <formula>"u"</formula>
    </cfRule>
  </conditionalFormatting>
  <conditionalFormatting sqref="F107:F133">
    <cfRule type="cellIs" dxfId="1" priority="7" stopIfTrue="1" operator="equal">
      <formula>"F"</formula>
    </cfRule>
    <cfRule type="cellIs" dxfId="2" priority="8" stopIfTrue="1" operator="equal">
      <formula>"B"</formula>
    </cfRule>
    <cfRule type="cellIs" dxfId="3" priority="9" stopIfTrue="1" operator="equal">
      <formula>"u"</formula>
    </cfRule>
  </conditionalFormatting>
  <conditionalFormatting sqref="F134:F143">
    <cfRule type="cellIs" dxfId="1" priority="10" stopIfTrue="1" operator="equal">
      <formula>"F"</formula>
    </cfRule>
    <cfRule type="cellIs" dxfId="2" priority="11" stopIfTrue="1" operator="equal">
      <formula>"B"</formula>
    </cfRule>
    <cfRule type="cellIs" dxfId="3" priority="12" stopIfTrue="1" operator="equal">
      <formula>"u"</formula>
    </cfRule>
  </conditionalFormatting>
  <conditionalFormatting sqref="F157:F184">
    <cfRule type="cellIs" dxfId="1" priority="1" stopIfTrue="1" operator="equal">
      <formula>"F"</formula>
    </cfRule>
    <cfRule type="cellIs" dxfId="2" priority="2" stopIfTrue="1" operator="equal">
      <formula>"B"</formula>
    </cfRule>
    <cfRule type="cellIs" dxfId="3" priority="3" stopIfTrue="1" operator="equal">
      <formula>"u"</formula>
    </cfRule>
  </conditionalFormatting>
  <conditionalFormatting sqref="F185:F194">
    <cfRule type="cellIs" dxfId="1" priority="4" stopIfTrue="1" operator="equal">
      <formula>"F"</formula>
    </cfRule>
    <cfRule type="cellIs" dxfId="2" priority="5" stopIfTrue="1" operator="equal">
      <formula>"B"</formula>
    </cfRule>
    <cfRule type="cellIs" dxfId="3" priority="6" stopIfTrue="1" operator="equal">
      <formula>"u"</formula>
    </cfRule>
  </conditionalFormatting>
  <dataValidations count="1">
    <dataValidation type="list" showInputMessage="1" showErrorMessage="1" promptTitle="Valid values include:" prompt="U - Untested&#10;P - Pass&#10;F - Fail&#10;B - Blocked&#10;S - Skipped&#10;n/a - Not applicable&#10;" sqref="F10 F36 F58 F78 F85 F107 F127 F134 F157 F185 F11:F35 F37:F39 F40:F45 F59:F77 F79:F84 F86:F88 F89:F94 F108:F126 F128:F133 F135:F137 F138:F143 F158:F175 F176:F180 F181:F184 F186:F188 F189:F194">
      <formula1>"U,P,F,B,S,n/a"</formula1>
    </dataValidation>
  </dataValidations>
  <hyperlinks>
    <hyperlink ref="G2" location="'Product Haul page display for a'!A1" display="UC013-01"/>
    <hyperlink ref="G50" location="'Product Haul page display for a'!A1" display="UC013-01"/>
    <hyperlink ref="G99" location="'Product Haul page display for a'!A1" display="UC013-01"/>
    <hyperlink ref="G149" location="'Product Haul page display for a'!A1" display="UC013-01"/>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36"/>
  <sheetViews>
    <sheetView workbookViewId="0">
      <selection activeCell="A11" sqref="A11"/>
    </sheetView>
  </sheetViews>
  <sheetFormatPr defaultColWidth="9" defaultRowHeight="12.75" outlineLevelCol="3"/>
  <cols>
    <col min="1" max="1" width="12.5714285714286" customWidth="1"/>
    <col min="2" max="2" width="25.4285714285714" customWidth="1"/>
    <col min="4" max="4" width="8.71428571428571" hidden="1" customWidth="1"/>
  </cols>
  <sheetData>
    <row r="2" ht="27" customHeight="1" spans="1:4">
      <c r="A2" s="267" t="s">
        <v>62</v>
      </c>
      <c r="B2" s="268"/>
      <c r="C2" s="268"/>
      <c r="D2" s="268"/>
    </row>
    <row r="3" spans="1:4">
      <c r="A3" s="269" t="s">
        <v>63</v>
      </c>
      <c r="B3" s="269" t="s">
        <v>64</v>
      </c>
      <c r="C3" s="269" t="s">
        <v>65</v>
      </c>
      <c r="D3" s="269"/>
    </row>
    <row r="4" spans="1:4">
      <c r="A4" s="270" t="s">
        <v>66</v>
      </c>
      <c r="B4" s="271" t="s">
        <v>67</v>
      </c>
      <c r="C4" s="269"/>
      <c r="D4" s="269"/>
    </row>
    <row r="5" spans="1:4">
      <c r="A5" s="272" t="s">
        <v>68</v>
      </c>
      <c r="B5" s="271" t="s">
        <v>69</v>
      </c>
      <c r="C5" s="273"/>
      <c r="D5" s="273"/>
    </row>
    <row r="6" spans="1:4">
      <c r="A6" s="274" t="s">
        <v>70</v>
      </c>
      <c r="B6" s="273" t="s">
        <v>71</v>
      </c>
      <c r="C6" s="273"/>
      <c r="D6" s="273"/>
    </row>
    <row r="7" spans="1:4">
      <c r="A7" s="274" t="s">
        <v>72</v>
      </c>
      <c r="B7" s="273" t="s">
        <v>73</v>
      </c>
      <c r="C7" s="273"/>
      <c r="D7" s="275"/>
    </row>
    <row r="8" spans="1:3">
      <c r="A8" s="274" t="s">
        <v>74</v>
      </c>
      <c r="B8" s="273" t="s">
        <v>75</v>
      </c>
      <c r="C8" s="273"/>
    </row>
    <row r="9" spans="1:3">
      <c r="A9" s="274" t="s">
        <v>76</v>
      </c>
      <c r="B9" s="273" t="s">
        <v>77</v>
      </c>
      <c r="C9" s="273"/>
    </row>
    <row r="10" spans="1:3">
      <c r="A10" s="274" t="s">
        <v>78</v>
      </c>
      <c r="B10" s="273" t="s">
        <v>79</v>
      </c>
      <c r="C10" s="273"/>
    </row>
    <row r="11" spans="1:3">
      <c r="A11" s="274" t="s">
        <v>80</v>
      </c>
      <c r="B11" s="273" t="s">
        <v>81</v>
      </c>
      <c r="C11" s="273"/>
    </row>
    <row r="12" spans="1:3">
      <c r="A12" s="274" t="s">
        <v>82</v>
      </c>
      <c r="B12" s="271" t="s">
        <v>83</v>
      </c>
      <c r="C12" s="273"/>
    </row>
    <row r="13" spans="1:3">
      <c r="A13" s="274" t="s">
        <v>84</v>
      </c>
      <c r="B13" s="271" t="s">
        <v>85</v>
      </c>
      <c r="C13" s="273"/>
    </row>
    <row r="14" spans="1:3">
      <c r="A14" s="274" t="s">
        <v>86</v>
      </c>
      <c r="B14" s="273" t="s">
        <v>87</v>
      </c>
      <c r="C14" s="273"/>
    </row>
    <row r="15" spans="1:3">
      <c r="A15" s="274" t="s">
        <v>88</v>
      </c>
      <c r="B15" s="273" t="s">
        <v>89</v>
      </c>
      <c r="C15" s="273"/>
    </row>
    <row r="16" spans="1:3">
      <c r="A16" s="274" t="s">
        <v>90</v>
      </c>
      <c r="B16" s="273" t="s">
        <v>91</v>
      </c>
      <c r="C16" s="273"/>
    </row>
    <row r="17" spans="1:3">
      <c r="A17" s="276" t="s">
        <v>92</v>
      </c>
      <c r="B17" s="273"/>
      <c r="C17" s="273"/>
    </row>
    <row r="18" spans="1:3">
      <c r="A18" s="276" t="s">
        <v>93</v>
      </c>
      <c r="B18" s="273"/>
      <c r="C18" s="273"/>
    </row>
    <row r="19" spans="1:3">
      <c r="A19" s="276" t="s">
        <v>94</v>
      </c>
      <c r="B19" s="273"/>
      <c r="C19" s="273"/>
    </row>
    <row r="20" spans="1:3">
      <c r="A20" s="276" t="s">
        <v>95</v>
      </c>
      <c r="B20" s="273"/>
      <c r="C20" s="273"/>
    </row>
    <row r="21" spans="1:3">
      <c r="A21" s="276" t="s">
        <v>96</v>
      </c>
      <c r="B21" s="273"/>
      <c r="C21" s="273"/>
    </row>
    <row r="22" spans="1:3">
      <c r="A22" s="276" t="s">
        <v>97</v>
      </c>
      <c r="B22" s="273"/>
      <c r="C22" s="273"/>
    </row>
    <row r="23" spans="1:3">
      <c r="A23" s="276" t="s">
        <v>98</v>
      </c>
      <c r="B23" s="273"/>
      <c r="C23" s="273"/>
    </row>
    <row r="24" spans="1:3">
      <c r="A24" s="276" t="s">
        <v>99</v>
      </c>
      <c r="B24" s="273"/>
      <c r="C24" s="273"/>
    </row>
    <row r="25" spans="1:3">
      <c r="A25" s="276" t="s">
        <v>100</v>
      </c>
      <c r="B25" s="273"/>
      <c r="C25" s="273"/>
    </row>
    <row r="26" spans="1:3">
      <c r="A26" s="276" t="s">
        <v>101</v>
      </c>
      <c r="B26" s="273"/>
      <c r="C26" s="273"/>
    </row>
    <row r="27" spans="1:3">
      <c r="A27" s="276" t="s">
        <v>102</v>
      </c>
      <c r="B27" s="273"/>
      <c r="C27" s="273"/>
    </row>
    <row r="28" spans="1:3">
      <c r="A28" s="276" t="s">
        <v>103</v>
      </c>
      <c r="B28" s="273"/>
      <c r="C28" s="273"/>
    </row>
    <row r="29" spans="1:3">
      <c r="A29" s="276" t="s">
        <v>104</v>
      </c>
      <c r="B29" s="273"/>
      <c r="C29" s="273"/>
    </row>
    <row r="30" spans="1:3">
      <c r="A30" s="276" t="s">
        <v>105</v>
      </c>
      <c r="B30" s="273"/>
      <c r="C30" s="273"/>
    </row>
    <row r="31" spans="1:3">
      <c r="A31" s="276" t="s">
        <v>106</v>
      </c>
      <c r="B31" s="273"/>
      <c r="C31" s="273"/>
    </row>
    <row r="32" spans="1:3">
      <c r="A32" s="276" t="s">
        <v>107</v>
      </c>
      <c r="B32" s="273"/>
      <c r="C32" s="273"/>
    </row>
    <row r="33" spans="1:3">
      <c r="A33" s="276" t="s">
        <v>108</v>
      </c>
      <c r="B33" s="273"/>
      <c r="C33" s="273"/>
    </row>
    <row r="34" spans="1:3">
      <c r="A34" s="276" t="s">
        <v>109</v>
      </c>
      <c r="B34" s="273"/>
      <c r="C34" s="273"/>
    </row>
    <row r="35" spans="1:3">
      <c r="A35" s="276" t="s">
        <v>110</v>
      </c>
      <c r="B35" s="273"/>
      <c r="C35" s="273"/>
    </row>
    <row r="36" spans="1:3">
      <c r="A36" s="276" t="s">
        <v>111</v>
      </c>
      <c r="B36" s="273"/>
      <c r="C36" s="273"/>
    </row>
  </sheetData>
  <hyperlinks>
    <hyperlink ref="A5" location="'UC002'!A1" display="UC002"/>
    <hyperlink ref="A4" location="' Schedule Product Haul'!A1" display="UC001"/>
    <hyperlink ref="A6" location="'Release Bin'!A1" display="UC003"/>
    <hyperlink ref="A7" location="'Adjust Blend Amount'!A1" display="UC004"/>
    <hyperlink ref="A8" location="'Reschedule Product Haul'!A1" display="UC005"/>
    <hyperlink ref="A10" location="'Schedule Blend'!A1" display="UC007"/>
    <hyperlink ref="A9" location="'Reschedule Product Haul Load'!A1" display="UC006"/>
    <hyperlink ref="A11" location="'UC008 Test Cases'!A1" display="UC008"/>
    <hyperlink ref="A12" location="'Cancel Product Haul'!A1" display="UC009"/>
    <hyperlink ref="A13" location="'Cancel Product Haul Load'!A1" display="UC010"/>
    <hyperlink ref="A14" location="'OnLocation Product Haul'!A1" display="UC011"/>
    <hyperlink ref="A15" location="'OnLocation Product Haul Load'!A1" display="UC012"/>
    <hyperlink ref="A16" location="'Product Haul page display for a'!A1" display="UC013"/>
  </hyperlinks>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1"/>
  <sheetViews>
    <sheetView workbookViewId="0">
      <selection activeCell="C17" sqref="C17"/>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s="63" customFormat="1" ht="20.25" spans="1:9">
      <c r="A1" s="65" t="str">
        <f ca="1">MID(CELL("filename",A7),FIND("]",CELL("filename"),1)+1,255)</f>
        <v>Update Company Short Name</v>
      </c>
      <c r="B1" s="65"/>
      <c r="C1" s="65"/>
      <c r="D1" s="65"/>
      <c r="E1" s="65"/>
      <c r="F1" s="65"/>
      <c r="G1" s="65"/>
      <c r="H1" s="65"/>
      <c r="I1" s="65"/>
    </row>
    <row r="2" s="63" customFormat="1"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s="63" customFormat="1" ht="4.5" customHeight="1" spans="1:9">
      <c r="A11" s="87"/>
      <c r="B11" s="87"/>
      <c r="C11" s="87"/>
      <c r="D11" s="87"/>
      <c r="E11" s="87"/>
      <c r="F11" s="87"/>
      <c r="G11" s="87"/>
      <c r="H11" s="87"/>
      <c r="I11" s="109"/>
    </row>
    <row r="12" s="63" customFormat="1" ht="29.25" customHeight="1" spans="1:9">
      <c r="A12" s="88" t="s">
        <v>118</v>
      </c>
      <c r="B12" s="88" t="s">
        <v>355</v>
      </c>
      <c r="C12" s="88" t="s">
        <v>120</v>
      </c>
      <c r="D12" s="88" t="s">
        <v>121</v>
      </c>
      <c r="E12" s="88" t="s">
        <v>122</v>
      </c>
      <c r="F12" s="88" t="s">
        <v>31</v>
      </c>
      <c r="G12" s="88" t="s">
        <v>123</v>
      </c>
      <c r="H12" s="89" t="s">
        <v>65</v>
      </c>
      <c r="I12" s="110"/>
    </row>
    <row r="13" s="63" customFormat="1" ht="13.5" spans="1:9">
      <c r="A13" s="179" t="s">
        <v>926</v>
      </c>
      <c r="B13" s="91"/>
      <c r="C13" s="91"/>
      <c r="D13" s="91"/>
      <c r="E13" s="91"/>
      <c r="F13" s="91"/>
      <c r="G13" s="91"/>
      <c r="H13" s="91"/>
      <c r="I13" s="111"/>
    </row>
    <row r="14" s="63" customFormat="1" ht="24" spans="1:9">
      <c r="A14" s="100">
        <f>MAX(A$12:A13)+1</f>
        <v>1</v>
      </c>
      <c r="B14" s="180" t="s">
        <v>927</v>
      </c>
      <c r="C14" s="102" t="s">
        <v>872</v>
      </c>
      <c r="D14" s="95" t="s">
        <v>130</v>
      </c>
      <c r="E14" s="103"/>
      <c r="F14" s="104"/>
      <c r="G14" s="98"/>
      <c r="H14" s="105"/>
      <c r="I14" s="104"/>
    </row>
    <row r="15" s="63" customFormat="1" spans="1:9">
      <c r="A15" s="100">
        <f>MAX(A$12:A14)+1</f>
        <v>2</v>
      </c>
      <c r="B15" s="181"/>
      <c r="C15" s="102"/>
      <c r="D15" s="95" t="s">
        <v>130</v>
      </c>
      <c r="E15" s="103"/>
      <c r="F15" s="104"/>
      <c r="G15" s="98"/>
      <c r="H15" s="105"/>
      <c r="I15" s="104"/>
    </row>
    <row r="16" s="63" customFormat="1" spans="1:9">
      <c r="A16" s="100">
        <f>MAX(A$12:A15)+1</f>
        <v>3</v>
      </c>
      <c r="B16" s="181"/>
      <c r="C16" s="102"/>
      <c r="D16" s="95" t="s">
        <v>130</v>
      </c>
      <c r="E16" s="103"/>
      <c r="F16" s="104"/>
      <c r="G16" s="98"/>
      <c r="H16" s="105"/>
      <c r="I16" s="104"/>
    </row>
    <row r="17" s="63" customFormat="1" spans="1:9">
      <c r="A17" s="100">
        <f>MAX(A$12:A16)+1</f>
        <v>4</v>
      </c>
      <c r="B17" s="181"/>
      <c r="C17" s="102"/>
      <c r="D17" s="95" t="s">
        <v>130</v>
      </c>
      <c r="E17" s="103"/>
      <c r="F17" s="104"/>
      <c r="G17" s="98"/>
      <c r="H17" s="105"/>
      <c r="I17" s="104"/>
    </row>
    <row r="18" s="63" customFormat="1" spans="1:9">
      <c r="A18" s="100">
        <f>MAX(A$12:A17)+1</f>
        <v>5</v>
      </c>
      <c r="B18" s="182"/>
      <c r="C18" s="101"/>
      <c r="D18" s="95" t="s">
        <v>130</v>
      </c>
      <c r="E18" s="103"/>
      <c r="F18" s="104"/>
      <c r="G18" s="98"/>
      <c r="H18" s="105"/>
      <c r="I18" s="104"/>
    </row>
    <row r="19" s="63" customFormat="1" spans="1:9">
      <c r="A19" s="100">
        <f>MAX(A$12:A18)+1</f>
        <v>6</v>
      </c>
      <c r="B19" s="102"/>
      <c r="C19" s="101"/>
      <c r="D19" s="95" t="s">
        <v>130</v>
      </c>
      <c r="E19" s="103"/>
      <c r="F19" s="104"/>
      <c r="G19" s="98"/>
      <c r="H19" s="105"/>
      <c r="I19" s="104"/>
    </row>
    <row r="20" s="63" customFormat="1" spans="1:9">
      <c r="A20" s="100">
        <f>MAX(A$12:A19)+1</f>
        <v>7</v>
      </c>
      <c r="B20" s="101"/>
      <c r="C20" s="101"/>
      <c r="D20" s="95" t="s">
        <v>130</v>
      </c>
      <c r="E20" s="103"/>
      <c r="F20" s="104"/>
      <c r="G20" s="98"/>
      <c r="H20" s="105"/>
      <c r="I20" s="104"/>
    </row>
    <row r="21" s="63" customFormat="1" spans="1:9">
      <c r="A21" s="100">
        <f>MAX(A$12:A20)+1</f>
        <v>8</v>
      </c>
      <c r="B21" s="102"/>
      <c r="C21" s="101"/>
      <c r="D21" s="95" t="s">
        <v>130</v>
      </c>
      <c r="E21" s="103"/>
      <c r="F21" s="104"/>
      <c r="G21" s="98"/>
      <c r="H21" s="105"/>
      <c r="I21" s="104"/>
    </row>
    <row r="22" s="63" customFormat="1" spans="1:9">
      <c r="A22" s="100">
        <f>MAX(A$12:A21)+1</f>
        <v>9</v>
      </c>
      <c r="B22" s="102"/>
      <c r="C22" s="101"/>
      <c r="D22" s="95" t="s">
        <v>130</v>
      </c>
      <c r="E22" s="103"/>
      <c r="F22" s="104"/>
      <c r="G22" s="98"/>
      <c r="H22" s="105"/>
      <c r="I22" s="104"/>
    </row>
    <row r="23" s="63" customFormat="1" spans="1:9">
      <c r="A23" s="100">
        <f>MAX(A$12:A22)+1</f>
        <v>10</v>
      </c>
      <c r="B23" s="101"/>
      <c r="C23" s="101"/>
      <c r="D23" s="95" t="s">
        <v>130</v>
      </c>
      <c r="E23" s="103"/>
      <c r="F23" s="104"/>
      <c r="G23" s="98"/>
      <c r="H23" s="105"/>
      <c r="I23" s="104"/>
    </row>
    <row r="24" s="63" customFormat="1" spans="1:9">
      <c r="A24" s="100">
        <f>MAX(A$12:A23)+1</f>
        <v>11</v>
      </c>
      <c r="B24" s="102"/>
      <c r="C24" s="101"/>
      <c r="D24" s="95" t="s">
        <v>130</v>
      </c>
      <c r="E24" s="103"/>
      <c r="F24" s="104"/>
      <c r="G24" s="98"/>
      <c r="H24" s="105"/>
      <c r="I24" s="104"/>
    </row>
    <row r="25" s="63" customFormat="1" spans="1:9">
      <c r="A25" s="100">
        <f>MAX(A$12:A24)+1</f>
        <v>12</v>
      </c>
      <c r="B25" s="102"/>
      <c r="C25" s="101"/>
      <c r="D25" s="95" t="s">
        <v>130</v>
      </c>
      <c r="E25" s="103"/>
      <c r="F25" s="104"/>
      <c r="G25" s="98"/>
      <c r="H25" s="105"/>
      <c r="I25" s="104"/>
    </row>
    <row r="26" s="63" customFormat="1" spans="1:9">
      <c r="A26" s="100">
        <f>MAX(A$12:A25)+1</f>
        <v>13</v>
      </c>
      <c r="B26" s="101"/>
      <c r="C26" s="101"/>
      <c r="D26" s="95" t="s">
        <v>130</v>
      </c>
      <c r="E26" s="103"/>
      <c r="F26" s="104"/>
      <c r="G26" s="98"/>
      <c r="H26" s="105"/>
      <c r="I26" s="104"/>
    </row>
    <row r="27" s="63" customFormat="1" spans="1:9">
      <c r="A27" s="100">
        <f>MAX(A$12:A26)+1</f>
        <v>14</v>
      </c>
      <c r="B27" s="102"/>
      <c r="C27" s="101"/>
      <c r="D27" s="95" t="s">
        <v>130</v>
      </c>
      <c r="E27" s="103"/>
      <c r="F27" s="104"/>
      <c r="G27" s="98"/>
      <c r="H27" s="105"/>
      <c r="I27" s="104"/>
    </row>
    <row r="28" s="63" customFormat="1" spans="1:9">
      <c r="A28" s="100">
        <f>MAX(A$12:A27)+1</f>
        <v>15</v>
      </c>
      <c r="B28" s="102"/>
      <c r="C28" s="101"/>
      <c r="D28" s="95" t="s">
        <v>130</v>
      </c>
      <c r="E28" s="103"/>
      <c r="F28" s="104"/>
      <c r="G28" s="98"/>
      <c r="H28" s="105"/>
      <c r="I28" s="104"/>
    </row>
    <row r="29" s="63" customFormat="1" spans="1:9">
      <c r="A29" s="100">
        <f>MAX(A$12:A28)+1</f>
        <v>16</v>
      </c>
      <c r="B29" s="101"/>
      <c r="C29" s="101"/>
      <c r="D29" s="95" t="s">
        <v>130</v>
      </c>
      <c r="E29" s="103"/>
      <c r="F29" s="104"/>
      <c r="G29" s="98"/>
      <c r="H29" s="105"/>
      <c r="I29" s="104"/>
    </row>
    <row r="30" s="63" customFormat="1" spans="1:9">
      <c r="A30" s="100">
        <f>MAX(A$12:A29)+1</f>
        <v>17</v>
      </c>
      <c r="B30" s="102"/>
      <c r="C30" s="101"/>
      <c r="D30" s="95" t="s">
        <v>130</v>
      </c>
      <c r="E30" s="103"/>
      <c r="F30" s="104"/>
      <c r="G30" s="98"/>
      <c r="H30" s="105"/>
      <c r="I30" s="104"/>
    </row>
    <row r="31" s="63" customFormat="1" spans="1:9">
      <c r="A31" s="100">
        <f>MAX(A$12:A30)+1</f>
        <v>18</v>
      </c>
      <c r="B31" s="102"/>
      <c r="C31" s="101"/>
      <c r="D31" s="95" t="s">
        <v>130</v>
      </c>
      <c r="E31" s="103"/>
      <c r="F31" s="104"/>
      <c r="G31" s="98"/>
      <c r="H31" s="105"/>
      <c r="I31" s="104"/>
    </row>
    <row r="32" s="63" customFormat="1" spans="1:9">
      <c r="A32" s="100">
        <f>MAX(A$12:A31)+1</f>
        <v>19</v>
      </c>
      <c r="B32" s="101"/>
      <c r="C32" s="101"/>
      <c r="D32" s="95" t="s">
        <v>130</v>
      </c>
      <c r="E32" s="103"/>
      <c r="F32" s="104"/>
      <c r="G32" s="98"/>
      <c r="H32" s="105"/>
      <c r="I32" s="104"/>
    </row>
    <row r="33" s="63" customFormat="1" spans="1:9">
      <c r="A33" s="100">
        <f>MAX(A$12:A32)+1</f>
        <v>20</v>
      </c>
      <c r="B33" s="102"/>
      <c r="C33" s="101"/>
      <c r="D33" s="95" t="s">
        <v>130</v>
      </c>
      <c r="E33" s="103"/>
      <c r="F33" s="104"/>
      <c r="G33" s="98"/>
      <c r="H33" s="105"/>
      <c r="I33" s="104"/>
    </row>
    <row r="34" s="63" customFormat="1" spans="1:9">
      <c r="A34" s="100">
        <f>MAX(A$12:A33)+1</f>
        <v>21</v>
      </c>
      <c r="B34" s="102"/>
      <c r="C34" s="101"/>
      <c r="D34" s="95" t="s">
        <v>130</v>
      </c>
      <c r="E34" s="103"/>
      <c r="F34" s="104"/>
      <c r="G34" s="98"/>
      <c r="H34" s="105"/>
      <c r="I34" s="104"/>
    </row>
    <row r="35" s="63" customFormat="1" spans="1:9">
      <c r="A35" s="100">
        <f>MAX(A$12:A34)+1</f>
        <v>22</v>
      </c>
      <c r="B35" s="101"/>
      <c r="C35" s="101"/>
      <c r="D35" s="95" t="s">
        <v>130</v>
      </c>
      <c r="E35" s="103"/>
      <c r="F35" s="104"/>
      <c r="G35" s="98"/>
      <c r="H35" s="105"/>
      <c r="I35" s="104"/>
    </row>
    <row r="36" s="63" customFormat="1" spans="1:9">
      <c r="A36" s="100">
        <f>MAX(A$12:A35)+1</f>
        <v>23</v>
      </c>
      <c r="B36" s="102"/>
      <c r="C36" s="101"/>
      <c r="D36" s="95" t="s">
        <v>130</v>
      </c>
      <c r="E36" s="103"/>
      <c r="F36" s="104"/>
      <c r="G36" s="98"/>
      <c r="H36" s="105"/>
      <c r="I36" s="104"/>
    </row>
    <row r="37" s="63" customFormat="1" spans="1:9">
      <c r="A37" s="100">
        <f>MAX(A$12:A36)+1</f>
        <v>24</v>
      </c>
      <c r="B37" s="102"/>
      <c r="C37" s="101"/>
      <c r="D37" s="95" t="s">
        <v>130</v>
      </c>
      <c r="E37" s="103"/>
      <c r="F37" s="104"/>
      <c r="G37" s="98"/>
      <c r="H37" s="105"/>
      <c r="I37" s="104"/>
    </row>
    <row r="38" s="63" customFormat="1" spans="1:9">
      <c r="A38" s="100">
        <f>MAX(A$12:A37)+1</f>
        <v>25</v>
      </c>
      <c r="B38" s="101"/>
      <c r="C38" s="101"/>
      <c r="D38" s="95" t="s">
        <v>130</v>
      </c>
      <c r="E38" s="103"/>
      <c r="F38" s="104"/>
      <c r="G38" s="98"/>
      <c r="H38" s="105"/>
      <c r="I38" s="104"/>
    </row>
    <row r="39" s="63" customFormat="1" spans="1:9">
      <c r="A39" s="100">
        <f>MAX(A$12:A38)+1</f>
        <v>26</v>
      </c>
      <c r="B39" s="102"/>
      <c r="C39" s="101"/>
      <c r="D39" s="95" t="s">
        <v>130</v>
      </c>
      <c r="E39" s="103"/>
      <c r="F39" s="104"/>
      <c r="G39" s="98"/>
      <c r="H39" s="105"/>
      <c r="I39" s="104"/>
    </row>
    <row r="40" s="63" customFormat="1" spans="1:9">
      <c r="A40" s="100">
        <f>MAX(A$12:A39)+1</f>
        <v>27</v>
      </c>
      <c r="B40" s="102"/>
      <c r="C40" s="101"/>
      <c r="D40" s="95" t="s">
        <v>130</v>
      </c>
      <c r="E40" s="103"/>
      <c r="F40" s="104"/>
      <c r="G40" s="98"/>
      <c r="H40" s="105"/>
      <c r="I40" s="104"/>
    </row>
    <row r="41" s="63" customFormat="1" spans="1:9">
      <c r="A41" s="100">
        <f>MAX(A$12:A40)+1</f>
        <v>28</v>
      </c>
      <c r="B41" s="101"/>
      <c r="C41" s="101"/>
      <c r="D41" s="95" t="s">
        <v>130</v>
      </c>
      <c r="E41" s="103"/>
      <c r="F41" s="104"/>
      <c r="G41" s="98"/>
      <c r="H41" s="105"/>
      <c r="I41" s="104"/>
    </row>
    <row r="42" s="63" customFormat="1" spans="1:9">
      <c r="A42" s="100">
        <f>MAX(A$12:A41)+1</f>
        <v>29</v>
      </c>
      <c r="B42" s="102"/>
      <c r="C42" s="101"/>
      <c r="D42" s="95" t="s">
        <v>130</v>
      </c>
      <c r="E42" s="103"/>
      <c r="F42" s="104"/>
      <c r="G42" s="98"/>
      <c r="H42" s="105"/>
      <c r="I42" s="104"/>
    </row>
    <row r="43" s="63" customFormat="1" spans="1:9">
      <c r="A43" s="100">
        <f>MAX(A$12:A42)+1</f>
        <v>30</v>
      </c>
      <c r="B43" s="102"/>
      <c r="C43" s="101"/>
      <c r="D43" s="95" t="s">
        <v>130</v>
      </c>
      <c r="E43" s="103"/>
      <c r="F43" s="104"/>
      <c r="G43" s="98"/>
      <c r="H43" s="105"/>
      <c r="I43" s="104"/>
    </row>
    <row r="44" s="63" customFormat="1" spans="1:9">
      <c r="A44" s="100">
        <f>MAX(A$12:A43)+1</f>
        <v>31</v>
      </c>
      <c r="B44" s="101"/>
      <c r="C44" s="101"/>
      <c r="D44" s="95" t="s">
        <v>130</v>
      </c>
      <c r="E44" s="103"/>
      <c r="F44" s="104"/>
      <c r="G44" s="98"/>
      <c r="H44" s="105"/>
      <c r="I44" s="104"/>
    </row>
    <row r="45" s="63" customFormat="1" spans="1:9">
      <c r="A45" s="100">
        <f>MAX(A$12:A44)+1</f>
        <v>32</v>
      </c>
      <c r="B45" s="102"/>
      <c r="C45" s="101"/>
      <c r="D45" s="95" t="s">
        <v>130</v>
      </c>
      <c r="E45" s="103"/>
      <c r="F45" s="104"/>
      <c r="G45" s="98"/>
      <c r="H45" s="105"/>
      <c r="I45" s="104"/>
    </row>
    <row r="46" s="63" customFormat="1" spans="1:9">
      <c r="A46" s="100">
        <f>MAX(A$12:A45)+1</f>
        <v>33</v>
      </c>
      <c r="B46" s="102"/>
      <c r="C46" s="101"/>
      <c r="D46" s="95" t="s">
        <v>130</v>
      </c>
      <c r="E46" s="103"/>
      <c r="F46" s="104"/>
      <c r="G46" s="98"/>
      <c r="H46" s="105"/>
      <c r="I46" s="104"/>
    </row>
    <row r="47" s="63" customFormat="1" spans="1:9">
      <c r="A47" s="100">
        <f>MAX(A$12:A46)+1</f>
        <v>34</v>
      </c>
      <c r="B47" s="101"/>
      <c r="C47" s="101"/>
      <c r="D47" s="95" t="s">
        <v>130</v>
      </c>
      <c r="E47" s="103"/>
      <c r="F47" s="104"/>
      <c r="G47" s="98"/>
      <c r="H47" s="105"/>
      <c r="I47" s="104"/>
    </row>
    <row r="48" s="63" customFormat="1" spans="1:9">
      <c r="A48" s="100">
        <f>MAX(A$12:A47)+1</f>
        <v>35</v>
      </c>
      <c r="B48" s="102"/>
      <c r="C48" s="101"/>
      <c r="D48" s="95" t="s">
        <v>130</v>
      </c>
      <c r="E48" s="103"/>
      <c r="F48" s="104"/>
      <c r="G48" s="98"/>
      <c r="H48" s="105"/>
      <c r="I48" s="104"/>
    </row>
    <row r="49" s="63" customFormat="1" spans="1:9">
      <c r="A49" s="100">
        <f>MAX(A$12:A48)+1</f>
        <v>36</v>
      </c>
      <c r="B49" s="102"/>
      <c r="C49" s="101"/>
      <c r="D49" s="95" t="s">
        <v>130</v>
      </c>
      <c r="E49" s="103"/>
      <c r="F49" s="104"/>
      <c r="G49" s="98"/>
      <c r="H49" s="105"/>
      <c r="I49" s="104"/>
    </row>
    <row r="50" s="63" customFormat="1" spans="1:9">
      <c r="A50" s="100">
        <f>MAX(A$12:A49)+1</f>
        <v>37</v>
      </c>
      <c r="B50" s="101"/>
      <c r="C50" s="101"/>
      <c r="D50" s="95" t="s">
        <v>130</v>
      </c>
      <c r="E50" s="103"/>
      <c r="F50" s="104"/>
      <c r="G50" s="98"/>
      <c r="H50" s="105"/>
      <c r="I50" s="104"/>
    </row>
    <row r="51" s="63" customFormat="1" spans="1:9">
      <c r="A51" s="100">
        <f>MAX(A$12:A50)+1</f>
        <v>38</v>
      </c>
      <c r="B51" s="102"/>
      <c r="C51" s="101"/>
      <c r="D51" s="95" t="s">
        <v>130</v>
      </c>
      <c r="E51" s="103"/>
      <c r="F51" s="104"/>
      <c r="G51" s="98"/>
      <c r="H51" s="105"/>
      <c r="I51" s="104"/>
    </row>
    <row r="52" s="63" customFormat="1" spans="1:9">
      <c r="A52" s="100">
        <f>MAX(A$12:A51)+1</f>
        <v>39</v>
      </c>
      <c r="B52" s="102"/>
      <c r="C52" s="101"/>
      <c r="D52" s="95" t="s">
        <v>130</v>
      </c>
      <c r="E52" s="103"/>
      <c r="F52" s="104"/>
      <c r="G52" s="98"/>
      <c r="H52" s="105"/>
      <c r="I52" s="104"/>
    </row>
    <row r="53" s="63" customFormat="1" spans="1:9">
      <c r="A53" s="100">
        <f>MAX(A$12:A52)+1</f>
        <v>40</v>
      </c>
      <c r="B53" s="101"/>
      <c r="C53" s="101"/>
      <c r="D53" s="95" t="s">
        <v>130</v>
      </c>
      <c r="E53" s="103"/>
      <c r="F53" s="104"/>
      <c r="G53" s="98"/>
      <c r="H53" s="105"/>
      <c r="I53" s="104"/>
    </row>
    <row r="54" s="63" customFormat="1" spans="1:9">
      <c r="A54" s="100">
        <f>MAX(A$12:A53)+1</f>
        <v>41</v>
      </c>
      <c r="B54" s="102"/>
      <c r="C54" s="101"/>
      <c r="D54" s="95" t="s">
        <v>130</v>
      </c>
      <c r="E54" s="103"/>
      <c r="F54" s="104"/>
      <c r="G54" s="98"/>
      <c r="H54" s="105"/>
      <c r="I54" s="104"/>
    </row>
    <row r="55" s="63" customFormat="1" spans="1:9">
      <c r="A55" s="100">
        <f>MAX(A$12:A54)+1</f>
        <v>42</v>
      </c>
      <c r="B55" s="102"/>
      <c r="C55" s="101"/>
      <c r="D55" s="95" t="s">
        <v>130</v>
      </c>
      <c r="E55" s="103"/>
      <c r="F55" s="104"/>
      <c r="G55" s="98"/>
      <c r="H55" s="105"/>
      <c r="I55" s="104"/>
    </row>
    <row r="56" s="63" customFormat="1" spans="1:9">
      <c r="A56" s="100">
        <f>MAX(A$12:A55)+1</f>
        <v>43</v>
      </c>
      <c r="B56" s="101"/>
      <c r="C56" s="101"/>
      <c r="D56" s="95" t="s">
        <v>130</v>
      </c>
      <c r="E56" s="103"/>
      <c r="F56" s="104"/>
      <c r="G56" s="98"/>
      <c r="H56" s="105"/>
      <c r="I56" s="104"/>
    </row>
    <row r="57" s="63" customFormat="1" spans="1:9">
      <c r="A57" s="100">
        <f>MAX(A$12:A56)+1</f>
        <v>44</v>
      </c>
      <c r="B57" s="102"/>
      <c r="C57" s="101"/>
      <c r="D57" s="95" t="s">
        <v>130</v>
      </c>
      <c r="E57" s="103"/>
      <c r="F57" s="104"/>
      <c r="G57" s="98"/>
      <c r="H57" s="105"/>
      <c r="I57" s="104"/>
    </row>
    <row r="58" s="63" customFormat="1" spans="1:9">
      <c r="A58" s="100">
        <f>MAX(A$12:A57)+1</f>
        <v>45</v>
      </c>
      <c r="B58" s="102"/>
      <c r="C58" s="101"/>
      <c r="D58" s="95" t="s">
        <v>130</v>
      </c>
      <c r="E58" s="103"/>
      <c r="F58" s="104"/>
      <c r="G58" s="98"/>
      <c r="H58" s="105"/>
      <c r="I58" s="104"/>
    </row>
    <row r="59" s="63" customFormat="1" spans="1:9">
      <c r="A59" s="100">
        <f>MAX(A$12:A58)+1</f>
        <v>46</v>
      </c>
      <c r="B59" s="101"/>
      <c r="C59" s="101"/>
      <c r="D59" s="95" t="s">
        <v>130</v>
      </c>
      <c r="E59" s="103"/>
      <c r="F59" s="104"/>
      <c r="G59" s="98"/>
      <c r="H59" s="105"/>
      <c r="I59" s="104"/>
    </row>
    <row r="60" s="63" customFormat="1" spans="1:9">
      <c r="A60" s="107"/>
      <c r="B60" s="107"/>
      <c r="C60" s="107"/>
      <c r="D60" s="107"/>
      <c r="E60" s="107"/>
      <c r="F60" s="107"/>
      <c r="G60" s="107"/>
      <c r="H60" s="107"/>
      <c r="I60" s="107"/>
    </row>
    <row r="61" s="63" customFormat="1" spans="1:9">
      <c r="A61" s="112" t="s">
        <v>137</v>
      </c>
      <c r="B61" s="112"/>
      <c r="C61" s="112"/>
      <c r="D61" s="112"/>
      <c r="E61" s="112"/>
      <c r="F61" s="112"/>
      <c r="G61" s="112"/>
      <c r="H61" s="112"/>
      <c r="I61" s="112"/>
    </row>
  </sheetData>
  <mergeCells count="4">
    <mergeCell ref="A1:I1"/>
    <mergeCell ref="A13:I13"/>
    <mergeCell ref="A60:I60"/>
    <mergeCell ref="A61:I61"/>
  </mergeCells>
  <conditionalFormatting sqref="D14:D59">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59">
      <formula1>"U,P,F,B,S,n/a"</formula1>
    </dataValidation>
  </dataValidations>
  <pageMargins left="0.75" right="0.75" top="1" bottom="1" header="0.5" footer="0.5"/>
  <headerFooter/>
  <drawing r:id="rId2"/>
  <legacyDrawing r:id="rId3"/>
  <oleObjects>
    <mc:AlternateContent xmlns:mc="http://schemas.openxmlformats.org/markup-compatibility/2006">
      <mc:Choice Requires="x14">
        <oleObject shapeId="169985"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69985" progId="Paint.Picture" r:id="rId4"/>
      </mc:Fallback>
    </mc:AlternateContent>
  </oleObjec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
  <sheetViews>
    <sheetView workbookViewId="0">
      <selection activeCell="A1" sqref="A1:H1"/>
    </sheetView>
  </sheetViews>
  <sheetFormatPr defaultColWidth="9" defaultRowHeight="12.75" outlineLevelCol="7"/>
  <cols>
    <col min="1" max="1" width="3.14285714285714" customWidth="1"/>
    <col min="2" max="2" width="32.1428571428571" customWidth="1"/>
    <col min="3" max="3" width="29.5714285714286" customWidth="1"/>
    <col min="4" max="4" width="30.4285714285714" customWidth="1"/>
    <col min="5" max="5" width="24.7142857142857" customWidth="1"/>
    <col min="6" max="6" width="9.14285714285714" customWidth="1"/>
    <col min="7" max="7" width="12.1428571428571" customWidth="1"/>
  </cols>
  <sheetData>
    <row r="1" ht="16.5" spans="1:8">
      <c r="A1" s="115" t="s">
        <v>928</v>
      </c>
      <c r="B1" s="115"/>
      <c r="C1" s="115"/>
      <c r="D1" s="115"/>
      <c r="E1" s="115"/>
      <c r="F1" s="115"/>
      <c r="G1" s="115"/>
      <c r="H1" s="115"/>
    </row>
    <row r="2" ht="24.75" spans="1:8">
      <c r="A2" s="116"/>
      <c r="B2" s="117" t="s">
        <v>139</v>
      </c>
      <c r="C2" s="117"/>
      <c r="D2" s="118" t="s">
        <v>927</v>
      </c>
      <c r="E2" s="119"/>
      <c r="F2" s="120" t="s">
        <v>141</v>
      </c>
      <c r="G2" s="121" t="s">
        <v>878</v>
      </c>
      <c r="H2" s="122"/>
    </row>
    <row r="3" ht="27.75" customHeight="1" spans="1:8">
      <c r="A3" s="123"/>
      <c r="B3" s="124" t="s">
        <v>143</v>
      </c>
      <c r="C3" s="125"/>
      <c r="D3" s="126"/>
      <c r="E3" s="127"/>
      <c r="F3" s="128"/>
      <c r="G3" s="129"/>
      <c r="H3" s="122"/>
    </row>
    <row r="4" spans="1:8">
      <c r="A4" s="130"/>
      <c r="B4" s="124" t="s">
        <v>145</v>
      </c>
      <c r="C4" s="125"/>
      <c r="D4" s="126"/>
      <c r="E4" s="127"/>
      <c r="F4" s="128"/>
      <c r="G4" s="129"/>
      <c r="H4" s="122"/>
    </row>
    <row r="5" ht="30" customHeight="1" spans="1:8">
      <c r="A5" s="130"/>
      <c r="B5" s="124" t="s">
        <v>147</v>
      </c>
      <c r="C5" s="131"/>
      <c r="D5" s="132"/>
      <c r="E5" s="132"/>
      <c r="F5" s="132"/>
      <c r="G5" s="132"/>
      <c r="H5" s="122"/>
    </row>
    <row r="6" ht="26.25" customHeight="1" spans="1:8">
      <c r="A6" s="133"/>
      <c r="B6" s="134" t="s">
        <v>149</v>
      </c>
      <c r="C6" s="135"/>
      <c r="D6" s="136"/>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829</v>
      </c>
      <c r="H8" s="151"/>
    </row>
    <row r="9" ht="26.25" spans="1:8">
      <c r="A9" s="152" t="s">
        <v>158</v>
      </c>
      <c r="B9" s="153" t="s">
        <v>159</v>
      </c>
      <c r="C9" s="153"/>
      <c r="D9" s="153" t="s">
        <v>161</v>
      </c>
      <c r="E9" s="153"/>
      <c r="F9" s="154" t="s">
        <v>121</v>
      </c>
      <c r="G9" s="155" t="s">
        <v>163</v>
      </c>
      <c r="H9" s="156"/>
    </row>
    <row r="10" spans="1:8">
      <c r="A10" s="157">
        <v>1</v>
      </c>
      <c r="B10" s="164" t="s">
        <v>879</v>
      </c>
      <c r="C10" s="164"/>
      <c r="D10" s="165" t="s">
        <v>880</v>
      </c>
      <c r="E10" s="159"/>
      <c r="F10" s="95" t="s">
        <v>130</v>
      </c>
      <c r="G10" s="160"/>
      <c r="H10" s="161"/>
    </row>
    <row r="11" spans="1:8">
      <c r="A11" s="157">
        <v>2</v>
      </c>
      <c r="B11" s="164" t="s">
        <v>881</v>
      </c>
      <c r="C11" s="164"/>
      <c r="D11" s="165" t="s">
        <v>169</v>
      </c>
      <c r="E11" s="159"/>
      <c r="F11" s="95" t="s">
        <v>130</v>
      </c>
      <c r="G11" s="166"/>
      <c r="H11" s="167"/>
    </row>
    <row r="12" ht="24" spans="1:8">
      <c r="A12" s="157">
        <v>3</v>
      </c>
      <c r="B12" s="164" t="s">
        <v>929</v>
      </c>
      <c r="C12" s="164"/>
      <c r="D12" s="165" t="s">
        <v>930</v>
      </c>
      <c r="E12" s="159"/>
      <c r="F12" s="95" t="s">
        <v>130</v>
      </c>
      <c r="G12" s="166"/>
      <c r="H12" s="167"/>
    </row>
    <row r="13" spans="1:8">
      <c r="A13" s="157"/>
      <c r="B13" s="164"/>
      <c r="C13" s="164"/>
      <c r="D13" s="184" t="s">
        <v>931</v>
      </c>
      <c r="E13" s="185"/>
      <c r="F13" s="95" t="s">
        <v>130</v>
      </c>
      <c r="G13" s="166"/>
      <c r="H13" s="167"/>
    </row>
    <row r="14" ht="27" customHeight="1" spans="1:8">
      <c r="A14" s="157">
        <v>4</v>
      </c>
      <c r="B14" s="164" t="s">
        <v>932</v>
      </c>
      <c r="C14" s="164"/>
      <c r="D14" s="184" t="s">
        <v>933</v>
      </c>
      <c r="E14" s="185"/>
      <c r="F14" s="95" t="s">
        <v>130</v>
      </c>
      <c r="G14" s="170"/>
      <c r="H14" s="171"/>
    </row>
    <row r="15" spans="1:8">
      <c r="A15" s="157">
        <v>16</v>
      </c>
      <c r="B15" s="183" t="s">
        <v>861</v>
      </c>
      <c r="C15" s="158"/>
      <c r="D15" s="158" t="s">
        <v>914</v>
      </c>
      <c r="E15" s="172"/>
      <c r="F15" s="95" t="s">
        <v>130</v>
      </c>
      <c r="G15" s="170"/>
      <c r="H15" s="171"/>
    </row>
    <row r="16" spans="1:8">
      <c r="A16" s="157"/>
      <c r="B16" s="158"/>
      <c r="C16" s="158"/>
      <c r="D16" s="158" t="s">
        <v>220</v>
      </c>
      <c r="E16" s="172"/>
      <c r="F16" s="95" t="s">
        <v>130</v>
      </c>
      <c r="G16" s="170"/>
      <c r="H16" s="171"/>
    </row>
    <row r="17" ht="25.5" spans="1:8">
      <c r="A17" s="157"/>
      <c r="B17" s="158" t="s">
        <v>934</v>
      </c>
      <c r="C17" s="158"/>
      <c r="D17" s="158" t="s">
        <v>935</v>
      </c>
      <c r="E17" s="172"/>
      <c r="F17" s="95" t="s">
        <v>130</v>
      </c>
      <c r="G17" s="170"/>
      <c r="H17" s="171"/>
    </row>
    <row r="18" spans="1:8">
      <c r="A18" s="157"/>
      <c r="B18" s="158"/>
      <c r="C18" s="158"/>
      <c r="D18" s="158"/>
      <c r="E18" s="172"/>
      <c r="F18" s="95" t="s">
        <v>130</v>
      </c>
      <c r="G18" s="170"/>
      <c r="H18" s="171"/>
    </row>
    <row r="19" spans="1:8">
      <c r="A19" s="157"/>
      <c r="B19" s="158"/>
      <c r="C19" s="158"/>
      <c r="D19" s="158"/>
      <c r="E19" s="172"/>
      <c r="F19" s="95" t="s">
        <v>130</v>
      </c>
      <c r="G19" s="170"/>
      <c r="H19" s="171"/>
    </row>
    <row r="20" spans="1:8">
      <c r="A20" s="157"/>
      <c r="B20" s="158"/>
      <c r="C20" s="158"/>
      <c r="D20" s="158"/>
      <c r="E20" s="172"/>
      <c r="F20" s="95" t="s">
        <v>130</v>
      </c>
      <c r="G20" s="170"/>
      <c r="H20" s="171"/>
    </row>
    <row r="21" ht="27" customHeight="1" spans="1:8">
      <c r="A21" s="157"/>
      <c r="B21" s="158"/>
      <c r="C21" s="158"/>
      <c r="D21" s="158"/>
      <c r="E21" s="172"/>
      <c r="F21" s="95" t="s">
        <v>130</v>
      </c>
      <c r="G21" s="170"/>
      <c r="H21" s="171"/>
    </row>
    <row r="22" customHeight="1" spans="1:8">
      <c r="A22" s="157"/>
      <c r="B22" s="158"/>
      <c r="C22" s="158"/>
      <c r="D22" s="158"/>
      <c r="E22" s="172"/>
      <c r="F22" s="95" t="s">
        <v>130</v>
      </c>
      <c r="G22" s="170"/>
      <c r="H22" s="171"/>
    </row>
    <row r="23" customHeight="1" spans="1:8">
      <c r="A23" s="157"/>
      <c r="B23" s="158"/>
      <c r="C23" s="158"/>
      <c r="D23" s="158"/>
      <c r="E23" s="172"/>
      <c r="F23" s="95" t="s">
        <v>130</v>
      </c>
      <c r="G23" s="170"/>
      <c r="H23" s="171"/>
    </row>
    <row r="24" spans="1:8">
      <c r="A24" s="157"/>
      <c r="B24" s="158"/>
      <c r="C24" s="158"/>
      <c r="D24" s="158"/>
      <c r="E24" s="172"/>
      <c r="F24" s="95" t="s">
        <v>130</v>
      </c>
      <c r="G24" s="170"/>
      <c r="H24" s="171"/>
    </row>
    <row r="25" spans="1:8">
      <c r="A25" s="157"/>
      <c r="B25" s="158"/>
      <c r="C25" s="158"/>
      <c r="D25" s="158"/>
      <c r="E25" s="172"/>
      <c r="F25" s="95" t="s">
        <v>130</v>
      </c>
      <c r="G25" s="170"/>
      <c r="H25" s="171"/>
    </row>
    <row r="26" ht="13.5" spans="1:8">
      <c r="A26" s="173"/>
      <c r="B26" s="174" t="s">
        <v>238</v>
      </c>
      <c r="C26" s="174"/>
      <c r="D26" s="175"/>
      <c r="E26" s="176"/>
      <c r="F26" s="95" t="s">
        <v>130</v>
      </c>
      <c r="G26" s="177"/>
      <c r="H26" s="178"/>
    </row>
  </sheetData>
  <mergeCells count="14">
    <mergeCell ref="A1:H1"/>
    <mergeCell ref="D3:G3"/>
    <mergeCell ref="D4:G4"/>
    <mergeCell ref="D5:G5"/>
    <mergeCell ref="D6:G6"/>
    <mergeCell ref="G9:H9"/>
    <mergeCell ref="G10:H10"/>
    <mergeCell ref="G11:H11"/>
    <mergeCell ref="G14:H14"/>
    <mergeCell ref="G15:H15"/>
    <mergeCell ref="G16:H16"/>
    <mergeCell ref="G17:H17"/>
    <mergeCell ref="G25:H25"/>
    <mergeCell ref="G26:H26"/>
  </mergeCells>
  <conditionalFormatting sqref="F10:F16">
    <cfRule type="cellIs" dxfId="1" priority="19" stopIfTrue="1" operator="equal">
      <formula>"F"</formula>
    </cfRule>
    <cfRule type="cellIs" dxfId="2" priority="20" stopIfTrue="1" operator="equal">
      <formula>"B"</formula>
    </cfRule>
    <cfRule type="cellIs" dxfId="3" priority="21" stopIfTrue="1" operator="equal">
      <formula>"u"</formula>
    </cfRule>
  </conditionalFormatting>
  <conditionalFormatting sqref="F17:F26">
    <cfRule type="cellIs" dxfId="1" priority="22" stopIfTrue="1" operator="equal">
      <formula>"F"</formula>
    </cfRule>
    <cfRule type="cellIs" dxfId="2" priority="23" stopIfTrue="1" operator="equal">
      <formula>"B"</formula>
    </cfRule>
    <cfRule type="cellIs" dxfId="3" priority="24"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4 F17 F11:F13 F15:F16 F18:F20 F21:F26">
      <formula1>"U,P,F,B,S,n/a"</formula1>
    </dataValidation>
  </dataValidations>
  <hyperlinks>
    <hyperlink ref="G2" location="'Product Haul page display for a'!A1" display="UC013-01"/>
  </hyperlink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1"/>
  <sheetViews>
    <sheetView workbookViewId="0">
      <selection activeCell="L24" sqref="$A1:$XFD1048576"/>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s="63" customFormat="1" ht="20.25" spans="1:9">
      <c r="A1" s="65" t="str">
        <f ca="1">MID(CELL("filename",A7),FIND("]",CELL("filename"),1)+1,255)</f>
        <v>Remove Job Alert</v>
      </c>
      <c r="B1" s="65"/>
      <c r="C1" s="65"/>
      <c r="D1" s="65"/>
      <c r="E1" s="65"/>
      <c r="F1" s="65"/>
      <c r="G1" s="65"/>
      <c r="H1" s="65"/>
      <c r="I1" s="65"/>
    </row>
    <row r="2" s="63" customFormat="1"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s="63" customFormat="1" ht="4.5" customHeight="1" spans="1:9">
      <c r="A11" s="87"/>
      <c r="B11" s="87"/>
      <c r="C11" s="87"/>
      <c r="D11" s="87"/>
      <c r="E11" s="87"/>
      <c r="F11" s="87"/>
      <c r="G11" s="87"/>
      <c r="H11" s="87"/>
      <c r="I11" s="109"/>
    </row>
    <row r="12" s="63" customFormat="1" ht="29.25" customHeight="1" spans="1:9">
      <c r="A12" s="88" t="s">
        <v>118</v>
      </c>
      <c r="B12" s="88" t="s">
        <v>355</v>
      </c>
      <c r="C12" s="88" t="s">
        <v>120</v>
      </c>
      <c r="D12" s="88" t="s">
        <v>121</v>
      </c>
      <c r="E12" s="88" t="s">
        <v>122</v>
      </c>
      <c r="F12" s="88" t="s">
        <v>31</v>
      </c>
      <c r="G12" s="88" t="s">
        <v>123</v>
      </c>
      <c r="H12" s="89" t="s">
        <v>65</v>
      </c>
      <c r="I12" s="110"/>
    </row>
    <row r="13" s="63" customFormat="1" ht="13.5" spans="1:9">
      <c r="A13" s="179" t="s">
        <v>936</v>
      </c>
      <c r="B13" s="91"/>
      <c r="C13" s="91"/>
      <c r="D13" s="91"/>
      <c r="E13" s="91"/>
      <c r="F13" s="91"/>
      <c r="G13" s="91"/>
      <c r="H13" s="91"/>
      <c r="I13" s="111"/>
    </row>
    <row r="14" s="63" customFormat="1" ht="24" spans="1:9">
      <c r="A14" s="100">
        <f>MAX(A$12:A13)+1</f>
        <v>1</v>
      </c>
      <c r="B14" s="180" t="s">
        <v>937</v>
      </c>
      <c r="C14" s="102" t="s">
        <v>872</v>
      </c>
      <c r="D14" s="95" t="s">
        <v>130</v>
      </c>
      <c r="E14" s="103"/>
      <c r="F14" s="104"/>
      <c r="G14" s="98"/>
      <c r="H14" s="105"/>
      <c r="I14" s="104"/>
    </row>
    <row r="15" s="63" customFormat="1" spans="1:9">
      <c r="A15" s="100">
        <f>MAX(A$12:A14)+1</f>
        <v>2</v>
      </c>
      <c r="B15" s="181"/>
      <c r="C15" s="102"/>
      <c r="D15" s="95" t="s">
        <v>130</v>
      </c>
      <c r="E15" s="103"/>
      <c r="F15" s="104"/>
      <c r="G15" s="98"/>
      <c r="H15" s="105"/>
      <c r="I15" s="104"/>
    </row>
    <row r="16" s="63" customFormat="1" spans="1:9">
      <c r="A16" s="100">
        <f>MAX(A$12:A15)+1</f>
        <v>3</v>
      </c>
      <c r="B16" s="181"/>
      <c r="C16" s="102"/>
      <c r="D16" s="95" t="s">
        <v>130</v>
      </c>
      <c r="E16" s="103"/>
      <c r="F16" s="104"/>
      <c r="G16" s="98"/>
      <c r="H16" s="105"/>
      <c r="I16" s="104"/>
    </row>
    <row r="17" s="63" customFormat="1" spans="1:9">
      <c r="A17" s="100">
        <f>MAX(A$12:A16)+1</f>
        <v>4</v>
      </c>
      <c r="B17" s="181"/>
      <c r="C17" s="102"/>
      <c r="D17" s="95" t="s">
        <v>130</v>
      </c>
      <c r="E17" s="103"/>
      <c r="F17" s="104"/>
      <c r="G17" s="98"/>
      <c r="H17" s="105"/>
      <c r="I17" s="104"/>
    </row>
    <row r="18" s="63" customFormat="1" spans="1:9">
      <c r="A18" s="100">
        <f>MAX(A$12:A17)+1</f>
        <v>5</v>
      </c>
      <c r="B18" s="182"/>
      <c r="C18" s="101"/>
      <c r="D18" s="95" t="s">
        <v>130</v>
      </c>
      <c r="E18" s="103"/>
      <c r="F18" s="104"/>
      <c r="G18" s="98"/>
      <c r="H18" s="105"/>
      <c r="I18" s="104"/>
    </row>
    <row r="19" s="63" customFormat="1" spans="1:9">
      <c r="A19" s="100">
        <f>MAX(A$12:A18)+1</f>
        <v>6</v>
      </c>
      <c r="B19" s="102"/>
      <c r="C19" s="101"/>
      <c r="D19" s="95" t="s">
        <v>130</v>
      </c>
      <c r="E19" s="103"/>
      <c r="F19" s="104"/>
      <c r="G19" s="98"/>
      <c r="H19" s="105"/>
      <c r="I19" s="104"/>
    </row>
    <row r="20" s="63" customFormat="1" spans="1:9">
      <c r="A20" s="100">
        <f>MAX(A$12:A19)+1</f>
        <v>7</v>
      </c>
      <c r="B20" s="101"/>
      <c r="C20" s="101"/>
      <c r="D20" s="95" t="s">
        <v>130</v>
      </c>
      <c r="E20" s="103"/>
      <c r="F20" s="104"/>
      <c r="G20" s="98"/>
      <c r="H20" s="105"/>
      <c r="I20" s="104"/>
    </row>
    <row r="21" s="63" customFormat="1" spans="1:9">
      <c r="A21" s="100">
        <f>MAX(A$12:A20)+1</f>
        <v>8</v>
      </c>
      <c r="B21" s="102"/>
      <c r="C21" s="101"/>
      <c r="D21" s="95" t="s">
        <v>130</v>
      </c>
      <c r="E21" s="103"/>
      <c r="F21" s="104"/>
      <c r="G21" s="98"/>
      <c r="H21" s="105"/>
      <c r="I21" s="104"/>
    </row>
    <row r="22" s="63" customFormat="1" spans="1:9">
      <c r="A22" s="100">
        <f>MAX(A$12:A21)+1</f>
        <v>9</v>
      </c>
      <c r="B22" s="102"/>
      <c r="C22" s="101"/>
      <c r="D22" s="95" t="s">
        <v>130</v>
      </c>
      <c r="E22" s="103"/>
      <c r="F22" s="104"/>
      <c r="G22" s="98"/>
      <c r="H22" s="105"/>
      <c r="I22" s="104"/>
    </row>
    <row r="23" s="63" customFormat="1" spans="1:9">
      <c r="A23" s="100">
        <f>MAX(A$12:A22)+1</f>
        <v>10</v>
      </c>
      <c r="B23" s="101"/>
      <c r="C23" s="101"/>
      <c r="D23" s="95" t="s">
        <v>130</v>
      </c>
      <c r="E23" s="103"/>
      <c r="F23" s="104"/>
      <c r="G23" s="98"/>
      <c r="H23" s="105"/>
      <c r="I23" s="104"/>
    </row>
    <row r="24" s="63" customFormat="1" spans="1:9">
      <c r="A24" s="100">
        <f>MAX(A$12:A23)+1</f>
        <v>11</v>
      </c>
      <c r="B24" s="102"/>
      <c r="C24" s="101"/>
      <c r="D24" s="95" t="s">
        <v>130</v>
      </c>
      <c r="E24" s="103"/>
      <c r="F24" s="104"/>
      <c r="G24" s="98"/>
      <c r="H24" s="105"/>
      <c r="I24" s="104"/>
    </row>
    <row r="25" s="63" customFormat="1" spans="1:9">
      <c r="A25" s="100">
        <f>MAX(A$12:A24)+1</f>
        <v>12</v>
      </c>
      <c r="B25" s="102"/>
      <c r="C25" s="101"/>
      <c r="D25" s="95" t="s">
        <v>130</v>
      </c>
      <c r="E25" s="103"/>
      <c r="F25" s="104"/>
      <c r="G25" s="98"/>
      <c r="H25" s="105"/>
      <c r="I25" s="104"/>
    </row>
    <row r="26" s="63" customFormat="1" spans="1:9">
      <c r="A26" s="100">
        <f>MAX(A$12:A25)+1</f>
        <v>13</v>
      </c>
      <c r="B26" s="101"/>
      <c r="C26" s="101"/>
      <c r="D26" s="95" t="s">
        <v>130</v>
      </c>
      <c r="E26" s="103"/>
      <c r="F26" s="104"/>
      <c r="G26" s="98"/>
      <c r="H26" s="105"/>
      <c r="I26" s="104"/>
    </row>
    <row r="27" s="63" customFormat="1" spans="1:9">
      <c r="A27" s="100">
        <f>MAX(A$12:A26)+1</f>
        <v>14</v>
      </c>
      <c r="B27" s="102"/>
      <c r="C27" s="101"/>
      <c r="D27" s="95" t="s">
        <v>130</v>
      </c>
      <c r="E27" s="103"/>
      <c r="F27" s="104"/>
      <c r="G27" s="98"/>
      <c r="H27" s="105"/>
      <c r="I27" s="104"/>
    </row>
    <row r="28" s="63" customFormat="1" spans="1:9">
      <c r="A28" s="100">
        <f>MAX(A$12:A27)+1</f>
        <v>15</v>
      </c>
      <c r="B28" s="102"/>
      <c r="C28" s="101"/>
      <c r="D28" s="95" t="s">
        <v>130</v>
      </c>
      <c r="E28" s="103"/>
      <c r="F28" s="104"/>
      <c r="G28" s="98"/>
      <c r="H28" s="105"/>
      <c r="I28" s="104"/>
    </row>
    <row r="29" s="63" customFormat="1" spans="1:9">
      <c r="A29" s="100">
        <f>MAX(A$12:A28)+1</f>
        <v>16</v>
      </c>
      <c r="B29" s="101"/>
      <c r="C29" s="101"/>
      <c r="D29" s="95" t="s">
        <v>130</v>
      </c>
      <c r="E29" s="103"/>
      <c r="F29" s="104"/>
      <c r="G29" s="98"/>
      <c r="H29" s="105"/>
      <c r="I29" s="104"/>
    </row>
    <row r="30" s="63" customFormat="1" spans="1:9">
      <c r="A30" s="100">
        <f>MAX(A$12:A29)+1</f>
        <v>17</v>
      </c>
      <c r="B30" s="102"/>
      <c r="C30" s="101"/>
      <c r="D30" s="95" t="s">
        <v>130</v>
      </c>
      <c r="E30" s="103"/>
      <c r="F30" s="104"/>
      <c r="G30" s="98"/>
      <c r="H30" s="105"/>
      <c r="I30" s="104"/>
    </row>
    <row r="31" s="63" customFormat="1" spans="1:9">
      <c r="A31" s="100">
        <f>MAX(A$12:A30)+1</f>
        <v>18</v>
      </c>
      <c r="B31" s="102"/>
      <c r="C31" s="101"/>
      <c r="D31" s="95" t="s">
        <v>130</v>
      </c>
      <c r="E31" s="103"/>
      <c r="F31" s="104"/>
      <c r="G31" s="98"/>
      <c r="H31" s="105"/>
      <c r="I31" s="104"/>
    </row>
    <row r="32" s="63" customFormat="1" spans="1:9">
      <c r="A32" s="100">
        <f>MAX(A$12:A31)+1</f>
        <v>19</v>
      </c>
      <c r="B32" s="101"/>
      <c r="C32" s="101"/>
      <c r="D32" s="95" t="s">
        <v>130</v>
      </c>
      <c r="E32" s="103"/>
      <c r="F32" s="104"/>
      <c r="G32" s="98"/>
      <c r="H32" s="105"/>
      <c r="I32" s="104"/>
    </row>
    <row r="33" s="63" customFormat="1" spans="1:9">
      <c r="A33" s="100">
        <f>MAX(A$12:A32)+1</f>
        <v>20</v>
      </c>
      <c r="B33" s="102"/>
      <c r="C33" s="101"/>
      <c r="D33" s="95" t="s">
        <v>130</v>
      </c>
      <c r="E33" s="103"/>
      <c r="F33" s="104"/>
      <c r="G33" s="98"/>
      <c r="H33" s="105"/>
      <c r="I33" s="104"/>
    </row>
    <row r="34" s="63" customFormat="1" spans="1:9">
      <c r="A34" s="100">
        <f>MAX(A$12:A33)+1</f>
        <v>21</v>
      </c>
      <c r="B34" s="102"/>
      <c r="C34" s="101"/>
      <c r="D34" s="95" t="s">
        <v>130</v>
      </c>
      <c r="E34" s="103"/>
      <c r="F34" s="104"/>
      <c r="G34" s="98"/>
      <c r="H34" s="105"/>
      <c r="I34" s="104"/>
    </row>
    <row r="35" s="63" customFormat="1" spans="1:9">
      <c r="A35" s="100">
        <f>MAX(A$12:A34)+1</f>
        <v>22</v>
      </c>
      <c r="B35" s="101"/>
      <c r="C35" s="101"/>
      <c r="D35" s="95" t="s">
        <v>130</v>
      </c>
      <c r="E35" s="103"/>
      <c r="F35" s="104"/>
      <c r="G35" s="98"/>
      <c r="H35" s="105"/>
      <c r="I35" s="104"/>
    </row>
    <row r="36" s="63" customFormat="1" spans="1:9">
      <c r="A36" s="100">
        <f>MAX(A$12:A35)+1</f>
        <v>23</v>
      </c>
      <c r="B36" s="102"/>
      <c r="C36" s="101"/>
      <c r="D36" s="95" t="s">
        <v>130</v>
      </c>
      <c r="E36" s="103"/>
      <c r="F36" s="104"/>
      <c r="G36" s="98"/>
      <c r="H36" s="105"/>
      <c r="I36" s="104"/>
    </row>
    <row r="37" s="63" customFormat="1" spans="1:9">
      <c r="A37" s="100">
        <f>MAX(A$12:A36)+1</f>
        <v>24</v>
      </c>
      <c r="B37" s="102"/>
      <c r="C37" s="101"/>
      <c r="D37" s="95" t="s">
        <v>130</v>
      </c>
      <c r="E37" s="103"/>
      <c r="F37" s="104"/>
      <c r="G37" s="98"/>
      <c r="H37" s="105"/>
      <c r="I37" s="104"/>
    </row>
    <row r="38" s="63" customFormat="1" spans="1:9">
      <c r="A38" s="100">
        <f>MAX(A$12:A37)+1</f>
        <v>25</v>
      </c>
      <c r="B38" s="101"/>
      <c r="C38" s="101"/>
      <c r="D38" s="95" t="s">
        <v>130</v>
      </c>
      <c r="E38" s="103"/>
      <c r="F38" s="104"/>
      <c r="G38" s="98"/>
      <c r="H38" s="105"/>
      <c r="I38" s="104"/>
    </row>
    <row r="39" s="63" customFormat="1" spans="1:9">
      <c r="A39" s="100">
        <f>MAX(A$12:A38)+1</f>
        <v>26</v>
      </c>
      <c r="B39" s="102"/>
      <c r="C39" s="101"/>
      <c r="D39" s="95" t="s">
        <v>130</v>
      </c>
      <c r="E39" s="103"/>
      <c r="F39" s="104"/>
      <c r="G39" s="98"/>
      <c r="H39" s="105"/>
      <c r="I39" s="104"/>
    </row>
    <row r="40" s="63" customFormat="1" spans="1:9">
      <c r="A40" s="100">
        <f>MAX(A$12:A39)+1</f>
        <v>27</v>
      </c>
      <c r="B40" s="102"/>
      <c r="C40" s="101"/>
      <c r="D40" s="95" t="s">
        <v>130</v>
      </c>
      <c r="E40" s="103"/>
      <c r="F40" s="104"/>
      <c r="G40" s="98"/>
      <c r="H40" s="105"/>
      <c r="I40" s="104"/>
    </row>
    <row r="41" s="63" customFormat="1" spans="1:9">
      <c r="A41" s="100">
        <f>MAX(A$12:A40)+1</f>
        <v>28</v>
      </c>
      <c r="B41" s="101"/>
      <c r="C41" s="101"/>
      <c r="D41" s="95" t="s">
        <v>130</v>
      </c>
      <c r="E41" s="103"/>
      <c r="F41" s="104"/>
      <c r="G41" s="98"/>
      <c r="H41" s="105"/>
      <c r="I41" s="104"/>
    </row>
    <row r="42" s="63" customFormat="1" spans="1:9">
      <c r="A42" s="100">
        <f>MAX(A$12:A41)+1</f>
        <v>29</v>
      </c>
      <c r="B42" s="102"/>
      <c r="C42" s="101"/>
      <c r="D42" s="95" t="s">
        <v>130</v>
      </c>
      <c r="E42" s="103"/>
      <c r="F42" s="104"/>
      <c r="G42" s="98"/>
      <c r="H42" s="105"/>
      <c r="I42" s="104"/>
    </row>
    <row r="43" s="63" customFormat="1" spans="1:9">
      <c r="A43" s="100">
        <f>MAX(A$12:A42)+1</f>
        <v>30</v>
      </c>
      <c r="B43" s="102"/>
      <c r="C43" s="101"/>
      <c r="D43" s="95" t="s">
        <v>130</v>
      </c>
      <c r="E43" s="103"/>
      <c r="F43" s="104"/>
      <c r="G43" s="98"/>
      <c r="H43" s="105"/>
      <c r="I43" s="104"/>
    </row>
    <row r="44" s="63" customFormat="1" spans="1:9">
      <c r="A44" s="100">
        <f>MAX(A$12:A43)+1</f>
        <v>31</v>
      </c>
      <c r="B44" s="101"/>
      <c r="C44" s="101"/>
      <c r="D44" s="95" t="s">
        <v>130</v>
      </c>
      <c r="E44" s="103"/>
      <c r="F44" s="104"/>
      <c r="G44" s="98"/>
      <c r="H44" s="105"/>
      <c r="I44" s="104"/>
    </row>
    <row r="45" s="63" customFormat="1" spans="1:9">
      <c r="A45" s="100">
        <f>MAX(A$12:A44)+1</f>
        <v>32</v>
      </c>
      <c r="B45" s="102"/>
      <c r="C45" s="101"/>
      <c r="D45" s="95" t="s">
        <v>130</v>
      </c>
      <c r="E45" s="103"/>
      <c r="F45" s="104"/>
      <c r="G45" s="98"/>
      <c r="H45" s="105"/>
      <c r="I45" s="104"/>
    </row>
    <row r="46" s="63" customFormat="1" spans="1:9">
      <c r="A46" s="100">
        <f>MAX(A$12:A45)+1</f>
        <v>33</v>
      </c>
      <c r="B46" s="102"/>
      <c r="C46" s="101"/>
      <c r="D46" s="95" t="s">
        <v>130</v>
      </c>
      <c r="E46" s="103"/>
      <c r="F46" s="104"/>
      <c r="G46" s="98"/>
      <c r="H46" s="105"/>
      <c r="I46" s="104"/>
    </row>
    <row r="47" s="63" customFormat="1" spans="1:9">
      <c r="A47" s="100">
        <f>MAX(A$12:A46)+1</f>
        <v>34</v>
      </c>
      <c r="B47" s="101"/>
      <c r="C47" s="101"/>
      <c r="D47" s="95" t="s">
        <v>130</v>
      </c>
      <c r="E47" s="103"/>
      <c r="F47" s="104"/>
      <c r="G47" s="98"/>
      <c r="H47" s="105"/>
      <c r="I47" s="104"/>
    </row>
    <row r="48" s="63" customFormat="1" spans="1:9">
      <c r="A48" s="100">
        <f>MAX(A$12:A47)+1</f>
        <v>35</v>
      </c>
      <c r="B48" s="102"/>
      <c r="C48" s="101"/>
      <c r="D48" s="95" t="s">
        <v>130</v>
      </c>
      <c r="E48" s="103"/>
      <c r="F48" s="104"/>
      <c r="G48" s="98"/>
      <c r="H48" s="105"/>
      <c r="I48" s="104"/>
    </row>
    <row r="49" s="63" customFormat="1" spans="1:9">
      <c r="A49" s="100">
        <f>MAX(A$12:A48)+1</f>
        <v>36</v>
      </c>
      <c r="B49" s="102"/>
      <c r="C49" s="101"/>
      <c r="D49" s="95" t="s">
        <v>130</v>
      </c>
      <c r="E49" s="103"/>
      <c r="F49" s="104"/>
      <c r="G49" s="98"/>
      <c r="H49" s="105"/>
      <c r="I49" s="104"/>
    </row>
    <row r="50" s="63" customFormat="1" spans="1:9">
      <c r="A50" s="100">
        <f>MAX(A$12:A49)+1</f>
        <v>37</v>
      </c>
      <c r="B50" s="101"/>
      <c r="C50" s="101"/>
      <c r="D50" s="95" t="s">
        <v>130</v>
      </c>
      <c r="E50" s="103"/>
      <c r="F50" s="104"/>
      <c r="G50" s="98"/>
      <c r="H50" s="105"/>
      <c r="I50" s="104"/>
    </row>
    <row r="51" s="63" customFormat="1" spans="1:9">
      <c r="A51" s="100">
        <f>MAX(A$12:A50)+1</f>
        <v>38</v>
      </c>
      <c r="B51" s="102"/>
      <c r="C51" s="101"/>
      <c r="D51" s="95" t="s">
        <v>130</v>
      </c>
      <c r="E51" s="103"/>
      <c r="F51" s="104"/>
      <c r="G51" s="98"/>
      <c r="H51" s="105"/>
      <c r="I51" s="104"/>
    </row>
    <row r="52" s="63" customFormat="1" spans="1:9">
      <c r="A52" s="100">
        <f>MAX(A$12:A51)+1</f>
        <v>39</v>
      </c>
      <c r="B52" s="102"/>
      <c r="C52" s="101"/>
      <c r="D52" s="95" t="s">
        <v>130</v>
      </c>
      <c r="E52" s="103"/>
      <c r="F52" s="104"/>
      <c r="G52" s="98"/>
      <c r="H52" s="105"/>
      <c r="I52" s="104"/>
    </row>
    <row r="53" s="63" customFormat="1" spans="1:9">
      <c r="A53" s="100">
        <f>MAX(A$12:A52)+1</f>
        <v>40</v>
      </c>
      <c r="B53" s="101"/>
      <c r="C53" s="101"/>
      <c r="D53" s="95" t="s">
        <v>130</v>
      </c>
      <c r="E53" s="103"/>
      <c r="F53" s="104"/>
      <c r="G53" s="98"/>
      <c r="H53" s="105"/>
      <c r="I53" s="104"/>
    </row>
    <row r="54" s="63" customFormat="1" spans="1:9">
      <c r="A54" s="100">
        <f>MAX(A$12:A53)+1</f>
        <v>41</v>
      </c>
      <c r="B54" s="102"/>
      <c r="C54" s="101"/>
      <c r="D54" s="95" t="s">
        <v>130</v>
      </c>
      <c r="E54" s="103"/>
      <c r="F54" s="104"/>
      <c r="G54" s="98"/>
      <c r="H54" s="105"/>
      <c r="I54" s="104"/>
    </row>
    <row r="55" s="63" customFormat="1" spans="1:9">
      <c r="A55" s="100">
        <f>MAX(A$12:A54)+1</f>
        <v>42</v>
      </c>
      <c r="B55" s="102"/>
      <c r="C55" s="101"/>
      <c r="D55" s="95" t="s">
        <v>130</v>
      </c>
      <c r="E55" s="103"/>
      <c r="F55" s="104"/>
      <c r="G55" s="98"/>
      <c r="H55" s="105"/>
      <c r="I55" s="104"/>
    </row>
    <row r="56" s="63" customFormat="1" spans="1:9">
      <c r="A56" s="100">
        <f>MAX(A$12:A55)+1</f>
        <v>43</v>
      </c>
      <c r="B56" s="101"/>
      <c r="C56" s="101"/>
      <c r="D56" s="95" t="s">
        <v>130</v>
      </c>
      <c r="E56" s="103"/>
      <c r="F56" s="104"/>
      <c r="G56" s="98"/>
      <c r="H56" s="105"/>
      <c r="I56" s="104"/>
    </row>
    <row r="57" s="63" customFormat="1" spans="1:9">
      <c r="A57" s="100">
        <f>MAX(A$12:A56)+1</f>
        <v>44</v>
      </c>
      <c r="B57" s="102"/>
      <c r="C57" s="101"/>
      <c r="D57" s="95" t="s">
        <v>130</v>
      </c>
      <c r="E57" s="103"/>
      <c r="F57" s="104"/>
      <c r="G57" s="98"/>
      <c r="H57" s="105"/>
      <c r="I57" s="104"/>
    </row>
    <row r="58" s="63" customFormat="1" spans="1:9">
      <c r="A58" s="100">
        <f>MAX(A$12:A57)+1</f>
        <v>45</v>
      </c>
      <c r="B58" s="102"/>
      <c r="C58" s="101"/>
      <c r="D58" s="95" t="s">
        <v>130</v>
      </c>
      <c r="E58" s="103"/>
      <c r="F58" s="104"/>
      <c r="G58" s="98"/>
      <c r="H58" s="105"/>
      <c r="I58" s="104"/>
    </row>
    <row r="59" s="63" customFormat="1" spans="1:9">
      <c r="A59" s="100">
        <f>MAX(A$12:A58)+1</f>
        <v>46</v>
      </c>
      <c r="B59" s="101"/>
      <c r="C59" s="101"/>
      <c r="D59" s="95" t="s">
        <v>130</v>
      </c>
      <c r="E59" s="103"/>
      <c r="F59" s="104"/>
      <c r="G59" s="98"/>
      <c r="H59" s="105"/>
      <c r="I59" s="104"/>
    </row>
    <row r="60" s="63" customFormat="1" spans="1:9">
      <c r="A60" s="107"/>
      <c r="B60" s="107"/>
      <c r="C60" s="107"/>
      <c r="D60" s="107"/>
      <c r="E60" s="107"/>
      <c r="F60" s="107"/>
      <c r="G60" s="107"/>
      <c r="H60" s="107"/>
      <c r="I60" s="107"/>
    </row>
    <row r="61" s="63" customFormat="1" spans="1:9">
      <c r="A61" s="112" t="s">
        <v>137</v>
      </c>
      <c r="B61" s="112"/>
      <c r="C61" s="112"/>
      <c r="D61" s="112"/>
      <c r="E61" s="112"/>
      <c r="F61" s="112"/>
      <c r="G61" s="112"/>
      <c r="H61" s="112"/>
      <c r="I61" s="112"/>
    </row>
  </sheetData>
  <mergeCells count="4">
    <mergeCell ref="A1:I1"/>
    <mergeCell ref="A13:I13"/>
    <mergeCell ref="A60:I60"/>
    <mergeCell ref="A61:I61"/>
  </mergeCells>
  <conditionalFormatting sqref="D14:D59">
    <cfRule type="cellIs" dxfId="3" priority="3" stopIfTrue="1" operator="equal">
      <formula>"u"</formula>
    </cfRule>
    <cfRule type="cellIs" dxfId="2" priority="2" stopIfTrue="1" operator="equal">
      <formula>"B"</formula>
    </cfRule>
    <cfRule type="cellIs" dxfId="1" priority="1" stopIfTrue="1" operator="equal">
      <formula>"F"</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59">
      <formula1>"U,P,F,B,S,n/a"</formula1>
    </dataValidation>
  </dataValidations>
  <pageMargins left="0.75" right="0.75" top="1" bottom="1" header="0.5" footer="0.5"/>
  <headerFooter/>
  <drawing r:id="rId2"/>
  <legacyDrawing r:id="rId3"/>
  <oleObjects>
    <mc:AlternateContent xmlns:mc="http://schemas.openxmlformats.org/markup-compatibility/2006">
      <mc:Choice Requires="x14">
        <oleObject shapeId="171009"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71009" progId="Paint.Picture" r:id="rId4"/>
      </mc:Fallback>
    </mc:AlternateContent>
  </oleObjec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workbookViewId="0">
      <selection activeCell="K14" sqref="$A1:$XFD1048576"/>
    </sheetView>
  </sheetViews>
  <sheetFormatPr defaultColWidth="9" defaultRowHeight="12.75" outlineLevelCol="7"/>
  <cols>
    <col min="1" max="1" width="3.14285714285714" customWidth="1"/>
    <col min="2" max="2" width="32.1428571428571" customWidth="1"/>
    <col min="3" max="3" width="29.5714285714286" customWidth="1"/>
    <col min="4" max="4" width="30.4285714285714" customWidth="1"/>
    <col min="5" max="5" width="24.7142857142857" customWidth="1"/>
    <col min="6" max="6" width="9.14285714285714" customWidth="1"/>
    <col min="7" max="7" width="12.1428571428571" customWidth="1"/>
  </cols>
  <sheetData>
    <row r="1" ht="16.5" spans="1:8">
      <c r="A1" s="115" t="s">
        <v>938</v>
      </c>
      <c r="B1" s="115"/>
      <c r="C1" s="115"/>
      <c r="D1" s="115"/>
      <c r="E1" s="115"/>
      <c r="F1" s="115"/>
      <c r="G1" s="115"/>
      <c r="H1" s="115"/>
    </row>
    <row r="2" ht="24.75" spans="1:8">
      <c r="A2" s="116"/>
      <c r="B2" s="117" t="s">
        <v>139</v>
      </c>
      <c r="C2" s="117"/>
      <c r="D2" s="118" t="s">
        <v>937</v>
      </c>
      <c r="E2" s="119"/>
      <c r="F2" s="120" t="s">
        <v>141</v>
      </c>
      <c r="G2" s="121" t="s">
        <v>878</v>
      </c>
      <c r="H2" s="122"/>
    </row>
    <row r="3" ht="27.75" customHeight="1" spans="1:8">
      <c r="A3" s="123"/>
      <c r="B3" s="124" t="s">
        <v>143</v>
      </c>
      <c r="C3" s="125"/>
      <c r="D3" s="126"/>
      <c r="E3" s="127"/>
      <c r="F3" s="128"/>
      <c r="G3" s="129"/>
      <c r="H3" s="122"/>
    </row>
    <row r="4" spans="1:8">
      <c r="A4" s="130"/>
      <c r="B4" s="124" t="s">
        <v>145</v>
      </c>
      <c r="C4" s="125"/>
      <c r="D4" s="126"/>
      <c r="E4" s="127"/>
      <c r="F4" s="128"/>
      <c r="G4" s="129"/>
      <c r="H4" s="122"/>
    </row>
    <row r="5" ht="30" customHeight="1" spans="1:8">
      <c r="A5" s="130"/>
      <c r="B5" s="124" t="s">
        <v>147</v>
      </c>
      <c r="C5" s="131"/>
      <c r="D5" s="132"/>
      <c r="E5" s="132"/>
      <c r="F5" s="132"/>
      <c r="G5" s="132"/>
      <c r="H5" s="122"/>
    </row>
    <row r="6" ht="26.25" customHeight="1" spans="1:8">
      <c r="A6" s="133"/>
      <c r="B6" s="134" t="s">
        <v>149</v>
      </c>
      <c r="C6" s="135"/>
      <c r="D6" s="136" t="s">
        <v>939</v>
      </c>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829</v>
      </c>
      <c r="H8" s="151"/>
    </row>
    <row r="9" ht="26.25" spans="1:8">
      <c r="A9" s="152" t="s">
        <v>158</v>
      </c>
      <c r="B9" s="153" t="s">
        <v>159</v>
      </c>
      <c r="C9" s="153"/>
      <c r="D9" s="153" t="s">
        <v>161</v>
      </c>
      <c r="E9" s="153"/>
      <c r="F9" s="154" t="s">
        <v>121</v>
      </c>
      <c r="G9" s="155" t="s">
        <v>163</v>
      </c>
      <c r="H9" s="156"/>
    </row>
    <row r="10" spans="1:8">
      <c r="A10" s="157">
        <v>1</v>
      </c>
      <c r="B10" s="164" t="s">
        <v>879</v>
      </c>
      <c r="C10" s="164"/>
      <c r="D10" s="165" t="s">
        <v>880</v>
      </c>
      <c r="E10" s="159"/>
      <c r="F10" s="95" t="s">
        <v>130</v>
      </c>
      <c r="G10" s="160"/>
      <c r="H10" s="161"/>
    </row>
    <row r="11" spans="1:8">
      <c r="A11" s="157">
        <v>2</v>
      </c>
      <c r="B11" s="164" t="s">
        <v>881</v>
      </c>
      <c r="C11" s="164"/>
      <c r="D11" s="165" t="s">
        <v>169</v>
      </c>
      <c r="E11" s="159"/>
      <c r="F11" s="95" t="s">
        <v>130</v>
      </c>
      <c r="G11" s="166"/>
      <c r="H11" s="167"/>
    </row>
    <row r="12" ht="24" spans="1:8">
      <c r="A12" s="157">
        <v>3</v>
      </c>
      <c r="B12" s="164" t="s">
        <v>940</v>
      </c>
      <c r="C12" s="164"/>
      <c r="D12" s="165" t="s">
        <v>941</v>
      </c>
      <c r="E12" s="159"/>
      <c r="F12" s="95" t="s">
        <v>130</v>
      </c>
      <c r="G12" s="166"/>
      <c r="H12" s="167"/>
    </row>
    <row r="13" ht="24" spans="1:8">
      <c r="A13" s="157"/>
      <c r="B13" s="164"/>
      <c r="C13" s="164"/>
      <c r="D13" s="184" t="s">
        <v>942</v>
      </c>
      <c r="E13" s="185"/>
      <c r="F13" s="95" t="s">
        <v>130</v>
      </c>
      <c r="G13" s="166"/>
      <c r="H13" s="167"/>
    </row>
    <row r="14" ht="27" customHeight="1" spans="1:8">
      <c r="A14" s="157">
        <v>4</v>
      </c>
      <c r="B14" s="164" t="s">
        <v>932</v>
      </c>
      <c r="C14" s="164"/>
      <c r="D14" s="184" t="s">
        <v>933</v>
      </c>
      <c r="E14" s="185"/>
      <c r="F14" s="95" t="s">
        <v>130</v>
      </c>
      <c r="G14" s="170"/>
      <c r="H14" s="171"/>
    </row>
    <row r="15" spans="1:8">
      <c r="A15" s="157">
        <v>5</v>
      </c>
      <c r="B15" s="183" t="s">
        <v>943</v>
      </c>
      <c r="C15" s="158"/>
      <c r="D15" s="158" t="s">
        <v>914</v>
      </c>
      <c r="E15" s="172"/>
      <c r="F15" s="95" t="s">
        <v>130</v>
      </c>
      <c r="G15" s="170"/>
      <c r="H15" s="171"/>
    </row>
    <row r="16" spans="1:8">
      <c r="A16" s="157"/>
      <c r="B16" s="158"/>
      <c r="C16" s="158"/>
      <c r="D16" s="158" t="s">
        <v>220</v>
      </c>
      <c r="E16" s="172"/>
      <c r="F16" s="95" t="s">
        <v>130</v>
      </c>
      <c r="G16" s="170"/>
      <c r="H16" s="171"/>
    </row>
    <row r="17" spans="1:8">
      <c r="A17" s="157"/>
      <c r="B17" s="158"/>
      <c r="C17" s="158"/>
      <c r="D17" s="158"/>
      <c r="E17" s="172"/>
      <c r="F17" s="95" t="s">
        <v>130</v>
      </c>
      <c r="G17" s="170"/>
      <c r="H17" s="171"/>
    </row>
    <row r="18" spans="1:8">
      <c r="A18" s="157"/>
      <c r="B18" s="158"/>
      <c r="C18" s="158"/>
      <c r="D18" s="158"/>
      <c r="E18" s="172"/>
      <c r="F18" s="95" t="s">
        <v>130</v>
      </c>
      <c r="G18" s="170"/>
      <c r="H18" s="171"/>
    </row>
    <row r="19" spans="1:8">
      <c r="A19" s="157"/>
      <c r="B19" s="158"/>
      <c r="C19" s="158"/>
      <c r="D19" s="158"/>
      <c r="E19" s="172"/>
      <c r="F19" s="95" t="s">
        <v>130</v>
      </c>
      <c r="G19" s="170"/>
      <c r="H19" s="171"/>
    </row>
    <row r="20" ht="27" customHeight="1" spans="1:8">
      <c r="A20" s="157"/>
      <c r="B20" s="158"/>
      <c r="C20" s="158"/>
      <c r="D20" s="158"/>
      <c r="E20" s="172"/>
      <c r="F20" s="95" t="s">
        <v>130</v>
      </c>
      <c r="G20" s="170"/>
      <c r="H20" s="171"/>
    </row>
    <row r="21" customHeight="1" spans="1:8">
      <c r="A21" s="157"/>
      <c r="B21" s="158"/>
      <c r="C21" s="158"/>
      <c r="D21" s="158"/>
      <c r="E21" s="172"/>
      <c r="F21" s="95" t="s">
        <v>130</v>
      </c>
      <c r="G21" s="170"/>
      <c r="H21" s="171"/>
    </row>
    <row r="22" customHeight="1" spans="1:8">
      <c r="A22" s="157"/>
      <c r="B22" s="158"/>
      <c r="C22" s="158"/>
      <c r="D22" s="158"/>
      <c r="E22" s="172"/>
      <c r="F22" s="95" t="s">
        <v>130</v>
      </c>
      <c r="G22" s="170"/>
      <c r="H22" s="171"/>
    </row>
    <row r="23" spans="1:8">
      <c r="A23" s="157"/>
      <c r="B23" s="158"/>
      <c r="C23" s="158"/>
      <c r="D23" s="158"/>
      <c r="E23" s="172"/>
      <c r="F23" s="95" t="s">
        <v>130</v>
      </c>
      <c r="G23" s="170"/>
      <c r="H23" s="171"/>
    </row>
    <row r="24" spans="1:8">
      <c r="A24" s="157"/>
      <c r="B24" s="158"/>
      <c r="C24" s="158"/>
      <c r="D24" s="158"/>
      <c r="E24" s="172"/>
      <c r="F24" s="95" t="s">
        <v>130</v>
      </c>
      <c r="G24" s="170"/>
      <c r="H24" s="171"/>
    </row>
    <row r="25" ht="13.5" spans="1:8">
      <c r="A25" s="173"/>
      <c r="B25" s="174" t="s">
        <v>238</v>
      </c>
      <c r="C25" s="174"/>
      <c r="D25" s="175"/>
      <c r="E25" s="176"/>
      <c r="F25" s="95" t="s">
        <v>130</v>
      </c>
      <c r="G25" s="177"/>
      <c r="H25" s="178"/>
    </row>
  </sheetData>
  <mergeCells count="13">
    <mergeCell ref="A1:H1"/>
    <mergeCell ref="D3:G3"/>
    <mergeCell ref="D4:G4"/>
    <mergeCell ref="D5:G5"/>
    <mergeCell ref="D6:G6"/>
    <mergeCell ref="G9:H9"/>
    <mergeCell ref="G10:H10"/>
    <mergeCell ref="G11:H11"/>
    <mergeCell ref="G14:H14"/>
    <mergeCell ref="G15:H15"/>
    <mergeCell ref="G16:H16"/>
    <mergeCell ref="G24:H24"/>
    <mergeCell ref="G25:H25"/>
  </mergeCells>
  <conditionalFormatting sqref="F10:F16">
    <cfRule type="cellIs" dxfId="3" priority="3" stopIfTrue="1" operator="equal">
      <formula>"u"</formula>
    </cfRule>
    <cfRule type="cellIs" dxfId="2" priority="2" stopIfTrue="1" operator="equal">
      <formula>"B"</formula>
    </cfRule>
    <cfRule type="cellIs" dxfId="1" priority="1" stopIfTrue="1" operator="equal">
      <formula>"F"</formula>
    </cfRule>
  </conditionalFormatting>
  <conditionalFormatting sqref="F17:F25">
    <cfRule type="cellIs" dxfId="1" priority="4" stopIfTrue="1" operator="equal">
      <formula>"F"</formula>
    </cfRule>
    <cfRule type="cellIs" dxfId="2" priority="5" stopIfTrue="1" operator="equal">
      <formula>"B"</formula>
    </cfRule>
    <cfRule type="cellIs" dxfId="3" priority="6"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4 F11:F13 F15:F16 F17:F19 F20:F25">
      <formula1>"U,P,F,B,S,n/a"</formula1>
    </dataValidation>
  </dataValidations>
  <hyperlinks>
    <hyperlink ref="G2" location="'Product Haul page display for a'!A1" display="UC013-01"/>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1"/>
  <sheetViews>
    <sheetView workbookViewId="0">
      <selection activeCell="B16" sqref="B16"/>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s="63" customFormat="1" ht="20.25" spans="1:9">
      <c r="A1" s="65" t="str">
        <f ca="1">MID(CELL("filename",A7),FIND("]",CELL("filename"),1)+1,255)</f>
        <v>Update well Location</v>
      </c>
      <c r="B1" s="65"/>
      <c r="C1" s="65"/>
      <c r="D1" s="65"/>
      <c r="E1" s="65"/>
      <c r="F1" s="65"/>
      <c r="G1" s="65"/>
      <c r="H1" s="65"/>
      <c r="I1" s="65"/>
    </row>
    <row r="2" s="63" customFormat="1"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s="63" customFormat="1" ht="4.5" customHeight="1" spans="1:9">
      <c r="A11" s="87"/>
      <c r="B11" s="87"/>
      <c r="C11" s="87"/>
      <c r="D11" s="87"/>
      <c r="E11" s="87"/>
      <c r="F11" s="87"/>
      <c r="G11" s="87"/>
      <c r="H11" s="87"/>
      <c r="I11" s="109"/>
    </row>
    <row r="12" s="63" customFormat="1" ht="29.25" customHeight="1" spans="1:9">
      <c r="A12" s="88" t="s">
        <v>118</v>
      </c>
      <c r="B12" s="88" t="s">
        <v>355</v>
      </c>
      <c r="C12" s="88" t="s">
        <v>120</v>
      </c>
      <c r="D12" s="88" t="s">
        <v>121</v>
      </c>
      <c r="E12" s="88" t="s">
        <v>122</v>
      </c>
      <c r="F12" s="88" t="s">
        <v>31</v>
      </c>
      <c r="G12" s="88" t="s">
        <v>123</v>
      </c>
      <c r="H12" s="89" t="s">
        <v>65</v>
      </c>
      <c r="I12" s="110"/>
    </row>
    <row r="13" s="63" customFormat="1" ht="13.5" spans="1:9">
      <c r="A13" s="179" t="s">
        <v>944</v>
      </c>
      <c r="B13" s="91"/>
      <c r="C13" s="91"/>
      <c r="D13" s="91"/>
      <c r="E13" s="91"/>
      <c r="F13" s="91"/>
      <c r="G13" s="91"/>
      <c r="H13" s="91"/>
      <c r="I13" s="111"/>
    </row>
    <row r="14" s="63" customFormat="1" ht="24" spans="1:9">
      <c r="A14" s="100">
        <f>MAX(A$12:A13)+1</f>
        <v>1</v>
      </c>
      <c r="B14" s="180" t="s">
        <v>945</v>
      </c>
      <c r="C14" s="102" t="s">
        <v>872</v>
      </c>
      <c r="D14" s="95" t="s">
        <v>130</v>
      </c>
      <c r="E14" s="103"/>
      <c r="F14" s="104"/>
      <c r="G14" s="98"/>
      <c r="H14" s="105"/>
      <c r="I14" s="104"/>
    </row>
    <row r="15" s="63" customFormat="1" spans="1:9">
      <c r="A15" s="100">
        <f>MAX(A$12:A14)+1</f>
        <v>2</v>
      </c>
      <c r="B15" s="181"/>
      <c r="C15" s="102"/>
      <c r="D15" s="95" t="s">
        <v>130</v>
      </c>
      <c r="E15" s="103"/>
      <c r="F15" s="104"/>
      <c r="G15" s="98"/>
      <c r="H15" s="105"/>
      <c r="I15" s="104"/>
    </row>
    <row r="16" s="63" customFormat="1" spans="1:9">
      <c r="A16" s="100">
        <f>MAX(A$12:A15)+1</f>
        <v>3</v>
      </c>
      <c r="B16" s="181"/>
      <c r="C16" s="102"/>
      <c r="D16" s="95" t="s">
        <v>130</v>
      </c>
      <c r="E16" s="103"/>
      <c r="F16" s="104"/>
      <c r="G16" s="98"/>
      <c r="H16" s="105"/>
      <c r="I16" s="104"/>
    </row>
    <row r="17" s="63" customFormat="1" spans="1:9">
      <c r="A17" s="100">
        <f>MAX(A$12:A16)+1</f>
        <v>4</v>
      </c>
      <c r="B17" s="181"/>
      <c r="C17" s="102"/>
      <c r="D17" s="95" t="s">
        <v>130</v>
      </c>
      <c r="E17" s="103"/>
      <c r="F17" s="104"/>
      <c r="G17" s="98"/>
      <c r="H17" s="105"/>
      <c r="I17" s="104"/>
    </row>
    <row r="18" s="63" customFormat="1" spans="1:9">
      <c r="A18" s="100">
        <f>MAX(A$12:A17)+1</f>
        <v>5</v>
      </c>
      <c r="B18" s="182"/>
      <c r="C18" s="101"/>
      <c r="D18" s="95" t="s">
        <v>130</v>
      </c>
      <c r="E18" s="103"/>
      <c r="F18" s="104"/>
      <c r="G18" s="98"/>
      <c r="H18" s="105"/>
      <c r="I18" s="104"/>
    </row>
    <row r="19" s="63" customFormat="1" spans="1:9">
      <c r="A19" s="100">
        <f>MAX(A$12:A18)+1</f>
        <v>6</v>
      </c>
      <c r="B19" s="102"/>
      <c r="C19" s="101"/>
      <c r="D19" s="95" t="s">
        <v>130</v>
      </c>
      <c r="E19" s="103"/>
      <c r="F19" s="104"/>
      <c r="G19" s="98"/>
      <c r="H19" s="105"/>
      <c r="I19" s="104"/>
    </row>
    <row r="20" s="63" customFormat="1" spans="1:9">
      <c r="A20" s="100">
        <f>MAX(A$12:A19)+1</f>
        <v>7</v>
      </c>
      <c r="B20" s="101"/>
      <c r="C20" s="101"/>
      <c r="D20" s="95" t="s">
        <v>130</v>
      </c>
      <c r="E20" s="103"/>
      <c r="F20" s="104"/>
      <c r="G20" s="98"/>
      <c r="H20" s="105"/>
      <c r="I20" s="104"/>
    </row>
    <row r="21" s="63" customFormat="1" spans="1:9">
      <c r="A21" s="100">
        <f>MAX(A$12:A20)+1</f>
        <v>8</v>
      </c>
      <c r="B21" s="102"/>
      <c r="C21" s="101"/>
      <c r="D21" s="95" t="s">
        <v>130</v>
      </c>
      <c r="E21" s="103"/>
      <c r="F21" s="104"/>
      <c r="G21" s="98"/>
      <c r="H21" s="105"/>
      <c r="I21" s="104"/>
    </row>
    <row r="22" s="63" customFormat="1" spans="1:9">
      <c r="A22" s="100">
        <f>MAX(A$12:A21)+1</f>
        <v>9</v>
      </c>
      <c r="B22" s="102"/>
      <c r="C22" s="101"/>
      <c r="D22" s="95" t="s">
        <v>130</v>
      </c>
      <c r="E22" s="103"/>
      <c r="F22" s="104"/>
      <c r="G22" s="98"/>
      <c r="H22" s="105"/>
      <c r="I22" s="104"/>
    </row>
    <row r="23" s="63" customFormat="1" spans="1:9">
      <c r="A23" s="100">
        <f>MAX(A$12:A22)+1</f>
        <v>10</v>
      </c>
      <c r="B23" s="101"/>
      <c r="C23" s="101"/>
      <c r="D23" s="95" t="s">
        <v>130</v>
      </c>
      <c r="E23" s="103"/>
      <c r="F23" s="104"/>
      <c r="G23" s="98"/>
      <c r="H23" s="105"/>
      <c r="I23" s="104"/>
    </row>
    <row r="24" s="63" customFormat="1" spans="1:9">
      <c r="A24" s="100">
        <f>MAX(A$12:A23)+1</f>
        <v>11</v>
      </c>
      <c r="B24" s="102"/>
      <c r="C24" s="101"/>
      <c r="D24" s="95" t="s">
        <v>130</v>
      </c>
      <c r="E24" s="103"/>
      <c r="F24" s="104"/>
      <c r="G24" s="98"/>
      <c r="H24" s="105"/>
      <c r="I24" s="104"/>
    </row>
    <row r="25" s="63" customFormat="1" spans="1:9">
      <c r="A25" s="100">
        <f>MAX(A$12:A24)+1</f>
        <v>12</v>
      </c>
      <c r="B25" s="102"/>
      <c r="C25" s="101"/>
      <c r="D25" s="95" t="s">
        <v>130</v>
      </c>
      <c r="E25" s="103"/>
      <c r="F25" s="104"/>
      <c r="G25" s="98"/>
      <c r="H25" s="105"/>
      <c r="I25" s="104"/>
    </row>
    <row r="26" s="63" customFormat="1" spans="1:9">
      <c r="A26" s="100">
        <f>MAX(A$12:A25)+1</f>
        <v>13</v>
      </c>
      <c r="B26" s="101"/>
      <c r="C26" s="101"/>
      <c r="D26" s="95" t="s">
        <v>130</v>
      </c>
      <c r="E26" s="103"/>
      <c r="F26" s="104"/>
      <c r="G26" s="98"/>
      <c r="H26" s="105"/>
      <c r="I26" s="104"/>
    </row>
    <row r="27" s="63" customFormat="1" spans="1:9">
      <c r="A27" s="100">
        <f>MAX(A$12:A26)+1</f>
        <v>14</v>
      </c>
      <c r="B27" s="102"/>
      <c r="C27" s="101"/>
      <c r="D27" s="95" t="s">
        <v>130</v>
      </c>
      <c r="E27" s="103"/>
      <c r="F27" s="104"/>
      <c r="G27" s="98"/>
      <c r="H27" s="105"/>
      <c r="I27" s="104"/>
    </row>
    <row r="28" s="63" customFormat="1" spans="1:9">
      <c r="A28" s="100">
        <f>MAX(A$12:A27)+1</f>
        <v>15</v>
      </c>
      <c r="B28" s="102"/>
      <c r="C28" s="101"/>
      <c r="D28" s="95" t="s">
        <v>130</v>
      </c>
      <c r="E28" s="103"/>
      <c r="F28" s="104"/>
      <c r="G28" s="98"/>
      <c r="H28" s="105"/>
      <c r="I28" s="104"/>
    </row>
    <row r="29" s="63" customFormat="1" spans="1:9">
      <c r="A29" s="100">
        <f>MAX(A$12:A28)+1</f>
        <v>16</v>
      </c>
      <c r="B29" s="101"/>
      <c r="C29" s="101"/>
      <c r="D29" s="95" t="s">
        <v>130</v>
      </c>
      <c r="E29" s="103"/>
      <c r="F29" s="104"/>
      <c r="G29" s="98"/>
      <c r="H29" s="105"/>
      <c r="I29" s="104"/>
    </row>
    <row r="30" s="63" customFormat="1" spans="1:9">
      <c r="A30" s="100">
        <f>MAX(A$12:A29)+1</f>
        <v>17</v>
      </c>
      <c r="B30" s="102"/>
      <c r="C30" s="101"/>
      <c r="D30" s="95" t="s">
        <v>130</v>
      </c>
      <c r="E30" s="103"/>
      <c r="F30" s="104"/>
      <c r="G30" s="98"/>
      <c r="H30" s="105"/>
      <c r="I30" s="104"/>
    </row>
    <row r="31" s="63" customFormat="1" spans="1:9">
      <c r="A31" s="100">
        <f>MAX(A$12:A30)+1</f>
        <v>18</v>
      </c>
      <c r="B31" s="102"/>
      <c r="C31" s="101"/>
      <c r="D31" s="95" t="s">
        <v>130</v>
      </c>
      <c r="E31" s="103"/>
      <c r="F31" s="104"/>
      <c r="G31" s="98"/>
      <c r="H31" s="105"/>
      <c r="I31" s="104"/>
    </row>
    <row r="32" s="63" customFormat="1" spans="1:9">
      <c r="A32" s="100">
        <f>MAX(A$12:A31)+1</f>
        <v>19</v>
      </c>
      <c r="B32" s="101"/>
      <c r="C32" s="101"/>
      <c r="D32" s="95" t="s">
        <v>130</v>
      </c>
      <c r="E32" s="103"/>
      <c r="F32" s="104"/>
      <c r="G32" s="98"/>
      <c r="H32" s="105"/>
      <c r="I32" s="104"/>
    </row>
    <row r="33" s="63" customFormat="1" spans="1:9">
      <c r="A33" s="100">
        <f>MAX(A$12:A32)+1</f>
        <v>20</v>
      </c>
      <c r="B33" s="102"/>
      <c r="C33" s="101"/>
      <c r="D33" s="95" t="s">
        <v>130</v>
      </c>
      <c r="E33" s="103"/>
      <c r="F33" s="104"/>
      <c r="G33" s="98"/>
      <c r="H33" s="105"/>
      <c r="I33" s="104"/>
    </row>
    <row r="34" s="63" customFormat="1" spans="1:9">
      <c r="A34" s="100">
        <f>MAX(A$12:A33)+1</f>
        <v>21</v>
      </c>
      <c r="B34" s="102"/>
      <c r="C34" s="101"/>
      <c r="D34" s="95" t="s">
        <v>130</v>
      </c>
      <c r="E34" s="103"/>
      <c r="F34" s="104"/>
      <c r="G34" s="98"/>
      <c r="H34" s="105"/>
      <c r="I34" s="104"/>
    </row>
    <row r="35" s="63" customFormat="1" spans="1:9">
      <c r="A35" s="100">
        <f>MAX(A$12:A34)+1</f>
        <v>22</v>
      </c>
      <c r="B35" s="101"/>
      <c r="C35" s="101"/>
      <c r="D35" s="95" t="s">
        <v>130</v>
      </c>
      <c r="E35" s="103"/>
      <c r="F35" s="104"/>
      <c r="G35" s="98"/>
      <c r="H35" s="105"/>
      <c r="I35" s="104"/>
    </row>
    <row r="36" s="63" customFormat="1" spans="1:9">
      <c r="A36" s="100">
        <f>MAX(A$12:A35)+1</f>
        <v>23</v>
      </c>
      <c r="B36" s="102"/>
      <c r="C36" s="101"/>
      <c r="D36" s="95" t="s">
        <v>130</v>
      </c>
      <c r="E36" s="103"/>
      <c r="F36" s="104"/>
      <c r="G36" s="98"/>
      <c r="H36" s="105"/>
      <c r="I36" s="104"/>
    </row>
    <row r="37" s="63" customFormat="1" spans="1:9">
      <c r="A37" s="100">
        <f>MAX(A$12:A36)+1</f>
        <v>24</v>
      </c>
      <c r="B37" s="102"/>
      <c r="C37" s="101"/>
      <c r="D37" s="95" t="s">
        <v>130</v>
      </c>
      <c r="E37" s="103"/>
      <c r="F37" s="104"/>
      <c r="G37" s="98"/>
      <c r="H37" s="105"/>
      <c r="I37" s="104"/>
    </row>
    <row r="38" s="63" customFormat="1" spans="1:9">
      <c r="A38" s="100">
        <f>MAX(A$12:A37)+1</f>
        <v>25</v>
      </c>
      <c r="B38" s="101"/>
      <c r="C38" s="101"/>
      <c r="D38" s="95" t="s">
        <v>130</v>
      </c>
      <c r="E38" s="103"/>
      <c r="F38" s="104"/>
      <c r="G38" s="98"/>
      <c r="H38" s="105"/>
      <c r="I38" s="104"/>
    </row>
    <row r="39" s="63" customFormat="1" spans="1:9">
      <c r="A39" s="100">
        <f>MAX(A$12:A38)+1</f>
        <v>26</v>
      </c>
      <c r="B39" s="102"/>
      <c r="C39" s="101"/>
      <c r="D39" s="95" t="s">
        <v>130</v>
      </c>
      <c r="E39" s="103"/>
      <c r="F39" s="104"/>
      <c r="G39" s="98"/>
      <c r="H39" s="105"/>
      <c r="I39" s="104"/>
    </row>
    <row r="40" s="63" customFormat="1" spans="1:9">
      <c r="A40" s="100">
        <f>MAX(A$12:A39)+1</f>
        <v>27</v>
      </c>
      <c r="B40" s="102"/>
      <c r="C40" s="101"/>
      <c r="D40" s="95" t="s">
        <v>130</v>
      </c>
      <c r="E40" s="103"/>
      <c r="F40" s="104"/>
      <c r="G40" s="98"/>
      <c r="H40" s="105"/>
      <c r="I40" s="104"/>
    </row>
    <row r="41" s="63" customFormat="1" spans="1:9">
      <c r="A41" s="100">
        <f>MAX(A$12:A40)+1</f>
        <v>28</v>
      </c>
      <c r="B41" s="101"/>
      <c r="C41" s="101"/>
      <c r="D41" s="95" t="s">
        <v>130</v>
      </c>
      <c r="E41" s="103"/>
      <c r="F41" s="104"/>
      <c r="G41" s="98"/>
      <c r="H41" s="105"/>
      <c r="I41" s="104"/>
    </row>
    <row r="42" s="63" customFormat="1" spans="1:9">
      <c r="A42" s="100">
        <f>MAX(A$12:A41)+1</f>
        <v>29</v>
      </c>
      <c r="B42" s="102"/>
      <c r="C42" s="101"/>
      <c r="D42" s="95" t="s">
        <v>130</v>
      </c>
      <c r="E42" s="103"/>
      <c r="F42" s="104"/>
      <c r="G42" s="98"/>
      <c r="H42" s="105"/>
      <c r="I42" s="104"/>
    </row>
    <row r="43" s="63" customFormat="1" spans="1:9">
      <c r="A43" s="100">
        <f>MAX(A$12:A42)+1</f>
        <v>30</v>
      </c>
      <c r="B43" s="102"/>
      <c r="C43" s="101"/>
      <c r="D43" s="95" t="s">
        <v>130</v>
      </c>
      <c r="E43" s="103"/>
      <c r="F43" s="104"/>
      <c r="G43" s="98"/>
      <c r="H43" s="105"/>
      <c r="I43" s="104"/>
    </row>
    <row r="44" s="63" customFormat="1" spans="1:9">
      <c r="A44" s="100">
        <f>MAX(A$12:A43)+1</f>
        <v>31</v>
      </c>
      <c r="B44" s="101"/>
      <c r="C44" s="101"/>
      <c r="D44" s="95" t="s">
        <v>130</v>
      </c>
      <c r="E44" s="103"/>
      <c r="F44" s="104"/>
      <c r="G44" s="98"/>
      <c r="H44" s="105"/>
      <c r="I44" s="104"/>
    </row>
    <row r="45" s="63" customFormat="1" spans="1:9">
      <c r="A45" s="100">
        <f>MAX(A$12:A44)+1</f>
        <v>32</v>
      </c>
      <c r="B45" s="102"/>
      <c r="C45" s="101"/>
      <c r="D45" s="95" t="s">
        <v>130</v>
      </c>
      <c r="E45" s="103"/>
      <c r="F45" s="104"/>
      <c r="G45" s="98"/>
      <c r="H45" s="105"/>
      <c r="I45" s="104"/>
    </row>
    <row r="46" s="63" customFormat="1" spans="1:9">
      <c r="A46" s="100">
        <f>MAX(A$12:A45)+1</f>
        <v>33</v>
      </c>
      <c r="B46" s="102"/>
      <c r="C46" s="101"/>
      <c r="D46" s="95" t="s">
        <v>130</v>
      </c>
      <c r="E46" s="103"/>
      <c r="F46" s="104"/>
      <c r="G46" s="98"/>
      <c r="H46" s="105"/>
      <c r="I46" s="104"/>
    </row>
    <row r="47" s="63" customFormat="1" spans="1:9">
      <c r="A47" s="100">
        <f>MAX(A$12:A46)+1</f>
        <v>34</v>
      </c>
      <c r="B47" s="101"/>
      <c r="C47" s="101"/>
      <c r="D47" s="95" t="s">
        <v>130</v>
      </c>
      <c r="E47" s="103"/>
      <c r="F47" s="104"/>
      <c r="G47" s="98"/>
      <c r="H47" s="105"/>
      <c r="I47" s="104"/>
    </row>
    <row r="48" s="63" customFormat="1" spans="1:9">
      <c r="A48" s="100">
        <f>MAX(A$12:A47)+1</f>
        <v>35</v>
      </c>
      <c r="B48" s="102"/>
      <c r="C48" s="101"/>
      <c r="D48" s="95" t="s">
        <v>130</v>
      </c>
      <c r="E48" s="103"/>
      <c r="F48" s="104"/>
      <c r="G48" s="98"/>
      <c r="H48" s="105"/>
      <c r="I48" s="104"/>
    </row>
    <row r="49" s="63" customFormat="1" spans="1:9">
      <c r="A49" s="100">
        <f>MAX(A$12:A48)+1</f>
        <v>36</v>
      </c>
      <c r="B49" s="102"/>
      <c r="C49" s="101"/>
      <c r="D49" s="95" t="s">
        <v>130</v>
      </c>
      <c r="E49" s="103"/>
      <c r="F49" s="104"/>
      <c r="G49" s="98"/>
      <c r="H49" s="105"/>
      <c r="I49" s="104"/>
    </row>
    <row r="50" s="63" customFormat="1" spans="1:9">
      <c r="A50" s="100">
        <f>MAX(A$12:A49)+1</f>
        <v>37</v>
      </c>
      <c r="B50" s="101"/>
      <c r="C50" s="101"/>
      <c r="D50" s="95" t="s">
        <v>130</v>
      </c>
      <c r="E50" s="103"/>
      <c r="F50" s="104"/>
      <c r="G50" s="98"/>
      <c r="H50" s="105"/>
      <c r="I50" s="104"/>
    </row>
    <row r="51" s="63" customFormat="1" spans="1:9">
      <c r="A51" s="100">
        <f>MAX(A$12:A50)+1</f>
        <v>38</v>
      </c>
      <c r="B51" s="102"/>
      <c r="C51" s="101"/>
      <c r="D51" s="95" t="s">
        <v>130</v>
      </c>
      <c r="E51" s="103"/>
      <c r="F51" s="104"/>
      <c r="G51" s="98"/>
      <c r="H51" s="105"/>
      <c r="I51" s="104"/>
    </row>
    <row r="52" s="63" customFormat="1" spans="1:9">
      <c r="A52" s="100">
        <f>MAX(A$12:A51)+1</f>
        <v>39</v>
      </c>
      <c r="B52" s="102"/>
      <c r="C52" s="101"/>
      <c r="D52" s="95" t="s">
        <v>130</v>
      </c>
      <c r="E52" s="103"/>
      <c r="F52" s="104"/>
      <c r="G52" s="98"/>
      <c r="H52" s="105"/>
      <c r="I52" s="104"/>
    </row>
    <row r="53" s="63" customFormat="1" spans="1:9">
      <c r="A53" s="100">
        <f>MAX(A$12:A52)+1</f>
        <v>40</v>
      </c>
      <c r="B53" s="101"/>
      <c r="C53" s="101"/>
      <c r="D53" s="95" t="s">
        <v>130</v>
      </c>
      <c r="E53" s="103"/>
      <c r="F53" s="104"/>
      <c r="G53" s="98"/>
      <c r="H53" s="105"/>
      <c r="I53" s="104"/>
    </row>
    <row r="54" s="63" customFormat="1" spans="1:9">
      <c r="A54" s="100">
        <f>MAX(A$12:A53)+1</f>
        <v>41</v>
      </c>
      <c r="B54" s="102"/>
      <c r="C54" s="101"/>
      <c r="D54" s="95" t="s">
        <v>130</v>
      </c>
      <c r="E54" s="103"/>
      <c r="F54" s="104"/>
      <c r="G54" s="98"/>
      <c r="H54" s="105"/>
      <c r="I54" s="104"/>
    </row>
    <row r="55" s="63" customFormat="1" spans="1:9">
      <c r="A55" s="100">
        <f>MAX(A$12:A54)+1</f>
        <v>42</v>
      </c>
      <c r="B55" s="102"/>
      <c r="C55" s="101"/>
      <c r="D55" s="95" t="s">
        <v>130</v>
      </c>
      <c r="E55" s="103"/>
      <c r="F55" s="104"/>
      <c r="G55" s="98"/>
      <c r="H55" s="105"/>
      <c r="I55" s="104"/>
    </row>
    <row r="56" s="63" customFormat="1" spans="1:9">
      <c r="A56" s="100">
        <f>MAX(A$12:A55)+1</f>
        <v>43</v>
      </c>
      <c r="B56" s="101"/>
      <c r="C56" s="101"/>
      <c r="D56" s="95" t="s">
        <v>130</v>
      </c>
      <c r="E56" s="103"/>
      <c r="F56" s="104"/>
      <c r="G56" s="98"/>
      <c r="H56" s="105"/>
      <c r="I56" s="104"/>
    </row>
    <row r="57" s="63" customFormat="1" spans="1:9">
      <c r="A57" s="100">
        <f>MAX(A$12:A56)+1</f>
        <v>44</v>
      </c>
      <c r="B57" s="102"/>
      <c r="C57" s="101"/>
      <c r="D57" s="95" t="s">
        <v>130</v>
      </c>
      <c r="E57" s="103"/>
      <c r="F57" s="104"/>
      <c r="G57" s="98"/>
      <c r="H57" s="105"/>
      <c r="I57" s="104"/>
    </row>
    <row r="58" s="63" customFormat="1" spans="1:9">
      <c r="A58" s="100">
        <f>MAX(A$12:A57)+1</f>
        <v>45</v>
      </c>
      <c r="B58" s="102"/>
      <c r="C58" s="101"/>
      <c r="D58" s="95" t="s">
        <v>130</v>
      </c>
      <c r="E58" s="103"/>
      <c r="F58" s="104"/>
      <c r="G58" s="98"/>
      <c r="H58" s="105"/>
      <c r="I58" s="104"/>
    </row>
    <row r="59" s="63" customFormat="1" spans="1:9">
      <c r="A59" s="100">
        <f>MAX(A$12:A58)+1</f>
        <v>46</v>
      </c>
      <c r="B59" s="101"/>
      <c r="C59" s="101"/>
      <c r="D59" s="95" t="s">
        <v>130</v>
      </c>
      <c r="E59" s="103"/>
      <c r="F59" s="104"/>
      <c r="G59" s="98"/>
      <c r="H59" s="105"/>
      <c r="I59" s="104"/>
    </row>
    <row r="60" s="63" customFormat="1" spans="1:9">
      <c r="A60" s="107"/>
      <c r="B60" s="107"/>
      <c r="C60" s="107"/>
      <c r="D60" s="107"/>
      <c r="E60" s="107"/>
      <c r="F60" s="107"/>
      <c r="G60" s="107"/>
      <c r="H60" s="107"/>
      <c r="I60" s="107"/>
    </row>
    <row r="61" s="63" customFormat="1" spans="1:9">
      <c r="A61" s="112" t="s">
        <v>137</v>
      </c>
      <c r="B61" s="112"/>
      <c r="C61" s="112"/>
      <c r="D61" s="112"/>
      <c r="E61" s="112"/>
      <c r="F61" s="112"/>
      <c r="G61" s="112"/>
      <c r="H61" s="112"/>
      <c r="I61" s="112"/>
    </row>
  </sheetData>
  <mergeCells count="4">
    <mergeCell ref="A1:I1"/>
    <mergeCell ref="A13:I13"/>
    <mergeCell ref="A60:I60"/>
    <mergeCell ref="A61:I61"/>
  </mergeCells>
  <conditionalFormatting sqref="D14:D59">
    <cfRule type="cellIs" dxfId="3" priority="3" stopIfTrue="1" operator="equal">
      <formula>"u"</formula>
    </cfRule>
    <cfRule type="cellIs" dxfId="2" priority="2" stopIfTrue="1" operator="equal">
      <formula>"B"</formula>
    </cfRule>
    <cfRule type="cellIs" dxfId="1" priority="1" stopIfTrue="1" operator="equal">
      <formula>"F"</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59">
      <formula1>"U,P,F,B,S,n/a"</formula1>
    </dataValidation>
  </dataValidations>
  <pageMargins left="0.75" right="0.75" top="1" bottom="1" header="0.5" footer="0.5"/>
  <headerFooter/>
  <drawing r:id="rId2"/>
  <legacyDrawing r:id="rId3"/>
  <oleObjects>
    <mc:AlternateContent xmlns:mc="http://schemas.openxmlformats.org/markup-compatibility/2006">
      <mc:Choice Requires="x14">
        <oleObject shapeId="172033"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72033" progId="Paint.Picture" r:id="rId4"/>
      </mc:Fallback>
    </mc:AlternateContent>
  </oleObjec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workbookViewId="0">
      <selection activeCell="C6" sqref="C6"/>
    </sheetView>
  </sheetViews>
  <sheetFormatPr defaultColWidth="9" defaultRowHeight="12.75" outlineLevelCol="7"/>
  <cols>
    <col min="1" max="1" width="3.14285714285714" customWidth="1"/>
    <col min="2" max="2" width="32.1428571428571" customWidth="1"/>
    <col min="3" max="3" width="29.5714285714286" customWidth="1"/>
    <col min="4" max="4" width="30.4285714285714" customWidth="1"/>
    <col min="5" max="5" width="24.7142857142857" customWidth="1"/>
    <col min="6" max="6" width="9.14285714285714" customWidth="1"/>
    <col min="7" max="7" width="12.1428571428571" customWidth="1"/>
  </cols>
  <sheetData>
    <row r="1" ht="16.5" spans="1:8">
      <c r="A1" s="115" t="s">
        <v>946</v>
      </c>
      <c r="B1" s="115"/>
      <c r="C1" s="115"/>
      <c r="D1" s="115"/>
      <c r="E1" s="115"/>
      <c r="F1" s="115"/>
      <c r="G1" s="115"/>
      <c r="H1" s="115"/>
    </row>
    <row r="2" ht="24.75" spans="1:8">
      <c r="A2" s="116"/>
      <c r="B2" s="117" t="s">
        <v>139</v>
      </c>
      <c r="C2" s="117"/>
      <c r="D2" s="118" t="s">
        <v>945</v>
      </c>
      <c r="E2" s="119"/>
      <c r="F2" s="120" t="s">
        <v>141</v>
      </c>
      <c r="G2" s="121" t="s">
        <v>878</v>
      </c>
      <c r="H2" s="122"/>
    </row>
    <row r="3" ht="27.75" customHeight="1" spans="1:8">
      <c r="A3" s="123"/>
      <c r="B3" s="124" t="s">
        <v>143</v>
      </c>
      <c r="C3" s="125"/>
      <c r="D3" s="126"/>
      <c r="E3" s="127"/>
      <c r="F3" s="128"/>
      <c r="G3" s="129"/>
      <c r="H3" s="122"/>
    </row>
    <row r="4" spans="1:8">
      <c r="A4" s="130"/>
      <c r="B4" s="124" t="s">
        <v>145</v>
      </c>
      <c r="C4" s="125"/>
      <c r="D4" s="126"/>
      <c r="E4" s="127"/>
      <c r="F4" s="128"/>
      <c r="G4" s="129"/>
      <c r="H4" s="122"/>
    </row>
    <row r="5" ht="30" customHeight="1" spans="1:8">
      <c r="A5" s="130"/>
      <c r="B5" s="124" t="s">
        <v>147</v>
      </c>
      <c r="C5" s="131"/>
      <c r="D5" s="132"/>
      <c r="E5" s="132"/>
      <c r="F5" s="132"/>
      <c r="G5" s="132"/>
      <c r="H5" s="122"/>
    </row>
    <row r="6" ht="26.25" customHeight="1" spans="1:8">
      <c r="A6" s="133"/>
      <c r="B6" s="134" t="s">
        <v>149</v>
      </c>
      <c r="C6" s="135"/>
      <c r="D6" s="136"/>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829</v>
      </c>
      <c r="H8" s="151"/>
    </row>
    <row r="9" ht="26.25" spans="1:8">
      <c r="A9" s="152" t="s">
        <v>158</v>
      </c>
      <c r="B9" s="153" t="s">
        <v>159</v>
      </c>
      <c r="C9" s="153"/>
      <c r="D9" s="153" t="s">
        <v>161</v>
      </c>
      <c r="E9" s="153"/>
      <c r="F9" s="154" t="s">
        <v>121</v>
      </c>
      <c r="G9" s="155" t="s">
        <v>163</v>
      </c>
      <c r="H9" s="156"/>
    </row>
    <row r="10" spans="1:8">
      <c r="A10" s="157">
        <v>1</v>
      </c>
      <c r="B10" s="164" t="s">
        <v>879</v>
      </c>
      <c r="C10" s="164"/>
      <c r="D10" s="165" t="s">
        <v>880</v>
      </c>
      <c r="E10" s="159"/>
      <c r="F10" s="95" t="s">
        <v>130</v>
      </c>
      <c r="G10" s="160"/>
      <c r="H10" s="161"/>
    </row>
    <row r="11" spans="1:8">
      <c r="A11" s="157">
        <v>2</v>
      </c>
      <c r="B11" s="164" t="s">
        <v>947</v>
      </c>
      <c r="C11" s="164"/>
      <c r="D11" s="165" t="s">
        <v>169</v>
      </c>
      <c r="E11" s="159"/>
      <c r="F11" s="95" t="s">
        <v>130</v>
      </c>
      <c r="G11" s="166"/>
      <c r="H11" s="167"/>
    </row>
    <row r="12" ht="24" spans="1:8">
      <c r="A12" s="157">
        <v>3</v>
      </c>
      <c r="B12" s="164" t="s">
        <v>948</v>
      </c>
      <c r="C12" s="164"/>
      <c r="D12" s="165" t="s">
        <v>949</v>
      </c>
      <c r="E12" s="159"/>
      <c r="F12" s="95" t="s">
        <v>130</v>
      </c>
      <c r="G12" s="166"/>
      <c r="H12" s="167"/>
    </row>
    <row r="13" ht="24" spans="1:8">
      <c r="A13" s="157"/>
      <c r="B13" s="164"/>
      <c r="C13" s="164"/>
      <c r="D13" s="184" t="s">
        <v>950</v>
      </c>
      <c r="E13" s="185"/>
      <c r="F13" s="95" t="s">
        <v>130</v>
      </c>
      <c r="G13" s="166"/>
      <c r="H13" s="167"/>
    </row>
    <row r="14" spans="1:8">
      <c r="A14" s="157"/>
      <c r="B14" s="164"/>
      <c r="C14" s="164"/>
      <c r="D14" s="184" t="s">
        <v>951</v>
      </c>
      <c r="E14" s="185"/>
      <c r="F14" s="95"/>
      <c r="G14" s="166"/>
      <c r="H14" s="167"/>
    </row>
    <row r="15" ht="24" spans="1:8">
      <c r="A15" s="157"/>
      <c r="B15" s="164"/>
      <c r="C15" s="164"/>
      <c r="D15" s="184" t="s">
        <v>952</v>
      </c>
      <c r="E15" s="185"/>
      <c r="F15" s="95"/>
      <c r="G15" s="166"/>
      <c r="H15" s="167"/>
    </row>
    <row r="16" ht="24" spans="1:8">
      <c r="A16" s="157"/>
      <c r="B16" s="164"/>
      <c r="C16" s="164"/>
      <c r="D16" s="184" t="s">
        <v>953</v>
      </c>
      <c r="E16" s="185"/>
      <c r="F16" s="95"/>
      <c r="G16" s="166"/>
      <c r="H16" s="167"/>
    </row>
    <row r="17" spans="1:8">
      <c r="A17" s="157"/>
      <c r="B17" s="164"/>
      <c r="C17" s="164"/>
      <c r="D17" s="184" t="s">
        <v>954</v>
      </c>
      <c r="E17" s="185"/>
      <c r="F17" s="95"/>
      <c r="G17" s="166"/>
      <c r="H17" s="167"/>
    </row>
    <row r="18" ht="27" customHeight="1" spans="1:8">
      <c r="A18" s="157">
        <v>4</v>
      </c>
      <c r="B18" s="164" t="s">
        <v>955</v>
      </c>
      <c r="C18" s="164"/>
      <c r="D18" s="184" t="s">
        <v>956</v>
      </c>
      <c r="E18" s="185"/>
      <c r="F18" s="95" t="s">
        <v>130</v>
      </c>
      <c r="G18" s="170"/>
      <c r="H18" s="171"/>
    </row>
    <row r="19" ht="27" customHeight="1" spans="1:8">
      <c r="A19" s="157">
        <v>5</v>
      </c>
      <c r="B19" s="164" t="s">
        <v>957</v>
      </c>
      <c r="C19" s="164"/>
      <c r="D19" s="184" t="s">
        <v>958</v>
      </c>
      <c r="E19" s="185"/>
      <c r="F19" s="95"/>
      <c r="G19" s="170"/>
      <c r="H19" s="171"/>
    </row>
    <row r="20" ht="27" customHeight="1" spans="1:8">
      <c r="A20" s="157">
        <v>6</v>
      </c>
      <c r="B20" s="164" t="s">
        <v>955</v>
      </c>
      <c r="C20" s="164"/>
      <c r="D20" s="184" t="s">
        <v>956</v>
      </c>
      <c r="E20" s="185"/>
      <c r="F20" s="95"/>
      <c r="G20" s="170"/>
      <c r="H20" s="171"/>
    </row>
    <row r="21" ht="27" customHeight="1" spans="1:8">
      <c r="A21" s="157">
        <v>7</v>
      </c>
      <c r="B21" s="164" t="s">
        <v>959</v>
      </c>
      <c r="C21" s="164"/>
      <c r="D21" s="184" t="s">
        <v>960</v>
      </c>
      <c r="E21" s="185"/>
      <c r="F21" s="95"/>
      <c r="G21" s="170"/>
      <c r="H21" s="171"/>
    </row>
    <row r="22" ht="27" customHeight="1" spans="1:8">
      <c r="A22" s="157">
        <v>8</v>
      </c>
      <c r="B22" s="164" t="s">
        <v>961</v>
      </c>
      <c r="C22" s="164"/>
      <c r="D22" s="184" t="s">
        <v>962</v>
      </c>
      <c r="E22" s="185"/>
      <c r="F22" s="95"/>
      <c r="G22" s="170"/>
      <c r="H22" s="171"/>
    </row>
    <row r="23" spans="1:8">
      <c r="A23" s="157">
        <v>9</v>
      </c>
      <c r="B23" s="183" t="s">
        <v>943</v>
      </c>
      <c r="C23" s="158"/>
      <c r="D23" s="158" t="s">
        <v>914</v>
      </c>
      <c r="E23" s="172"/>
      <c r="F23" s="95" t="s">
        <v>130</v>
      </c>
      <c r="G23" s="170"/>
      <c r="H23" s="171"/>
    </row>
    <row r="24" spans="1:8">
      <c r="A24" s="157"/>
      <c r="B24" s="158"/>
      <c r="C24" s="158"/>
      <c r="D24" s="158" t="s">
        <v>220</v>
      </c>
      <c r="E24" s="172"/>
      <c r="F24" s="95" t="s">
        <v>130</v>
      </c>
      <c r="G24" s="170"/>
      <c r="H24" s="171"/>
    </row>
    <row r="25" spans="1:8">
      <c r="A25" s="157"/>
      <c r="B25" s="158"/>
      <c r="C25" s="158"/>
      <c r="D25" s="158"/>
      <c r="E25" s="172"/>
      <c r="F25" s="95" t="s">
        <v>130</v>
      </c>
      <c r="G25" s="170"/>
      <c r="H25" s="171"/>
    </row>
    <row r="26" spans="1:8">
      <c r="A26" s="157"/>
      <c r="B26" s="158"/>
      <c r="C26" s="158"/>
      <c r="D26" s="158"/>
      <c r="E26" s="172"/>
      <c r="F26" s="95" t="s">
        <v>130</v>
      </c>
      <c r="G26" s="170"/>
      <c r="H26" s="171"/>
    </row>
    <row r="27" spans="1:8">
      <c r="A27" s="157"/>
      <c r="B27" s="158"/>
      <c r="C27" s="158"/>
      <c r="D27" s="158"/>
      <c r="E27" s="172"/>
      <c r="F27" s="95" t="s">
        <v>130</v>
      </c>
      <c r="G27" s="170"/>
      <c r="H27" s="171"/>
    </row>
    <row r="28" ht="27" customHeight="1" spans="1:8">
      <c r="A28" s="157"/>
      <c r="B28" s="158"/>
      <c r="C28" s="158"/>
      <c r="D28" s="158"/>
      <c r="E28" s="172"/>
      <c r="F28" s="95" t="s">
        <v>130</v>
      </c>
      <c r="G28" s="170"/>
      <c r="H28" s="171"/>
    </row>
    <row r="29" customHeight="1" spans="1:8">
      <c r="A29" s="157"/>
      <c r="B29" s="158"/>
      <c r="C29" s="158"/>
      <c r="D29" s="158"/>
      <c r="E29" s="172"/>
      <c r="F29" s="95" t="s">
        <v>130</v>
      </c>
      <c r="G29" s="170"/>
      <c r="H29" s="171"/>
    </row>
    <row r="30" customHeight="1" spans="1:8">
      <c r="A30" s="157"/>
      <c r="B30" s="158"/>
      <c r="C30" s="158"/>
      <c r="D30" s="158"/>
      <c r="E30" s="172"/>
      <c r="F30" s="95" t="s">
        <v>130</v>
      </c>
      <c r="G30" s="170"/>
      <c r="H30" s="171"/>
    </row>
    <row r="31" spans="1:8">
      <c r="A31" s="157"/>
      <c r="B31" s="158"/>
      <c r="C31" s="158"/>
      <c r="D31" s="158"/>
      <c r="E31" s="172"/>
      <c r="F31" s="95" t="s">
        <v>130</v>
      </c>
      <c r="G31" s="170"/>
      <c r="H31" s="171"/>
    </row>
    <row r="32" spans="1:8">
      <c r="A32" s="157"/>
      <c r="B32" s="158"/>
      <c r="C32" s="158"/>
      <c r="D32" s="158"/>
      <c r="E32" s="172"/>
      <c r="F32" s="95" t="s">
        <v>130</v>
      </c>
      <c r="G32" s="170"/>
      <c r="H32" s="171"/>
    </row>
    <row r="33" ht="13.5" spans="1:8">
      <c r="A33" s="173"/>
      <c r="B33" s="174" t="s">
        <v>238</v>
      </c>
      <c r="C33" s="174"/>
      <c r="D33" s="175"/>
      <c r="E33" s="176"/>
      <c r="F33" s="95" t="s">
        <v>130</v>
      </c>
      <c r="G33" s="177"/>
      <c r="H33" s="178"/>
    </row>
  </sheetData>
  <mergeCells count="13">
    <mergeCell ref="A1:H1"/>
    <mergeCell ref="D3:G3"/>
    <mergeCell ref="D4:G4"/>
    <mergeCell ref="D5:G5"/>
    <mergeCell ref="D6:G6"/>
    <mergeCell ref="G9:H9"/>
    <mergeCell ref="G10:H10"/>
    <mergeCell ref="G11:H11"/>
    <mergeCell ref="G18:H18"/>
    <mergeCell ref="G23:H23"/>
    <mergeCell ref="G24:H24"/>
    <mergeCell ref="G32:H32"/>
    <mergeCell ref="G33:H33"/>
  </mergeCells>
  <conditionalFormatting sqref="F10:F24">
    <cfRule type="cellIs" dxfId="1" priority="1" stopIfTrue="1" operator="equal">
      <formula>"F"</formula>
    </cfRule>
    <cfRule type="cellIs" dxfId="2" priority="2" stopIfTrue="1" operator="equal">
      <formula>"B"</formula>
    </cfRule>
    <cfRule type="cellIs" dxfId="3" priority="3" stopIfTrue="1" operator="equal">
      <formula>"u"</formula>
    </cfRule>
  </conditionalFormatting>
  <conditionalFormatting sqref="F25:F33">
    <cfRule type="cellIs" dxfId="1" priority="4" stopIfTrue="1" operator="equal">
      <formula>"F"</formula>
    </cfRule>
    <cfRule type="cellIs" dxfId="2" priority="5" stopIfTrue="1" operator="equal">
      <formula>"B"</formula>
    </cfRule>
    <cfRule type="cellIs" dxfId="3" priority="6"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8 F11:F13 F14:F17 F19:F22 F23:F24 F25:F27 F28:F33">
      <formula1>"U,P,F,B,S,n/a"</formula1>
    </dataValidation>
  </dataValidations>
  <hyperlinks>
    <hyperlink ref="G2" location="'Product Haul page display for a'!A1" display="UC013-01"/>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1"/>
  <sheetViews>
    <sheetView workbookViewId="0">
      <selection activeCell="L31" sqref="$A1:$XFD1048576"/>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s="63" customFormat="1" ht="20.25" spans="1:9">
      <c r="A1" s="65" t="str">
        <f ca="1">MID(CELL("filename",A7),FIND("]",CELL("filename"),1)+1,255)</f>
        <v>update direction</v>
      </c>
      <c r="B1" s="65"/>
      <c r="C1" s="65"/>
      <c r="D1" s="65"/>
      <c r="E1" s="65"/>
      <c r="F1" s="65"/>
      <c r="G1" s="65"/>
      <c r="H1" s="65"/>
      <c r="I1" s="65"/>
    </row>
    <row r="2" s="63" customFormat="1"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s="63" customFormat="1" ht="4.5" customHeight="1" spans="1:9">
      <c r="A11" s="87"/>
      <c r="B11" s="87"/>
      <c r="C11" s="87"/>
      <c r="D11" s="87"/>
      <c r="E11" s="87"/>
      <c r="F11" s="87"/>
      <c r="G11" s="87"/>
      <c r="H11" s="87"/>
      <c r="I11" s="109"/>
    </row>
    <row r="12" s="63" customFormat="1" ht="29.25" customHeight="1" spans="1:9">
      <c r="A12" s="88" t="s">
        <v>118</v>
      </c>
      <c r="B12" s="88" t="s">
        <v>355</v>
      </c>
      <c r="C12" s="88" t="s">
        <v>120</v>
      </c>
      <c r="D12" s="88" t="s">
        <v>121</v>
      </c>
      <c r="E12" s="88" t="s">
        <v>122</v>
      </c>
      <c r="F12" s="88" t="s">
        <v>31</v>
      </c>
      <c r="G12" s="88" t="s">
        <v>123</v>
      </c>
      <c r="H12" s="89" t="s">
        <v>65</v>
      </c>
      <c r="I12" s="110"/>
    </row>
    <row r="13" s="63" customFormat="1" ht="13.5" spans="1:9">
      <c r="A13" s="179" t="s">
        <v>963</v>
      </c>
      <c r="B13" s="91"/>
      <c r="C13" s="91"/>
      <c r="D13" s="91"/>
      <c r="E13" s="91"/>
      <c r="F13" s="91"/>
      <c r="G13" s="91"/>
      <c r="H13" s="91"/>
      <c r="I13" s="111"/>
    </row>
    <row r="14" s="63" customFormat="1" spans="1:9">
      <c r="A14" s="100">
        <f>MAX(A$12:A13)+1</f>
        <v>1</v>
      </c>
      <c r="B14" s="180" t="s">
        <v>964</v>
      </c>
      <c r="C14" s="102" t="s">
        <v>872</v>
      </c>
      <c r="D14" s="95" t="s">
        <v>130</v>
      </c>
      <c r="E14" s="103"/>
      <c r="F14" s="104"/>
      <c r="G14" s="98"/>
      <c r="H14" s="105"/>
      <c r="I14" s="104"/>
    </row>
    <row r="15" s="63" customFormat="1" spans="1:9">
      <c r="A15" s="100">
        <f>MAX(A$12:A14)+1</f>
        <v>2</v>
      </c>
      <c r="B15" s="181"/>
      <c r="C15" s="102"/>
      <c r="D15" s="95" t="s">
        <v>130</v>
      </c>
      <c r="E15" s="103"/>
      <c r="F15" s="104"/>
      <c r="G15" s="98"/>
      <c r="H15" s="105"/>
      <c r="I15" s="104"/>
    </row>
    <row r="16" s="63" customFormat="1" spans="1:9">
      <c r="A16" s="100">
        <f>MAX(A$12:A15)+1</f>
        <v>3</v>
      </c>
      <c r="B16" s="181"/>
      <c r="C16" s="102"/>
      <c r="D16" s="95" t="s">
        <v>130</v>
      </c>
      <c r="E16" s="103"/>
      <c r="F16" s="104"/>
      <c r="G16" s="98"/>
      <c r="H16" s="105"/>
      <c r="I16" s="104"/>
    </row>
    <row r="17" s="63" customFormat="1" spans="1:9">
      <c r="A17" s="100">
        <f>MAX(A$12:A16)+1</f>
        <v>4</v>
      </c>
      <c r="B17" s="181"/>
      <c r="C17" s="102"/>
      <c r="D17" s="95" t="s">
        <v>130</v>
      </c>
      <c r="E17" s="103"/>
      <c r="F17" s="104"/>
      <c r="G17" s="98"/>
      <c r="H17" s="105"/>
      <c r="I17" s="104"/>
    </row>
    <row r="18" s="63" customFormat="1" spans="1:9">
      <c r="A18" s="100">
        <f>MAX(A$12:A17)+1</f>
        <v>5</v>
      </c>
      <c r="B18" s="182"/>
      <c r="C18" s="101"/>
      <c r="D18" s="95" t="s">
        <v>130</v>
      </c>
      <c r="E18" s="103"/>
      <c r="F18" s="104"/>
      <c r="G18" s="98"/>
      <c r="H18" s="105"/>
      <c r="I18" s="104"/>
    </row>
    <row r="19" s="63" customFormat="1" spans="1:9">
      <c r="A19" s="100">
        <f>MAX(A$12:A18)+1</f>
        <v>6</v>
      </c>
      <c r="B19" s="102"/>
      <c r="C19" s="101"/>
      <c r="D19" s="95" t="s">
        <v>130</v>
      </c>
      <c r="E19" s="103"/>
      <c r="F19" s="104"/>
      <c r="G19" s="98"/>
      <c r="H19" s="105"/>
      <c r="I19" s="104"/>
    </row>
    <row r="20" s="63" customFormat="1" spans="1:9">
      <c r="A20" s="100">
        <f>MAX(A$12:A19)+1</f>
        <v>7</v>
      </c>
      <c r="B20" s="101"/>
      <c r="C20" s="101"/>
      <c r="D20" s="95" t="s">
        <v>130</v>
      </c>
      <c r="E20" s="103"/>
      <c r="F20" s="104"/>
      <c r="G20" s="98"/>
      <c r="H20" s="105"/>
      <c r="I20" s="104"/>
    </row>
    <row r="21" s="63" customFormat="1" spans="1:9">
      <c r="A21" s="100">
        <f>MAX(A$12:A20)+1</f>
        <v>8</v>
      </c>
      <c r="B21" s="102"/>
      <c r="C21" s="101"/>
      <c r="D21" s="95" t="s">
        <v>130</v>
      </c>
      <c r="E21" s="103"/>
      <c r="F21" s="104"/>
      <c r="G21" s="98"/>
      <c r="H21" s="105"/>
      <c r="I21" s="104"/>
    </row>
    <row r="22" s="63" customFormat="1" spans="1:9">
      <c r="A22" s="100">
        <f>MAX(A$12:A21)+1</f>
        <v>9</v>
      </c>
      <c r="B22" s="102"/>
      <c r="C22" s="101"/>
      <c r="D22" s="95" t="s">
        <v>130</v>
      </c>
      <c r="E22" s="103"/>
      <c r="F22" s="104"/>
      <c r="G22" s="98"/>
      <c r="H22" s="105"/>
      <c r="I22" s="104"/>
    </row>
    <row r="23" s="63" customFormat="1" spans="1:9">
      <c r="A23" s="100">
        <f>MAX(A$12:A22)+1</f>
        <v>10</v>
      </c>
      <c r="B23" s="101"/>
      <c r="C23" s="101"/>
      <c r="D23" s="95" t="s">
        <v>130</v>
      </c>
      <c r="E23" s="103"/>
      <c r="F23" s="104"/>
      <c r="G23" s="98"/>
      <c r="H23" s="105"/>
      <c r="I23" s="104"/>
    </row>
    <row r="24" s="63" customFormat="1" spans="1:9">
      <c r="A24" s="100">
        <f>MAX(A$12:A23)+1</f>
        <v>11</v>
      </c>
      <c r="B24" s="102"/>
      <c r="C24" s="101"/>
      <c r="D24" s="95" t="s">
        <v>130</v>
      </c>
      <c r="E24" s="103"/>
      <c r="F24" s="104"/>
      <c r="G24" s="98"/>
      <c r="H24" s="105"/>
      <c r="I24" s="104"/>
    </row>
    <row r="25" s="63" customFormat="1" spans="1:9">
      <c r="A25" s="100">
        <f>MAX(A$12:A24)+1</f>
        <v>12</v>
      </c>
      <c r="B25" s="102"/>
      <c r="C25" s="101"/>
      <c r="D25" s="95" t="s">
        <v>130</v>
      </c>
      <c r="E25" s="103"/>
      <c r="F25" s="104"/>
      <c r="G25" s="98"/>
      <c r="H25" s="105"/>
      <c r="I25" s="104"/>
    </row>
    <row r="26" s="63" customFormat="1" spans="1:9">
      <c r="A26" s="100">
        <f>MAX(A$12:A25)+1</f>
        <v>13</v>
      </c>
      <c r="B26" s="101"/>
      <c r="C26" s="101"/>
      <c r="D26" s="95" t="s">
        <v>130</v>
      </c>
      <c r="E26" s="103"/>
      <c r="F26" s="104"/>
      <c r="G26" s="98"/>
      <c r="H26" s="105"/>
      <c r="I26" s="104"/>
    </row>
    <row r="27" s="63" customFormat="1" spans="1:9">
      <c r="A27" s="100">
        <f>MAX(A$12:A26)+1</f>
        <v>14</v>
      </c>
      <c r="B27" s="102"/>
      <c r="C27" s="101"/>
      <c r="D27" s="95" t="s">
        <v>130</v>
      </c>
      <c r="E27" s="103"/>
      <c r="F27" s="104"/>
      <c r="G27" s="98"/>
      <c r="H27" s="105"/>
      <c r="I27" s="104"/>
    </row>
    <row r="28" s="63" customFormat="1" spans="1:9">
      <c r="A28" s="100">
        <f>MAX(A$12:A27)+1</f>
        <v>15</v>
      </c>
      <c r="B28" s="102"/>
      <c r="C28" s="101"/>
      <c r="D28" s="95" t="s">
        <v>130</v>
      </c>
      <c r="E28" s="103"/>
      <c r="F28" s="104"/>
      <c r="G28" s="98"/>
      <c r="H28" s="105"/>
      <c r="I28" s="104"/>
    </row>
    <row r="29" s="63" customFormat="1" spans="1:9">
      <c r="A29" s="100">
        <f>MAX(A$12:A28)+1</f>
        <v>16</v>
      </c>
      <c r="B29" s="101"/>
      <c r="C29" s="101"/>
      <c r="D29" s="95" t="s">
        <v>130</v>
      </c>
      <c r="E29" s="103"/>
      <c r="F29" s="104"/>
      <c r="G29" s="98"/>
      <c r="H29" s="105"/>
      <c r="I29" s="104"/>
    </row>
    <row r="30" s="63" customFormat="1" spans="1:9">
      <c r="A30" s="100">
        <f>MAX(A$12:A29)+1</f>
        <v>17</v>
      </c>
      <c r="B30" s="102"/>
      <c r="C30" s="101"/>
      <c r="D30" s="95" t="s">
        <v>130</v>
      </c>
      <c r="E30" s="103"/>
      <c r="F30" s="104"/>
      <c r="G30" s="98"/>
      <c r="H30" s="105"/>
      <c r="I30" s="104"/>
    </row>
    <row r="31" s="63" customFormat="1" spans="1:9">
      <c r="A31" s="100">
        <f>MAX(A$12:A30)+1</f>
        <v>18</v>
      </c>
      <c r="B31" s="102"/>
      <c r="C31" s="101"/>
      <c r="D31" s="95" t="s">
        <v>130</v>
      </c>
      <c r="E31" s="103"/>
      <c r="F31" s="104"/>
      <c r="G31" s="98"/>
      <c r="H31" s="105"/>
      <c r="I31" s="104"/>
    </row>
    <row r="32" s="63" customFormat="1" spans="1:9">
      <c r="A32" s="100">
        <f>MAX(A$12:A31)+1</f>
        <v>19</v>
      </c>
      <c r="B32" s="101"/>
      <c r="C32" s="101"/>
      <c r="D32" s="95" t="s">
        <v>130</v>
      </c>
      <c r="E32" s="103"/>
      <c r="F32" s="104"/>
      <c r="G32" s="98"/>
      <c r="H32" s="105"/>
      <c r="I32" s="104"/>
    </row>
    <row r="33" s="63" customFormat="1" spans="1:9">
      <c r="A33" s="100">
        <f>MAX(A$12:A32)+1</f>
        <v>20</v>
      </c>
      <c r="B33" s="102"/>
      <c r="C33" s="101"/>
      <c r="D33" s="95" t="s">
        <v>130</v>
      </c>
      <c r="E33" s="103"/>
      <c r="F33" s="104"/>
      <c r="G33" s="98"/>
      <c r="H33" s="105"/>
      <c r="I33" s="104"/>
    </row>
    <row r="34" s="63" customFormat="1" spans="1:9">
      <c r="A34" s="100">
        <f>MAX(A$12:A33)+1</f>
        <v>21</v>
      </c>
      <c r="B34" s="102"/>
      <c r="C34" s="101"/>
      <c r="D34" s="95" t="s">
        <v>130</v>
      </c>
      <c r="E34" s="103"/>
      <c r="F34" s="104"/>
      <c r="G34" s="98"/>
      <c r="H34" s="105"/>
      <c r="I34" s="104"/>
    </row>
    <row r="35" s="63" customFormat="1" spans="1:9">
      <c r="A35" s="100">
        <f>MAX(A$12:A34)+1</f>
        <v>22</v>
      </c>
      <c r="B35" s="101"/>
      <c r="C35" s="101"/>
      <c r="D35" s="95" t="s">
        <v>130</v>
      </c>
      <c r="E35" s="103"/>
      <c r="F35" s="104"/>
      <c r="G35" s="98"/>
      <c r="H35" s="105"/>
      <c r="I35" s="104"/>
    </row>
    <row r="36" s="63" customFormat="1" spans="1:9">
      <c r="A36" s="100">
        <f>MAX(A$12:A35)+1</f>
        <v>23</v>
      </c>
      <c r="B36" s="102"/>
      <c r="C36" s="101"/>
      <c r="D36" s="95" t="s">
        <v>130</v>
      </c>
      <c r="E36" s="103"/>
      <c r="F36" s="104"/>
      <c r="G36" s="98"/>
      <c r="H36" s="105"/>
      <c r="I36" s="104"/>
    </row>
    <row r="37" s="63" customFormat="1" spans="1:9">
      <c r="A37" s="100">
        <f>MAX(A$12:A36)+1</f>
        <v>24</v>
      </c>
      <c r="B37" s="102"/>
      <c r="C37" s="101"/>
      <c r="D37" s="95" t="s">
        <v>130</v>
      </c>
      <c r="E37" s="103"/>
      <c r="F37" s="104"/>
      <c r="G37" s="98"/>
      <c r="H37" s="105"/>
      <c r="I37" s="104"/>
    </row>
    <row r="38" s="63" customFormat="1" spans="1:9">
      <c r="A38" s="100">
        <f>MAX(A$12:A37)+1</f>
        <v>25</v>
      </c>
      <c r="B38" s="101"/>
      <c r="C38" s="101"/>
      <c r="D38" s="95" t="s">
        <v>130</v>
      </c>
      <c r="E38" s="103"/>
      <c r="F38" s="104"/>
      <c r="G38" s="98"/>
      <c r="H38" s="105"/>
      <c r="I38" s="104"/>
    </row>
    <row r="39" s="63" customFormat="1" spans="1:9">
      <c r="A39" s="100">
        <f>MAX(A$12:A38)+1</f>
        <v>26</v>
      </c>
      <c r="B39" s="102"/>
      <c r="C39" s="101"/>
      <c r="D39" s="95" t="s">
        <v>130</v>
      </c>
      <c r="E39" s="103"/>
      <c r="F39" s="104"/>
      <c r="G39" s="98"/>
      <c r="H39" s="105"/>
      <c r="I39" s="104"/>
    </row>
    <row r="40" s="63" customFormat="1" spans="1:9">
      <c r="A40" s="100">
        <f>MAX(A$12:A39)+1</f>
        <v>27</v>
      </c>
      <c r="B40" s="102"/>
      <c r="C40" s="101"/>
      <c r="D40" s="95" t="s">
        <v>130</v>
      </c>
      <c r="E40" s="103"/>
      <c r="F40" s="104"/>
      <c r="G40" s="98"/>
      <c r="H40" s="105"/>
      <c r="I40" s="104"/>
    </row>
    <row r="41" s="63" customFormat="1" spans="1:9">
      <c r="A41" s="100">
        <f>MAX(A$12:A40)+1</f>
        <v>28</v>
      </c>
      <c r="B41" s="101"/>
      <c r="C41" s="101"/>
      <c r="D41" s="95" t="s">
        <v>130</v>
      </c>
      <c r="E41" s="103"/>
      <c r="F41" s="104"/>
      <c r="G41" s="98"/>
      <c r="H41" s="105"/>
      <c r="I41" s="104"/>
    </row>
    <row r="42" s="63" customFormat="1" spans="1:9">
      <c r="A42" s="100">
        <f>MAX(A$12:A41)+1</f>
        <v>29</v>
      </c>
      <c r="B42" s="102"/>
      <c r="C42" s="101"/>
      <c r="D42" s="95" t="s">
        <v>130</v>
      </c>
      <c r="E42" s="103"/>
      <c r="F42" s="104"/>
      <c r="G42" s="98"/>
      <c r="H42" s="105"/>
      <c r="I42" s="104"/>
    </row>
    <row r="43" s="63" customFormat="1" spans="1:9">
      <c r="A43" s="100">
        <f>MAX(A$12:A42)+1</f>
        <v>30</v>
      </c>
      <c r="B43" s="102"/>
      <c r="C43" s="101"/>
      <c r="D43" s="95" t="s">
        <v>130</v>
      </c>
      <c r="E43" s="103"/>
      <c r="F43" s="104"/>
      <c r="G43" s="98"/>
      <c r="H43" s="105"/>
      <c r="I43" s="104"/>
    </row>
    <row r="44" s="63" customFormat="1" spans="1:9">
      <c r="A44" s="100">
        <f>MAX(A$12:A43)+1</f>
        <v>31</v>
      </c>
      <c r="B44" s="101"/>
      <c r="C44" s="101"/>
      <c r="D44" s="95" t="s">
        <v>130</v>
      </c>
      <c r="E44" s="103"/>
      <c r="F44" s="104"/>
      <c r="G44" s="98"/>
      <c r="H44" s="105"/>
      <c r="I44" s="104"/>
    </row>
    <row r="45" s="63" customFormat="1" spans="1:9">
      <c r="A45" s="100">
        <f>MAX(A$12:A44)+1</f>
        <v>32</v>
      </c>
      <c r="B45" s="102"/>
      <c r="C45" s="101"/>
      <c r="D45" s="95" t="s">
        <v>130</v>
      </c>
      <c r="E45" s="103"/>
      <c r="F45" s="104"/>
      <c r="G45" s="98"/>
      <c r="H45" s="105"/>
      <c r="I45" s="104"/>
    </row>
    <row r="46" s="63" customFormat="1" spans="1:9">
      <c r="A46" s="100">
        <f>MAX(A$12:A45)+1</f>
        <v>33</v>
      </c>
      <c r="B46" s="102"/>
      <c r="C46" s="101"/>
      <c r="D46" s="95" t="s">
        <v>130</v>
      </c>
      <c r="E46" s="103"/>
      <c r="F46" s="104"/>
      <c r="G46" s="98"/>
      <c r="H46" s="105"/>
      <c r="I46" s="104"/>
    </row>
    <row r="47" s="63" customFormat="1" spans="1:9">
      <c r="A47" s="100">
        <f>MAX(A$12:A46)+1</f>
        <v>34</v>
      </c>
      <c r="B47" s="101"/>
      <c r="C47" s="101"/>
      <c r="D47" s="95" t="s">
        <v>130</v>
      </c>
      <c r="E47" s="103"/>
      <c r="F47" s="104"/>
      <c r="G47" s="98"/>
      <c r="H47" s="105"/>
      <c r="I47" s="104"/>
    </row>
    <row r="48" s="63" customFormat="1" spans="1:9">
      <c r="A48" s="100">
        <f>MAX(A$12:A47)+1</f>
        <v>35</v>
      </c>
      <c r="B48" s="102"/>
      <c r="C48" s="101"/>
      <c r="D48" s="95" t="s">
        <v>130</v>
      </c>
      <c r="E48" s="103"/>
      <c r="F48" s="104"/>
      <c r="G48" s="98"/>
      <c r="H48" s="105"/>
      <c r="I48" s="104"/>
    </row>
    <row r="49" s="63" customFormat="1" spans="1:9">
      <c r="A49" s="100">
        <f>MAX(A$12:A48)+1</f>
        <v>36</v>
      </c>
      <c r="B49" s="102"/>
      <c r="C49" s="101"/>
      <c r="D49" s="95" t="s">
        <v>130</v>
      </c>
      <c r="E49" s="103"/>
      <c r="F49" s="104"/>
      <c r="G49" s="98"/>
      <c r="H49" s="105"/>
      <c r="I49" s="104"/>
    </row>
    <row r="50" s="63" customFormat="1" spans="1:9">
      <c r="A50" s="100">
        <f>MAX(A$12:A49)+1</f>
        <v>37</v>
      </c>
      <c r="B50" s="101"/>
      <c r="C50" s="101"/>
      <c r="D50" s="95" t="s">
        <v>130</v>
      </c>
      <c r="E50" s="103"/>
      <c r="F50" s="104"/>
      <c r="G50" s="98"/>
      <c r="H50" s="105"/>
      <c r="I50" s="104"/>
    </row>
    <row r="51" s="63" customFormat="1" spans="1:9">
      <c r="A51" s="100">
        <f>MAX(A$12:A50)+1</f>
        <v>38</v>
      </c>
      <c r="B51" s="102"/>
      <c r="C51" s="101"/>
      <c r="D51" s="95" t="s">
        <v>130</v>
      </c>
      <c r="E51" s="103"/>
      <c r="F51" s="104"/>
      <c r="G51" s="98"/>
      <c r="H51" s="105"/>
      <c r="I51" s="104"/>
    </row>
    <row r="52" s="63" customFormat="1" spans="1:9">
      <c r="A52" s="100">
        <f>MAX(A$12:A51)+1</f>
        <v>39</v>
      </c>
      <c r="B52" s="102"/>
      <c r="C52" s="101"/>
      <c r="D52" s="95" t="s">
        <v>130</v>
      </c>
      <c r="E52" s="103"/>
      <c r="F52" s="104"/>
      <c r="G52" s="98"/>
      <c r="H52" s="105"/>
      <c r="I52" s="104"/>
    </row>
    <row r="53" s="63" customFormat="1" spans="1:9">
      <c r="A53" s="100">
        <f>MAX(A$12:A52)+1</f>
        <v>40</v>
      </c>
      <c r="B53" s="101"/>
      <c r="C53" s="101"/>
      <c r="D53" s="95" t="s">
        <v>130</v>
      </c>
      <c r="E53" s="103"/>
      <c r="F53" s="104"/>
      <c r="G53" s="98"/>
      <c r="H53" s="105"/>
      <c r="I53" s="104"/>
    </row>
    <row r="54" s="63" customFormat="1" spans="1:9">
      <c r="A54" s="100">
        <f>MAX(A$12:A53)+1</f>
        <v>41</v>
      </c>
      <c r="B54" s="102"/>
      <c r="C54" s="101"/>
      <c r="D54" s="95" t="s">
        <v>130</v>
      </c>
      <c r="E54" s="103"/>
      <c r="F54" s="104"/>
      <c r="G54" s="98"/>
      <c r="H54" s="105"/>
      <c r="I54" s="104"/>
    </row>
    <row r="55" s="63" customFormat="1" spans="1:9">
      <c r="A55" s="100">
        <f>MAX(A$12:A54)+1</f>
        <v>42</v>
      </c>
      <c r="B55" s="102"/>
      <c r="C55" s="101"/>
      <c r="D55" s="95" t="s">
        <v>130</v>
      </c>
      <c r="E55" s="103"/>
      <c r="F55" s="104"/>
      <c r="G55" s="98"/>
      <c r="H55" s="105"/>
      <c r="I55" s="104"/>
    </row>
    <row r="56" s="63" customFormat="1" spans="1:9">
      <c r="A56" s="100">
        <f>MAX(A$12:A55)+1</f>
        <v>43</v>
      </c>
      <c r="B56" s="101"/>
      <c r="C56" s="101"/>
      <c r="D56" s="95" t="s">
        <v>130</v>
      </c>
      <c r="E56" s="103"/>
      <c r="F56" s="104"/>
      <c r="G56" s="98"/>
      <c r="H56" s="105"/>
      <c r="I56" s="104"/>
    </row>
    <row r="57" s="63" customFormat="1" spans="1:9">
      <c r="A57" s="100">
        <f>MAX(A$12:A56)+1</f>
        <v>44</v>
      </c>
      <c r="B57" s="102"/>
      <c r="C57" s="101"/>
      <c r="D57" s="95" t="s">
        <v>130</v>
      </c>
      <c r="E57" s="103"/>
      <c r="F57" s="104"/>
      <c r="G57" s="98"/>
      <c r="H57" s="105"/>
      <c r="I57" s="104"/>
    </row>
    <row r="58" s="63" customFormat="1" spans="1:9">
      <c r="A58" s="100">
        <f>MAX(A$12:A57)+1</f>
        <v>45</v>
      </c>
      <c r="B58" s="102"/>
      <c r="C58" s="101"/>
      <c r="D58" s="95" t="s">
        <v>130</v>
      </c>
      <c r="E58" s="103"/>
      <c r="F58" s="104"/>
      <c r="G58" s="98"/>
      <c r="H58" s="105"/>
      <c r="I58" s="104"/>
    </row>
    <row r="59" s="63" customFormat="1" spans="1:9">
      <c r="A59" s="100">
        <f>MAX(A$12:A58)+1</f>
        <v>46</v>
      </c>
      <c r="B59" s="101"/>
      <c r="C59" s="101"/>
      <c r="D59" s="95" t="s">
        <v>130</v>
      </c>
      <c r="E59" s="103"/>
      <c r="F59" s="104"/>
      <c r="G59" s="98"/>
      <c r="H59" s="105"/>
      <c r="I59" s="104"/>
    </row>
    <row r="60" s="63" customFormat="1" spans="1:9">
      <c r="A60" s="107"/>
      <c r="B60" s="107"/>
      <c r="C60" s="107"/>
      <c r="D60" s="107"/>
      <c r="E60" s="107"/>
      <c r="F60" s="107"/>
      <c r="G60" s="107"/>
      <c r="H60" s="107"/>
      <c r="I60" s="107"/>
    </row>
    <row r="61" s="63" customFormat="1" spans="1:9">
      <c r="A61" s="112" t="s">
        <v>137</v>
      </c>
      <c r="B61" s="112"/>
      <c r="C61" s="112"/>
      <c r="D61" s="112"/>
      <c r="E61" s="112"/>
      <c r="F61" s="112"/>
      <c r="G61" s="112"/>
      <c r="H61" s="112"/>
      <c r="I61" s="112"/>
    </row>
  </sheetData>
  <mergeCells count="4">
    <mergeCell ref="A1:I1"/>
    <mergeCell ref="A13:I13"/>
    <mergeCell ref="A60:I60"/>
    <mergeCell ref="A61:I61"/>
  </mergeCells>
  <conditionalFormatting sqref="D14:D59">
    <cfRule type="cellIs" dxfId="3" priority="3" stopIfTrue="1" operator="equal">
      <formula>"u"</formula>
    </cfRule>
    <cfRule type="cellIs" dxfId="2" priority="2" stopIfTrue="1" operator="equal">
      <formula>"B"</formula>
    </cfRule>
    <cfRule type="cellIs" dxfId="1" priority="1" stopIfTrue="1" operator="equal">
      <formula>"F"</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59">
      <formula1>"U,P,F,B,S,n/a"</formula1>
    </dataValidation>
  </dataValidations>
  <pageMargins left="0.75" right="0.75" top="1" bottom="1" header="0.5" footer="0.5"/>
  <headerFooter/>
  <drawing r:id="rId2"/>
  <legacyDrawing r:id="rId3"/>
  <oleObjects>
    <mc:AlternateContent xmlns:mc="http://schemas.openxmlformats.org/markup-compatibility/2006">
      <mc:Choice Requires="x14">
        <oleObject shapeId="173057"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73057" progId="Paint.Picture" r:id="rId4"/>
      </mc:Fallback>
    </mc:AlternateContent>
  </oleObjec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
  <sheetViews>
    <sheetView workbookViewId="0">
      <selection activeCell="G30" sqref="$A1:$XFD1048576"/>
    </sheetView>
  </sheetViews>
  <sheetFormatPr defaultColWidth="9" defaultRowHeight="12.75" outlineLevelCol="7"/>
  <cols>
    <col min="1" max="1" width="3.14285714285714" customWidth="1"/>
    <col min="2" max="2" width="32.1428571428571" customWidth="1"/>
    <col min="3" max="3" width="29.5714285714286" customWidth="1"/>
    <col min="4" max="4" width="30.4285714285714" customWidth="1"/>
    <col min="5" max="5" width="24.7142857142857" customWidth="1"/>
    <col min="6" max="6" width="9.14285714285714" customWidth="1"/>
    <col min="7" max="7" width="12.1428571428571" customWidth="1"/>
  </cols>
  <sheetData>
    <row r="1" ht="16.5" spans="1:8">
      <c r="A1" s="115" t="s">
        <v>965</v>
      </c>
      <c r="B1" s="115"/>
      <c r="C1" s="115"/>
      <c r="D1" s="115"/>
      <c r="E1" s="115"/>
      <c r="F1" s="115"/>
      <c r="G1" s="115"/>
      <c r="H1" s="115"/>
    </row>
    <row r="2" ht="24.75" spans="1:8">
      <c r="A2" s="116"/>
      <c r="B2" s="117" t="s">
        <v>139</v>
      </c>
      <c r="C2" s="117"/>
      <c r="D2" s="118" t="s">
        <v>964</v>
      </c>
      <c r="E2" s="119"/>
      <c r="F2" s="120" t="s">
        <v>141</v>
      </c>
      <c r="G2" s="121" t="s">
        <v>878</v>
      </c>
      <c r="H2" s="122"/>
    </row>
    <row r="3" ht="27.75" customHeight="1" spans="1:8">
      <c r="A3" s="123"/>
      <c r="B3" s="124" t="s">
        <v>143</v>
      </c>
      <c r="C3" s="125"/>
      <c r="D3" s="126"/>
      <c r="E3" s="127"/>
      <c r="F3" s="128"/>
      <c r="G3" s="129"/>
      <c r="H3" s="122"/>
    </row>
    <row r="4" spans="1:8">
      <c r="A4" s="130"/>
      <c r="B4" s="124" t="s">
        <v>145</v>
      </c>
      <c r="C4" s="125"/>
      <c r="D4" s="126"/>
      <c r="E4" s="127"/>
      <c r="F4" s="128"/>
      <c r="G4" s="129"/>
      <c r="H4" s="122"/>
    </row>
    <row r="5" ht="30" customHeight="1" spans="1:8">
      <c r="A5" s="130"/>
      <c r="B5" s="124" t="s">
        <v>147</v>
      </c>
      <c r="C5" s="131"/>
      <c r="D5" s="132"/>
      <c r="E5" s="132"/>
      <c r="F5" s="132"/>
      <c r="G5" s="132"/>
      <c r="H5" s="122"/>
    </row>
    <row r="6" ht="26.25" customHeight="1" spans="1:8">
      <c r="A6" s="133"/>
      <c r="B6" s="134" t="s">
        <v>149</v>
      </c>
      <c r="C6" s="135"/>
      <c r="D6" s="136"/>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829</v>
      </c>
      <c r="H8" s="151"/>
    </row>
    <row r="9" ht="26.25" spans="1:8">
      <c r="A9" s="152" t="s">
        <v>158</v>
      </c>
      <c r="B9" s="153" t="s">
        <v>159</v>
      </c>
      <c r="C9" s="153"/>
      <c r="D9" s="153" t="s">
        <v>161</v>
      </c>
      <c r="E9" s="153"/>
      <c r="F9" s="154" t="s">
        <v>121</v>
      </c>
      <c r="G9" s="155" t="s">
        <v>163</v>
      </c>
      <c r="H9" s="156"/>
    </row>
    <row r="10" spans="1:8">
      <c r="A10" s="157">
        <v>1</v>
      </c>
      <c r="B10" s="164" t="s">
        <v>879</v>
      </c>
      <c r="C10" s="164"/>
      <c r="D10" s="165" t="s">
        <v>880</v>
      </c>
      <c r="E10" s="159"/>
      <c r="F10" s="95" t="s">
        <v>130</v>
      </c>
      <c r="G10" s="160"/>
      <c r="H10" s="161"/>
    </row>
    <row r="11" spans="1:8">
      <c r="A11" s="157">
        <v>2</v>
      </c>
      <c r="B11" s="164" t="s">
        <v>947</v>
      </c>
      <c r="C11" s="164"/>
      <c r="D11" s="165" t="s">
        <v>169</v>
      </c>
      <c r="E11" s="159"/>
      <c r="F11" s="95" t="s">
        <v>130</v>
      </c>
      <c r="G11" s="166"/>
      <c r="H11" s="167"/>
    </row>
    <row r="12" ht="24" spans="1:8">
      <c r="A12" s="157">
        <v>3</v>
      </c>
      <c r="B12" s="164" t="s">
        <v>966</v>
      </c>
      <c r="C12" s="164"/>
      <c r="D12" s="165" t="s">
        <v>967</v>
      </c>
      <c r="E12" s="159"/>
      <c r="F12" s="95" t="s">
        <v>130</v>
      </c>
      <c r="G12" s="166"/>
      <c r="H12" s="167"/>
    </row>
    <row r="13" spans="1:8">
      <c r="A13" s="157"/>
      <c r="B13" s="164"/>
      <c r="C13" s="164"/>
      <c r="D13" s="184" t="s">
        <v>954</v>
      </c>
      <c r="E13" s="185"/>
      <c r="F13" s="95"/>
      <c r="G13" s="166"/>
      <c r="H13" s="167"/>
    </row>
    <row r="14" ht="27" customHeight="1" spans="1:8">
      <c r="A14" s="157">
        <v>4</v>
      </c>
      <c r="B14" s="164" t="s">
        <v>955</v>
      </c>
      <c r="C14" s="164"/>
      <c r="D14" s="184" t="s">
        <v>956</v>
      </c>
      <c r="E14" s="185"/>
      <c r="F14" s="95" t="s">
        <v>130</v>
      </c>
      <c r="G14" s="170"/>
      <c r="H14" s="171"/>
    </row>
    <row r="15" ht="27" customHeight="1" spans="1:8">
      <c r="A15" s="157">
        <v>5</v>
      </c>
      <c r="B15" s="164" t="s">
        <v>961</v>
      </c>
      <c r="C15" s="164"/>
      <c r="D15" s="184" t="s">
        <v>962</v>
      </c>
      <c r="E15" s="185"/>
      <c r="F15" s="95"/>
      <c r="G15" s="170"/>
      <c r="H15" s="171"/>
    </row>
    <row r="16" spans="1:8">
      <c r="A16" s="157">
        <v>6</v>
      </c>
      <c r="B16" s="183" t="s">
        <v>943</v>
      </c>
      <c r="C16" s="158"/>
      <c r="D16" s="158" t="s">
        <v>914</v>
      </c>
      <c r="E16" s="172"/>
      <c r="F16" s="95" t="s">
        <v>130</v>
      </c>
      <c r="G16" s="170"/>
      <c r="H16" s="171"/>
    </row>
    <row r="17" spans="1:8">
      <c r="A17" s="157"/>
      <c r="B17" s="158"/>
      <c r="C17" s="158"/>
      <c r="D17" s="158" t="s">
        <v>220</v>
      </c>
      <c r="E17" s="172"/>
      <c r="F17" s="95" t="s">
        <v>130</v>
      </c>
      <c r="G17" s="170"/>
      <c r="H17" s="171"/>
    </row>
    <row r="18" spans="1:8">
      <c r="A18" s="157"/>
      <c r="B18" s="158"/>
      <c r="C18" s="158"/>
      <c r="D18" s="158"/>
      <c r="E18" s="172"/>
      <c r="F18" s="95" t="s">
        <v>130</v>
      </c>
      <c r="G18" s="170"/>
      <c r="H18" s="171"/>
    </row>
    <row r="19" spans="1:8">
      <c r="A19" s="157"/>
      <c r="B19" s="158"/>
      <c r="C19" s="158"/>
      <c r="D19" s="158"/>
      <c r="E19" s="172"/>
      <c r="F19" s="95" t="s">
        <v>130</v>
      </c>
      <c r="G19" s="170"/>
      <c r="H19" s="171"/>
    </row>
    <row r="20" spans="1:8">
      <c r="A20" s="157"/>
      <c r="B20" s="158"/>
      <c r="C20" s="158"/>
      <c r="D20" s="158"/>
      <c r="E20" s="172"/>
      <c r="F20" s="95" t="s">
        <v>130</v>
      </c>
      <c r="G20" s="170"/>
      <c r="H20" s="171"/>
    </row>
    <row r="21" ht="27" customHeight="1" spans="1:8">
      <c r="A21" s="157"/>
      <c r="B21" s="158"/>
      <c r="C21" s="158"/>
      <c r="D21" s="158"/>
      <c r="E21" s="172"/>
      <c r="F21" s="95" t="s">
        <v>130</v>
      </c>
      <c r="G21" s="170"/>
      <c r="H21" s="171"/>
    </row>
    <row r="22" customHeight="1" spans="1:8">
      <c r="A22" s="157"/>
      <c r="B22" s="158"/>
      <c r="C22" s="158"/>
      <c r="D22" s="158"/>
      <c r="E22" s="172"/>
      <c r="F22" s="95" t="s">
        <v>130</v>
      </c>
      <c r="G22" s="170"/>
      <c r="H22" s="171"/>
    </row>
    <row r="23" customHeight="1" spans="1:8">
      <c r="A23" s="157"/>
      <c r="B23" s="158"/>
      <c r="C23" s="158"/>
      <c r="D23" s="158"/>
      <c r="E23" s="172"/>
      <c r="F23" s="95" t="s">
        <v>130</v>
      </c>
      <c r="G23" s="170"/>
      <c r="H23" s="171"/>
    </row>
    <row r="24" spans="1:8">
      <c r="A24" s="157"/>
      <c r="B24" s="158"/>
      <c r="C24" s="158"/>
      <c r="D24" s="158"/>
      <c r="E24" s="172"/>
      <c r="F24" s="95" t="s">
        <v>130</v>
      </c>
      <c r="G24" s="170"/>
      <c r="H24" s="171"/>
    </row>
    <row r="25" spans="1:8">
      <c r="A25" s="157"/>
      <c r="B25" s="158"/>
      <c r="C25" s="158"/>
      <c r="D25" s="158"/>
      <c r="E25" s="172"/>
      <c r="F25" s="95" t="s">
        <v>130</v>
      </c>
      <c r="G25" s="170"/>
      <c r="H25" s="171"/>
    </row>
    <row r="26" ht="13.5" spans="1:8">
      <c r="A26" s="173"/>
      <c r="B26" s="174" t="s">
        <v>238</v>
      </c>
      <c r="C26" s="174"/>
      <c r="D26" s="175"/>
      <c r="E26" s="176"/>
      <c r="F26" s="95" t="s">
        <v>130</v>
      </c>
      <c r="G26" s="177"/>
      <c r="H26" s="178"/>
    </row>
  </sheetData>
  <mergeCells count="13">
    <mergeCell ref="A1:H1"/>
    <mergeCell ref="D3:G3"/>
    <mergeCell ref="D4:G4"/>
    <mergeCell ref="D5:G5"/>
    <mergeCell ref="D6:G6"/>
    <mergeCell ref="G9:H9"/>
    <mergeCell ref="G10:H10"/>
    <mergeCell ref="G11:H11"/>
    <mergeCell ref="G14:H14"/>
    <mergeCell ref="G16:H16"/>
    <mergeCell ref="G17:H17"/>
    <mergeCell ref="G25:H25"/>
    <mergeCell ref="G26:H26"/>
  </mergeCells>
  <conditionalFormatting sqref="F10:F17">
    <cfRule type="cellIs" dxfId="1" priority="1" stopIfTrue="1" operator="equal">
      <formula>"F"</formula>
    </cfRule>
    <cfRule type="cellIs" dxfId="2" priority="2" stopIfTrue="1" operator="equal">
      <formula>"B"</formula>
    </cfRule>
    <cfRule type="cellIs" dxfId="3" priority="3" stopIfTrue="1" operator="equal">
      <formula>"u"</formula>
    </cfRule>
  </conditionalFormatting>
  <conditionalFormatting sqref="F18:F26">
    <cfRule type="cellIs" dxfId="1" priority="4" stopIfTrue="1" operator="equal">
      <formula>"F"</formula>
    </cfRule>
    <cfRule type="cellIs" dxfId="2" priority="5" stopIfTrue="1" operator="equal">
      <formula>"B"</formula>
    </cfRule>
    <cfRule type="cellIs" dxfId="3" priority="6"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3 F14 F15 F11:F12 F16:F17 F18:F20 F21:F26">
      <formula1>"U,P,F,B,S,n/a"</formula1>
    </dataValidation>
  </dataValidations>
  <hyperlinks>
    <hyperlink ref="G2" location="'Product Haul page display for a'!A1" display="UC013-01"/>
  </hyperlink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1"/>
  <sheetViews>
    <sheetView workbookViewId="0">
      <selection activeCell="L22" sqref="$A1:$XFD1048576"/>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s="63" customFormat="1" ht="20.25" spans="1:9">
      <c r="A1" s="65" t="str">
        <f ca="1">MID(CELL("filename",A7),FIND("]",CELL("filename"),1)+1,255)</f>
        <v>Cancel blend</v>
      </c>
      <c r="B1" s="65"/>
      <c r="C1" s="65"/>
      <c r="D1" s="65"/>
      <c r="E1" s="65"/>
      <c r="F1" s="65"/>
      <c r="G1" s="65"/>
      <c r="H1" s="65"/>
      <c r="I1" s="65"/>
    </row>
    <row r="2" s="63" customFormat="1"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s="63" customFormat="1" ht="4.5" customHeight="1" spans="1:9">
      <c r="A11" s="87"/>
      <c r="B11" s="87"/>
      <c r="C11" s="87"/>
      <c r="D11" s="87"/>
      <c r="E11" s="87"/>
      <c r="F11" s="87"/>
      <c r="G11" s="87"/>
      <c r="H11" s="87"/>
      <c r="I11" s="109"/>
    </row>
    <row r="12" s="63" customFormat="1" ht="29.25" customHeight="1" spans="1:9">
      <c r="A12" s="88" t="s">
        <v>118</v>
      </c>
      <c r="B12" s="88" t="s">
        <v>355</v>
      </c>
      <c r="C12" s="88" t="s">
        <v>120</v>
      </c>
      <c r="D12" s="88" t="s">
        <v>121</v>
      </c>
      <c r="E12" s="88" t="s">
        <v>122</v>
      </c>
      <c r="F12" s="88" t="s">
        <v>31</v>
      </c>
      <c r="G12" s="88" t="s">
        <v>123</v>
      </c>
      <c r="H12" s="89" t="s">
        <v>65</v>
      </c>
      <c r="I12" s="110"/>
    </row>
    <row r="13" s="63" customFormat="1" ht="13.5" spans="1:9">
      <c r="A13" s="179" t="s">
        <v>968</v>
      </c>
      <c r="B13" s="91"/>
      <c r="C13" s="91"/>
      <c r="D13" s="91"/>
      <c r="E13" s="91"/>
      <c r="F13" s="91"/>
      <c r="G13" s="91"/>
      <c r="H13" s="91"/>
      <c r="I13" s="111"/>
    </row>
    <row r="14" s="63" customFormat="1" ht="24" spans="1:9">
      <c r="A14" s="100">
        <f>MAX(A$12:A13)+1</f>
        <v>1</v>
      </c>
      <c r="B14" s="180" t="s">
        <v>969</v>
      </c>
      <c r="C14" s="102" t="s">
        <v>872</v>
      </c>
      <c r="D14" s="95" t="s">
        <v>130</v>
      </c>
      <c r="E14" s="103"/>
      <c r="F14" s="104"/>
      <c r="G14" s="98"/>
      <c r="H14" s="105"/>
      <c r="I14" s="104"/>
    </row>
    <row r="15" s="63" customFormat="1" ht="24" spans="1:9">
      <c r="A15" s="100">
        <f>MAX(A$12:A14)+1</f>
        <v>2</v>
      </c>
      <c r="B15" s="181" t="s">
        <v>970</v>
      </c>
      <c r="C15" s="102" t="s">
        <v>872</v>
      </c>
      <c r="D15" s="95" t="s">
        <v>130</v>
      </c>
      <c r="E15" s="103"/>
      <c r="F15" s="104"/>
      <c r="G15" s="98"/>
      <c r="H15" s="105"/>
      <c r="I15" s="104"/>
    </row>
    <row r="16" s="63" customFormat="1" spans="1:9">
      <c r="A16" s="100">
        <f>MAX(A$12:A15)+1</f>
        <v>3</v>
      </c>
      <c r="B16" s="181"/>
      <c r="C16" s="102"/>
      <c r="D16" s="95" t="s">
        <v>130</v>
      </c>
      <c r="E16" s="103"/>
      <c r="F16" s="104"/>
      <c r="G16" s="98"/>
      <c r="H16" s="105"/>
      <c r="I16" s="104"/>
    </row>
    <row r="17" s="63" customFormat="1" spans="1:9">
      <c r="A17" s="100">
        <f>MAX(A$12:A16)+1</f>
        <v>4</v>
      </c>
      <c r="B17" s="181"/>
      <c r="C17" s="102"/>
      <c r="D17" s="95" t="s">
        <v>130</v>
      </c>
      <c r="E17" s="103"/>
      <c r="F17" s="104"/>
      <c r="G17" s="98"/>
      <c r="H17" s="105"/>
      <c r="I17" s="104"/>
    </row>
    <row r="18" s="63" customFormat="1" spans="1:9">
      <c r="A18" s="100">
        <f>MAX(A$12:A17)+1</f>
        <v>5</v>
      </c>
      <c r="B18" s="182"/>
      <c r="C18" s="101"/>
      <c r="D18" s="95" t="s">
        <v>130</v>
      </c>
      <c r="E18" s="103"/>
      <c r="F18" s="104"/>
      <c r="G18" s="98"/>
      <c r="H18" s="105"/>
      <c r="I18" s="104"/>
    </row>
    <row r="19" s="63" customFormat="1" spans="1:9">
      <c r="A19" s="100">
        <f>MAX(A$12:A18)+1</f>
        <v>6</v>
      </c>
      <c r="B19" s="102"/>
      <c r="C19" s="101"/>
      <c r="D19" s="95" t="s">
        <v>130</v>
      </c>
      <c r="E19" s="103"/>
      <c r="F19" s="104"/>
      <c r="G19" s="98"/>
      <c r="H19" s="105"/>
      <c r="I19" s="104"/>
    </row>
    <row r="20" s="63" customFormat="1" spans="1:9">
      <c r="A20" s="100">
        <f>MAX(A$12:A19)+1</f>
        <v>7</v>
      </c>
      <c r="B20" s="101"/>
      <c r="C20" s="101"/>
      <c r="D20" s="95" t="s">
        <v>130</v>
      </c>
      <c r="E20" s="103"/>
      <c r="F20" s="104"/>
      <c r="G20" s="98"/>
      <c r="H20" s="105"/>
      <c r="I20" s="104"/>
    </row>
    <row r="21" s="63" customFormat="1" spans="1:9">
      <c r="A21" s="100">
        <f>MAX(A$12:A20)+1</f>
        <v>8</v>
      </c>
      <c r="B21" s="102"/>
      <c r="C21" s="101"/>
      <c r="D21" s="95" t="s">
        <v>130</v>
      </c>
      <c r="E21" s="103"/>
      <c r="F21" s="104"/>
      <c r="G21" s="98"/>
      <c r="H21" s="105"/>
      <c r="I21" s="104"/>
    </row>
    <row r="22" s="63" customFormat="1" spans="1:9">
      <c r="A22" s="100">
        <f>MAX(A$12:A21)+1</f>
        <v>9</v>
      </c>
      <c r="B22" s="102"/>
      <c r="C22" s="101"/>
      <c r="D22" s="95" t="s">
        <v>130</v>
      </c>
      <c r="E22" s="103"/>
      <c r="F22" s="104"/>
      <c r="G22" s="98"/>
      <c r="H22" s="105"/>
      <c r="I22" s="104"/>
    </row>
    <row r="23" s="63" customFormat="1" spans="1:9">
      <c r="A23" s="100">
        <f>MAX(A$12:A22)+1</f>
        <v>10</v>
      </c>
      <c r="B23" s="101"/>
      <c r="C23" s="101"/>
      <c r="D23" s="95" t="s">
        <v>130</v>
      </c>
      <c r="E23" s="103"/>
      <c r="F23" s="104"/>
      <c r="G23" s="98"/>
      <c r="H23" s="105"/>
      <c r="I23" s="104"/>
    </row>
    <row r="24" s="63" customFormat="1" spans="1:9">
      <c r="A24" s="100">
        <f>MAX(A$12:A23)+1</f>
        <v>11</v>
      </c>
      <c r="B24" s="102"/>
      <c r="C24" s="101"/>
      <c r="D24" s="95" t="s">
        <v>130</v>
      </c>
      <c r="E24" s="103"/>
      <c r="F24" s="104"/>
      <c r="G24" s="98"/>
      <c r="H24" s="105"/>
      <c r="I24" s="104"/>
    </row>
    <row r="25" s="63" customFormat="1" spans="1:9">
      <c r="A25" s="100">
        <f>MAX(A$12:A24)+1</f>
        <v>12</v>
      </c>
      <c r="B25" s="102"/>
      <c r="C25" s="101"/>
      <c r="D25" s="95" t="s">
        <v>130</v>
      </c>
      <c r="E25" s="103"/>
      <c r="F25" s="104"/>
      <c r="G25" s="98"/>
      <c r="H25" s="105"/>
      <c r="I25" s="104"/>
    </row>
    <row r="26" s="63" customFormat="1" spans="1:9">
      <c r="A26" s="100">
        <f>MAX(A$12:A25)+1</f>
        <v>13</v>
      </c>
      <c r="B26" s="101"/>
      <c r="C26" s="101"/>
      <c r="D26" s="95" t="s">
        <v>130</v>
      </c>
      <c r="E26" s="103"/>
      <c r="F26" s="104"/>
      <c r="G26" s="98"/>
      <c r="H26" s="105"/>
      <c r="I26" s="104"/>
    </row>
    <row r="27" s="63" customFormat="1" spans="1:9">
      <c r="A27" s="100">
        <f>MAX(A$12:A26)+1</f>
        <v>14</v>
      </c>
      <c r="B27" s="102"/>
      <c r="C27" s="101"/>
      <c r="D27" s="95" t="s">
        <v>130</v>
      </c>
      <c r="E27" s="103"/>
      <c r="F27" s="104"/>
      <c r="G27" s="98"/>
      <c r="H27" s="105"/>
      <c r="I27" s="104"/>
    </row>
    <row r="28" s="63" customFormat="1" spans="1:9">
      <c r="A28" s="100">
        <f>MAX(A$12:A27)+1</f>
        <v>15</v>
      </c>
      <c r="B28" s="102"/>
      <c r="C28" s="101"/>
      <c r="D28" s="95" t="s">
        <v>130</v>
      </c>
      <c r="E28" s="103"/>
      <c r="F28" s="104"/>
      <c r="G28" s="98"/>
      <c r="H28" s="105"/>
      <c r="I28" s="104"/>
    </row>
    <row r="29" s="63" customFormat="1" spans="1:9">
      <c r="A29" s="100">
        <f>MAX(A$12:A28)+1</f>
        <v>16</v>
      </c>
      <c r="B29" s="101"/>
      <c r="C29" s="101"/>
      <c r="D29" s="95" t="s">
        <v>130</v>
      </c>
      <c r="E29" s="103"/>
      <c r="F29" s="104"/>
      <c r="G29" s="98"/>
      <c r="H29" s="105"/>
      <c r="I29" s="104"/>
    </row>
    <row r="30" s="63" customFormat="1" spans="1:9">
      <c r="A30" s="100">
        <f>MAX(A$12:A29)+1</f>
        <v>17</v>
      </c>
      <c r="B30" s="102"/>
      <c r="C30" s="101"/>
      <c r="D30" s="95" t="s">
        <v>130</v>
      </c>
      <c r="E30" s="103"/>
      <c r="F30" s="104"/>
      <c r="G30" s="98"/>
      <c r="H30" s="105"/>
      <c r="I30" s="104"/>
    </row>
    <row r="31" s="63" customFormat="1" spans="1:9">
      <c r="A31" s="100">
        <f>MAX(A$12:A30)+1</f>
        <v>18</v>
      </c>
      <c r="B31" s="102"/>
      <c r="C31" s="101"/>
      <c r="D31" s="95" t="s">
        <v>130</v>
      </c>
      <c r="E31" s="103"/>
      <c r="F31" s="104"/>
      <c r="G31" s="98"/>
      <c r="H31" s="105"/>
      <c r="I31" s="104"/>
    </row>
    <row r="32" s="63" customFormat="1" spans="1:9">
      <c r="A32" s="100">
        <f>MAX(A$12:A31)+1</f>
        <v>19</v>
      </c>
      <c r="B32" s="101"/>
      <c r="C32" s="101"/>
      <c r="D32" s="95" t="s">
        <v>130</v>
      </c>
      <c r="E32" s="103"/>
      <c r="F32" s="104"/>
      <c r="G32" s="98"/>
      <c r="H32" s="105"/>
      <c r="I32" s="104"/>
    </row>
    <row r="33" s="63" customFormat="1" spans="1:9">
      <c r="A33" s="100">
        <f>MAX(A$12:A32)+1</f>
        <v>20</v>
      </c>
      <c r="B33" s="102"/>
      <c r="C33" s="101"/>
      <c r="D33" s="95" t="s">
        <v>130</v>
      </c>
      <c r="E33" s="103"/>
      <c r="F33" s="104"/>
      <c r="G33" s="98"/>
      <c r="H33" s="105"/>
      <c r="I33" s="104"/>
    </row>
    <row r="34" s="63" customFormat="1" spans="1:9">
      <c r="A34" s="100">
        <f>MAX(A$12:A33)+1</f>
        <v>21</v>
      </c>
      <c r="B34" s="102"/>
      <c r="C34" s="101"/>
      <c r="D34" s="95" t="s">
        <v>130</v>
      </c>
      <c r="E34" s="103"/>
      <c r="F34" s="104"/>
      <c r="G34" s="98"/>
      <c r="H34" s="105"/>
      <c r="I34" s="104"/>
    </row>
    <row r="35" s="63" customFormat="1" spans="1:9">
      <c r="A35" s="100">
        <f>MAX(A$12:A34)+1</f>
        <v>22</v>
      </c>
      <c r="B35" s="101"/>
      <c r="C35" s="101"/>
      <c r="D35" s="95" t="s">
        <v>130</v>
      </c>
      <c r="E35" s="103"/>
      <c r="F35" s="104"/>
      <c r="G35" s="98"/>
      <c r="H35" s="105"/>
      <c r="I35" s="104"/>
    </row>
    <row r="36" s="63" customFormat="1" spans="1:9">
      <c r="A36" s="100">
        <f>MAX(A$12:A35)+1</f>
        <v>23</v>
      </c>
      <c r="B36" s="102"/>
      <c r="C36" s="101"/>
      <c r="D36" s="95" t="s">
        <v>130</v>
      </c>
      <c r="E36" s="103"/>
      <c r="F36" s="104"/>
      <c r="G36" s="98"/>
      <c r="H36" s="105"/>
      <c r="I36" s="104"/>
    </row>
    <row r="37" s="63" customFormat="1" spans="1:9">
      <c r="A37" s="100">
        <f>MAX(A$12:A36)+1</f>
        <v>24</v>
      </c>
      <c r="B37" s="102"/>
      <c r="C37" s="101"/>
      <c r="D37" s="95" t="s">
        <v>130</v>
      </c>
      <c r="E37" s="103"/>
      <c r="F37" s="104"/>
      <c r="G37" s="98"/>
      <c r="H37" s="105"/>
      <c r="I37" s="104"/>
    </row>
    <row r="38" s="63" customFormat="1" spans="1:9">
      <c r="A38" s="100">
        <f>MAX(A$12:A37)+1</f>
        <v>25</v>
      </c>
      <c r="B38" s="101"/>
      <c r="C38" s="101"/>
      <c r="D38" s="95" t="s">
        <v>130</v>
      </c>
      <c r="E38" s="103"/>
      <c r="F38" s="104"/>
      <c r="G38" s="98"/>
      <c r="H38" s="105"/>
      <c r="I38" s="104"/>
    </row>
    <row r="39" s="63" customFormat="1" spans="1:9">
      <c r="A39" s="100">
        <f>MAX(A$12:A38)+1</f>
        <v>26</v>
      </c>
      <c r="B39" s="102"/>
      <c r="C39" s="101"/>
      <c r="D39" s="95" t="s">
        <v>130</v>
      </c>
      <c r="E39" s="103"/>
      <c r="F39" s="104"/>
      <c r="G39" s="98"/>
      <c r="H39" s="105"/>
      <c r="I39" s="104"/>
    </row>
    <row r="40" s="63" customFormat="1" spans="1:9">
      <c r="A40" s="100">
        <f>MAX(A$12:A39)+1</f>
        <v>27</v>
      </c>
      <c r="B40" s="102"/>
      <c r="C40" s="101"/>
      <c r="D40" s="95" t="s">
        <v>130</v>
      </c>
      <c r="E40" s="103"/>
      <c r="F40" s="104"/>
      <c r="G40" s="98"/>
      <c r="H40" s="105"/>
      <c r="I40" s="104"/>
    </row>
    <row r="41" s="63" customFormat="1" spans="1:9">
      <c r="A41" s="100">
        <f>MAX(A$12:A40)+1</f>
        <v>28</v>
      </c>
      <c r="B41" s="101"/>
      <c r="C41" s="101"/>
      <c r="D41" s="95" t="s">
        <v>130</v>
      </c>
      <c r="E41" s="103"/>
      <c r="F41" s="104"/>
      <c r="G41" s="98"/>
      <c r="H41" s="105"/>
      <c r="I41" s="104"/>
    </row>
    <row r="42" s="63" customFormat="1" spans="1:9">
      <c r="A42" s="100">
        <f>MAX(A$12:A41)+1</f>
        <v>29</v>
      </c>
      <c r="B42" s="102"/>
      <c r="C42" s="101"/>
      <c r="D42" s="95" t="s">
        <v>130</v>
      </c>
      <c r="E42" s="103"/>
      <c r="F42" s="104"/>
      <c r="G42" s="98"/>
      <c r="H42" s="105"/>
      <c r="I42" s="104"/>
    </row>
    <row r="43" s="63" customFormat="1" spans="1:9">
      <c r="A43" s="100">
        <f>MAX(A$12:A42)+1</f>
        <v>30</v>
      </c>
      <c r="B43" s="102"/>
      <c r="C43" s="101"/>
      <c r="D43" s="95" t="s">
        <v>130</v>
      </c>
      <c r="E43" s="103"/>
      <c r="F43" s="104"/>
      <c r="G43" s="98"/>
      <c r="H43" s="105"/>
      <c r="I43" s="104"/>
    </row>
    <row r="44" s="63" customFormat="1" spans="1:9">
      <c r="A44" s="100">
        <f>MAX(A$12:A43)+1</f>
        <v>31</v>
      </c>
      <c r="B44" s="101"/>
      <c r="C44" s="101"/>
      <c r="D44" s="95" t="s">
        <v>130</v>
      </c>
      <c r="E44" s="103"/>
      <c r="F44" s="104"/>
      <c r="G44" s="98"/>
      <c r="H44" s="105"/>
      <c r="I44" s="104"/>
    </row>
    <row r="45" s="63" customFormat="1" spans="1:9">
      <c r="A45" s="100">
        <f>MAX(A$12:A44)+1</f>
        <v>32</v>
      </c>
      <c r="B45" s="102"/>
      <c r="C45" s="101"/>
      <c r="D45" s="95" t="s">
        <v>130</v>
      </c>
      <c r="E45" s="103"/>
      <c r="F45" s="104"/>
      <c r="G45" s="98"/>
      <c r="H45" s="105"/>
      <c r="I45" s="104"/>
    </row>
    <row r="46" s="63" customFormat="1" spans="1:9">
      <c r="A46" s="100">
        <f>MAX(A$12:A45)+1</f>
        <v>33</v>
      </c>
      <c r="B46" s="102"/>
      <c r="C46" s="101"/>
      <c r="D46" s="95" t="s">
        <v>130</v>
      </c>
      <c r="E46" s="103"/>
      <c r="F46" s="104"/>
      <c r="G46" s="98"/>
      <c r="H46" s="105"/>
      <c r="I46" s="104"/>
    </row>
    <row r="47" s="63" customFormat="1" spans="1:9">
      <c r="A47" s="100">
        <f>MAX(A$12:A46)+1</f>
        <v>34</v>
      </c>
      <c r="B47" s="101"/>
      <c r="C47" s="101"/>
      <c r="D47" s="95" t="s">
        <v>130</v>
      </c>
      <c r="E47" s="103"/>
      <c r="F47" s="104"/>
      <c r="G47" s="98"/>
      <c r="H47" s="105"/>
      <c r="I47" s="104"/>
    </row>
    <row r="48" s="63" customFormat="1" spans="1:9">
      <c r="A48" s="100">
        <f>MAX(A$12:A47)+1</f>
        <v>35</v>
      </c>
      <c r="B48" s="102"/>
      <c r="C48" s="101"/>
      <c r="D48" s="95" t="s">
        <v>130</v>
      </c>
      <c r="E48" s="103"/>
      <c r="F48" s="104"/>
      <c r="G48" s="98"/>
      <c r="H48" s="105"/>
      <c r="I48" s="104"/>
    </row>
    <row r="49" s="63" customFormat="1" spans="1:9">
      <c r="A49" s="100">
        <f>MAX(A$12:A48)+1</f>
        <v>36</v>
      </c>
      <c r="B49" s="102"/>
      <c r="C49" s="101"/>
      <c r="D49" s="95" t="s">
        <v>130</v>
      </c>
      <c r="E49" s="103"/>
      <c r="F49" s="104"/>
      <c r="G49" s="98"/>
      <c r="H49" s="105"/>
      <c r="I49" s="104"/>
    </row>
    <row r="50" s="63" customFormat="1" spans="1:9">
      <c r="A50" s="100">
        <f>MAX(A$12:A49)+1</f>
        <v>37</v>
      </c>
      <c r="B50" s="101"/>
      <c r="C50" s="101"/>
      <c r="D50" s="95" t="s">
        <v>130</v>
      </c>
      <c r="E50" s="103"/>
      <c r="F50" s="104"/>
      <c r="G50" s="98"/>
      <c r="H50" s="105"/>
      <c r="I50" s="104"/>
    </row>
    <row r="51" s="63" customFormat="1" spans="1:9">
      <c r="A51" s="100">
        <f>MAX(A$12:A50)+1</f>
        <v>38</v>
      </c>
      <c r="B51" s="102"/>
      <c r="C51" s="101"/>
      <c r="D51" s="95" t="s">
        <v>130</v>
      </c>
      <c r="E51" s="103"/>
      <c r="F51" s="104"/>
      <c r="G51" s="98"/>
      <c r="H51" s="105"/>
      <c r="I51" s="104"/>
    </row>
    <row r="52" s="63" customFormat="1" spans="1:9">
      <c r="A52" s="100">
        <f>MAX(A$12:A51)+1</f>
        <v>39</v>
      </c>
      <c r="B52" s="102"/>
      <c r="C52" s="101"/>
      <c r="D52" s="95" t="s">
        <v>130</v>
      </c>
      <c r="E52" s="103"/>
      <c r="F52" s="104"/>
      <c r="G52" s="98"/>
      <c r="H52" s="105"/>
      <c r="I52" s="104"/>
    </row>
    <row r="53" s="63" customFormat="1" spans="1:9">
      <c r="A53" s="100">
        <f>MAX(A$12:A52)+1</f>
        <v>40</v>
      </c>
      <c r="B53" s="101"/>
      <c r="C53" s="101"/>
      <c r="D53" s="95" t="s">
        <v>130</v>
      </c>
      <c r="E53" s="103"/>
      <c r="F53" s="104"/>
      <c r="G53" s="98"/>
      <c r="H53" s="105"/>
      <c r="I53" s="104"/>
    </row>
    <row r="54" s="63" customFormat="1" spans="1:9">
      <c r="A54" s="100">
        <f>MAX(A$12:A53)+1</f>
        <v>41</v>
      </c>
      <c r="B54" s="102"/>
      <c r="C54" s="101"/>
      <c r="D54" s="95" t="s">
        <v>130</v>
      </c>
      <c r="E54" s="103"/>
      <c r="F54" s="104"/>
      <c r="G54" s="98"/>
      <c r="H54" s="105"/>
      <c r="I54" s="104"/>
    </row>
    <row r="55" s="63" customFormat="1" spans="1:9">
      <c r="A55" s="100">
        <f>MAX(A$12:A54)+1</f>
        <v>42</v>
      </c>
      <c r="B55" s="102"/>
      <c r="C55" s="101"/>
      <c r="D55" s="95" t="s">
        <v>130</v>
      </c>
      <c r="E55" s="103"/>
      <c r="F55" s="104"/>
      <c r="G55" s="98"/>
      <c r="H55" s="105"/>
      <c r="I55" s="104"/>
    </row>
    <row r="56" s="63" customFormat="1" spans="1:9">
      <c r="A56" s="100">
        <f>MAX(A$12:A55)+1</f>
        <v>43</v>
      </c>
      <c r="B56" s="101"/>
      <c r="C56" s="101"/>
      <c r="D56" s="95" t="s">
        <v>130</v>
      </c>
      <c r="E56" s="103"/>
      <c r="F56" s="104"/>
      <c r="G56" s="98"/>
      <c r="H56" s="105"/>
      <c r="I56" s="104"/>
    </row>
    <row r="57" s="63" customFormat="1" spans="1:9">
      <c r="A57" s="100">
        <f>MAX(A$12:A56)+1</f>
        <v>44</v>
      </c>
      <c r="B57" s="102"/>
      <c r="C57" s="101"/>
      <c r="D57" s="95" t="s">
        <v>130</v>
      </c>
      <c r="E57" s="103"/>
      <c r="F57" s="104"/>
      <c r="G57" s="98"/>
      <c r="H57" s="105"/>
      <c r="I57" s="104"/>
    </row>
    <row r="58" s="63" customFormat="1" spans="1:9">
      <c r="A58" s="100">
        <f>MAX(A$12:A57)+1</f>
        <v>45</v>
      </c>
      <c r="B58" s="102"/>
      <c r="C58" s="101"/>
      <c r="D58" s="95" t="s">
        <v>130</v>
      </c>
      <c r="E58" s="103"/>
      <c r="F58" s="104"/>
      <c r="G58" s="98"/>
      <c r="H58" s="105"/>
      <c r="I58" s="104"/>
    </row>
    <row r="59" s="63" customFormat="1" spans="1:9">
      <c r="A59" s="100">
        <f>MAX(A$12:A58)+1</f>
        <v>46</v>
      </c>
      <c r="B59" s="101"/>
      <c r="C59" s="101"/>
      <c r="D59" s="95" t="s">
        <v>130</v>
      </c>
      <c r="E59" s="103"/>
      <c r="F59" s="104"/>
      <c r="G59" s="98"/>
      <c r="H59" s="105"/>
      <c r="I59" s="104"/>
    </row>
    <row r="60" s="63" customFormat="1" spans="1:9">
      <c r="A60" s="107"/>
      <c r="B60" s="107"/>
      <c r="C60" s="107"/>
      <c r="D60" s="107"/>
      <c r="E60" s="107"/>
      <c r="F60" s="107"/>
      <c r="G60" s="107"/>
      <c r="H60" s="107"/>
      <c r="I60" s="107"/>
    </row>
    <row r="61" s="63" customFormat="1" spans="1:9">
      <c r="A61" s="112" t="s">
        <v>137</v>
      </c>
      <c r="B61" s="112"/>
      <c r="C61" s="112"/>
      <c r="D61" s="112"/>
      <c r="E61" s="112"/>
      <c r="F61" s="112"/>
      <c r="G61" s="112"/>
      <c r="H61" s="112"/>
      <c r="I61" s="112"/>
    </row>
  </sheetData>
  <mergeCells count="4">
    <mergeCell ref="A1:I1"/>
    <mergeCell ref="A13:I13"/>
    <mergeCell ref="A60:I60"/>
    <mergeCell ref="A61:I61"/>
  </mergeCells>
  <conditionalFormatting sqref="D14:D59">
    <cfRule type="cellIs" dxfId="3" priority="3" stopIfTrue="1" operator="equal">
      <formula>"u"</formula>
    </cfRule>
    <cfRule type="cellIs" dxfId="2" priority="2" stopIfTrue="1" operator="equal">
      <formula>"B"</formula>
    </cfRule>
    <cfRule type="cellIs" dxfId="1" priority="1" stopIfTrue="1" operator="equal">
      <formula>"F"</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59">
      <formula1>"U,P,F,B,S,n/a"</formula1>
    </dataValidation>
  </dataValidations>
  <pageMargins left="0.75" right="0.75" top="1" bottom="1" header="0.5" footer="0.5"/>
  <headerFooter/>
  <drawing r:id="rId2"/>
  <legacyDrawing r:id="rId3"/>
  <oleObjects>
    <mc:AlternateContent xmlns:mc="http://schemas.openxmlformats.org/markup-compatibility/2006">
      <mc:Choice Requires="x14">
        <oleObject shapeId="175105"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75105" progId="Paint.Picture" r:id="rId4"/>
      </mc:Fallback>
    </mc:AlternateContent>
  </oleObjects>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topLeftCell="A10" workbookViewId="0">
      <selection activeCell="J25" sqref="$A1:$XFD1048576"/>
    </sheetView>
  </sheetViews>
  <sheetFormatPr defaultColWidth="9" defaultRowHeight="12.75" outlineLevelCol="7"/>
  <cols>
    <col min="1" max="1" width="3.14285714285714" customWidth="1"/>
    <col min="2" max="2" width="32.1428571428571" customWidth="1"/>
    <col min="3" max="3" width="29.5714285714286" customWidth="1"/>
    <col min="4" max="4" width="30.4285714285714" customWidth="1"/>
    <col min="5" max="5" width="24.7142857142857" customWidth="1"/>
    <col min="6" max="6" width="9.14285714285714" customWidth="1"/>
    <col min="7" max="7" width="12.1428571428571" customWidth="1"/>
  </cols>
  <sheetData>
    <row r="1" ht="16.5" spans="1:8">
      <c r="A1" s="115" t="s">
        <v>971</v>
      </c>
      <c r="B1" s="115"/>
      <c r="C1" s="115"/>
      <c r="D1" s="115"/>
      <c r="E1" s="115"/>
      <c r="F1" s="115"/>
      <c r="G1" s="115"/>
      <c r="H1" s="115"/>
    </row>
    <row r="2" ht="24.75" spans="1:8">
      <c r="A2" s="116"/>
      <c r="B2" s="117" t="s">
        <v>139</v>
      </c>
      <c r="C2" s="117"/>
      <c r="D2" s="118" t="s">
        <v>969</v>
      </c>
      <c r="E2" s="119"/>
      <c r="F2" s="120" t="s">
        <v>141</v>
      </c>
      <c r="G2" s="121"/>
      <c r="H2" s="122"/>
    </row>
    <row r="3" ht="27.75" customHeight="1" spans="1:8">
      <c r="A3" s="123"/>
      <c r="B3" s="124" t="s">
        <v>143</v>
      </c>
      <c r="C3" s="125"/>
      <c r="D3" s="126"/>
      <c r="E3" s="127"/>
      <c r="F3" s="128"/>
      <c r="G3" s="129"/>
      <c r="H3" s="122"/>
    </row>
    <row r="4" spans="1:8">
      <c r="A4" s="130"/>
      <c r="B4" s="124" t="s">
        <v>145</v>
      </c>
      <c r="C4" s="125"/>
      <c r="D4" s="126"/>
      <c r="E4" s="127"/>
      <c r="F4" s="128"/>
      <c r="G4" s="129"/>
      <c r="H4" s="122"/>
    </row>
    <row r="5" ht="30" customHeight="1" spans="1:8">
      <c r="A5" s="130"/>
      <c r="B5" s="124" t="s">
        <v>147</v>
      </c>
      <c r="C5" s="131"/>
      <c r="D5" s="132"/>
      <c r="E5" s="132"/>
      <c r="F5" s="132"/>
      <c r="G5" s="132"/>
      <c r="H5" s="122"/>
    </row>
    <row r="6" ht="26.25" customHeight="1" spans="1:8">
      <c r="A6" s="133"/>
      <c r="B6" s="134" t="s">
        <v>149</v>
      </c>
      <c r="C6" s="135"/>
      <c r="D6" s="136" t="s">
        <v>525</v>
      </c>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829</v>
      </c>
      <c r="H8" s="151"/>
    </row>
    <row r="9" ht="26.25" spans="1:8">
      <c r="A9" s="152" t="s">
        <v>158</v>
      </c>
      <c r="B9" s="153" t="s">
        <v>159</v>
      </c>
      <c r="C9" s="153"/>
      <c r="D9" s="153" t="s">
        <v>161</v>
      </c>
      <c r="E9" s="153"/>
      <c r="F9" s="154" t="s">
        <v>121</v>
      </c>
      <c r="G9" s="155" t="s">
        <v>163</v>
      </c>
      <c r="H9" s="156"/>
    </row>
    <row r="10" ht="25.5" spans="1:8">
      <c r="A10" s="157">
        <v>1</v>
      </c>
      <c r="B10" s="158" t="s">
        <v>728</v>
      </c>
      <c r="C10" s="158"/>
      <c r="D10" s="158" t="s">
        <v>169</v>
      </c>
      <c r="E10" s="159"/>
      <c r="F10" s="95" t="s">
        <v>130</v>
      </c>
      <c r="G10" s="160"/>
      <c r="H10" s="161"/>
    </row>
    <row r="11" ht="60" spans="1:8">
      <c r="A11" s="157">
        <v>2</v>
      </c>
      <c r="B11" s="164" t="s">
        <v>755</v>
      </c>
      <c r="C11" s="164"/>
      <c r="D11" s="165" t="s">
        <v>451</v>
      </c>
      <c r="E11" s="159"/>
      <c r="F11" s="95" t="s">
        <v>130</v>
      </c>
      <c r="G11" s="166"/>
      <c r="H11" s="167"/>
    </row>
    <row r="12" ht="48" spans="1:8">
      <c r="A12" s="157">
        <v>3</v>
      </c>
      <c r="B12" s="168" t="s">
        <v>972</v>
      </c>
      <c r="C12" s="168"/>
      <c r="D12" s="169" t="s">
        <v>973</v>
      </c>
      <c r="E12" s="159"/>
      <c r="F12" s="95" t="s">
        <v>130</v>
      </c>
      <c r="G12" s="166"/>
      <c r="H12" s="167"/>
    </row>
    <row r="13" spans="1:8">
      <c r="A13" s="157">
        <v>4</v>
      </c>
      <c r="B13" s="183" t="s">
        <v>943</v>
      </c>
      <c r="C13" s="158"/>
      <c r="D13" s="158" t="s">
        <v>914</v>
      </c>
      <c r="E13" s="172"/>
      <c r="F13" s="95" t="s">
        <v>130</v>
      </c>
      <c r="G13" s="170"/>
      <c r="H13" s="171"/>
    </row>
    <row r="14" spans="1:8">
      <c r="A14" s="157"/>
      <c r="B14" s="158"/>
      <c r="C14" s="158"/>
      <c r="D14" s="158" t="s">
        <v>220</v>
      </c>
      <c r="E14" s="172"/>
      <c r="F14" s="95" t="s">
        <v>130</v>
      </c>
      <c r="G14" s="170"/>
      <c r="H14" s="171"/>
    </row>
    <row r="15" spans="1:8">
      <c r="A15" s="157"/>
      <c r="B15" s="158"/>
      <c r="C15" s="158"/>
      <c r="D15" s="158"/>
      <c r="E15" s="172"/>
      <c r="F15" s="95" t="s">
        <v>130</v>
      </c>
      <c r="G15" s="170"/>
      <c r="H15" s="171"/>
    </row>
    <row r="16" spans="1:8">
      <c r="A16" s="157"/>
      <c r="B16" s="158"/>
      <c r="C16" s="158"/>
      <c r="D16" s="158"/>
      <c r="E16" s="172"/>
      <c r="F16" s="95" t="s">
        <v>130</v>
      </c>
      <c r="G16" s="170"/>
      <c r="H16" s="171"/>
    </row>
    <row r="17" spans="1:8">
      <c r="A17" s="157"/>
      <c r="B17" s="158"/>
      <c r="C17" s="158"/>
      <c r="D17" s="158"/>
      <c r="E17" s="172"/>
      <c r="F17" s="95" t="s">
        <v>130</v>
      </c>
      <c r="G17" s="170"/>
      <c r="H17" s="171"/>
    </row>
    <row r="18" ht="27" customHeight="1" spans="1:8">
      <c r="A18" s="157"/>
      <c r="B18" s="158"/>
      <c r="C18" s="158"/>
      <c r="D18" s="158"/>
      <c r="E18" s="172"/>
      <c r="F18" s="95" t="s">
        <v>130</v>
      </c>
      <c r="G18" s="170"/>
      <c r="H18" s="171"/>
    </row>
    <row r="19" customHeight="1" spans="1:8">
      <c r="A19" s="157"/>
      <c r="B19" s="158"/>
      <c r="C19" s="158"/>
      <c r="D19" s="158"/>
      <c r="E19" s="172"/>
      <c r="F19" s="95" t="s">
        <v>130</v>
      </c>
      <c r="G19" s="170"/>
      <c r="H19" s="171"/>
    </row>
    <row r="20" customHeight="1" spans="1:8">
      <c r="A20" s="157"/>
      <c r="B20" s="158"/>
      <c r="C20" s="158"/>
      <c r="D20" s="158"/>
      <c r="E20" s="172"/>
      <c r="F20" s="95" t="s">
        <v>130</v>
      </c>
      <c r="G20" s="170"/>
      <c r="H20" s="171"/>
    </row>
    <row r="21" spans="1:8">
      <c r="A21" s="157"/>
      <c r="B21" s="158"/>
      <c r="C21" s="158"/>
      <c r="D21" s="158"/>
      <c r="E21" s="172"/>
      <c r="F21" s="95" t="s">
        <v>130</v>
      </c>
      <c r="G21" s="170"/>
      <c r="H21" s="171"/>
    </row>
    <row r="22" spans="1:8">
      <c r="A22" s="157"/>
      <c r="B22" s="158"/>
      <c r="C22" s="158"/>
      <c r="D22" s="158"/>
      <c r="E22" s="172"/>
      <c r="F22" s="95" t="s">
        <v>130</v>
      </c>
      <c r="G22" s="170"/>
      <c r="H22" s="171"/>
    </row>
    <row r="23" ht="13.5" spans="1:8">
      <c r="A23" s="173"/>
      <c r="B23" s="174" t="s">
        <v>238</v>
      </c>
      <c r="C23" s="174"/>
      <c r="D23" s="175"/>
      <c r="E23" s="176"/>
      <c r="F23" s="95" t="s">
        <v>130</v>
      </c>
      <c r="G23" s="177"/>
      <c r="H23" s="178"/>
    </row>
    <row r="27" ht="16.5" spans="1:8">
      <c r="A27" s="115" t="s">
        <v>974</v>
      </c>
      <c r="B27" s="115"/>
      <c r="C27" s="115"/>
      <c r="D27" s="115"/>
      <c r="E27" s="115"/>
      <c r="F27" s="115"/>
      <c r="G27" s="115"/>
      <c r="H27" s="115"/>
    </row>
    <row r="28" ht="24.75" spans="1:8">
      <c r="A28" s="116"/>
      <c r="B28" s="117" t="s">
        <v>139</v>
      </c>
      <c r="C28" s="117"/>
      <c r="D28" s="118" t="s">
        <v>970</v>
      </c>
      <c r="E28" s="119"/>
      <c r="F28" s="120" t="s">
        <v>141</v>
      </c>
      <c r="G28" s="121"/>
      <c r="H28" s="122"/>
    </row>
    <row r="29" spans="1:8">
      <c r="A29" s="123"/>
      <c r="B29" s="124" t="s">
        <v>143</v>
      </c>
      <c r="C29" s="125"/>
      <c r="D29" s="126"/>
      <c r="E29" s="127"/>
      <c r="F29" s="128"/>
      <c r="G29" s="129"/>
      <c r="H29" s="122"/>
    </row>
    <row r="30" spans="1:8">
      <c r="A30" s="130"/>
      <c r="B30" s="124" t="s">
        <v>145</v>
      </c>
      <c r="C30" s="125"/>
      <c r="D30" s="126"/>
      <c r="E30" s="127"/>
      <c r="F30" s="128"/>
      <c r="G30" s="129"/>
      <c r="H30" s="122"/>
    </row>
    <row r="31" spans="1:8">
      <c r="A31" s="130"/>
      <c r="B31" s="124" t="s">
        <v>147</v>
      </c>
      <c r="C31" s="131"/>
      <c r="D31" s="132"/>
      <c r="E31" s="132"/>
      <c r="F31" s="132"/>
      <c r="G31" s="132"/>
      <c r="H31" s="122"/>
    </row>
    <row r="32" ht="13.5" spans="1:8">
      <c r="A32" s="133"/>
      <c r="B32" s="134" t="s">
        <v>149</v>
      </c>
      <c r="C32" s="135"/>
      <c r="D32" s="136" t="s">
        <v>975</v>
      </c>
      <c r="E32" s="128"/>
      <c r="F32" s="128"/>
      <c r="G32" s="129"/>
      <c r="H32" s="137"/>
    </row>
    <row r="33" spans="1:8">
      <c r="A33" s="138"/>
      <c r="B33" s="139" t="s">
        <v>151</v>
      </c>
      <c r="C33" s="139"/>
      <c r="D33" s="140"/>
      <c r="E33" s="141"/>
      <c r="F33" s="142" t="s">
        <v>153</v>
      </c>
      <c r="G33" s="143"/>
      <c r="H33" s="144"/>
    </row>
    <row r="34" ht="13.5" spans="1:8">
      <c r="A34" s="145"/>
      <c r="B34" s="146" t="s">
        <v>154</v>
      </c>
      <c r="C34" s="146"/>
      <c r="D34" s="147" t="s">
        <v>155</v>
      </c>
      <c r="E34" s="148"/>
      <c r="F34" s="149" t="s">
        <v>156</v>
      </c>
      <c r="G34" s="150" t="s">
        <v>829</v>
      </c>
      <c r="H34" s="151"/>
    </row>
    <row r="35" ht="26.25" spans="1:8">
      <c r="A35" s="152" t="s">
        <v>158</v>
      </c>
      <c r="B35" s="153" t="s">
        <v>159</v>
      </c>
      <c r="C35" s="153"/>
      <c r="D35" s="153" t="s">
        <v>161</v>
      </c>
      <c r="E35" s="153"/>
      <c r="F35" s="154" t="s">
        <v>121</v>
      </c>
      <c r="G35" s="155" t="s">
        <v>163</v>
      </c>
      <c r="H35" s="156"/>
    </row>
    <row r="36" ht="25.5" spans="1:8">
      <c r="A36" s="157">
        <v>1</v>
      </c>
      <c r="B36" s="158" t="s">
        <v>728</v>
      </c>
      <c r="C36" s="158"/>
      <c r="D36" s="158" t="s">
        <v>169</v>
      </c>
      <c r="E36" s="159"/>
      <c r="F36" s="95" t="s">
        <v>130</v>
      </c>
      <c r="G36" s="160"/>
      <c r="H36" s="161"/>
    </row>
    <row r="37" ht="60" spans="1:8">
      <c r="A37" s="157">
        <v>2</v>
      </c>
      <c r="B37" s="164" t="s">
        <v>755</v>
      </c>
      <c r="C37" s="164"/>
      <c r="D37" s="165" t="s">
        <v>451</v>
      </c>
      <c r="E37" s="159"/>
      <c r="F37" s="95" t="s">
        <v>130</v>
      </c>
      <c r="G37" s="166"/>
      <c r="H37" s="167"/>
    </row>
    <row r="38" ht="72" spans="1:8">
      <c r="A38" s="157">
        <v>3</v>
      </c>
      <c r="B38" s="168" t="s">
        <v>730</v>
      </c>
      <c r="C38" s="168"/>
      <c r="D38" s="169" t="s">
        <v>785</v>
      </c>
      <c r="E38" s="159"/>
      <c r="F38" s="95" t="s">
        <v>130</v>
      </c>
      <c r="G38" s="166"/>
      <c r="H38" s="167"/>
    </row>
    <row r="39" ht="36" spans="1:8">
      <c r="A39" s="157">
        <v>4</v>
      </c>
      <c r="B39" s="164" t="s">
        <v>976</v>
      </c>
      <c r="C39" s="164"/>
      <c r="D39" s="184" t="s">
        <v>977</v>
      </c>
      <c r="E39" s="185"/>
      <c r="F39" s="95"/>
      <c r="G39" s="166"/>
      <c r="H39" s="167"/>
    </row>
    <row r="40" spans="1:8">
      <c r="A40" s="157">
        <v>5</v>
      </c>
      <c r="B40" s="183" t="s">
        <v>943</v>
      </c>
      <c r="C40" s="158"/>
      <c r="D40" s="158" t="s">
        <v>914</v>
      </c>
      <c r="E40" s="172"/>
      <c r="F40" s="95" t="s">
        <v>130</v>
      </c>
      <c r="G40" s="170"/>
      <c r="H40" s="171"/>
    </row>
    <row r="41" spans="1:8">
      <c r="A41" s="157"/>
      <c r="B41" s="158"/>
      <c r="C41" s="158"/>
      <c r="D41" s="158" t="s">
        <v>220</v>
      </c>
      <c r="E41" s="172"/>
      <c r="F41" s="95" t="s">
        <v>130</v>
      </c>
      <c r="G41" s="170"/>
      <c r="H41" s="171"/>
    </row>
    <row r="42" spans="1:8">
      <c r="A42" s="157"/>
      <c r="B42" s="158"/>
      <c r="C42" s="158"/>
      <c r="D42" s="158"/>
      <c r="E42" s="172"/>
      <c r="F42" s="95" t="s">
        <v>130</v>
      </c>
      <c r="G42" s="170"/>
      <c r="H42" s="171"/>
    </row>
    <row r="43" spans="1:8">
      <c r="A43" s="157"/>
      <c r="B43" s="158"/>
      <c r="C43" s="158"/>
      <c r="D43" s="158"/>
      <c r="E43" s="172"/>
      <c r="F43" s="95" t="s">
        <v>130</v>
      </c>
      <c r="G43" s="170"/>
      <c r="H43" s="171"/>
    </row>
    <row r="44" spans="1:8">
      <c r="A44" s="157"/>
      <c r="B44" s="158"/>
      <c r="C44" s="158"/>
      <c r="D44" s="158"/>
      <c r="E44" s="172"/>
      <c r="F44" s="95" t="s">
        <v>130</v>
      </c>
      <c r="G44" s="170"/>
      <c r="H44" s="171"/>
    </row>
    <row r="45" spans="1:8">
      <c r="A45" s="157"/>
      <c r="B45" s="158"/>
      <c r="C45" s="158"/>
      <c r="D45" s="158"/>
      <c r="E45" s="172"/>
      <c r="F45" s="95" t="s">
        <v>130</v>
      </c>
      <c r="G45" s="170"/>
      <c r="H45" s="171"/>
    </row>
    <row r="46" spans="1:8">
      <c r="A46" s="157"/>
      <c r="B46" s="158"/>
      <c r="C46" s="158"/>
      <c r="D46" s="158"/>
      <c r="E46" s="172"/>
      <c r="F46" s="95" t="s">
        <v>130</v>
      </c>
      <c r="G46" s="170"/>
      <c r="H46" s="171"/>
    </row>
    <row r="47" spans="1:8">
      <c r="A47" s="157"/>
      <c r="B47" s="158"/>
      <c r="C47" s="158"/>
      <c r="D47" s="158"/>
      <c r="E47" s="172"/>
      <c r="F47" s="95" t="s">
        <v>130</v>
      </c>
      <c r="G47" s="170"/>
      <c r="H47" s="171"/>
    </row>
    <row r="48" spans="1:8">
      <c r="A48" s="157"/>
      <c r="B48" s="158"/>
      <c r="C48" s="158"/>
      <c r="D48" s="158"/>
      <c r="E48" s="172"/>
      <c r="F48" s="95" t="s">
        <v>130</v>
      </c>
      <c r="G48" s="170"/>
      <c r="H48" s="171"/>
    </row>
    <row r="49" spans="1:8">
      <c r="A49" s="157"/>
      <c r="B49" s="158"/>
      <c r="C49" s="158"/>
      <c r="D49" s="158"/>
      <c r="E49" s="172"/>
      <c r="F49" s="95" t="s">
        <v>130</v>
      </c>
      <c r="G49" s="170"/>
      <c r="H49" s="171"/>
    </row>
    <row r="50" ht="13.5" spans="1:8">
      <c r="A50" s="173"/>
      <c r="B50" s="174" t="s">
        <v>238</v>
      </c>
      <c r="C50" s="174"/>
      <c r="D50" s="175"/>
      <c r="E50" s="176"/>
      <c r="F50" s="95" t="s">
        <v>130</v>
      </c>
      <c r="G50" s="177"/>
      <c r="H50" s="178"/>
    </row>
  </sheetData>
  <mergeCells count="24">
    <mergeCell ref="A1:H1"/>
    <mergeCell ref="D3:G3"/>
    <mergeCell ref="D4:G4"/>
    <mergeCell ref="D5:G5"/>
    <mergeCell ref="D6:G6"/>
    <mergeCell ref="G9:H9"/>
    <mergeCell ref="G10:H10"/>
    <mergeCell ref="G11:H11"/>
    <mergeCell ref="G13:H13"/>
    <mergeCell ref="G14:H14"/>
    <mergeCell ref="G22:H22"/>
    <mergeCell ref="G23:H23"/>
    <mergeCell ref="A27:H27"/>
    <mergeCell ref="D29:G29"/>
    <mergeCell ref="D30:G30"/>
    <mergeCell ref="D31:G31"/>
    <mergeCell ref="D32:G32"/>
    <mergeCell ref="G35:H35"/>
    <mergeCell ref="G36:H36"/>
    <mergeCell ref="G37:H37"/>
    <mergeCell ref="G40:H40"/>
    <mergeCell ref="G41:H41"/>
    <mergeCell ref="G49:H49"/>
    <mergeCell ref="G50:H50"/>
  </mergeCells>
  <conditionalFormatting sqref="F10:F14">
    <cfRule type="cellIs" dxfId="1" priority="7" stopIfTrue="1" operator="equal">
      <formula>"F"</formula>
    </cfRule>
    <cfRule type="cellIs" dxfId="2" priority="8" stopIfTrue="1" operator="equal">
      <formula>"B"</formula>
    </cfRule>
    <cfRule type="cellIs" dxfId="3" priority="9" stopIfTrue="1" operator="equal">
      <formula>"u"</formula>
    </cfRule>
  </conditionalFormatting>
  <conditionalFormatting sqref="F15:F23">
    <cfRule type="cellIs" dxfId="1" priority="10" stopIfTrue="1" operator="equal">
      <formula>"F"</formula>
    </cfRule>
    <cfRule type="cellIs" dxfId="2" priority="11" stopIfTrue="1" operator="equal">
      <formula>"B"</formula>
    </cfRule>
    <cfRule type="cellIs" dxfId="3" priority="12" stopIfTrue="1" operator="equal">
      <formula>"u"</formula>
    </cfRule>
  </conditionalFormatting>
  <conditionalFormatting sqref="F36:F41">
    <cfRule type="cellIs" dxfId="1" priority="1" stopIfTrue="1" operator="equal">
      <formula>"F"</formula>
    </cfRule>
    <cfRule type="cellIs" dxfId="2" priority="2" stopIfTrue="1" operator="equal">
      <formula>"B"</formula>
    </cfRule>
    <cfRule type="cellIs" dxfId="3" priority="3" stopIfTrue="1" operator="equal">
      <formula>"u"</formula>
    </cfRule>
  </conditionalFormatting>
  <conditionalFormatting sqref="F42:F50">
    <cfRule type="cellIs" dxfId="1" priority="4" stopIfTrue="1" operator="equal">
      <formula>"F"</formula>
    </cfRule>
    <cfRule type="cellIs" dxfId="2" priority="5" stopIfTrue="1" operator="equal">
      <formula>"B"</formula>
    </cfRule>
    <cfRule type="cellIs" dxfId="3" priority="6" stopIfTrue="1" operator="equal">
      <formula>"u"</formula>
    </cfRule>
  </conditionalFormatting>
  <dataValidations count="1">
    <dataValidation type="list" showInputMessage="1" showErrorMessage="1" promptTitle="Valid values include:" prompt="U - Untested&#10;P - Pass&#10;F - Fail&#10;B - Blocked&#10;S - Skipped&#10;n/a - Not applicable&#10;" sqref="F10 F36 F39 F11:F12 F13:F14 F15:F17 F18:F23 F37:F38 F40:F41 F42:F44 F45:F50">
      <formula1>"U,P,F,B,S,n/a"</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6"/>
  <sheetViews>
    <sheetView workbookViewId="0">
      <pane ySplit="12" topLeftCell="A13" activePane="bottomLeft" state="frozen"/>
      <selection/>
      <selection pane="bottomLeft" activeCell="B15" sqref="B15"/>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 Schedule Product Haul</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COUNTIF($D$12:$D$66,"U")</f>
        <v>0</v>
      </c>
      <c r="F4" s="73">
        <f>IF($E$9=0,"-",$E4/$E$9)</f>
        <v>0</v>
      </c>
      <c r="G4" s="74">
        <f>SUMIF($D$12:$D$65,"U",$G$12:$G$65)/60</f>
        <v>0</v>
      </c>
      <c r="H4" s="67"/>
      <c r="I4" s="67"/>
    </row>
    <row r="5" s="61" customFormat="1" ht="12" spans="1:9">
      <c r="A5" s="67"/>
      <c r="B5" s="67"/>
      <c r="C5" s="67"/>
      <c r="D5" s="71" t="s">
        <v>114</v>
      </c>
      <c r="E5" s="72">
        <f>COUNTIF($D$12:$D$66,"P")</f>
        <v>3</v>
      </c>
      <c r="F5" s="73">
        <f>IF($E$9=0,"-",$E5/$E$9)</f>
        <v>1</v>
      </c>
      <c r="G5" s="75">
        <f>SUMIF($D$12:$D$66,"P",$G$12:$G$66)/60</f>
        <v>0</v>
      </c>
      <c r="H5" s="67"/>
      <c r="I5" s="67"/>
    </row>
    <row r="6" s="61" customFormat="1" ht="12" spans="1:9">
      <c r="A6" s="67"/>
      <c r="B6" s="67"/>
      <c r="C6" s="67"/>
      <c r="D6" s="71" t="s">
        <v>115</v>
      </c>
      <c r="E6" s="72">
        <f>COUNTIF($D$12:$D$66,"F")</f>
        <v>0</v>
      </c>
      <c r="F6" s="73">
        <f>IF($E$9=0,"-",$E6/$E$9)</f>
        <v>0</v>
      </c>
      <c r="G6" s="75">
        <f>SUMIF($D$12:$D$66,"F",$G$12:$G$66)/60</f>
        <v>0</v>
      </c>
      <c r="H6" s="67"/>
      <c r="I6" s="67"/>
    </row>
    <row r="7" s="61" customFormat="1" ht="12" spans="1:9">
      <c r="A7" s="76"/>
      <c r="B7" s="76"/>
      <c r="C7" s="77"/>
      <c r="D7" s="71" t="s">
        <v>116</v>
      </c>
      <c r="E7" s="72">
        <f>COUNTIF($D$12:$D$66,"S")</f>
        <v>0</v>
      </c>
      <c r="F7" s="73">
        <f>IF($E$9=0,"-",$E7/$E$9)</f>
        <v>0</v>
      </c>
      <c r="G7" s="75">
        <f>SUMIF($D$12:$D$66,"S",$G$12:$G$66)/60</f>
        <v>0</v>
      </c>
      <c r="H7" s="67"/>
      <c r="I7" s="67"/>
    </row>
    <row r="8" s="61" customFormat="1" ht="12" spans="1:9">
      <c r="A8" s="76"/>
      <c r="B8" s="76"/>
      <c r="C8" s="77"/>
      <c r="D8" s="71" t="s">
        <v>117</v>
      </c>
      <c r="E8" s="72">
        <f>COUNTIF($D$12:$D$66,"B")</f>
        <v>0</v>
      </c>
      <c r="F8" s="78">
        <f>IF($E$9=0,"-",$E8/$E$9)</f>
        <v>0</v>
      </c>
      <c r="G8" s="75">
        <f>SUMIF($D$12:$D$66,"B",$G$12:$G$66)/60</f>
        <v>0</v>
      </c>
      <c r="H8" s="67"/>
      <c r="I8" s="67"/>
    </row>
    <row r="9" s="61" customFormat="1" ht="12" hidden="1" spans="1:9">
      <c r="A9" s="76"/>
      <c r="B9" s="76"/>
      <c r="C9" s="76"/>
      <c r="D9" s="79" t="s">
        <v>42</v>
      </c>
      <c r="E9" s="80">
        <f>SUM(E4:E8)</f>
        <v>3</v>
      </c>
      <c r="F9" s="81">
        <f>IF($E$9=0,"-",$E$9/$E$9)</f>
        <v>1</v>
      </c>
      <c r="G9" s="82">
        <f>SUM(G4:G8)</f>
        <v>0</v>
      </c>
      <c r="I9" s="108"/>
    </row>
    <row r="10" s="61" customFormat="1" ht="12" hidden="1" spans="1:9">
      <c r="A10" s="76"/>
      <c r="B10" s="76"/>
      <c r="C10" s="76"/>
      <c r="D10" s="83" t="s">
        <v>44</v>
      </c>
      <c r="E10" s="84">
        <f>COUNTIF($D$12:$D$66,"N/A")</f>
        <v>47</v>
      </c>
      <c r="F10" s="85"/>
      <c r="G10" s="86">
        <f>SUMIF($D$12:$D$66,"n/a",$G$12:$G$66)/60</f>
        <v>0</v>
      </c>
      <c r="I10" s="108"/>
    </row>
    <row r="11" ht="4.5" customHeight="1" spans="1:9">
      <c r="A11" s="87"/>
      <c r="B11" s="87"/>
      <c r="C11" s="87"/>
      <c r="D11" s="87"/>
      <c r="E11" s="87"/>
      <c r="F11" s="87"/>
      <c r="G11" s="87"/>
      <c r="H11" s="87"/>
      <c r="I11" s="109"/>
    </row>
    <row r="12" ht="29.25" customHeight="1" spans="1:9">
      <c r="A12" s="88" t="s">
        <v>118</v>
      </c>
      <c r="B12" s="88" t="s">
        <v>119</v>
      </c>
      <c r="C12" s="88" t="s">
        <v>120</v>
      </c>
      <c r="D12" s="88" t="s">
        <v>121</v>
      </c>
      <c r="E12" s="88" t="s">
        <v>122</v>
      </c>
      <c r="F12" s="88" t="s">
        <v>31</v>
      </c>
      <c r="G12" s="88" t="s">
        <v>123</v>
      </c>
      <c r="H12" s="89" t="s">
        <v>65</v>
      </c>
      <c r="I12" s="110"/>
    </row>
    <row r="13" ht="13.5" spans="1:9">
      <c r="A13" s="90" t="s">
        <v>124</v>
      </c>
      <c r="B13" s="91"/>
      <c r="C13" s="91"/>
      <c r="D13" s="91"/>
      <c r="E13" s="91"/>
      <c r="F13" s="91"/>
      <c r="G13" s="91"/>
      <c r="H13" s="91"/>
      <c r="I13" s="111"/>
    </row>
    <row r="14" ht="36" spans="1:9">
      <c r="A14" s="92">
        <f>MAX(A$12:A12)+1</f>
        <v>1</v>
      </c>
      <c r="B14" s="221" t="s">
        <v>125</v>
      </c>
      <c r="C14" s="94" t="s">
        <v>126</v>
      </c>
      <c r="D14" s="95" t="s">
        <v>114</v>
      </c>
      <c r="E14" s="96"/>
      <c r="F14" s="97"/>
      <c r="G14" s="98"/>
      <c r="H14" s="99"/>
      <c r="I14" s="97"/>
    </row>
    <row r="15" ht="36" spans="1:9">
      <c r="A15" s="100">
        <f>MAX(A$12:A14)+1</f>
        <v>2</v>
      </c>
      <c r="B15" s="180" t="s">
        <v>127</v>
      </c>
      <c r="C15" s="94" t="s">
        <v>126</v>
      </c>
      <c r="D15" s="95" t="s">
        <v>114</v>
      </c>
      <c r="E15" s="103"/>
      <c r="F15" s="104"/>
      <c r="G15" s="98"/>
      <c r="H15" s="105"/>
      <c r="I15" s="104"/>
    </row>
    <row r="16" ht="36" spans="1:9">
      <c r="A16" s="100">
        <f>MAX(A$12:A15)+1</f>
        <v>3</v>
      </c>
      <c r="B16" s="181" t="s">
        <v>128</v>
      </c>
      <c r="C16" s="94" t="s">
        <v>126</v>
      </c>
      <c r="D16" s="95" t="s">
        <v>114</v>
      </c>
      <c r="E16" s="103"/>
      <c r="F16" s="104"/>
      <c r="G16" s="98"/>
      <c r="H16" s="105"/>
      <c r="I16" s="104"/>
    </row>
    <row r="17" ht="36" spans="1:9">
      <c r="A17" s="100">
        <f>MAX(A$12:A16)+1</f>
        <v>4</v>
      </c>
      <c r="B17" s="181" t="s">
        <v>129</v>
      </c>
      <c r="C17" s="94" t="s">
        <v>126</v>
      </c>
      <c r="D17" s="95" t="s">
        <v>130</v>
      </c>
      <c r="E17" s="103"/>
      <c r="F17" s="104"/>
      <c r="G17" s="98"/>
      <c r="H17" s="105"/>
      <c r="I17" s="104"/>
    </row>
    <row r="18" ht="25.5" spans="1:9">
      <c r="A18" s="100">
        <f>MAX(A$12:A17)+1</f>
        <v>5</v>
      </c>
      <c r="B18" s="181" t="s">
        <v>131</v>
      </c>
      <c r="C18" s="94" t="s">
        <v>126</v>
      </c>
      <c r="D18" s="95" t="s">
        <v>130</v>
      </c>
      <c r="E18" s="103"/>
      <c r="F18" s="104"/>
      <c r="G18" s="98"/>
      <c r="H18" s="105"/>
      <c r="I18" s="104"/>
    </row>
    <row r="19" ht="36" spans="1:9">
      <c r="A19" s="100">
        <f>MAX(A$12:A18)+1</f>
        <v>6</v>
      </c>
      <c r="B19" s="210" t="s">
        <v>132</v>
      </c>
      <c r="C19" s="94" t="s">
        <v>126</v>
      </c>
      <c r="D19" s="95" t="s">
        <v>130</v>
      </c>
      <c r="E19" s="103"/>
      <c r="F19" s="104"/>
      <c r="G19" s="98"/>
      <c r="H19" s="105"/>
      <c r="I19" s="104"/>
    </row>
    <row r="20" ht="36" spans="1:9">
      <c r="A20" s="100">
        <f>MAX(A$12:A19)+1</f>
        <v>7</v>
      </c>
      <c r="B20" s="182" t="s">
        <v>133</v>
      </c>
      <c r="C20" s="94"/>
      <c r="D20" s="95"/>
      <c r="E20" s="103"/>
      <c r="F20" s="104"/>
      <c r="G20" s="98"/>
      <c r="H20" s="105"/>
      <c r="I20" s="104"/>
    </row>
    <row r="21" ht="25.5" spans="1:9">
      <c r="A21" s="100">
        <f>MAX(A$12:A20)+1</f>
        <v>8</v>
      </c>
      <c r="B21" s="210" t="s">
        <v>134</v>
      </c>
      <c r="C21" s="101" t="s">
        <v>126</v>
      </c>
      <c r="D21" s="95" t="s">
        <v>130</v>
      </c>
      <c r="E21" s="103"/>
      <c r="F21" s="104"/>
      <c r="G21" s="98"/>
      <c r="H21" s="105"/>
      <c r="I21" s="104"/>
    </row>
    <row r="22" ht="36" spans="1:9">
      <c r="A22" s="100">
        <f>MAX(A$12:A21)+1</f>
        <v>9</v>
      </c>
      <c r="B22" s="181" t="s">
        <v>135</v>
      </c>
      <c r="C22" s="101" t="s">
        <v>126</v>
      </c>
      <c r="D22" s="95" t="s">
        <v>130</v>
      </c>
      <c r="E22" s="103"/>
      <c r="F22" s="104"/>
      <c r="G22" s="98"/>
      <c r="H22" s="105"/>
      <c r="I22" s="104"/>
    </row>
    <row r="23" ht="36" spans="1:9">
      <c r="A23" s="100">
        <f>MAX(A$12:A22)+1</f>
        <v>10</v>
      </c>
      <c r="B23" s="181" t="s">
        <v>136</v>
      </c>
      <c r="C23" s="101" t="s">
        <v>126</v>
      </c>
      <c r="D23" s="95" t="s">
        <v>130</v>
      </c>
      <c r="E23" s="103"/>
      <c r="F23" s="104"/>
      <c r="G23" s="98"/>
      <c r="H23" s="105"/>
      <c r="I23" s="104"/>
    </row>
    <row r="24" spans="1:9">
      <c r="A24" s="100">
        <f>MAX(A$12:A23)+1</f>
        <v>11</v>
      </c>
      <c r="B24" s="102"/>
      <c r="C24" s="101"/>
      <c r="D24" s="95" t="s">
        <v>130</v>
      </c>
      <c r="E24" s="103"/>
      <c r="F24" s="104"/>
      <c r="G24" s="98"/>
      <c r="H24" s="105"/>
      <c r="I24" s="104"/>
    </row>
    <row r="25" spans="1:9">
      <c r="A25" s="100">
        <f>MAX(A$12:A24)+1</f>
        <v>12</v>
      </c>
      <c r="B25" s="101"/>
      <c r="C25" s="101"/>
      <c r="D25" s="95" t="s">
        <v>130</v>
      </c>
      <c r="E25" s="103"/>
      <c r="F25" s="104"/>
      <c r="G25" s="98"/>
      <c r="H25" s="105"/>
      <c r="I25" s="104"/>
    </row>
    <row r="26" spans="1:9">
      <c r="A26" s="100">
        <f>MAX(A$12:A25)+1</f>
        <v>13</v>
      </c>
      <c r="B26" s="102"/>
      <c r="C26" s="101"/>
      <c r="D26" s="95" t="s">
        <v>130</v>
      </c>
      <c r="E26" s="103"/>
      <c r="F26" s="104"/>
      <c r="G26" s="98"/>
      <c r="H26" s="105"/>
      <c r="I26" s="104"/>
    </row>
    <row r="27" spans="1:9">
      <c r="A27" s="100">
        <f>MAX(A$12:A26)+1</f>
        <v>14</v>
      </c>
      <c r="B27" s="102"/>
      <c r="C27" s="101"/>
      <c r="D27" s="95" t="s">
        <v>130</v>
      </c>
      <c r="E27" s="103"/>
      <c r="F27" s="104"/>
      <c r="G27" s="98"/>
      <c r="H27" s="105"/>
      <c r="I27" s="104"/>
    </row>
    <row r="28" spans="1:9">
      <c r="A28" s="100">
        <f>MAX(A$12:A27)+1</f>
        <v>15</v>
      </c>
      <c r="B28" s="101"/>
      <c r="C28" s="101"/>
      <c r="D28" s="95" t="s">
        <v>130</v>
      </c>
      <c r="E28" s="103"/>
      <c r="F28" s="104"/>
      <c r="G28" s="98"/>
      <c r="H28" s="105"/>
      <c r="I28" s="104"/>
    </row>
    <row r="29" spans="1:9">
      <c r="A29" s="100">
        <f>MAX(A$12:A28)+1</f>
        <v>16</v>
      </c>
      <c r="B29" s="102"/>
      <c r="C29" s="101"/>
      <c r="D29" s="95" t="s">
        <v>130</v>
      </c>
      <c r="E29" s="103"/>
      <c r="F29" s="104"/>
      <c r="G29" s="98"/>
      <c r="H29" s="105"/>
      <c r="I29" s="104"/>
    </row>
    <row r="30" spans="1:9">
      <c r="A30" s="100">
        <f>MAX(A$12:A29)+1</f>
        <v>17</v>
      </c>
      <c r="B30" s="102"/>
      <c r="C30" s="101"/>
      <c r="D30" s="95" t="s">
        <v>130</v>
      </c>
      <c r="E30" s="103"/>
      <c r="F30" s="104"/>
      <c r="G30" s="98"/>
      <c r="H30" s="105"/>
      <c r="I30" s="104"/>
    </row>
    <row r="31" spans="1:9">
      <c r="A31" s="100">
        <f>MAX(A$12:A30)+1</f>
        <v>18</v>
      </c>
      <c r="B31" s="101"/>
      <c r="C31" s="101"/>
      <c r="D31" s="95" t="s">
        <v>130</v>
      </c>
      <c r="E31" s="103"/>
      <c r="F31" s="104"/>
      <c r="G31" s="98"/>
      <c r="H31" s="105"/>
      <c r="I31" s="104"/>
    </row>
    <row r="32" spans="1:9">
      <c r="A32" s="100">
        <f>MAX(A$12:A31)+1</f>
        <v>19</v>
      </c>
      <c r="B32" s="102"/>
      <c r="C32" s="101"/>
      <c r="D32" s="95" t="s">
        <v>130</v>
      </c>
      <c r="E32" s="103"/>
      <c r="F32" s="104"/>
      <c r="G32" s="98"/>
      <c r="H32" s="105"/>
      <c r="I32" s="104"/>
    </row>
    <row r="33" spans="1:9">
      <c r="A33" s="100">
        <f>MAX(A$12:A32)+1</f>
        <v>20</v>
      </c>
      <c r="B33" s="102"/>
      <c r="C33" s="101"/>
      <c r="D33" s="95" t="s">
        <v>130</v>
      </c>
      <c r="E33" s="103"/>
      <c r="F33" s="104"/>
      <c r="G33" s="98"/>
      <c r="H33" s="105"/>
      <c r="I33" s="104"/>
    </row>
    <row r="34" spans="1:9">
      <c r="A34" s="100">
        <f>MAX(A$12:A33)+1</f>
        <v>21</v>
      </c>
      <c r="B34" s="101"/>
      <c r="C34" s="101"/>
      <c r="D34" s="95" t="s">
        <v>130</v>
      </c>
      <c r="E34" s="103"/>
      <c r="F34" s="104"/>
      <c r="G34" s="98"/>
      <c r="H34" s="105"/>
      <c r="I34" s="104"/>
    </row>
    <row r="35" spans="1:9">
      <c r="A35" s="100">
        <f>MAX(A$12:A34)+1</f>
        <v>22</v>
      </c>
      <c r="B35" s="102"/>
      <c r="C35" s="101"/>
      <c r="D35" s="95" t="s">
        <v>130</v>
      </c>
      <c r="E35" s="103"/>
      <c r="F35" s="104"/>
      <c r="G35" s="98"/>
      <c r="H35" s="105"/>
      <c r="I35" s="104"/>
    </row>
    <row r="36" spans="1:9">
      <c r="A36" s="100">
        <f>MAX(A$12:A35)+1</f>
        <v>23</v>
      </c>
      <c r="B36" s="102"/>
      <c r="C36" s="101"/>
      <c r="D36" s="95" t="s">
        <v>130</v>
      </c>
      <c r="E36" s="103"/>
      <c r="F36" s="104"/>
      <c r="G36" s="98"/>
      <c r="H36" s="105"/>
      <c r="I36" s="104"/>
    </row>
    <row r="37" spans="1:9">
      <c r="A37" s="100">
        <f>MAX(A$12:A36)+1</f>
        <v>24</v>
      </c>
      <c r="B37" s="101"/>
      <c r="C37" s="101"/>
      <c r="D37" s="95" t="s">
        <v>130</v>
      </c>
      <c r="E37" s="103"/>
      <c r="F37" s="104"/>
      <c r="G37" s="98"/>
      <c r="H37" s="105"/>
      <c r="I37" s="104"/>
    </row>
    <row r="38" spans="1:9">
      <c r="A38" s="100">
        <f>MAX(A$12:A37)+1</f>
        <v>25</v>
      </c>
      <c r="B38" s="102"/>
      <c r="C38" s="101"/>
      <c r="D38" s="95" t="s">
        <v>130</v>
      </c>
      <c r="E38" s="103"/>
      <c r="F38" s="104"/>
      <c r="G38" s="98"/>
      <c r="H38" s="105"/>
      <c r="I38" s="104"/>
    </row>
    <row r="39" spans="1:9">
      <c r="A39" s="100">
        <f>MAX(A$12:A38)+1</f>
        <v>26</v>
      </c>
      <c r="B39" s="102"/>
      <c r="C39" s="101"/>
      <c r="D39" s="95" t="s">
        <v>130</v>
      </c>
      <c r="E39" s="103"/>
      <c r="F39" s="104"/>
      <c r="G39" s="98"/>
      <c r="H39" s="105"/>
      <c r="I39" s="104"/>
    </row>
    <row r="40" spans="1:9">
      <c r="A40" s="100">
        <f>MAX(A$12:A39)+1</f>
        <v>27</v>
      </c>
      <c r="B40" s="101"/>
      <c r="C40" s="101"/>
      <c r="D40" s="95" t="s">
        <v>130</v>
      </c>
      <c r="E40" s="103"/>
      <c r="F40" s="104"/>
      <c r="G40" s="98"/>
      <c r="H40" s="105"/>
      <c r="I40" s="104"/>
    </row>
    <row r="41" spans="1:9">
      <c r="A41" s="100">
        <f>MAX(A$12:A40)+1</f>
        <v>28</v>
      </c>
      <c r="B41" s="102"/>
      <c r="C41" s="101"/>
      <c r="D41" s="95" t="s">
        <v>130</v>
      </c>
      <c r="E41" s="103"/>
      <c r="F41" s="104"/>
      <c r="G41" s="98"/>
      <c r="H41" s="105"/>
      <c r="I41" s="104"/>
    </row>
    <row r="42" spans="1:9">
      <c r="A42" s="100">
        <f>MAX(A$12:A41)+1</f>
        <v>29</v>
      </c>
      <c r="B42" s="102"/>
      <c r="C42" s="101"/>
      <c r="D42" s="95" t="s">
        <v>130</v>
      </c>
      <c r="E42" s="103"/>
      <c r="F42" s="104"/>
      <c r="G42" s="98"/>
      <c r="H42" s="105"/>
      <c r="I42" s="104"/>
    </row>
    <row r="43" spans="1:9">
      <c r="A43" s="100">
        <f>MAX(A$12:A42)+1</f>
        <v>30</v>
      </c>
      <c r="B43" s="101"/>
      <c r="C43" s="101"/>
      <c r="D43" s="95" t="s">
        <v>130</v>
      </c>
      <c r="E43" s="103"/>
      <c r="F43" s="104"/>
      <c r="G43" s="98"/>
      <c r="H43" s="105"/>
      <c r="I43" s="104"/>
    </row>
    <row r="44" spans="1:9">
      <c r="A44" s="100">
        <f>MAX(A$12:A43)+1</f>
        <v>31</v>
      </c>
      <c r="B44" s="102"/>
      <c r="C44" s="101"/>
      <c r="D44" s="95" t="s">
        <v>130</v>
      </c>
      <c r="E44" s="103"/>
      <c r="F44" s="104"/>
      <c r="G44" s="98"/>
      <c r="H44" s="105"/>
      <c r="I44" s="104"/>
    </row>
    <row r="45" spans="1:9">
      <c r="A45" s="100">
        <f>MAX(A$12:A44)+1</f>
        <v>32</v>
      </c>
      <c r="B45" s="102"/>
      <c r="C45" s="101"/>
      <c r="D45" s="95" t="s">
        <v>130</v>
      </c>
      <c r="E45" s="103"/>
      <c r="F45" s="104"/>
      <c r="G45" s="98"/>
      <c r="H45" s="105"/>
      <c r="I45" s="104"/>
    </row>
    <row r="46" spans="1:9">
      <c r="A46" s="100">
        <f>MAX(A$12:A45)+1</f>
        <v>33</v>
      </c>
      <c r="B46" s="101"/>
      <c r="C46" s="101"/>
      <c r="D46" s="95" t="s">
        <v>130</v>
      </c>
      <c r="E46" s="103"/>
      <c r="F46" s="104"/>
      <c r="G46" s="98"/>
      <c r="H46" s="105"/>
      <c r="I46" s="104"/>
    </row>
    <row r="47" spans="1:9">
      <c r="A47" s="100">
        <f>MAX(A$12:A46)+1</f>
        <v>34</v>
      </c>
      <c r="B47" s="102"/>
      <c r="C47" s="101"/>
      <c r="D47" s="95" t="s">
        <v>130</v>
      </c>
      <c r="E47" s="103"/>
      <c r="F47" s="104"/>
      <c r="G47" s="98"/>
      <c r="H47" s="105"/>
      <c r="I47" s="104"/>
    </row>
    <row r="48" spans="1:9">
      <c r="A48" s="100">
        <f>MAX(A$12:A47)+1</f>
        <v>35</v>
      </c>
      <c r="B48" s="102"/>
      <c r="C48" s="101"/>
      <c r="D48" s="95" t="s">
        <v>130</v>
      </c>
      <c r="E48" s="103"/>
      <c r="F48" s="104"/>
      <c r="G48" s="98"/>
      <c r="H48" s="105"/>
      <c r="I48" s="104"/>
    </row>
    <row r="49" spans="1:9">
      <c r="A49" s="100">
        <f>MAX(A$12:A48)+1</f>
        <v>36</v>
      </c>
      <c r="B49" s="101"/>
      <c r="C49" s="101"/>
      <c r="D49" s="95" t="s">
        <v>130</v>
      </c>
      <c r="E49" s="103"/>
      <c r="F49" s="104"/>
      <c r="G49" s="98"/>
      <c r="H49" s="105"/>
      <c r="I49" s="104"/>
    </row>
    <row r="50" spans="1:9">
      <c r="A50" s="100">
        <f>MAX(A$12:A49)+1</f>
        <v>37</v>
      </c>
      <c r="B50" s="102"/>
      <c r="C50" s="101"/>
      <c r="D50" s="95" t="s">
        <v>130</v>
      </c>
      <c r="E50" s="103"/>
      <c r="F50" s="104"/>
      <c r="G50" s="98"/>
      <c r="H50" s="105"/>
      <c r="I50" s="104"/>
    </row>
    <row r="51" spans="1:9">
      <c r="A51" s="100">
        <f>MAX(A$12:A50)+1</f>
        <v>38</v>
      </c>
      <c r="B51" s="102"/>
      <c r="C51" s="101"/>
      <c r="D51" s="95" t="s">
        <v>130</v>
      </c>
      <c r="E51" s="103"/>
      <c r="F51" s="104"/>
      <c r="G51" s="98"/>
      <c r="H51" s="105"/>
      <c r="I51" s="104"/>
    </row>
    <row r="52" spans="1:9">
      <c r="A52" s="100">
        <f>MAX(A$12:A51)+1</f>
        <v>39</v>
      </c>
      <c r="B52" s="101"/>
      <c r="C52" s="101"/>
      <c r="D52" s="95" t="s">
        <v>130</v>
      </c>
      <c r="E52" s="103"/>
      <c r="F52" s="104"/>
      <c r="G52" s="98"/>
      <c r="H52" s="105"/>
      <c r="I52" s="104"/>
    </row>
    <row r="53" spans="1:9">
      <c r="A53" s="100">
        <f>MAX(A$12:A52)+1</f>
        <v>40</v>
      </c>
      <c r="B53" s="102"/>
      <c r="C53" s="101"/>
      <c r="D53" s="95" t="s">
        <v>130</v>
      </c>
      <c r="E53" s="103"/>
      <c r="F53" s="104"/>
      <c r="G53" s="98"/>
      <c r="H53" s="105"/>
      <c r="I53" s="104"/>
    </row>
    <row r="54" spans="1:9">
      <c r="A54" s="100">
        <f>MAX(A$12:A53)+1</f>
        <v>41</v>
      </c>
      <c r="B54" s="102"/>
      <c r="C54" s="101"/>
      <c r="D54" s="95" t="s">
        <v>130</v>
      </c>
      <c r="E54" s="103"/>
      <c r="F54" s="104"/>
      <c r="G54" s="98"/>
      <c r="H54" s="105"/>
      <c r="I54" s="104"/>
    </row>
    <row r="55" spans="1:9">
      <c r="A55" s="100">
        <f>MAX(A$12:A54)+1</f>
        <v>42</v>
      </c>
      <c r="B55" s="101"/>
      <c r="C55" s="101"/>
      <c r="D55" s="95" t="s">
        <v>130</v>
      </c>
      <c r="E55" s="103"/>
      <c r="F55" s="104"/>
      <c r="G55" s="98"/>
      <c r="H55" s="105"/>
      <c r="I55" s="104"/>
    </row>
    <row r="56" spans="1:9">
      <c r="A56" s="100">
        <f>MAX(A$12:A55)+1</f>
        <v>43</v>
      </c>
      <c r="B56" s="102"/>
      <c r="C56" s="101"/>
      <c r="D56" s="95" t="s">
        <v>130</v>
      </c>
      <c r="E56" s="103"/>
      <c r="F56" s="104"/>
      <c r="G56" s="98"/>
      <c r="H56" s="105"/>
      <c r="I56" s="104"/>
    </row>
    <row r="57" spans="1:9">
      <c r="A57" s="100">
        <f>MAX(A$12:A56)+1</f>
        <v>44</v>
      </c>
      <c r="B57" s="102"/>
      <c r="C57" s="101"/>
      <c r="D57" s="95" t="s">
        <v>130</v>
      </c>
      <c r="E57" s="103"/>
      <c r="F57" s="104"/>
      <c r="G57" s="98"/>
      <c r="H57" s="105"/>
      <c r="I57" s="104"/>
    </row>
    <row r="58" spans="1:9">
      <c r="A58" s="100">
        <f>MAX(A$12:A57)+1</f>
        <v>45</v>
      </c>
      <c r="B58" s="101"/>
      <c r="C58" s="101"/>
      <c r="D58" s="95" t="s">
        <v>130</v>
      </c>
      <c r="E58" s="103"/>
      <c r="F58" s="104"/>
      <c r="G58" s="98"/>
      <c r="H58" s="105"/>
      <c r="I58" s="104"/>
    </row>
    <row r="59" spans="1:9">
      <c r="A59" s="100">
        <f>MAX(A$12:A58)+1</f>
        <v>46</v>
      </c>
      <c r="B59" s="102"/>
      <c r="C59" s="101"/>
      <c r="D59" s="95" t="s">
        <v>130</v>
      </c>
      <c r="E59" s="103"/>
      <c r="F59" s="104"/>
      <c r="G59" s="98"/>
      <c r="H59" s="105"/>
      <c r="I59" s="104"/>
    </row>
    <row r="60" spans="1:9">
      <c r="A60" s="100">
        <f>MAX(A$12:A59)+1</f>
        <v>47</v>
      </c>
      <c r="B60" s="102"/>
      <c r="C60" s="101"/>
      <c r="D60" s="95" t="s">
        <v>130</v>
      </c>
      <c r="E60" s="103"/>
      <c r="F60" s="104"/>
      <c r="G60" s="98"/>
      <c r="H60" s="105"/>
      <c r="I60" s="104"/>
    </row>
    <row r="61" spans="1:9">
      <c r="A61" s="100">
        <f>MAX(A$12:A60)+1</f>
        <v>48</v>
      </c>
      <c r="B61" s="101"/>
      <c r="C61" s="101"/>
      <c r="D61" s="95" t="s">
        <v>130</v>
      </c>
      <c r="E61" s="103"/>
      <c r="F61" s="104"/>
      <c r="G61" s="98"/>
      <c r="H61" s="105"/>
      <c r="I61" s="104"/>
    </row>
    <row r="62" spans="1:9">
      <c r="A62" s="100">
        <f>MAX(A$12:A61)+1</f>
        <v>49</v>
      </c>
      <c r="B62" s="102"/>
      <c r="C62" s="101"/>
      <c r="D62" s="95" t="s">
        <v>130</v>
      </c>
      <c r="E62" s="103"/>
      <c r="F62" s="104"/>
      <c r="G62" s="98"/>
      <c r="H62" s="105"/>
      <c r="I62" s="104"/>
    </row>
    <row r="63" spans="1:9">
      <c r="A63" s="100">
        <f>MAX(A$12:A62)+1</f>
        <v>50</v>
      </c>
      <c r="B63" s="102"/>
      <c r="C63" s="101"/>
      <c r="D63" s="95" t="s">
        <v>130</v>
      </c>
      <c r="E63" s="103"/>
      <c r="F63" s="104"/>
      <c r="G63" s="98"/>
      <c r="H63" s="105"/>
      <c r="I63" s="104"/>
    </row>
    <row r="64" spans="1:9">
      <c r="A64" s="100">
        <f>MAX(A$12:A63)+1</f>
        <v>51</v>
      </c>
      <c r="B64" s="101"/>
      <c r="C64" s="101"/>
      <c r="D64" s="95" t="s">
        <v>130</v>
      </c>
      <c r="E64" s="103"/>
      <c r="F64" s="104"/>
      <c r="G64" s="98"/>
      <c r="H64" s="105"/>
      <c r="I64" s="104"/>
    </row>
    <row r="65" spans="1:9">
      <c r="A65" s="107"/>
      <c r="B65" s="107"/>
      <c r="C65" s="107"/>
      <c r="D65" s="107"/>
      <c r="E65" s="107"/>
      <c r="F65" s="107"/>
      <c r="G65" s="107"/>
      <c r="H65" s="107"/>
      <c r="I65" s="107"/>
    </row>
    <row r="66" spans="1:9">
      <c r="A66" s="112" t="s">
        <v>137</v>
      </c>
      <c r="B66" s="112"/>
      <c r="C66" s="112"/>
      <c r="D66" s="112"/>
      <c r="E66" s="112"/>
      <c r="F66" s="112"/>
      <c r="G66" s="112"/>
      <c r="H66" s="112"/>
      <c r="I66" s="112"/>
    </row>
    <row r="67" spans="1:9">
      <c r="A67" s="107"/>
      <c r="B67" s="107"/>
      <c r="C67" s="107"/>
      <c r="D67" s="107"/>
      <c r="E67" s="107"/>
      <c r="F67" s="107"/>
      <c r="G67" s="107"/>
      <c r="H67" s="107"/>
      <c r="I67" s="107"/>
    </row>
    <row r="68" s="62" customFormat="1" ht="18" customHeight="1" spans="1:9">
      <c r="A68" s="113"/>
      <c r="B68" s="114"/>
      <c r="I68" s="114"/>
    </row>
    <row r="69" s="62" customFormat="1" ht="18" customHeight="1" spans="1:9">
      <c r="A69" s="113"/>
      <c r="B69" s="114"/>
      <c r="I69" s="114"/>
    </row>
    <row r="70" s="62" customFormat="1" ht="18" customHeight="1" spans="1:9">
      <c r="A70" s="114"/>
      <c r="B70" s="114"/>
      <c r="I70" s="114"/>
    </row>
    <row r="71" s="62" customFormat="1" ht="18" customHeight="1" spans="1:9">
      <c r="A71" s="114"/>
      <c r="B71" s="114"/>
      <c r="I71" s="114"/>
    </row>
    <row r="72" s="62" customFormat="1" ht="18" customHeight="1" spans="1:9">
      <c r="A72" s="114"/>
      <c r="B72" s="114"/>
      <c r="I72" s="114"/>
    </row>
    <row r="73" s="62" customFormat="1" ht="18" customHeight="1" spans="1:9">
      <c r="A73" s="114"/>
      <c r="B73" s="114"/>
      <c r="I73" s="114"/>
    </row>
    <row r="74" s="62" customFormat="1" ht="18" customHeight="1" spans="1:9">
      <c r="A74" s="114"/>
      <c r="B74" s="114"/>
      <c r="I74" s="114"/>
    </row>
    <row r="75" s="62" customFormat="1" ht="18" customHeight="1" spans="1:9">
      <c r="A75" s="114"/>
      <c r="B75" s="114"/>
      <c r="I75" s="114"/>
    </row>
    <row r="76" s="62" customFormat="1" spans="1:9">
      <c r="A76" s="114"/>
      <c r="B76" s="114"/>
      <c r="C76" s="114"/>
      <c r="D76" s="114"/>
      <c r="E76" s="114"/>
      <c r="F76" s="114"/>
      <c r="G76" s="114"/>
      <c r="H76" s="114"/>
      <c r="I76" s="114"/>
    </row>
  </sheetData>
  <mergeCells count="5">
    <mergeCell ref="A1:I1"/>
    <mergeCell ref="A13:I13"/>
    <mergeCell ref="A65:I65"/>
    <mergeCell ref="A66:I66"/>
    <mergeCell ref="A67:I67"/>
  </mergeCells>
  <conditionalFormatting sqref="D14:D6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4">
      <formula1>"U,P,F,B,S,n/a"</formula1>
    </dataValidation>
  </dataValidations>
  <hyperlinks>
    <hyperlink ref="B14" location="'UC001 Test Cases'!A1" display="Schedule Product Haul From Rig Job Blend  (Not Blend Test all checkboxs is not checked)"/>
    <hyperlink ref="B15" location="'UC001 Test Cases'!A51" display="Schedule Product Haul From Rig Job Blend  (Blend Test checkbox is checked)"/>
    <hyperlink ref="B16" location="'UC001 Test Cases'!A86" display="Schedule Product Haul From Rig Job Blend  (Load to An Existing Haul checkboxs is checked)"/>
    <hyperlink ref="B17" location="'UC001 Test Cases'!A131" display="Schedule Product Haul From Rig Job Blend  (Third Party checkbox checked)"/>
    <hyperlink ref="B18" location="'UC001 Test Cases'!A181" display="Schedule Product Haul From Rig Job Blend  (Go With Crew checked)"/>
    <hyperlink ref="B19" location="'UC001 Test Cases'!A230" display="Schedule Product Haul From Rig Job Blend (Go With Crew And Third Party)"/>
    <hyperlink ref="B21" location="'UC001 Test Cases'!A355" display="Schedule Product Haul From Rig Job Blend  (Verify Rig Bin amount)"/>
    <hyperlink ref="B22" location="'UC001 Test Cases'!A406" display="Schedule Product Haul From Rig Job Blend (Verify Bulk Plant Bin amount)"/>
    <hyperlink ref="B23" location="'UC001 Test Cases'!A456" display="Schedule Product Haul From Rig Job Blend (Blend section set Need Field Testing)"/>
    <hyperlink ref="B20" location="'UC001 Test Cases'!A281" display="Schedule Product Haul From Rig Job Blend  (Verify amount against blend requirements)"/>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47457"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7457" progId="Paint.Picture" r:id="rId4"/>
      </mc:Fallback>
    </mc:AlternateContent>
    <mc:AlternateContent xmlns:mc="http://schemas.openxmlformats.org/markup-compatibility/2006">
      <mc:Choice Requires="x14">
        <oleObject shapeId="147458" progId="Paint.Picture" r:id="rId6">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7458" progId="Paint.Picture" r:id="rId6"/>
      </mc:Fallback>
    </mc:AlternateContent>
    <mc:AlternateContent xmlns:mc="http://schemas.openxmlformats.org/markup-compatibility/2006">
      <mc:Choice Requires="x14">
        <oleObject shapeId="147459" progId="Paint.Picture" r:id="rId7">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7459" progId="Paint.Picture" r:id="rId7"/>
      </mc:Fallback>
    </mc:AlternateContent>
  </oleObjec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1"/>
  <sheetViews>
    <sheetView workbookViewId="0">
      <selection activeCell="K29" sqref="K29"/>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s="63" customFormat="1" ht="20.25" spans="1:9">
      <c r="A1" s="65" t="str">
        <f ca="1">MID(CELL("filename",A7),FIND("]",CELL("filename"),1)+1,255)</f>
        <v>Context Menu</v>
      </c>
      <c r="B1" s="65"/>
      <c r="C1" s="65"/>
      <c r="D1" s="65"/>
      <c r="E1" s="65"/>
      <c r="F1" s="65"/>
      <c r="G1" s="65"/>
      <c r="H1" s="65"/>
      <c r="I1" s="65"/>
    </row>
    <row r="2" s="63" customFormat="1"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COUNTIF($D$12:$D$13,"U")</f>
        <v>0</v>
      </c>
      <c r="F4" s="73" t="str">
        <f t="shared" ref="F4:F8" si="0">IF($E$9=0,"-",$E4/$E$9)</f>
        <v>-</v>
      </c>
      <c r="G4" s="74">
        <f>SUMIF($D$12:$D$13,"U",$G$12:$G$13)/60</f>
        <v>0</v>
      </c>
      <c r="H4" s="67"/>
      <c r="I4" s="67"/>
    </row>
    <row r="5" s="61" customFormat="1" ht="12" spans="1:9">
      <c r="A5" s="67"/>
      <c r="B5" s="67"/>
      <c r="C5" s="67"/>
      <c r="D5" s="71" t="s">
        <v>114</v>
      </c>
      <c r="E5" s="72">
        <f>COUNTIF($D$12:$D$13,"P")</f>
        <v>0</v>
      </c>
      <c r="F5" s="73" t="str">
        <f t="shared" si="0"/>
        <v>-</v>
      </c>
      <c r="G5" s="75">
        <f>SUMIF($D$12:$D$13,"P",$G$12:$G$13)/60</f>
        <v>0</v>
      </c>
      <c r="H5" s="67"/>
      <c r="I5" s="67"/>
    </row>
    <row r="6" s="61" customFormat="1" ht="12" spans="1:9">
      <c r="A6" s="67"/>
      <c r="B6" s="67"/>
      <c r="C6" s="67"/>
      <c r="D6" s="71" t="s">
        <v>115</v>
      </c>
      <c r="E6" s="72">
        <f>COUNTIF($D$12:$D$13,"F")</f>
        <v>0</v>
      </c>
      <c r="F6" s="73" t="str">
        <f t="shared" si="0"/>
        <v>-</v>
      </c>
      <c r="G6" s="75">
        <f>SUMIF($D$12:$D$13,"F",$G$12:$G$13)/60</f>
        <v>0</v>
      </c>
      <c r="H6" s="67"/>
      <c r="I6" s="67"/>
    </row>
    <row r="7" s="61" customFormat="1" ht="12" spans="1:9">
      <c r="A7" s="76"/>
      <c r="B7" s="76"/>
      <c r="C7" s="77"/>
      <c r="D7" s="71" t="s">
        <v>116</v>
      </c>
      <c r="E7" s="72">
        <f>COUNTIF($D$12:$D$13,"S")</f>
        <v>0</v>
      </c>
      <c r="F7" s="73" t="str">
        <f t="shared" si="0"/>
        <v>-</v>
      </c>
      <c r="G7" s="75">
        <f>SUMIF($D$12:$D$13,"S",$G$12:$G$13)/60</f>
        <v>0</v>
      </c>
      <c r="H7" s="67"/>
      <c r="I7" s="67"/>
    </row>
    <row r="8" s="61" customFormat="1" ht="12" spans="1:9">
      <c r="A8" s="76"/>
      <c r="B8" s="76"/>
      <c r="C8" s="77"/>
      <c r="D8" s="71" t="s">
        <v>117</v>
      </c>
      <c r="E8" s="72">
        <f>COUNTIF($D$12:$D$13,"B")</f>
        <v>0</v>
      </c>
      <c r="F8" s="78" t="str">
        <f t="shared" si="0"/>
        <v>-</v>
      </c>
      <c r="G8" s="75">
        <f>SUMIF($D$12:$D$13,"B",$G$12:$G$13)/60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COUNTIF($D$12:$D$13,"N/A")</f>
        <v>0</v>
      </c>
      <c r="F10" s="85"/>
      <c r="G10" s="86">
        <f>SUMIF($D$12:$D$13,"n/a",$G$12:$G$13)/60</f>
        <v>0</v>
      </c>
      <c r="I10" s="108"/>
    </row>
    <row r="11" s="63" customFormat="1" ht="4.5" customHeight="1" spans="1:9">
      <c r="A11" s="87"/>
      <c r="B11" s="87"/>
      <c r="C11" s="87"/>
      <c r="D11" s="87"/>
      <c r="E11" s="87"/>
      <c r="F11" s="87"/>
      <c r="G11" s="87"/>
      <c r="H11" s="87"/>
      <c r="I11" s="109"/>
    </row>
    <row r="12" s="63" customFormat="1" ht="29.25" customHeight="1" spans="1:9">
      <c r="A12" s="88" t="s">
        <v>118</v>
      </c>
      <c r="B12" s="88" t="s">
        <v>355</v>
      </c>
      <c r="C12" s="88" t="s">
        <v>120</v>
      </c>
      <c r="D12" s="88" t="s">
        <v>121</v>
      </c>
      <c r="E12" s="88" t="s">
        <v>122</v>
      </c>
      <c r="F12" s="88" t="s">
        <v>31</v>
      </c>
      <c r="G12" s="88" t="s">
        <v>123</v>
      </c>
      <c r="H12" s="89" t="s">
        <v>65</v>
      </c>
      <c r="I12" s="110"/>
    </row>
    <row r="13" s="63" customFormat="1" ht="13.5" spans="1:9">
      <c r="A13" s="179" t="s">
        <v>968</v>
      </c>
      <c r="B13" s="91"/>
      <c r="C13" s="91"/>
      <c r="D13" s="91"/>
      <c r="E13" s="91"/>
      <c r="F13" s="91"/>
      <c r="G13" s="91"/>
      <c r="H13" s="91"/>
      <c r="I13" s="111"/>
    </row>
    <row r="14" s="63" customFormat="1" ht="24" spans="1:9">
      <c r="A14" s="100">
        <f>MAX(A$12:A13)+1</f>
        <v>1</v>
      </c>
      <c r="B14" s="180" t="s">
        <v>969</v>
      </c>
      <c r="C14" s="102" t="s">
        <v>872</v>
      </c>
      <c r="D14" s="95" t="s">
        <v>130</v>
      </c>
      <c r="E14" s="103"/>
      <c r="F14" s="104"/>
      <c r="G14" s="98"/>
      <c r="H14" s="105"/>
      <c r="I14" s="104"/>
    </row>
    <row r="15" s="63" customFormat="1" ht="24" spans="1:9">
      <c r="A15" s="100">
        <f>MAX(A$12:A14)+1</f>
        <v>2</v>
      </c>
      <c r="B15" s="181" t="s">
        <v>970</v>
      </c>
      <c r="C15" s="102" t="s">
        <v>872</v>
      </c>
      <c r="D15" s="95" t="s">
        <v>130</v>
      </c>
      <c r="E15" s="103"/>
      <c r="F15" s="104"/>
      <c r="G15" s="98"/>
      <c r="H15" s="105"/>
      <c r="I15" s="104"/>
    </row>
    <row r="16" s="63" customFormat="1" spans="1:9">
      <c r="A16" s="100">
        <f>MAX(A$12:A15)+1</f>
        <v>3</v>
      </c>
      <c r="B16" s="181"/>
      <c r="C16" s="102"/>
      <c r="D16" s="95" t="s">
        <v>130</v>
      </c>
      <c r="E16" s="103"/>
      <c r="F16" s="104"/>
      <c r="G16" s="98"/>
      <c r="H16" s="105"/>
      <c r="I16" s="104"/>
    </row>
    <row r="17" s="63" customFormat="1" spans="1:9">
      <c r="A17" s="100">
        <f>MAX(A$12:A16)+1</f>
        <v>4</v>
      </c>
      <c r="B17" s="181"/>
      <c r="C17" s="102"/>
      <c r="D17" s="95" t="s">
        <v>130</v>
      </c>
      <c r="E17" s="103"/>
      <c r="F17" s="104"/>
      <c r="G17" s="98"/>
      <c r="H17" s="105"/>
      <c r="I17" s="104"/>
    </row>
    <row r="18" s="63" customFormat="1" spans="1:9">
      <c r="A18" s="100">
        <f>MAX(A$12:A17)+1</f>
        <v>5</v>
      </c>
      <c r="B18" s="182"/>
      <c r="C18" s="101"/>
      <c r="D18" s="95" t="s">
        <v>130</v>
      </c>
      <c r="E18" s="103"/>
      <c r="F18" s="104"/>
      <c r="G18" s="98"/>
      <c r="H18" s="105"/>
      <c r="I18" s="104"/>
    </row>
    <row r="19" s="63" customFormat="1" spans="1:9">
      <c r="A19" s="100">
        <f>MAX(A$12:A18)+1</f>
        <v>6</v>
      </c>
      <c r="B19" s="102"/>
      <c r="C19" s="101"/>
      <c r="D19" s="95" t="s">
        <v>130</v>
      </c>
      <c r="E19" s="103"/>
      <c r="F19" s="104"/>
      <c r="G19" s="98"/>
      <c r="H19" s="105"/>
      <c r="I19" s="104"/>
    </row>
    <row r="20" s="63" customFormat="1" spans="1:9">
      <c r="A20" s="100">
        <f>MAX(A$12:A19)+1</f>
        <v>7</v>
      </c>
      <c r="B20" s="101"/>
      <c r="C20" s="101"/>
      <c r="D20" s="95" t="s">
        <v>130</v>
      </c>
      <c r="E20" s="103"/>
      <c r="F20" s="104"/>
      <c r="G20" s="98"/>
      <c r="H20" s="105"/>
      <c r="I20" s="104"/>
    </row>
    <row r="21" s="63" customFormat="1" spans="1:9">
      <c r="A21" s="100">
        <f>MAX(A$12:A20)+1</f>
        <v>8</v>
      </c>
      <c r="B21" s="102"/>
      <c r="C21" s="101"/>
      <c r="D21" s="95" t="s">
        <v>130</v>
      </c>
      <c r="E21" s="103"/>
      <c r="F21" s="104"/>
      <c r="G21" s="98"/>
      <c r="H21" s="105"/>
      <c r="I21" s="104"/>
    </row>
    <row r="22" s="63" customFormat="1" spans="1:9">
      <c r="A22" s="100">
        <f>MAX(A$12:A21)+1</f>
        <v>9</v>
      </c>
      <c r="B22" s="102"/>
      <c r="C22" s="101"/>
      <c r="D22" s="95" t="s">
        <v>130</v>
      </c>
      <c r="E22" s="103"/>
      <c r="F22" s="104"/>
      <c r="G22" s="98"/>
      <c r="H22" s="105"/>
      <c r="I22" s="104"/>
    </row>
    <row r="23" s="63" customFormat="1" spans="1:9">
      <c r="A23" s="100">
        <f>MAX(A$12:A22)+1</f>
        <v>10</v>
      </c>
      <c r="B23" s="101"/>
      <c r="C23" s="101"/>
      <c r="D23" s="95" t="s">
        <v>130</v>
      </c>
      <c r="E23" s="103"/>
      <c r="F23" s="104"/>
      <c r="G23" s="98"/>
      <c r="H23" s="105"/>
      <c r="I23" s="104"/>
    </row>
    <row r="24" s="63" customFormat="1" spans="1:9">
      <c r="A24" s="100">
        <f>MAX(A$12:A23)+1</f>
        <v>11</v>
      </c>
      <c r="B24" s="102"/>
      <c r="C24" s="101"/>
      <c r="D24" s="95" t="s">
        <v>130</v>
      </c>
      <c r="E24" s="103"/>
      <c r="F24" s="104"/>
      <c r="G24" s="98"/>
      <c r="H24" s="105"/>
      <c r="I24" s="104"/>
    </row>
    <row r="25" s="63" customFormat="1" spans="1:9">
      <c r="A25" s="100">
        <f>MAX(A$12:A24)+1</f>
        <v>12</v>
      </c>
      <c r="B25" s="102"/>
      <c r="C25" s="101"/>
      <c r="D25" s="95" t="s">
        <v>130</v>
      </c>
      <c r="E25" s="103"/>
      <c r="F25" s="104"/>
      <c r="G25" s="98"/>
      <c r="H25" s="105"/>
      <c r="I25" s="104"/>
    </row>
    <row r="26" s="63" customFormat="1" spans="1:9">
      <c r="A26" s="100">
        <f>MAX(A$12:A25)+1</f>
        <v>13</v>
      </c>
      <c r="B26" s="101"/>
      <c r="C26" s="101"/>
      <c r="D26" s="95" t="s">
        <v>130</v>
      </c>
      <c r="E26" s="103"/>
      <c r="F26" s="104"/>
      <c r="G26" s="98"/>
      <c r="H26" s="105"/>
      <c r="I26" s="104"/>
    </row>
    <row r="27" s="63" customFormat="1" spans="1:9">
      <c r="A27" s="100">
        <f>MAX(A$12:A26)+1</f>
        <v>14</v>
      </c>
      <c r="B27" s="102"/>
      <c r="C27" s="101"/>
      <c r="D27" s="95" t="s">
        <v>130</v>
      </c>
      <c r="E27" s="103"/>
      <c r="F27" s="104"/>
      <c r="G27" s="98"/>
      <c r="H27" s="105"/>
      <c r="I27" s="104"/>
    </row>
    <row r="28" s="63" customFormat="1" spans="1:9">
      <c r="A28" s="100">
        <f>MAX(A$12:A27)+1</f>
        <v>15</v>
      </c>
      <c r="B28" s="102"/>
      <c r="C28" s="101"/>
      <c r="D28" s="95" t="s">
        <v>130</v>
      </c>
      <c r="E28" s="103"/>
      <c r="F28" s="104"/>
      <c r="G28" s="98"/>
      <c r="H28" s="105"/>
      <c r="I28" s="104"/>
    </row>
    <row r="29" s="63" customFormat="1" spans="1:9">
      <c r="A29" s="100">
        <f>MAX(A$12:A28)+1</f>
        <v>16</v>
      </c>
      <c r="B29" s="101"/>
      <c r="C29" s="101"/>
      <c r="D29" s="95" t="s">
        <v>130</v>
      </c>
      <c r="E29" s="103"/>
      <c r="F29" s="104"/>
      <c r="G29" s="98"/>
      <c r="H29" s="105"/>
      <c r="I29" s="104"/>
    </row>
    <row r="30" s="63" customFormat="1" spans="1:9">
      <c r="A30" s="100">
        <f>MAX(A$12:A29)+1</f>
        <v>17</v>
      </c>
      <c r="B30" s="102"/>
      <c r="C30" s="101"/>
      <c r="D30" s="95" t="s">
        <v>130</v>
      </c>
      <c r="E30" s="103"/>
      <c r="F30" s="104"/>
      <c r="G30" s="98"/>
      <c r="H30" s="105"/>
      <c r="I30" s="104"/>
    </row>
    <row r="31" s="63" customFormat="1" spans="1:9">
      <c r="A31" s="100">
        <f>MAX(A$12:A30)+1</f>
        <v>18</v>
      </c>
      <c r="B31" s="102"/>
      <c r="C31" s="101"/>
      <c r="D31" s="95" t="s">
        <v>130</v>
      </c>
      <c r="E31" s="103"/>
      <c r="F31" s="104"/>
      <c r="G31" s="98"/>
      <c r="H31" s="105"/>
      <c r="I31" s="104"/>
    </row>
    <row r="32" s="63" customFormat="1" spans="1:9">
      <c r="A32" s="100">
        <f>MAX(A$12:A31)+1</f>
        <v>19</v>
      </c>
      <c r="B32" s="101"/>
      <c r="C32" s="101"/>
      <c r="D32" s="95" t="s">
        <v>130</v>
      </c>
      <c r="E32" s="103"/>
      <c r="F32" s="104"/>
      <c r="G32" s="98"/>
      <c r="H32" s="105"/>
      <c r="I32" s="104"/>
    </row>
    <row r="33" s="63" customFormat="1" spans="1:9">
      <c r="A33" s="100">
        <f>MAX(A$12:A32)+1</f>
        <v>20</v>
      </c>
      <c r="B33" s="102"/>
      <c r="C33" s="101"/>
      <c r="D33" s="95" t="s">
        <v>130</v>
      </c>
      <c r="E33" s="103"/>
      <c r="F33" s="104"/>
      <c r="G33" s="98"/>
      <c r="H33" s="105"/>
      <c r="I33" s="104"/>
    </row>
    <row r="34" s="63" customFormat="1" spans="1:9">
      <c r="A34" s="100">
        <f>MAX(A$12:A33)+1</f>
        <v>21</v>
      </c>
      <c r="B34" s="102"/>
      <c r="C34" s="101"/>
      <c r="D34" s="95" t="s">
        <v>130</v>
      </c>
      <c r="E34" s="103"/>
      <c r="F34" s="104"/>
      <c r="G34" s="98"/>
      <c r="H34" s="105"/>
      <c r="I34" s="104"/>
    </row>
    <row r="35" s="63" customFormat="1" spans="1:9">
      <c r="A35" s="100">
        <f>MAX(A$12:A34)+1</f>
        <v>22</v>
      </c>
      <c r="B35" s="101"/>
      <c r="C35" s="101"/>
      <c r="D35" s="95" t="s">
        <v>130</v>
      </c>
      <c r="E35" s="103"/>
      <c r="F35" s="104"/>
      <c r="G35" s="98"/>
      <c r="H35" s="105"/>
      <c r="I35" s="104"/>
    </row>
    <row r="36" s="63" customFormat="1" spans="1:9">
      <c r="A36" s="100">
        <f>MAX(A$12:A35)+1</f>
        <v>23</v>
      </c>
      <c r="B36" s="102"/>
      <c r="C36" s="101"/>
      <c r="D36" s="95" t="s">
        <v>130</v>
      </c>
      <c r="E36" s="103"/>
      <c r="F36" s="104"/>
      <c r="G36" s="98"/>
      <c r="H36" s="105"/>
      <c r="I36" s="104"/>
    </row>
    <row r="37" s="63" customFormat="1" spans="1:9">
      <c r="A37" s="100">
        <f>MAX(A$12:A36)+1</f>
        <v>24</v>
      </c>
      <c r="B37" s="102"/>
      <c r="C37" s="101"/>
      <c r="D37" s="95" t="s">
        <v>130</v>
      </c>
      <c r="E37" s="103"/>
      <c r="F37" s="104"/>
      <c r="G37" s="98"/>
      <c r="H37" s="105"/>
      <c r="I37" s="104"/>
    </row>
    <row r="38" s="63" customFormat="1" spans="1:9">
      <c r="A38" s="100">
        <f>MAX(A$12:A37)+1</f>
        <v>25</v>
      </c>
      <c r="B38" s="101"/>
      <c r="C38" s="101"/>
      <c r="D38" s="95" t="s">
        <v>130</v>
      </c>
      <c r="E38" s="103"/>
      <c r="F38" s="104"/>
      <c r="G38" s="98"/>
      <c r="H38" s="105"/>
      <c r="I38" s="104"/>
    </row>
    <row r="39" s="63" customFormat="1" spans="1:9">
      <c r="A39" s="100">
        <f>MAX(A$12:A38)+1</f>
        <v>26</v>
      </c>
      <c r="B39" s="102"/>
      <c r="C39" s="101"/>
      <c r="D39" s="95" t="s">
        <v>130</v>
      </c>
      <c r="E39" s="103"/>
      <c r="F39" s="104"/>
      <c r="G39" s="98"/>
      <c r="H39" s="105"/>
      <c r="I39" s="104"/>
    </row>
    <row r="40" s="63" customFormat="1" spans="1:9">
      <c r="A40" s="100">
        <f>MAX(A$12:A39)+1</f>
        <v>27</v>
      </c>
      <c r="B40" s="102"/>
      <c r="C40" s="101"/>
      <c r="D40" s="95" t="s">
        <v>130</v>
      </c>
      <c r="E40" s="103"/>
      <c r="F40" s="104"/>
      <c r="G40" s="98"/>
      <c r="H40" s="105"/>
      <c r="I40" s="104"/>
    </row>
    <row r="41" s="63" customFormat="1" spans="1:9">
      <c r="A41" s="100">
        <f>MAX(A$12:A40)+1</f>
        <v>28</v>
      </c>
      <c r="B41" s="101"/>
      <c r="C41" s="101"/>
      <c r="D41" s="95" t="s">
        <v>130</v>
      </c>
      <c r="E41" s="103"/>
      <c r="F41" s="104"/>
      <c r="G41" s="98"/>
      <c r="H41" s="105"/>
      <c r="I41" s="104"/>
    </row>
    <row r="42" s="63" customFormat="1" spans="1:9">
      <c r="A42" s="100">
        <f>MAX(A$12:A41)+1</f>
        <v>29</v>
      </c>
      <c r="B42" s="102"/>
      <c r="C42" s="101"/>
      <c r="D42" s="95" t="s">
        <v>130</v>
      </c>
      <c r="E42" s="103"/>
      <c r="F42" s="104"/>
      <c r="G42" s="98"/>
      <c r="H42" s="105"/>
      <c r="I42" s="104"/>
    </row>
    <row r="43" s="63" customFormat="1" spans="1:9">
      <c r="A43" s="100">
        <f>MAX(A$12:A42)+1</f>
        <v>30</v>
      </c>
      <c r="B43" s="102"/>
      <c r="C43" s="101"/>
      <c r="D43" s="95" t="s">
        <v>130</v>
      </c>
      <c r="E43" s="103"/>
      <c r="F43" s="104"/>
      <c r="G43" s="98"/>
      <c r="H43" s="105"/>
      <c r="I43" s="104"/>
    </row>
    <row r="44" s="63" customFormat="1" spans="1:9">
      <c r="A44" s="100">
        <f>MAX(A$12:A43)+1</f>
        <v>31</v>
      </c>
      <c r="B44" s="101"/>
      <c r="C44" s="101"/>
      <c r="D44" s="95" t="s">
        <v>130</v>
      </c>
      <c r="E44" s="103"/>
      <c r="F44" s="104"/>
      <c r="G44" s="98"/>
      <c r="H44" s="105"/>
      <c r="I44" s="104"/>
    </row>
    <row r="45" s="63" customFormat="1" spans="1:9">
      <c r="A45" s="100">
        <f>MAX(A$12:A44)+1</f>
        <v>32</v>
      </c>
      <c r="B45" s="102"/>
      <c r="C45" s="101"/>
      <c r="D45" s="95" t="s">
        <v>130</v>
      </c>
      <c r="E45" s="103"/>
      <c r="F45" s="104"/>
      <c r="G45" s="98"/>
      <c r="H45" s="105"/>
      <c r="I45" s="104"/>
    </row>
    <row r="46" s="63" customFormat="1" spans="1:9">
      <c r="A46" s="100">
        <f>MAX(A$12:A45)+1</f>
        <v>33</v>
      </c>
      <c r="B46" s="102"/>
      <c r="C46" s="101"/>
      <c r="D46" s="95" t="s">
        <v>130</v>
      </c>
      <c r="E46" s="103"/>
      <c r="F46" s="104"/>
      <c r="G46" s="98"/>
      <c r="H46" s="105"/>
      <c r="I46" s="104"/>
    </row>
    <row r="47" s="63" customFormat="1" spans="1:9">
      <c r="A47" s="100">
        <f>MAX(A$12:A46)+1</f>
        <v>34</v>
      </c>
      <c r="B47" s="101"/>
      <c r="C47" s="101"/>
      <c r="D47" s="95" t="s">
        <v>130</v>
      </c>
      <c r="E47" s="103"/>
      <c r="F47" s="104"/>
      <c r="G47" s="98"/>
      <c r="H47" s="105"/>
      <c r="I47" s="104"/>
    </row>
    <row r="48" s="63" customFormat="1" spans="1:9">
      <c r="A48" s="100">
        <f>MAX(A$12:A47)+1</f>
        <v>35</v>
      </c>
      <c r="B48" s="102"/>
      <c r="C48" s="101"/>
      <c r="D48" s="95" t="s">
        <v>130</v>
      </c>
      <c r="E48" s="103"/>
      <c r="F48" s="104"/>
      <c r="G48" s="98"/>
      <c r="H48" s="105"/>
      <c r="I48" s="104"/>
    </row>
    <row r="49" s="63" customFormat="1" spans="1:9">
      <c r="A49" s="100">
        <f>MAX(A$12:A48)+1</f>
        <v>36</v>
      </c>
      <c r="B49" s="102"/>
      <c r="C49" s="101"/>
      <c r="D49" s="95" t="s">
        <v>130</v>
      </c>
      <c r="E49" s="103"/>
      <c r="F49" s="104"/>
      <c r="G49" s="98"/>
      <c r="H49" s="105"/>
      <c r="I49" s="104"/>
    </row>
    <row r="50" s="63" customFormat="1" spans="1:9">
      <c r="A50" s="100">
        <f>MAX(A$12:A49)+1</f>
        <v>37</v>
      </c>
      <c r="B50" s="101"/>
      <c r="C50" s="101"/>
      <c r="D50" s="95" t="s">
        <v>130</v>
      </c>
      <c r="E50" s="103"/>
      <c r="F50" s="104"/>
      <c r="G50" s="98"/>
      <c r="H50" s="105"/>
      <c r="I50" s="104"/>
    </row>
    <row r="51" s="63" customFormat="1" spans="1:9">
      <c r="A51" s="100">
        <f>MAX(A$12:A50)+1</f>
        <v>38</v>
      </c>
      <c r="B51" s="102"/>
      <c r="C51" s="101"/>
      <c r="D51" s="95" t="s">
        <v>130</v>
      </c>
      <c r="E51" s="103"/>
      <c r="F51" s="104"/>
      <c r="G51" s="98"/>
      <c r="H51" s="105"/>
      <c r="I51" s="104"/>
    </row>
    <row r="52" s="63" customFormat="1" spans="1:9">
      <c r="A52" s="100">
        <f>MAX(A$12:A51)+1</f>
        <v>39</v>
      </c>
      <c r="B52" s="102"/>
      <c r="C52" s="101"/>
      <c r="D52" s="95" t="s">
        <v>130</v>
      </c>
      <c r="E52" s="103"/>
      <c r="F52" s="104"/>
      <c r="G52" s="98"/>
      <c r="H52" s="105"/>
      <c r="I52" s="104"/>
    </row>
    <row r="53" s="63" customFormat="1" spans="1:9">
      <c r="A53" s="100">
        <f>MAX(A$12:A52)+1</f>
        <v>40</v>
      </c>
      <c r="B53" s="101"/>
      <c r="C53" s="101"/>
      <c r="D53" s="95" t="s">
        <v>130</v>
      </c>
      <c r="E53" s="103"/>
      <c r="F53" s="104"/>
      <c r="G53" s="98"/>
      <c r="H53" s="105"/>
      <c r="I53" s="104"/>
    </row>
    <row r="54" s="63" customFormat="1" spans="1:9">
      <c r="A54" s="100">
        <f>MAX(A$12:A53)+1</f>
        <v>41</v>
      </c>
      <c r="B54" s="102"/>
      <c r="C54" s="101"/>
      <c r="D54" s="95" t="s">
        <v>130</v>
      </c>
      <c r="E54" s="103"/>
      <c r="F54" s="104"/>
      <c r="G54" s="98"/>
      <c r="H54" s="105"/>
      <c r="I54" s="104"/>
    </row>
    <row r="55" s="63" customFormat="1" spans="1:9">
      <c r="A55" s="100">
        <f>MAX(A$12:A54)+1</f>
        <v>42</v>
      </c>
      <c r="B55" s="102"/>
      <c r="C55" s="101"/>
      <c r="D55" s="95" t="s">
        <v>130</v>
      </c>
      <c r="E55" s="103"/>
      <c r="F55" s="104"/>
      <c r="G55" s="98"/>
      <c r="H55" s="105"/>
      <c r="I55" s="104"/>
    </row>
    <row r="56" s="63" customFormat="1" spans="1:9">
      <c r="A56" s="100">
        <f>MAX(A$12:A55)+1</f>
        <v>43</v>
      </c>
      <c r="B56" s="101"/>
      <c r="C56" s="101"/>
      <c r="D56" s="95" t="s">
        <v>130</v>
      </c>
      <c r="E56" s="103"/>
      <c r="F56" s="104"/>
      <c r="G56" s="98"/>
      <c r="H56" s="105"/>
      <c r="I56" s="104"/>
    </row>
    <row r="57" s="63" customFormat="1" spans="1:9">
      <c r="A57" s="100">
        <f>MAX(A$12:A56)+1</f>
        <v>44</v>
      </c>
      <c r="B57" s="102"/>
      <c r="C57" s="101"/>
      <c r="D57" s="95" t="s">
        <v>130</v>
      </c>
      <c r="E57" s="103"/>
      <c r="F57" s="104"/>
      <c r="G57" s="98"/>
      <c r="H57" s="105"/>
      <c r="I57" s="104"/>
    </row>
    <row r="58" s="63" customFormat="1" spans="1:9">
      <c r="A58" s="100">
        <f>MAX(A$12:A57)+1</f>
        <v>45</v>
      </c>
      <c r="B58" s="102"/>
      <c r="C58" s="101"/>
      <c r="D58" s="95" t="s">
        <v>130</v>
      </c>
      <c r="E58" s="103"/>
      <c r="F58" s="104"/>
      <c r="G58" s="98"/>
      <c r="H58" s="105"/>
      <c r="I58" s="104"/>
    </row>
    <row r="59" s="63" customFormat="1" spans="1:9">
      <c r="A59" s="100">
        <f>MAX(A$12:A58)+1</f>
        <v>46</v>
      </c>
      <c r="B59" s="101"/>
      <c r="C59" s="101"/>
      <c r="D59" s="95" t="s">
        <v>130</v>
      </c>
      <c r="E59" s="103"/>
      <c r="F59" s="104"/>
      <c r="G59" s="98"/>
      <c r="H59" s="105"/>
      <c r="I59" s="104"/>
    </row>
    <row r="60" s="63" customFormat="1" spans="1:9">
      <c r="A60" s="107"/>
      <c r="B60" s="107"/>
      <c r="C60" s="107"/>
      <c r="D60" s="107"/>
      <c r="E60" s="107"/>
      <c r="F60" s="107"/>
      <c r="G60" s="107"/>
      <c r="H60" s="107"/>
      <c r="I60" s="107"/>
    </row>
    <row r="61" s="63" customFormat="1" spans="1:9">
      <c r="A61" s="112" t="s">
        <v>137</v>
      </c>
      <c r="B61" s="112"/>
      <c r="C61" s="112"/>
      <c r="D61" s="112"/>
      <c r="E61" s="112"/>
      <c r="F61" s="112"/>
      <c r="G61" s="112"/>
      <c r="H61" s="112"/>
      <c r="I61" s="112"/>
    </row>
  </sheetData>
  <mergeCells count="4">
    <mergeCell ref="A1:I1"/>
    <mergeCell ref="A13:I13"/>
    <mergeCell ref="A60:I60"/>
    <mergeCell ref="A61:I61"/>
  </mergeCells>
  <conditionalFormatting sqref="D14:D59">
    <cfRule type="cellIs" dxfId="3" priority="3" stopIfTrue="1" operator="equal">
      <formula>"u"</formula>
    </cfRule>
    <cfRule type="cellIs" dxfId="2" priority="2" stopIfTrue="1" operator="equal">
      <formula>"B"</formula>
    </cfRule>
    <cfRule type="cellIs" dxfId="1" priority="1" stopIfTrue="1" operator="equal">
      <formula>"F"</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59">
      <formula1>"U,P,F,B,S,n/a"</formula1>
    </dataValidation>
  </dataValidations>
  <pageMargins left="0.75" right="0.75" top="1" bottom="1" header="0.5" footer="0.5"/>
  <headerFooter/>
  <drawing r:id="rId2"/>
  <legacyDrawing r:id="rId3"/>
  <oleObjects>
    <mc:AlternateContent xmlns:mc="http://schemas.openxmlformats.org/markup-compatibility/2006">
      <mc:Choice Requires="x14">
        <oleObject shapeId="176129"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76129" progId="Paint.Picture" r:id="rId4"/>
      </mc:Fallback>
    </mc:AlternateContent>
  </oleObjec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51" workbookViewId="0">
      <selection activeCell="L92" sqref="L92"/>
    </sheetView>
  </sheetViews>
  <sheetFormatPr defaultColWidth="9" defaultRowHeight="12.75" outlineLevelCol="7"/>
  <cols>
    <col min="1" max="1" width="3.14285714285714" customWidth="1"/>
    <col min="2" max="2" width="32.1428571428571" customWidth="1"/>
    <col min="3" max="3" width="29.5714285714286" customWidth="1"/>
    <col min="4" max="4" width="30.4285714285714" customWidth="1"/>
    <col min="5" max="5" width="24.7142857142857" customWidth="1"/>
    <col min="6" max="6" width="9.14285714285714" customWidth="1"/>
    <col min="7" max="7" width="12.1428571428571" customWidth="1"/>
  </cols>
  <sheetData>
    <row r="1" ht="16.5" spans="1:8">
      <c r="A1" s="115" t="s">
        <v>978</v>
      </c>
      <c r="B1" s="115"/>
      <c r="C1" s="115"/>
      <c r="D1" s="115"/>
      <c r="E1" s="115"/>
      <c r="F1" s="115"/>
      <c r="G1" s="115"/>
      <c r="H1" s="115"/>
    </row>
    <row r="2" ht="24.75" spans="1:8">
      <c r="A2" s="116"/>
      <c r="B2" s="117" t="s">
        <v>139</v>
      </c>
      <c r="C2" s="117"/>
      <c r="D2" s="118" t="s">
        <v>979</v>
      </c>
      <c r="E2" s="119"/>
      <c r="F2" s="120" t="s">
        <v>141</v>
      </c>
      <c r="G2" s="121"/>
      <c r="H2" s="122"/>
    </row>
    <row r="3" ht="27.75" customHeight="1" spans="1:8">
      <c r="A3" s="123"/>
      <c r="B3" s="124" t="s">
        <v>143</v>
      </c>
      <c r="C3" s="125"/>
      <c r="D3" s="126"/>
      <c r="E3" s="127"/>
      <c r="F3" s="128"/>
      <c r="G3" s="129"/>
      <c r="H3" s="122"/>
    </row>
    <row r="4" spans="1:8">
      <c r="A4" s="130"/>
      <c r="B4" s="124" t="s">
        <v>145</v>
      </c>
      <c r="C4" s="125"/>
      <c r="D4" s="126"/>
      <c r="E4" s="127"/>
      <c r="F4" s="128"/>
      <c r="G4" s="129"/>
      <c r="H4" s="122"/>
    </row>
    <row r="5" ht="30" customHeight="1" spans="1:8">
      <c r="A5" s="130"/>
      <c r="B5" s="124" t="s">
        <v>147</v>
      </c>
      <c r="C5" s="131"/>
      <c r="D5" s="132"/>
      <c r="E5" s="132"/>
      <c r="F5" s="132"/>
      <c r="G5" s="132"/>
      <c r="H5" s="122"/>
    </row>
    <row r="6" ht="26.25" customHeight="1" spans="1:8">
      <c r="A6" s="133"/>
      <c r="B6" s="134" t="s">
        <v>149</v>
      </c>
      <c r="C6" s="135"/>
      <c r="D6" s="136" t="s">
        <v>446</v>
      </c>
      <c r="E6" s="128"/>
      <c r="F6" s="128"/>
      <c r="G6" s="129"/>
      <c r="H6" s="137"/>
    </row>
    <row r="7" spans="1:8">
      <c r="A7" s="138"/>
      <c r="B7" s="139" t="s">
        <v>151</v>
      </c>
      <c r="C7" s="139"/>
      <c r="D7" s="140"/>
      <c r="E7" s="141"/>
      <c r="F7" s="142" t="s">
        <v>153</v>
      </c>
      <c r="G7" s="143"/>
      <c r="H7" s="144"/>
    </row>
    <row r="8" ht="13.5" spans="1:8">
      <c r="A8" s="145"/>
      <c r="B8" s="146" t="s">
        <v>154</v>
      </c>
      <c r="C8" s="146"/>
      <c r="D8" s="147" t="s">
        <v>155</v>
      </c>
      <c r="E8" s="148"/>
      <c r="F8" s="149" t="s">
        <v>156</v>
      </c>
      <c r="G8" s="150" t="s">
        <v>829</v>
      </c>
      <c r="H8" s="151"/>
    </row>
    <row r="9" ht="26.25" spans="1:8">
      <c r="A9" s="152" t="s">
        <v>158</v>
      </c>
      <c r="B9" s="153" t="s">
        <v>159</v>
      </c>
      <c r="C9" s="153"/>
      <c r="D9" s="153" t="s">
        <v>161</v>
      </c>
      <c r="E9" s="153"/>
      <c r="F9" s="154" t="s">
        <v>121</v>
      </c>
      <c r="G9" s="155" t="s">
        <v>163</v>
      </c>
      <c r="H9" s="156"/>
    </row>
    <row r="10" spans="1:8">
      <c r="A10" s="157">
        <v>1</v>
      </c>
      <c r="B10" s="158" t="s">
        <v>980</v>
      </c>
      <c r="C10" s="158"/>
      <c r="D10" s="158" t="s">
        <v>981</v>
      </c>
      <c r="E10" s="159"/>
      <c r="F10" s="95" t="s">
        <v>130</v>
      </c>
      <c r="G10" s="160"/>
      <c r="H10" s="161"/>
    </row>
    <row r="11" ht="25.5" spans="1:8">
      <c r="A11" s="157">
        <v>2</v>
      </c>
      <c r="B11" s="158" t="s">
        <v>982</v>
      </c>
      <c r="C11" s="158"/>
      <c r="D11" s="158" t="s">
        <v>169</v>
      </c>
      <c r="E11" s="159"/>
      <c r="F11" s="95"/>
      <c r="G11" s="162"/>
      <c r="H11" s="163"/>
    </row>
    <row r="12" ht="48" spans="1:8">
      <c r="A12" s="157">
        <v>3</v>
      </c>
      <c r="B12" s="164" t="s">
        <v>983</v>
      </c>
      <c r="C12" s="164"/>
      <c r="D12" s="165" t="s">
        <v>984</v>
      </c>
      <c r="E12" s="159"/>
      <c r="F12" s="95" t="s">
        <v>130</v>
      </c>
      <c r="G12" s="166"/>
      <c r="H12" s="167"/>
    </row>
    <row r="13" ht="48" spans="1:8">
      <c r="A13" s="157">
        <v>4</v>
      </c>
      <c r="B13" s="168" t="s">
        <v>985</v>
      </c>
      <c r="C13" s="168"/>
      <c r="D13" s="169" t="s">
        <v>228</v>
      </c>
      <c r="E13" s="159"/>
      <c r="F13" s="95" t="s">
        <v>130</v>
      </c>
      <c r="G13" s="166"/>
      <c r="H13" s="167"/>
    </row>
    <row r="14" ht="25.5" spans="1:8">
      <c r="A14" s="157">
        <v>5</v>
      </c>
      <c r="B14" s="158" t="s">
        <v>982</v>
      </c>
      <c r="C14" s="158"/>
      <c r="D14" s="158" t="s">
        <v>169</v>
      </c>
      <c r="E14" s="159"/>
      <c r="F14" s="95" t="s">
        <v>130</v>
      </c>
      <c r="G14" s="166"/>
      <c r="H14" s="167"/>
    </row>
    <row r="15" ht="48" spans="1:8">
      <c r="A15" s="157">
        <v>6</v>
      </c>
      <c r="B15" s="164" t="s">
        <v>986</v>
      </c>
      <c r="C15" s="164"/>
      <c r="D15" s="165" t="s">
        <v>984</v>
      </c>
      <c r="E15" s="159"/>
      <c r="F15" s="95" t="s">
        <v>130</v>
      </c>
      <c r="G15" s="166"/>
      <c r="H15" s="167"/>
    </row>
    <row r="16" ht="36" spans="1:8">
      <c r="A16" s="157">
        <v>7</v>
      </c>
      <c r="B16" s="168" t="s">
        <v>985</v>
      </c>
      <c r="C16" s="168"/>
      <c r="D16" s="169" t="s">
        <v>224</v>
      </c>
      <c r="E16" s="159"/>
      <c r="F16" s="95" t="s">
        <v>130</v>
      </c>
      <c r="G16" s="166"/>
      <c r="H16" s="167"/>
    </row>
    <row r="17" ht="25.5" spans="1:8">
      <c r="A17" s="157">
        <v>8</v>
      </c>
      <c r="B17" s="158" t="s">
        <v>987</v>
      </c>
      <c r="C17" s="158"/>
      <c r="D17" s="158" t="s">
        <v>169</v>
      </c>
      <c r="E17" s="159"/>
      <c r="F17" s="95" t="s">
        <v>130</v>
      </c>
      <c r="G17" s="170"/>
      <c r="H17" s="171"/>
    </row>
    <row r="18" ht="25.5" spans="1:8">
      <c r="A18" s="157">
        <v>9</v>
      </c>
      <c r="B18" s="158" t="s">
        <v>982</v>
      </c>
      <c r="C18" s="158"/>
      <c r="D18" s="158" t="s">
        <v>169</v>
      </c>
      <c r="E18" s="159"/>
      <c r="F18" s="95" t="s">
        <v>130</v>
      </c>
      <c r="G18" s="170"/>
      <c r="H18" s="171"/>
    </row>
    <row r="19" ht="48" spans="1:8">
      <c r="A19" s="157">
        <v>10</v>
      </c>
      <c r="B19" s="164" t="s">
        <v>755</v>
      </c>
      <c r="C19" s="164"/>
      <c r="D19" s="165" t="s">
        <v>984</v>
      </c>
      <c r="E19" s="159"/>
      <c r="F19" s="95" t="s">
        <v>130</v>
      </c>
      <c r="G19" s="170"/>
      <c r="H19" s="171"/>
    </row>
    <row r="20" ht="48" spans="1:8">
      <c r="A20" s="157">
        <v>11</v>
      </c>
      <c r="B20" s="168" t="s">
        <v>985</v>
      </c>
      <c r="C20" s="168"/>
      <c r="D20" s="169" t="s">
        <v>228</v>
      </c>
      <c r="E20" s="159"/>
      <c r="F20" s="95" t="s">
        <v>130</v>
      </c>
      <c r="G20" s="170"/>
      <c r="H20" s="171"/>
    </row>
    <row r="21" ht="25.5" spans="1:8">
      <c r="A21" s="157">
        <v>12</v>
      </c>
      <c r="B21" s="158" t="s">
        <v>982</v>
      </c>
      <c r="C21" s="158"/>
      <c r="D21" s="158" t="s">
        <v>169</v>
      </c>
      <c r="E21" s="159"/>
      <c r="F21" s="95"/>
      <c r="G21" s="170"/>
      <c r="H21" s="171"/>
    </row>
    <row r="22" ht="48" spans="1:8">
      <c r="A22" s="157">
        <v>13</v>
      </c>
      <c r="B22" s="164" t="s">
        <v>986</v>
      </c>
      <c r="C22" s="164"/>
      <c r="D22" s="165" t="s">
        <v>984</v>
      </c>
      <c r="E22" s="159"/>
      <c r="F22" s="95"/>
      <c r="G22" s="170"/>
      <c r="H22" s="171"/>
    </row>
    <row r="23" ht="36" spans="1:8">
      <c r="A23" s="157">
        <v>14</v>
      </c>
      <c r="B23" s="168" t="s">
        <v>985</v>
      </c>
      <c r="C23" s="168"/>
      <c r="D23" s="169" t="s">
        <v>224</v>
      </c>
      <c r="E23" s="159"/>
      <c r="F23" s="95"/>
      <c r="G23" s="170"/>
      <c r="H23" s="171"/>
    </row>
    <row r="24" ht="25.5" spans="1:8">
      <c r="A24" s="157">
        <v>15</v>
      </c>
      <c r="B24" s="158" t="s">
        <v>987</v>
      </c>
      <c r="C24" s="158"/>
      <c r="D24" s="158" t="s">
        <v>169</v>
      </c>
      <c r="E24" s="159"/>
      <c r="F24" s="95"/>
      <c r="G24" s="170"/>
      <c r="H24" s="171"/>
    </row>
    <row r="25" spans="1:8">
      <c r="A25" s="157"/>
      <c r="B25" s="158"/>
      <c r="C25" s="158"/>
      <c r="D25" s="158"/>
      <c r="E25" s="172"/>
      <c r="F25" s="95"/>
      <c r="G25" s="170"/>
      <c r="H25" s="171"/>
    </row>
    <row r="26" spans="1:8">
      <c r="A26" s="157"/>
      <c r="B26" s="158"/>
      <c r="C26" s="158"/>
      <c r="D26" s="158"/>
      <c r="E26" s="172"/>
      <c r="F26" s="95"/>
      <c r="G26" s="170"/>
      <c r="H26" s="171"/>
    </row>
    <row r="27" spans="1:8">
      <c r="A27" s="157"/>
      <c r="B27" s="158"/>
      <c r="C27" s="158"/>
      <c r="D27" s="158"/>
      <c r="E27" s="172"/>
      <c r="F27" s="95"/>
      <c r="G27" s="170"/>
      <c r="H27" s="171"/>
    </row>
    <row r="28" spans="1:8">
      <c r="A28" s="157"/>
      <c r="B28" s="158"/>
      <c r="C28" s="158"/>
      <c r="D28" s="158"/>
      <c r="E28" s="172"/>
      <c r="F28" s="95"/>
      <c r="G28" s="170"/>
      <c r="H28" s="171"/>
    </row>
    <row r="29" spans="1:8">
      <c r="A29" s="157"/>
      <c r="B29" s="158"/>
      <c r="C29" s="158"/>
      <c r="D29" s="158"/>
      <c r="E29" s="172"/>
      <c r="F29" s="95"/>
      <c r="G29" s="170"/>
      <c r="H29" s="171"/>
    </row>
    <row r="30" spans="1:8">
      <c r="A30" s="157"/>
      <c r="B30" s="158"/>
      <c r="C30" s="158"/>
      <c r="D30" s="158"/>
      <c r="E30" s="172"/>
      <c r="F30" s="95" t="s">
        <v>130</v>
      </c>
      <c r="G30" s="170"/>
      <c r="H30" s="171"/>
    </row>
    <row r="31" ht="27" customHeight="1" spans="1:8">
      <c r="A31" s="157"/>
      <c r="B31" s="158"/>
      <c r="C31" s="158"/>
      <c r="D31" s="158"/>
      <c r="E31" s="172"/>
      <c r="F31" s="95" t="s">
        <v>130</v>
      </c>
      <c r="G31" s="170"/>
      <c r="H31" s="171"/>
    </row>
    <row r="32" customHeight="1" spans="1:8">
      <c r="A32" s="157"/>
      <c r="B32" s="158"/>
      <c r="C32" s="158"/>
      <c r="D32" s="158"/>
      <c r="E32" s="172"/>
      <c r="F32" s="95" t="s">
        <v>130</v>
      </c>
      <c r="G32" s="170"/>
      <c r="H32" s="171"/>
    </row>
    <row r="33" customHeight="1" spans="1:8">
      <c r="A33" s="157"/>
      <c r="B33" s="158"/>
      <c r="C33" s="158"/>
      <c r="D33" s="158"/>
      <c r="E33" s="172"/>
      <c r="F33" s="95" t="s">
        <v>130</v>
      </c>
      <c r="G33" s="170"/>
      <c r="H33" s="171"/>
    </row>
    <row r="34" spans="1:8">
      <c r="A34" s="157"/>
      <c r="B34" s="158"/>
      <c r="C34" s="158"/>
      <c r="D34" s="158"/>
      <c r="E34" s="172"/>
      <c r="F34" s="95" t="s">
        <v>130</v>
      </c>
      <c r="G34" s="170"/>
      <c r="H34" s="171"/>
    </row>
    <row r="35" spans="1:8">
      <c r="A35" s="157"/>
      <c r="B35" s="158"/>
      <c r="C35" s="158"/>
      <c r="D35" s="158"/>
      <c r="E35" s="172"/>
      <c r="F35" s="95" t="s">
        <v>130</v>
      </c>
      <c r="G35" s="170"/>
      <c r="H35" s="171"/>
    </row>
    <row r="36" ht="13.5" spans="1:8">
      <c r="A36" s="173"/>
      <c r="B36" s="174" t="s">
        <v>238</v>
      </c>
      <c r="C36" s="174"/>
      <c r="D36" s="175"/>
      <c r="E36" s="176"/>
      <c r="F36" s="95" t="s">
        <v>130</v>
      </c>
      <c r="G36" s="177"/>
      <c r="H36" s="178"/>
    </row>
    <row r="37" customFormat="1"/>
    <row r="38" customFormat="1"/>
    <row r="39" customFormat="1"/>
    <row r="40" ht="16.5" spans="1:8">
      <c r="A40" s="115" t="s">
        <v>988</v>
      </c>
      <c r="B40" s="115"/>
      <c r="C40" s="115"/>
      <c r="D40" s="115"/>
      <c r="E40" s="115"/>
      <c r="F40" s="115"/>
      <c r="G40" s="115"/>
      <c r="H40" s="115"/>
    </row>
    <row r="41" ht="24.75" spans="1:8">
      <c r="A41" s="116"/>
      <c r="B41" s="117" t="s">
        <v>139</v>
      </c>
      <c r="C41" s="117"/>
      <c r="D41" s="118" t="s">
        <v>989</v>
      </c>
      <c r="E41" s="119"/>
      <c r="F41" s="120" t="s">
        <v>141</v>
      </c>
      <c r="G41" s="121"/>
      <c r="H41" s="122"/>
    </row>
    <row r="42" spans="1:8">
      <c r="A42" s="123"/>
      <c r="B42" s="124" t="s">
        <v>143</v>
      </c>
      <c r="C42" s="125"/>
      <c r="D42" s="126"/>
      <c r="E42" s="127"/>
      <c r="F42" s="128"/>
      <c r="G42" s="129"/>
      <c r="H42" s="122"/>
    </row>
    <row r="43" spans="1:8">
      <c r="A43" s="130"/>
      <c r="B43" s="124" t="s">
        <v>145</v>
      </c>
      <c r="C43" s="125"/>
      <c r="D43" s="126"/>
      <c r="E43" s="127"/>
      <c r="F43" s="128"/>
      <c r="G43" s="129"/>
      <c r="H43" s="122"/>
    </row>
    <row r="44" spans="1:8">
      <c r="A44" s="130"/>
      <c r="B44" s="124" t="s">
        <v>147</v>
      </c>
      <c r="C44" s="131"/>
      <c r="D44" s="132"/>
      <c r="E44" s="132"/>
      <c r="F44" s="132"/>
      <c r="G44" s="132"/>
      <c r="H44" s="122"/>
    </row>
    <row r="45" ht="13.5" spans="1:8">
      <c r="A45" s="133"/>
      <c r="B45" s="134" t="s">
        <v>149</v>
      </c>
      <c r="C45" s="135"/>
      <c r="D45" s="136" t="s">
        <v>990</v>
      </c>
      <c r="E45" s="128"/>
      <c r="F45" s="128"/>
      <c r="G45" s="129"/>
      <c r="H45" s="137"/>
    </row>
    <row r="46" spans="1:8">
      <c r="A46" s="138"/>
      <c r="B46" s="139" t="s">
        <v>151</v>
      </c>
      <c r="C46" s="139"/>
      <c r="D46" s="140"/>
      <c r="E46" s="141"/>
      <c r="F46" s="142" t="s">
        <v>153</v>
      </c>
      <c r="G46" s="143"/>
      <c r="H46" s="144"/>
    </row>
    <row r="47" ht="13.5" spans="1:8">
      <c r="A47" s="145"/>
      <c r="B47" s="146" t="s">
        <v>154</v>
      </c>
      <c r="C47" s="146"/>
      <c r="D47" s="147" t="s">
        <v>155</v>
      </c>
      <c r="E47" s="148"/>
      <c r="F47" s="149" t="s">
        <v>156</v>
      </c>
      <c r="G47" s="150" t="s">
        <v>829</v>
      </c>
      <c r="H47" s="151"/>
    </row>
    <row r="48" ht="26.25" spans="1:8">
      <c r="A48" s="152" t="s">
        <v>158</v>
      </c>
      <c r="B48" s="153" t="s">
        <v>159</v>
      </c>
      <c r="C48" s="153"/>
      <c r="D48" s="153" t="s">
        <v>161</v>
      </c>
      <c r="E48" s="153"/>
      <c r="F48" s="154" t="s">
        <v>121</v>
      </c>
      <c r="G48" s="155" t="s">
        <v>163</v>
      </c>
      <c r="H48" s="156"/>
    </row>
    <row r="49" spans="1:8">
      <c r="A49" s="157">
        <v>1</v>
      </c>
      <c r="B49" s="158" t="s">
        <v>991</v>
      </c>
      <c r="C49" s="158"/>
      <c r="D49" s="158" t="s">
        <v>981</v>
      </c>
      <c r="E49" s="159"/>
      <c r="F49" s="95" t="s">
        <v>130</v>
      </c>
      <c r="G49" s="160"/>
      <c r="H49" s="161"/>
    </row>
    <row r="50" ht="25.5" spans="1:8">
      <c r="A50" s="157">
        <v>2</v>
      </c>
      <c r="B50" s="158" t="s">
        <v>992</v>
      </c>
      <c r="C50" s="158"/>
      <c r="D50" s="158" t="s">
        <v>169</v>
      </c>
      <c r="E50" s="159"/>
      <c r="F50" s="95"/>
      <c r="G50" s="162"/>
      <c r="H50" s="163"/>
    </row>
    <row r="51" ht="48" spans="1:8">
      <c r="A51" s="157">
        <v>3</v>
      </c>
      <c r="B51" s="164" t="s">
        <v>755</v>
      </c>
      <c r="C51" s="164"/>
      <c r="D51" s="165" t="s">
        <v>984</v>
      </c>
      <c r="E51" s="159"/>
      <c r="F51" s="95" t="s">
        <v>130</v>
      </c>
      <c r="G51" s="166"/>
      <c r="H51" s="167"/>
    </row>
    <row r="52" ht="48" spans="1:8">
      <c r="A52" s="157">
        <v>4</v>
      </c>
      <c r="B52" s="168" t="s">
        <v>985</v>
      </c>
      <c r="C52" s="168"/>
      <c r="D52" s="169" t="s">
        <v>228</v>
      </c>
      <c r="E52" s="159"/>
      <c r="F52" s="95" t="s">
        <v>130</v>
      </c>
      <c r="G52" s="166"/>
      <c r="H52" s="167"/>
    </row>
    <row r="53" ht="25.5" spans="1:8">
      <c r="A53" s="157">
        <v>5</v>
      </c>
      <c r="B53" s="158" t="s">
        <v>987</v>
      </c>
      <c r="C53" s="158"/>
      <c r="D53" s="158" t="s">
        <v>169</v>
      </c>
      <c r="E53" s="159"/>
      <c r="F53" s="95" t="s">
        <v>130</v>
      </c>
      <c r="G53" s="166"/>
      <c r="H53" s="167"/>
    </row>
    <row r="54" ht="48" spans="1:8">
      <c r="A54" s="157">
        <v>6</v>
      </c>
      <c r="B54" s="164" t="s">
        <v>986</v>
      </c>
      <c r="C54" s="164"/>
      <c r="D54" s="165" t="s">
        <v>984</v>
      </c>
      <c r="E54" s="159"/>
      <c r="F54" s="95" t="s">
        <v>130</v>
      </c>
      <c r="G54" s="166"/>
      <c r="H54" s="167"/>
    </row>
    <row r="55" ht="36" spans="1:8">
      <c r="A55" s="157">
        <v>7</v>
      </c>
      <c r="B55" s="168" t="s">
        <v>985</v>
      </c>
      <c r="C55" s="168"/>
      <c r="D55" s="169" t="s">
        <v>224</v>
      </c>
      <c r="E55" s="159"/>
      <c r="F55" s="95" t="s">
        <v>130</v>
      </c>
      <c r="G55" s="166"/>
      <c r="H55" s="167"/>
    </row>
    <row r="56" ht="25.5" spans="1:8">
      <c r="A56" s="157">
        <v>8</v>
      </c>
      <c r="B56" s="158" t="s">
        <v>987</v>
      </c>
      <c r="C56" s="158"/>
      <c r="D56" s="158" t="s">
        <v>169</v>
      </c>
      <c r="E56" s="159"/>
      <c r="F56" s="95" t="s">
        <v>130</v>
      </c>
      <c r="G56" s="170"/>
      <c r="H56" s="171"/>
    </row>
    <row r="57" ht="24" spans="1:8">
      <c r="A57" s="157">
        <v>9</v>
      </c>
      <c r="B57" s="164" t="s">
        <v>993</v>
      </c>
      <c r="C57" s="164"/>
      <c r="D57" s="165" t="s">
        <v>994</v>
      </c>
      <c r="E57" s="159"/>
      <c r="F57" s="95" t="s">
        <v>130</v>
      </c>
      <c r="G57" s="170"/>
      <c r="H57" s="171"/>
    </row>
    <row r="58" ht="24" spans="1:8">
      <c r="A58" s="157">
        <v>10</v>
      </c>
      <c r="B58" s="164" t="s">
        <v>995</v>
      </c>
      <c r="C58" s="164"/>
      <c r="D58" s="165" t="s">
        <v>994</v>
      </c>
      <c r="E58" s="159"/>
      <c r="F58" s="95" t="s">
        <v>130</v>
      </c>
      <c r="G58" s="170"/>
      <c r="H58" s="171"/>
    </row>
    <row r="59" spans="1:8">
      <c r="A59" s="157"/>
      <c r="B59" s="164"/>
      <c r="C59" s="164"/>
      <c r="D59" s="165"/>
      <c r="E59" s="159"/>
      <c r="F59" s="95" t="s">
        <v>130</v>
      </c>
      <c r="G59" s="170"/>
      <c r="H59" s="171"/>
    </row>
    <row r="60" spans="1:8">
      <c r="A60" s="157"/>
      <c r="B60" s="158"/>
      <c r="C60" s="158"/>
      <c r="D60" s="158"/>
      <c r="E60" s="172"/>
      <c r="F60" s="95"/>
      <c r="G60" s="170"/>
      <c r="H60" s="171"/>
    </row>
    <row r="61" spans="1:8">
      <c r="A61" s="157"/>
      <c r="B61" s="158"/>
      <c r="C61" s="158"/>
      <c r="D61" s="158"/>
      <c r="E61" s="172"/>
      <c r="F61" s="95"/>
      <c r="G61" s="170"/>
      <c r="H61" s="171"/>
    </row>
    <row r="62" spans="1:8">
      <c r="A62" s="157"/>
      <c r="B62" s="158"/>
      <c r="C62" s="158"/>
      <c r="D62" s="158"/>
      <c r="E62" s="172"/>
      <c r="F62" s="95"/>
      <c r="G62" s="170"/>
      <c r="H62" s="171"/>
    </row>
    <row r="63" spans="1:8">
      <c r="A63" s="157"/>
      <c r="B63" s="158"/>
      <c r="C63" s="158"/>
      <c r="D63" s="158"/>
      <c r="E63" s="172"/>
      <c r="F63" s="95"/>
      <c r="G63" s="170"/>
      <c r="H63" s="171"/>
    </row>
    <row r="64" spans="1:8">
      <c r="A64" s="157"/>
      <c r="B64" s="158"/>
      <c r="C64" s="158"/>
      <c r="D64" s="158"/>
      <c r="E64" s="172"/>
      <c r="F64" s="95"/>
      <c r="G64" s="170"/>
      <c r="H64" s="171"/>
    </row>
    <row r="65" spans="1:8">
      <c r="A65" s="157"/>
      <c r="B65" s="158"/>
      <c r="C65" s="158"/>
      <c r="D65" s="158"/>
      <c r="E65" s="172"/>
      <c r="F65" s="95"/>
      <c r="G65" s="170"/>
      <c r="H65" s="171"/>
    </row>
    <row r="66" spans="1:8">
      <c r="A66" s="157"/>
      <c r="B66" s="158"/>
      <c r="C66" s="158"/>
      <c r="D66" s="158"/>
      <c r="E66" s="172"/>
      <c r="F66" s="95"/>
      <c r="G66" s="170"/>
      <c r="H66" s="171"/>
    </row>
    <row r="67" spans="1:8">
      <c r="A67" s="157"/>
      <c r="B67" s="158"/>
      <c r="C67" s="158"/>
      <c r="D67" s="158"/>
      <c r="E67" s="172"/>
      <c r="F67" s="95"/>
      <c r="G67" s="170"/>
      <c r="H67" s="171"/>
    </row>
    <row r="68" spans="1:8">
      <c r="A68" s="157"/>
      <c r="B68" s="158"/>
      <c r="C68" s="158"/>
      <c r="D68" s="158"/>
      <c r="E68" s="172"/>
      <c r="F68" s="95"/>
      <c r="G68" s="170"/>
      <c r="H68" s="171"/>
    </row>
    <row r="69" spans="1:8">
      <c r="A69" s="157"/>
      <c r="B69" s="158"/>
      <c r="C69" s="158"/>
      <c r="D69" s="158"/>
      <c r="E69" s="172"/>
      <c r="F69" s="95" t="s">
        <v>130</v>
      </c>
      <c r="G69" s="170"/>
      <c r="H69" s="171"/>
    </row>
    <row r="70" spans="1:8">
      <c r="A70" s="157"/>
      <c r="B70" s="158"/>
      <c r="C70" s="158"/>
      <c r="D70" s="158"/>
      <c r="E70" s="172"/>
      <c r="F70" s="95" t="s">
        <v>130</v>
      </c>
      <c r="G70" s="170"/>
      <c r="H70" s="171"/>
    </row>
    <row r="71" spans="1:8">
      <c r="A71" s="157"/>
      <c r="B71" s="158"/>
      <c r="C71" s="158"/>
      <c r="D71" s="158"/>
      <c r="E71" s="172"/>
      <c r="F71" s="95" t="s">
        <v>130</v>
      </c>
      <c r="G71" s="170"/>
      <c r="H71" s="171"/>
    </row>
    <row r="72" spans="1:8">
      <c r="A72" s="157"/>
      <c r="B72" s="158"/>
      <c r="C72" s="158"/>
      <c r="D72" s="158"/>
      <c r="E72" s="172"/>
      <c r="F72" s="95" t="s">
        <v>130</v>
      </c>
      <c r="G72" s="170"/>
      <c r="H72" s="171"/>
    </row>
    <row r="73" spans="1:8">
      <c r="A73" s="157"/>
      <c r="B73" s="158"/>
      <c r="C73" s="158"/>
      <c r="D73" s="158"/>
      <c r="E73" s="172"/>
      <c r="F73" s="95" t="s">
        <v>130</v>
      </c>
      <c r="G73" s="170"/>
      <c r="H73" s="171"/>
    </row>
    <row r="74" spans="1:8">
      <c r="A74" s="157"/>
      <c r="B74" s="158"/>
      <c r="C74" s="158"/>
      <c r="D74" s="158"/>
      <c r="E74" s="172"/>
      <c r="F74" s="95" t="s">
        <v>130</v>
      </c>
      <c r="G74" s="170"/>
      <c r="H74" s="171"/>
    </row>
    <row r="75" ht="13.5" spans="1:8">
      <c r="A75" s="173"/>
      <c r="B75" s="174" t="s">
        <v>238</v>
      </c>
      <c r="C75" s="174"/>
      <c r="D75" s="175"/>
      <c r="E75" s="176"/>
      <c r="F75" s="95" t="s">
        <v>130</v>
      </c>
      <c r="G75" s="177"/>
      <c r="H75" s="178"/>
    </row>
    <row r="78" ht="16.5" spans="1:8">
      <c r="A78" s="115" t="s">
        <v>996</v>
      </c>
      <c r="B78" s="115"/>
      <c r="C78" s="115"/>
      <c r="D78" s="115"/>
      <c r="E78" s="115"/>
      <c r="F78" s="115"/>
      <c r="G78" s="115"/>
      <c r="H78" s="115"/>
    </row>
    <row r="79" ht="36.75" spans="1:8">
      <c r="A79" s="116"/>
      <c r="B79" s="117" t="s">
        <v>139</v>
      </c>
      <c r="C79" s="117"/>
      <c r="D79" s="118" t="s">
        <v>997</v>
      </c>
      <c r="E79" s="119"/>
      <c r="F79" s="120" t="s">
        <v>141</v>
      </c>
      <c r="G79" s="121"/>
      <c r="H79" s="122"/>
    </row>
    <row r="80" spans="1:8">
      <c r="A80" s="123"/>
      <c r="B80" s="124" t="s">
        <v>143</v>
      </c>
      <c r="C80" s="125"/>
      <c r="D80" s="126"/>
      <c r="E80" s="127"/>
      <c r="F80" s="128"/>
      <c r="G80" s="129"/>
      <c r="H80" s="122"/>
    </row>
    <row r="81" spans="1:8">
      <c r="A81" s="130"/>
      <c r="B81" s="124" t="s">
        <v>145</v>
      </c>
      <c r="C81" s="125"/>
      <c r="D81" s="126"/>
      <c r="E81" s="127"/>
      <c r="F81" s="128"/>
      <c r="G81" s="129"/>
      <c r="H81" s="122"/>
    </row>
    <row r="82" spans="1:8">
      <c r="A82" s="130"/>
      <c r="B82" s="124" t="s">
        <v>147</v>
      </c>
      <c r="C82" s="131"/>
      <c r="D82" s="132"/>
      <c r="E82" s="132"/>
      <c r="F82" s="132"/>
      <c r="G82" s="132"/>
      <c r="H82" s="122"/>
    </row>
    <row r="83" ht="13.5" spans="1:8">
      <c r="A83" s="133"/>
      <c r="B83" s="134" t="s">
        <v>149</v>
      </c>
      <c r="C83" s="135"/>
      <c r="D83" s="136" t="s">
        <v>998</v>
      </c>
      <c r="E83" s="128"/>
      <c r="F83" s="128"/>
      <c r="G83" s="129"/>
      <c r="H83" s="137"/>
    </row>
    <row r="84" spans="1:8">
      <c r="A84" s="138"/>
      <c r="B84" s="139" t="s">
        <v>151</v>
      </c>
      <c r="C84" s="139"/>
      <c r="D84" s="140"/>
      <c r="E84" s="141"/>
      <c r="F84" s="142" t="s">
        <v>153</v>
      </c>
      <c r="G84" s="143"/>
      <c r="H84" s="144"/>
    </row>
    <row r="85" ht="13.5" spans="1:8">
      <c r="A85" s="145"/>
      <c r="B85" s="146" t="s">
        <v>154</v>
      </c>
      <c r="C85" s="146"/>
      <c r="D85" s="147" t="s">
        <v>155</v>
      </c>
      <c r="E85" s="148"/>
      <c r="F85" s="149" t="s">
        <v>156</v>
      </c>
      <c r="G85" s="150" t="s">
        <v>829</v>
      </c>
      <c r="H85" s="151"/>
    </row>
    <row r="86" ht="26.25" spans="1:8">
      <c r="A86" s="152" t="s">
        <v>158</v>
      </c>
      <c r="B86" s="153" t="s">
        <v>159</v>
      </c>
      <c r="C86" s="153"/>
      <c r="D86" s="153" t="s">
        <v>161</v>
      </c>
      <c r="E86" s="153"/>
      <c r="F86" s="154" t="s">
        <v>121</v>
      </c>
      <c r="G86" s="155" t="s">
        <v>163</v>
      </c>
      <c r="H86" s="156"/>
    </row>
    <row r="87" ht="25.5" spans="1:8">
      <c r="A87" s="157">
        <v>1</v>
      </c>
      <c r="B87" s="158" t="s">
        <v>999</v>
      </c>
      <c r="C87" s="158"/>
      <c r="D87" s="158" t="s">
        <v>981</v>
      </c>
      <c r="E87" s="159"/>
      <c r="F87" s="95" t="s">
        <v>130</v>
      </c>
      <c r="G87" s="160"/>
      <c r="H87" s="161"/>
    </row>
    <row r="88" ht="25.5" spans="1:8">
      <c r="A88" s="157">
        <v>2</v>
      </c>
      <c r="B88" s="158" t="s">
        <v>1000</v>
      </c>
      <c r="C88" s="158"/>
      <c r="D88" s="158" t="s">
        <v>169</v>
      </c>
      <c r="E88" s="159"/>
      <c r="F88" s="95"/>
      <c r="G88" s="162"/>
      <c r="H88" s="163"/>
    </row>
    <row r="89" ht="48" spans="1:8">
      <c r="A89" s="157">
        <v>3</v>
      </c>
      <c r="B89" s="164" t="s">
        <v>983</v>
      </c>
      <c r="C89" s="164"/>
      <c r="D89" s="165" t="s">
        <v>984</v>
      </c>
      <c r="E89" s="159"/>
      <c r="F89" s="95" t="s">
        <v>130</v>
      </c>
      <c r="G89" s="166"/>
      <c r="H89" s="167"/>
    </row>
    <row r="90" ht="80" customHeight="1" spans="1:8">
      <c r="A90" s="157">
        <v>4</v>
      </c>
      <c r="B90" s="168" t="s">
        <v>985</v>
      </c>
      <c r="C90" s="168"/>
      <c r="D90" s="169" t="s">
        <v>1001</v>
      </c>
      <c r="E90" s="159"/>
      <c r="F90" s="95" t="s">
        <v>130</v>
      </c>
      <c r="G90" s="166"/>
      <c r="H90" s="167"/>
    </row>
    <row r="91" ht="25.5" spans="1:8">
      <c r="A91" s="157">
        <v>5</v>
      </c>
      <c r="B91" s="158" t="s">
        <v>1000</v>
      </c>
      <c r="C91" s="158"/>
      <c r="D91" s="158" t="s">
        <v>169</v>
      </c>
      <c r="E91" s="159"/>
      <c r="F91" s="95" t="s">
        <v>130</v>
      </c>
      <c r="G91" s="166"/>
      <c r="H91" s="167"/>
    </row>
    <row r="92" ht="48" spans="1:8">
      <c r="A92" s="157">
        <v>6</v>
      </c>
      <c r="B92" s="164" t="s">
        <v>986</v>
      </c>
      <c r="C92" s="164"/>
      <c r="D92" s="165" t="s">
        <v>984</v>
      </c>
      <c r="E92" s="159"/>
      <c r="F92" s="95" t="s">
        <v>130</v>
      </c>
      <c r="G92" s="166"/>
      <c r="H92" s="167"/>
    </row>
    <row r="93" ht="72" spans="1:8">
      <c r="A93" s="157">
        <v>7</v>
      </c>
      <c r="B93" s="168" t="s">
        <v>985</v>
      </c>
      <c r="C93" s="168"/>
      <c r="D93" s="169" t="s">
        <v>1002</v>
      </c>
      <c r="E93" s="159"/>
      <c r="F93" s="95" t="s">
        <v>130</v>
      </c>
      <c r="G93" s="166"/>
      <c r="H93" s="167"/>
    </row>
    <row r="94" ht="38.25" spans="1:8">
      <c r="A94" s="157">
        <v>8</v>
      </c>
      <c r="B94" s="158" t="s">
        <v>1003</v>
      </c>
      <c r="C94" s="158"/>
      <c r="D94" s="158" t="s">
        <v>169</v>
      </c>
      <c r="E94" s="159"/>
      <c r="F94" s="95"/>
      <c r="G94" s="166"/>
      <c r="H94" s="167"/>
    </row>
    <row r="95" ht="48" spans="1:8">
      <c r="A95" s="157">
        <v>9</v>
      </c>
      <c r="B95" s="164" t="s">
        <v>1004</v>
      </c>
      <c r="C95" s="164"/>
      <c r="D95" s="165" t="s">
        <v>1005</v>
      </c>
      <c r="E95" s="159"/>
      <c r="F95" s="95"/>
      <c r="G95" s="166"/>
      <c r="H95" s="167"/>
    </row>
    <row r="96" ht="72" spans="1:8">
      <c r="A96" s="157">
        <v>10</v>
      </c>
      <c r="B96" s="168" t="s">
        <v>985</v>
      </c>
      <c r="C96" s="168"/>
      <c r="D96" s="169" t="s">
        <v>1006</v>
      </c>
      <c r="E96" s="159"/>
      <c r="F96" s="95"/>
      <c r="G96" s="166"/>
      <c r="H96" s="167"/>
    </row>
    <row r="97" ht="38.25" spans="1:8">
      <c r="A97" s="157">
        <v>11</v>
      </c>
      <c r="B97" s="158" t="s">
        <v>1003</v>
      </c>
      <c r="C97" s="158"/>
      <c r="D97" s="158" t="s">
        <v>169</v>
      </c>
      <c r="E97" s="159"/>
      <c r="F97" s="95"/>
      <c r="G97" s="166"/>
      <c r="H97" s="167"/>
    </row>
    <row r="98" ht="48" spans="1:8">
      <c r="A98" s="157">
        <v>12</v>
      </c>
      <c r="B98" s="164" t="s">
        <v>729</v>
      </c>
      <c r="C98" s="164"/>
      <c r="D98" s="165" t="s">
        <v>1005</v>
      </c>
      <c r="E98" s="159"/>
      <c r="F98" s="95"/>
      <c r="G98" s="166"/>
      <c r="H98" s="167"/>
    </row>
    <row r="99" ht="72" spans="1:8">
      <c r="A99" s="157">
        <v>13</v>
      </c>
      <c r="B99" s="168" t="s">
        <v>985</v>
      </c>
      <c r="C99" s="168"/>
      <c r="D99" s="169" t="s">
        <v>1007</v>
      </c>
      <c r="E99" s="159"/>
      <c r="F99" s="95"/>
      <c r="G99" s="166"/>
      <c r="H99" s="167"/>
    </row>
    <row r="100" ht="25.5" spans="1:8">
      <c r="A100" s="157">
        <v>14</v>
      </c>
      <c r="B100" s="158" t="s">
        <v>1008</v>
      </c>
      <c r="C100" s="158"/>
      <c r="D100" s="158" t="s">
        <v>169</v>
      </c>
      <c r="E100" s="159"/>
      <c r="F100" s="95" t="s">
        <v>130</v>
      </c>
      <c r="G100" s="170"/>
      <c r="H100" s="171"/>
    </row>
    <row r="101" ht="48" spans="1:8">
      <c r="A101" s="157">
        <v>15</v>
      </c>
      <c r="B101" s="164" t="s">
        <v>1004</v>
      </c>
      <c r="C101" s="164"/>
      <c r="D101" s="165" t="s">
        <v>984</v>
      </c>
      <c r="E101" s="159"/>
      <c r="F101" s="95" t="s">
        <v>130</v>
      </c>
      <c r="G101" s="170"/>
      <c r="H101" s="171"/>
    </row>
    <row r="102" ht="72" spans="1:8">
      <c r="A102" s="157">
        <v>16</v>
      </c>
      <c r="B102" s="168" t="s">
        <v>985</v>
      </c>
      <c r="C102" s="168"/>
      <c r="D102" s="169" t="s">
        <v>1009</v>
      </c>
      <c r="E102" s="159"/>
      <c r="F102" s="95" t="s">
        <v>130</v>
      </c>
      <c r="G102" s="170"/>
      <c r="H102" s="171"/>
    </row>
    <row r="103" ht="25.5" spans="1:8">
      <c r="A103" s="157">
        <v>17</v>
      </c>
      <c r="B103" s="158" t="s">
        <v>1008</v>
      </c>
      <c r="C103" s="158"/>
      <c r="D103" s="158" t="s">
        <v>169</v>
      </c>
      <c r="E103" s="159"/>
      <c r="F103" s="95" t="s">
        <v>130</v>
      </c>
      <c r="G103" s="170"/>
      <c r="H103" s="171"/>
    </row>
    <row r="104" ht="48" spans="1:8">
      <c r="A104" s="157">
        <v>18</v>
      </c>
      <c r="B104" s="164" t="s">
        <v>729</v>
      </c>
      <c r="C104" s="164"/>
      <c r="D104" s="165" t="s">
        <v>984</v>
      </c>
      <c r="E104" s="159"/>
      <c r="F104" s="95"/>
      <c r="G104" s="170"/>
      <c r="H104" s="171"/>
    </row>
    <row r="105" ht="72" spans="1:8">
      <c r="A105" s="157">
        <v>19</v>
      </c>
      <c r="B105" s="168" t="s">
        <v>985</v>
      </c>
      <c r="C105" s="168"/>
      <c r="D105" s="169" t="s">
        <v>1010</v>
      </c>
      <c r="E105" s="159"/>
      <c r="F105" s="95"/>
      <c r="G105" s="170"/>
      <c r="H105" s="171"/>
    </row>
    <row r="106" ht="25.5" spans="1:8">
      <c r="A106" s="157">
        <v>20</v>
      </c>
      <c r="B106" s="158" t="s">
        <v>1011</v>
      </c>
      <c r="C106" s="158"/>
      <c r="D106" s="158" t="s">
        <v>169</v>
      </c>
      <c r="E106" s="172"/>
      <c r="F106" s="95"/>
      <c r="G106" s="170"/>
      <c r="H106" s="171"/>
    </row>
    <row r="107" spans="1:8">
      <c r="A107" s="157"/>
      <c r="B107" s="164"/>
      <c r="C107" s="158"/>
      <c r="D107" s="158" t="s">
        <v>1012</v>
      </c>
      <c r="E107" s="172"/>
      <c r="F107" s="95"/>
      <c r="G107" s="170"/>
      <c r="H107" s="171"/>
    </row>
    <row r="108" spans="1:8">
      <c r="A108" s="157"/>
      <c r="B108" s="158"/>
      <c r="C108" s="158"/>
      <c r="D108" s="158" t="s">
        <v>1013</v>
      </c>
      <c r="E108" s="172"/>
      <c r="F108" s="95"/>
      <c r="G108" s="170"/>
      <c r="H108" s="171"/>
    </row>
    <row r="109" spans="1:8">
      <c r="A109" s="157"/>
      <c r="B109" s="158"/>
      <c r="C109" s="158"/>
      <c r="D109" s="158"/>
      <c r="E109" s="172"/>
      <c r="F109" s="95"/>
      <c r="G109" s="170"/>
      <c r="H109" s="171"/>
    </row>
    <row r="110" spans="1:8">
      <c r="A110" s="157"/>
      <c r="B110" s="158"/>
      <c r="C110" s="158"/>
      <c r="D110" s="158"/>
      <c r="E110" s="172"/>
      <c r="F110" s="95"/>
      <c r="G110" s="170"/>
      <c r="H110" s="171"/>
    </row>
    <row r="111" spans="1:8">
      <c r="A111" s="157"/>
      <c r="B111" s="158"/>
      <c r="C111" s="158"/>
      <c r="D111" s="158"/>
      <c r="E111" s="172"/>
      <c r="F111" s="95"/>
      <c r="G111" s="170"/>
      <c r="H111" s="171"/>
    </row>
    <row r="112" spans="1:8">
      <c r="A112" s="157"/>
      <c r="B112" s="158"/>
      <c r="C112" s="158"/>
      <c r="D112" s="158"/>
      <c r="E112" s="172"/>
      <c r="F112" s="95"/>
      <c r="G112" s="170"/>
      <c r="H112" s="171"/>
    </row>
    <row r="113" spans="1:8">
      <c r="A113" s="157"/>
      <c r="B113" s="158"/>
      <c r="C113" s="158"/>
      <c r="D113" s="158"/>
      <c r="E113" s="172"/>
      <c r="F113" s="95" t="s">
        <v>130</v>
      </c>
      <c r="G113" s="170"/>
      <c r="H113" s="171"/>
    </row>
    <row r="114" spans="1:8">
      <c r="A114" s="157"/>
      <c r="B114" s="158"/>
      <c r="C114" s="158"/>
      <c r="D114" s="158"/>
      <c r="E114" s="172"/>
      <c r="F114" s="95" t="s">
        <v>130</v>
      </c>
      <c r="G114" s="170"/>
      <c r="H114" s="171"/>
    </row>
    <row r="115" spans="1:8">
      <c r="A115" s="157"/>
      <c r="B115" s="158"/>
      <c r="C115" s="158"/>
      <c r="D115" s="158"/>
      <c r="E115" s="172"/>
      <c r="F115" s="95" t="s">
        <v>130</v>
      </c>
      <c r="G115" s="170"/>
      <c r="H115" s="171"/>
    </row>
    <row r="116" spans="1:8">
      <c r="A116" s="157"/>
      <c r="B116" s="158"/>
      <c r="C116" s="158"/>
      <c r="D116" s="158"/>
      <c r="E116" s="172"/>
      <c r="F116" s="95" t="s">
        <v>130</v>
      </c>
      <c r="G116" s="170"/>
      <c r="H116" s="171"/>
    </row>
    <row r="117" spans="1:8">
      <c r="A117" s="157"/>
      <c r="B117" s="158"/>
      <c r="C117" s="158"/>
      <c r="D117" s="158"/>
      <c r="E117" s="172"/>
      <c r="F117" s="95" t="s">
        <v>130</v>
      </c>
      <c r="G117" s="170"/>
      <c r="H117" s="171"/>
    </row>
    <row r="118" spans="1:8">
      <c r="A118" s="157"/>
      <c r="B118" s="158"/>
      <c r="C118" s="158"/>
      <c r="D118" s="158"/>
      <c r="E118" s="172"/>
      <c r="F118" s="95" t="s">
        <v>130</v>
      </c>
      <c r="G118" s="170"/>
      <c r="H118" s="171"/>
    </row>
    <row r="119" ht="13.5" spans="1:8">
      <c r="A119" s="173"/>
      <c r="B119" s="174" t="s">
        <v>238</v>
      </c>
      <c r="C119" s="174"/>
      <c r="D119" s="175"/>
      <c r="E119" s="176"/>
      <c r="F119" s="95" t="s">
        <v>130</v>
      </c>
      <c r="G119" s="177"/>
      <c r="H119" s="178"/>
    </row>
  </sheetData>
  <mergeCells count="36">
    <mergeCell ref="A1:H1"/>
    <mergeCell ref="D3:G3"/>
    <mergeCell ref="D4:G4"/>
    <mergeCell ref="D5:G5"/>
    <mergeCell ref="D6:G6"/>
    <mergeCell ref="G9:H9"/>
    <mergeCell ref="G10:H10"/>
    <mergeCell ref="G12:H12"/>
    <mergeCell ref="G17:H17"/>
    <mergeCell ref="G18:H18"/>
    <mergeCell ref="G35:H35"/>
    <mergeCell ref="G36:H36"/>
    <mergeCell ref="A40:H40"/>
    <mergeCell ref="D42:G42"/>
    <mergeCell ref="D43:G43"/>
    <mergeCell ref="D44:G44"/>
    <mergeCell ref="D45:G45"/>
    <mergeCell ref="G48:H48"/>
    <mergeCell ref="G49:H49"/>
    <mergeCell ref="G51:H51"/>
    <mergeCell ref="G56:H56"/>
    <mergeCell ref="G57:H57"/>
    <mergeCell ref="G74:H74"/>
    <mergeCell ref="G75:H75"/>
    <mergeCell ref="A78:H78"/>
    <mergeCell ref="D80:G80"/>
    <mergeCell ref="D81:G81"/>
    <mergeCell ref="D82:G82"/>
    <mergeCell ref="D83:G83"/>
    <mergeCell ref="G86:H86"/>
    <mergeCell ref="G87:H87"/>
    <mergeCell ref="G89:H89"/>
    <mergeCell ref="G100:H100"/>
    <mergeCell ref="G101:H101"/>
    <mergeCell ref="G118:H118"/>
    <mergeCell ref="G119:H119"/>
  </mergeCells>
  <conditionalFormatting sqref="F10:F18">
    <cfRule type="cellIs" dxfId="1" priority="19" stopIfTrue="1" operator="equal">
      <formula>"F"</formula>
    </cfRule>
    <cfRule type="cellIs" dxfId="2" priority="20" stopIfTrue="1" operator="equal">
      <formula>"B"</formula>
    </cfRule>
    <cfRule type="cellIs" dxfId="3" priority="21" stopIfTrue="1" operator="equal">
      <formula>"u"</formula>
    </cfRule>
  </conditionalFormatting>
  <conditionalFormatting sqref="F19:F36">
    <cfRule type="cellIs" dxfId="1" priority="22" stopIfTrue="1" operator="equal">
      <formula>"F"</formula>
    </cfRule>
    <cfRule type="cellIs" dxfId="2" priority="23" stopIfTrue="1" operator="equal">
      <formula>"B"</formula>
    </cfRule>
    <cfRule type="cellIs" dxfId="3" priority="24" stopIfTrue="1" operator="equal">
      <formula>"u"</formula>
    </cfRule>
  </conditionalFormatting>
  <conditionalFormatting sqref="F49:F57">
    <cfRule type="cellIs" dxfId="3" priority="9" stopIfTrue="1" operator="equal">
      <formula>"u"</formula>
    </cfRule>
    <cfRule type="cellIs" dxfId="2" priority="8" stopIfTrue="1" operator="equal">
      <formula>"B"</formula>
    </cfRule>
    <cfRule type="cellIs" dxfId="1" priority="7" stopIfTrue="1" operator="equal">
      <formula>"F"</formula>
    </cfRule>
  </conditionalFormatting>
  <conditionalFormatting sqref="F58:F75">
    <cfRule type="cellIs" dxfId="3" priority="12" stopIfTrue="1" operator="equal">
      <formula>"u"</formula>
    </cfRule>
    <cfRule type="cellIs" dxfId="2" priority="11" stopIfTrue="1" operator="equal">
      <formula>"B"</formula>
    </cfRule>
    <cfRule type="cellIs" dxfId="1" priority="10" stopIfTrue="1" operator="equal">
      <formula>"F"</formula>
    </cfRule>
  </conditionalFormatting>
  <conditionalFormatting sqref="F87:F101">
    <cfRule type="cellIs" dxfId="1" priority="1" stopIfTrue="1" operator="equal">
      <formula>"F"</formula>
    </cfRule>
    <cfRule type="cellIs" dxfId="2" priority="2" stopIfTrue="1" operator="equal">
      <formula>"B"</formula>
    </cfRule>
    <cfRule type="cellIs" dxfId="3" priority="3" stopIfTrue="1" operator="equal">
      <formula>"u"</formula>
    </cfRule>
  </conditionalFormatting>
  <conditionalFormatting sqref="F102:F119">
    <cfRule type="cellIs" dxfId="1" priority="4" stopIfTrue="1" operator="equal">
      <formula>"F"</formula>
    </cfRule>
    <cfRule type="cellIs" dxfId="2" priority="5" stopIfTrue="1" operator="equal">
      <formula>"B"</formula>
    </cfRule>
    <cfRule type="cellIs" dxfId="3" priority="6" stopIfTrue="1" operator="equal">
      <formula>"u"</formula>
    </cfRule>
  </conditionalFormatting>
  <dataValidations count="1">
    <dataValidation type="list" showInputMessage="1" showErrorMessage="1" promptTitle="Valid values include:" prompt="U - Untested&#10;P - Pass&#10;F - Fail&#10;B - Blocked&#10;S - Skipped&#10;n/a - Not applicable&#10;" sqref="F10 F11 F12 F18 F30 F49 F50 F51 F57 F69 F87 F88 F89 F100 F101 F113 F13:F17 F19:F20 F21:F29 F31:F36 F52:F56 F58:F59 F60:F68 F70:F75 F90:F93 F94:F99 F102:F103 F104:F112 F114:F119">
      <formula1>"U,P,F,B,S,n/a"</formula1>
    </dataValidation>
  </dataValidation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4"/>
  <dimension ref="A1:I75"/>
  <sheetViews>
    <sheetView workbookViewId="0">
      <pane ySplit="12" topLeftCell="A13" activePane="bottomLeft" state="frozen"/>
      <selection/>
      <selection pane="bottomLeft" activeCell="D14" sqref="D14"/>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20 - X</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COUNTIF($D$12:$D$65,"U")</f>
        <v>0</v>
      </c>
      <c r="F4" s="73" t="str">
        <f>IF($E$9=0,"-",$E4/$E$9)</f>
        <v>-</v>
      </c>
      <c r="G4" s="74">
        <f>SUMIF($D$12:$D$64,"U",$G$12:$G$64)/60</f>
        <v>0</v>
      </c>
      <c r="H4" s="67"/>
      <c r="I4" s="67"/>
    </row>
    <row r="5" s="61" customFormat="1" ht="12" spans="1:9">
      <c r="A5" s="67"/>
      <c r="B5" s="67"/>
      <c r="C5" s="67"/>
      <c r="D5" s="71" t="s">
        <v>114</v>
      </c>
      <c r="E5" s="72">
        <f>COUNTIF($D$12:$D$65,"P")</f>
        <v>0</v>
      </c>
      <c r="F5" s="73" t="str">
        <f>IF($E$9=0,"-",$E5/$E$9)</f>
        <v>-</v>
      </c>
      <c r="G5" s="75">
        <f>SUMIF($D$12:$D$65,"P",$G$12:$G$65)/60</f>
        <v>0</v>
      </c>
      <c r="H5" s="67"/>
      <c r="I5" s="67"/>
    </row>
    <row r="6" s="61" customFormat="1" ht="12" spans="1:9">
      <c r="A6" s="67"/>
      <c r="B6" s="67"/>
      <c r="C6" s="67"/>
      <c r="D6" s="71" t="s">
        <v>115</v>
      </c>
      <c r="E6" s="72">
        <f>COUNTIF($D$12:$D$65,"F")</f>
        <v>0</v>
      </c>
      <c r="F6" s="73" t="str">
        <f>IF($E$9=0,"-",$E6/$E$9)</f>
        <v>-</v>
      </c>
      <c r="G6" s="75">
        <f>SUMIF($D$12:$D$65,"F",$G$12:$G$65)/60</f>
        <v>0</v>
      </c>
      <c r="H6" s="67"/>
      <c r="I6" s="67"/>
    </row>
    <row r="7" s="61" customFormat="1" ht="12" spans="1:9">
      <c r="A7" s="76"/>
      <c r="B7" s="76"/>
      <c r="C7" s="77"/>
      <c r="D7" s="71" t="s">
        <v>116</v>
      </c>
      <c r="E7" s="72">
        <f>COUNTIF($D$12:$D$65,"S")</f>
        <v>0</v>
      </c>
      <c r="F7" s="73" t="str">
        <f>IF($E$9=0,"-",$E7/$E$9)</f>
        <v>-</v>
      </c>
      <c r="G7" s="75">
        <f>SUMIF($D$12:$D$65,"S",$G$12:$G$65)/60</f>
        <v>0</v>
      </c>
      <c r="H7" s="67"/>
      <c r="I7" s="67"/>
    </row>
    <row r="8" s="61" customFormat="1" ht="12" spans="1:9">
      <c r="A8" s="76"/>
      <c r="B8" s="76"/>
      <c r="C8" s="77"/>
      <c r="D8" s="71" t="s">
        <v>117</v>
      </c>
      <c r="E8" s="72">
        <f>COUNTIF($D$12:$D$65,"B")</f>
        <v>0</v>
      </c>
      <c r="F8" s="78" t="str">
        <f>IF($E$9=0,"-",$E8/$E$9)</f>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50</v>
      </c>
      <c r="F10" s="85"/>
      <c r="G10" s="86">
        <f>SUMIF($D$12:$D$65,"n/a",$G$12:$G$65)/60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90" t="s">
        <v>1014</v>
      </c>
      <c r="B13" s="91"/>
      <c r="C13" s="91"/>
      <c r="D13" s="91"/>
      <c r="E13" s="91"/>
      <c r="F13" s="91"/>
      <c r="G13" s="91"/>
      <c r="H13" s="91"/>
      <c r="I13" s="111"/>
    </row>
    <row r="14" spans="1:9">
      <c r="A14" s="92">
        <f>MAX(A$12:A12)+1</f>
        <v>1</v>
      </c>
      <c r="B14" s="93"/>
      <c r="C14" s="94"/>
      <c r="D14" s="95" t="s">
        <v>130</v>
      </c>
      <c r="E14" s="96"/>
      <c r="F14" s="97"/>
      <c r="G14" s="98"/>
      <c r="H14" s="99"/>
      <c r="I14" s="97"/>
    </row>
    <row r="15" spans="1:9">
      <c r="A15" s="100">
        <f>MAX(A$12:A14)+1</f>
        <v>2</v>
      </c>
      <c r="B15" s="101"/>
      <c r="C15" s="102"/>
      <c r="D15" s="95" t="s">
        <v>130</v>
      </c>
      <c r="E15" s="103"/>
      <c r="F15" s="104"/>
      <c r="G15" s="98"/>
      <c r="H15" s="105"/>
      <c r="I15" s="104"/>
    </row>
    <row r="16" spans="1:9">
      <c r="A16" s="100">
        <f>MAX(A$12:A15)+1</f>
        <v>3</v>
      </c>
      <c r="B16" s="106"/>
      <c r="C16" s="102"/>
      <c r="D16" s="95" t="s">
        <v>130</v>
      </c>
      <c r="E16" s="103"/>
      <c r="F16" s="104"/>
      <c r="G16" s="98"/>
      <c r="H16" s="105"/>
      <c r="I16" s="104"/>
    </row>
    <row r="17" spans="1:9">
      <c r="A17" s="100">
        <f>MAX(A$12:A16)+1</f>
        <v>4</v>
      </c>
      <c r="B17" s="101"/>
      <c r="C17" s="102"/>
      <c r="D17" s="95" t="s">
        <v>130</v>
      </c>
      <c r="E17" s="103"/>
      <c r="F17" s="104"/>
      <c r="G17" s="98"/>
      <c r="H17" s="105"/>
      <c r="I17" s="104"/>
    </row>
    <row r="18" spans="1:9">
      <c r="A18" s="100">
        <f>MAX(A$12:A17)+1</f>
        <v>5</v>
      </c>
      <c r="B18" s="101"/>
      <c r="C18" s="102"/>
      <c r="D18" s="95" t="s">
        <v>130</v>
      </c>
      <c r="E18" s="103"/>
      <c r="F18" s="104"/>
      <c r="G18" s="98"/>
      <c r="H18" s="105"/>
      <c r="I18" s="104"/>
    </row>
    <row r="19" spans="1:9">
      <c r="A19" s="100">
        <f>MAX(A$12:A18)+1</f>
        <v>6</v>
      </c>
      <c r="B19" s="102"/>
      <c r="C19" s="101"/>
      <c r="D19" s="95" t="s">
        <v>130</v>
      </c>
      <c r="E19" s="103"/>
      <c r="F19" s="104"/>
      <c r="G19" s="98"/>
      <c r="H19" s="105"/>
      <c r="I19" s="104"/>
    </row>
    <row r="20" spans="1:9">
      <c r="A20" s="100">
        <f>MAX(A$12:A19)+1</f>
        <v>7</v>
      </c>
      <c r="B20" s="102"/>
      <c r="C20" s="101"/>
      <c r="D20" s="95" t="s">
        <v>130</v>
      </c>
      <c r="E20" s="103"/>
      <c r="F20" s="104"/>
      <c r="G20" s="98"/>
      <c r="H20" s="105"/>
      <c r="I20" s="104"/>
    </row>
    <row r="21" spans="1:9">
      <c r="A21" s="100">
        <f>MAX(A$12:A20)+1</f>
        <v>8</v>
      </c>
      <c r="B21" s="101"/>
      <c r="C21" s="101"/>
      <c r="D21" s="95" t="s">
        <v>130</v>
      </c>
      <c r="E21" s="103"/>
      <c r="F21" s="104"/>
      <c r="G21" s="98"/>
      <c r="H21" s="105"/>
      <c r="I21" s="104"/>
    </row>
    <row r="22" spans="1:9">
      <c r="A22" s="100">
        <f>MAX(A$12:A21)+1</f>
        <v>9</v>
      </c>
      <c r="B22" s="102"/>
      <c r="C22" s="101"/>
      <c r="D22" s="95" t="s">
        <v>130</v>
      </c>
      <c r="E22" s="103"/>
      <c r="F22" s="104"/>
      <c r="G22" s="98"/>
      <c r="H22" s="105"/>
      <c r="I22" s="104"/>
    </row>
    <row r="23" spans="1:9">
      <c r="A23" s="100">
        <f>MAX(A$12:A22)+1</f>
        <v>10</v>
      </c>
      <c r="B23" s="102"/>
      <c r="C23" s="101"/>
      <c r="D23" s="95" t="s">
        <v>130</v>
      </c>
      <c r="E23" s="103"/>
      <c r="F23" s="104"/>
      <c r="G23" s="98"/>
      <c r="H23" s="105"/>
      <c r="I23" s="104"/>
    </row>
    <row r="24" spans="1:9">
      <c r="A24" s="100">
        <f>MAX(A$12:A23)+1</f>
        <v>11</v>
      </c>
      <c r="B24" s="101"/>
      <c r="C24" s="101"/>
      <c r="D24" s="95" t="s">
        <v>130</v>
      </c>
      <c r="E24" s="103"/>
      <c r="F24" s="104"/>
      <c r="G24" s="98"/>
      <c r="H24" s="105"/>
      <c r="I24" s="104"/>
    </row>
    <row r="25" spans="1:9">
      <c r="A25" s="100">
        <f>MAX(A$12:A24)+1</f>
        <v>12</v>
      </c>
      <c r="B25" s="102"/>
      <c r="C25" s="101"/>
      <c r="D25" s="95" t="s">
        <v>130</v>
      </c>
      <c r="E25" s="103"/>
      <c r="F25" s="104"/>
      <c r="G25" s="98"/>
      <c r="H25" s="105"/>
      <c r="I25" s="104"/>
    </row>
    <row r="26" spans="1:9">
      <c r="A26" s="100">
        <f>MAX(A$12:A25)+1</f>
        <v>13</v>
      </c>
      <c r="B26" s="102"/>
      <c r="C26" s="101"/>
      <c r="D26" s="95" t="s">
        <v>130</v>
      </c>
      <c r="E26" s="103"/>
      <c r="F26" s="104"/>
      <c r="G26" s="98"/>
      <c r="H26" s="105"/>
      <c r="I26" s="104"/>
    </row>
    <row r="27" spans="1:9">
      <c r="A27" s="100">
        <f>MAX(A$12:A26)+1</f>
        <v>14</v>
      </c>
      <c r="B27" s="101"/>
      <c r="C27" s="101"/>
      <c r="D27" s="95" t="s">
        <v>130</v>
      </c>
      <c r="E27" s="103"/>
      <c r="F27" s="104"/>
      <c r="G27" s="98"/>
      <c r="H27" s="105"/>
      <c r="I27" s="104"/>
    </row>
    <row r="28" spans="1:9">
      <c r="A28" s="100">
        <f>MAX(A$12:A27)+1</f>
        <v>15</v>
      </c>
      <c r="B28" s="102"/>
      <c r="C28" s="101"/>
      <c r="D28" s="95" t="s">
        <v>130</v>
      </c>
      <c r="E28" s="103"/>
      <c r="F28" s="104"/>
      <c r="G28" s="98"/>
      <c r="H28" s="105"/>
      <c r="I28" s="104"/>
    </row>
    <row r="29" spans="1:9">
      <c r="A29" s="100">
        <f>MAX(A$12:A28)+1</f>
        <v>16</v>
      </c>
      <c r="B29" s="102"/>
      <c r="C29" s="101"/>
      <c r="D29" s="95" t="s">
        <v>130</v>
      </c>
      <c r="E29" s="103"/>
      <c r="F29" s="104"/>
      <c r="G29" s="98"/>
      <c r="H29" s="105"/>
      <c r="I29" s="104"/>
    </row>
    <row r="30" spans="1:9">
      <c r="A30" s="100">
        <f>MAX(A$12:A29)+1</f>
        <v>17</v>
      </c>
      <c r="B30" s="101"/>
      <c r="C30" s="101"/>
      <c r="D30" s="95" t="s">
        <v>130</v>
      </c>
      <c r="E30" s="103"/>
      <c r="F30" s="104"/>
      <c r="G30" s="98"/>
      <c r="H30" s="105"/>
      <c r="I30" s="104"/>
    </row>
    <row r="31" spans="1:9">
      <c r="A31" s="100">
        <f>MAX(A$12:A30)+1</f>
        <v>18</v>
      </c>
      <c r="B31" s="102"/>
      <c r="C31" s="101"/>
      <c r="D31" s="95" t="s">
        <v>130</v>
      </c>
      <c r="E31" s="103"/>
      <c r="F31" s="104"/>
      <c r="G31" s="98"/>
      <c r="H31" s="105"/>
      <c r="I31" s="104"/>
    </row>
    <row r="32" spans="1:9">
      <c r="A32" s="100">
        <f>MAX(A$12:A31)+1</f>
        <v>19</v>
      </c>
      <c r="B32" s="102"/>
      <c r="C32" s="101"/>
      <c r="D32" s="95" t="s">
        <v>130</v>
      </c>
      <c r="E32" s="103"/>
      <c r="F32" s="104"/>
      <c r="G32" s="98"/>
      <c r="H32" s="105"/>
      <c r="I32" s="104"/>
    </row>
    <row r="33" spans="1:9">
      <c r="A33" s="100">
        <f>MAX(A$12:A32)+1</f>
        <v>20</v>
      </c>
      <c r="B33" s="101"/>
      <c r="C33" s="101"/>
      <c r="D33" s="95" t="s">
        <v>130</v>
      </c>
      <c r="E33" s="103"/>
      <c r="F33" s="104"/>
      <c r="G33" s="98"/>
      <c r="H33" s="105"/>
      <c r="I33" s="104"/>
    </row>
    <row r="34" spans="1:9">
      <c r="A34" s="100">
        <f>MAX(A$12:A33)+1</f>
        <v>21</v>
      </c>
      <c r="B34" s="102"/>
      <c r="C34" s="101"/>
      <c r="D34" s="95" t="s">
        <v>130</v>
      </c>
      <c r="E34" s="103"/>
      <c r="F34" s="104"/>
      <c r="G34" s="98"/>
      <c r="H34" s="105"/>
      <c r="I34" s="104"/>
    </row>
    <row r="35" spans="1:9">
      <c r="A35" s="100">
        <f>MAX(A$12:A34)+1</f>
        <v>22</v>
      </c>
      <c r="B35" s="102"/>
      <c r="C35" s="101"/>
      <c r="D35" s="95" t="s">
        <v>130</v>
      </c>
      <c r="E35" s="103"/>
      <c r="F35" s="104"/>
      <c r="G35" s="98"/>
      <c r="H35" s="105"/>
      <c r="I35" s="104"/>
    </row>
    <row r="36" spans="1:9">
      <c r="A36" s="100">
        <f>MAX(A$12:A35)+1</f>
        <v>23</v>
      </c>
      <c r="B36" s="101"/>
      <c r="C36" s="101"/>
      <c r="D36" s="95" t="s">
        <v>130</v>
      </c>
      <c r="E36" s="103"/>
      <c r="F36" s="104"/>
      <c r="G36" s="98"/>
      <c r="H36" s="105"/>
      <c r="I36" s="104"/>
    </row>
    <row r="37" spans="1:9">
      <c r="A37" s="100">
        <f>MAX(A$12:A36)+1</f>
        <v>24</v>
      </c>
      <c r="B37" s="102"/>
      <c r="C37" s="101"/>
      <c r="D37" s="95" t="s">
        <v>130</v>
      </c>
      <c r="E37" s="103"/>
      <c r="F37" s="104"/>
      <c r="G37" s="98"/>
      <c r="H37" s="105"/>
      <c r="I37" s="104"/>
    </row>
    <row r="38" spans="1:9">
      <c r="A38" s="100">
        <f>MAX(A$12:A37)+1</f>
        <v>25</v>
      </c>
      <c r="B38" s="102"/>
      <c r="C38" s="101"/>
      <c r="D38" s="95" t="s">
        <v>130</v>
      </c>
      <c r="E38" s="103"/>
      <c r="F38" s="104"/>
      <c r="G38" s="98"/>
      <c r="H38" s="105"/>
      <c r="I38" s="104"/>
    </row>
    <row r="39" spans="1:9">
      <c r="A39" s="100">
        <f>MAX(A$12:A38)+1</f>
        <v>26</v>
      </c>
      <c r="B39" s="101"/>
      <c r="C39" s="101"/>
      <c r="D39" s="95" t="s">
        <v>130</v>
      </c>
      <c r="E39" s="103"/>
      <c r="F39" s="104"/>
      <c r="G39" s="98"/>
      <c r="H39" s="105"/>
      <c r="I39" s="104"/>
    </row>
    <row r="40" spans="1:9">
      <c r="A40" s="100">
        <f>MAX(A$12:A39)+1</f>
        <v>27</v>
      </c>
      <c r="B40" s="102"/>
      <c r="C40" s="101"/>
      <c r="D40" s="95" t="s">
        <v>130</v>
      </c>
      <c r="E40" s="103"/>
      <c r="F40" s="104"/>
      <c r="G40" s="98"/>
      <c r="H40" s="105"/>
      <c r="I40" s="104"/>
    </row>
    <row r="41" spans="1:9">
      <c r="A41" s="100">
        <f>MAX(A$12:A40)+1</f>
        <v>28</v>
      </c>
      <c r="B41" s="102"/>
      <c r="C41" s="101"/>
      <c r="D41" s="95" t="s">
        <v>130</v>
      </c>
      <c r="E41" s="103"/>
      <c r="F41" s="104"/>
      <c r="G41" s="98"/>
      <c r="H41" s="105"/>
      <c r="I41" s="104"/>
    </row>
    <row r="42" spans="1:9">
      <c r="A42" s="100">
        <f>MAX(A$12:A41)+1</f>
        <v>29</v>
      </c>
      <c r="B42" s="101"/>
      <c r="C42" s="101"/>
      <c r="D42" s="95" t="s">
        <v>130</v>
      </c>
      <c r="E42" s="103"/>
      <c r="F42" s="104"/>
      <c r="G42" s="98"/>
      <c r="H42" s="105"/>
      <c r="I42" s="104"/>
    </row>
    <row r="43" spans="1:9">
      <c r="A43" s="100">
        <f>MAX(A$12:A42)+1</f>
        <v>30</v>
      </c>
      <c r="B43" s="102"/>
      <c r="C43" s="101"/>
      <c r="D43" s="95" t="s">
        <v>130</v>
      </c>
      <c r="E43" s="103"/>
      <c r="F43" s="104"/>
      <c r="G43" s="98"/>
      <c r="H43" s="105"/>
      <c r="I43" s="104"/>
    </row>
    <row r="44" spans="1:9">
      <c r="A44" s="100">
        <f>MAX(A$12:A43)+1</f>
        <v>31</v>
      </c>
      <c r="B44" s="102"/>
      <c r="C44" s="101"/>
      <c r="D44" s="95" t="s">
        <v>130</v>
      </c>
      <c r="E44" s="103"/>
      <c r="F44" s="104"/>
      <c r="G44" s="98"/>
      <c r="H44" s="105"/>
      <c r="I44" s="104"/>
    </row>
    <row r="45" spans="1:9">
      <c r="A45" s="100">
        <f>MAX(A$12:A44)+1</f>
        <v>32</v>
      </c>
      <c r="B45" s="101"/>
      <c r="C45" s="101"/>
      <c r="D45" s="95" t="s">
        <v>130</v>
      </c>
      <c r="E45" s="103"/>
      <c r="F45" s="104"/>
      <c r="G45" s="98"/>
      <c r="H45" s="105"/>
      <c r="I45" s="104"/>
    </row>
    <row r="46" spans="1:9">
      <c r="A46" s="100">
        <f>MAX(A$12:A45)+1</f>
        <v>33</v>
      </c>
      <c r="B46" s="102"/>
      <c r="C46" s="101"/>
      <c r="D46" s="95" t="s">
        <v>130</v>
      </c>
      <c r="E46" s="103"/>
      <c r="F46" s="104"/>
      <c r="G46" s="98"/>
      <c r="H46" s="105"/>
      <c r="I46" s="104"/>
    </row>
    <row r="47" spans="1:9">
      <c r="A47" s="100">
        <f>MAX(A$12:A46)+1</f>
        <v>34</v>
      </c>
      <c r="B47" s="102"/>
      <c r="C47" s="101"/>
      <c r="D47" s="95" t="s">
        <v>130</v>
      </c>
      <c r="E47" s="103"/>
      <c r="F47" s="104"/>
      <c r="G47" s="98"/>
      <c r="H47" s="105"/>
      <c r="I47" s="104"/>
    </row>
    <row r="48" spans="1:9">
      <c r="A48" s="100">
        <f>MAX(A$12:A47)+1</f>
        <v>35</v>
      </c>
      <c r="B48" s="101"/>
      <c r="C48" s="101"/>
      <c r="D48" s="95" t="s">
        <v>130</v>
      </c>
      <c r="E48" s="103"/>
      <c r="F48" s="104"/>
      <c r="G48" s="98"/>
      <c r="H48" s="105"/>
      <c r="I48" s="104"/>
    </row>
    <row r="49" spans="1:9">
      <c r="A49" s="100">
        <f>MAX(A$12:A48)+1</f>
        <v>36</v>
      </c>
      <c r="B49" s="102"/>
      <c r="C49" s="101"/>
      <c r="D49" s="95" t="s">
        <v>130</v>
      </c>
      <c r="E49" s="103"/>
      <c r="F49" s="104"/>
      <c r="G49" s="98"/>
      <c r="H49" s="105"/>
      <c r="I49" s="104"/>
    </row>
    <row r="50" spans="1:9">
      <c r="A50" s="100">
        <f>MAX(A$12:A49)+1</f>
        <v>37</v>
      </c>
      <c r="B50" s="102"/>
      <c r="C50" s="101"/>
      <c r="D50" s="95" t="s">
        <v>130</v>
      </c>
      <c r="E50" s="103"/>
      <c r="F50" s="104"/>
      <c r="G50" s="98"/>
      <c r="H50" s="105"/>
      <c r="I50" s="104"/>
    </row>
    <row r="51" spans="1:9">
      <c r="A51" s="100">
        <f>MAX(A$12:A50)+1</f>
        <v>38</v>
      </c>
      <c r="B51" s="101"/>
      <c r="C51" s="101"/>
      <c r="D51" s="95" t="s">
        <v>130</v>
      </c>
      <c r="E51" s="103"/>
      <c r="F51" s="104"/>
      <c r="G51" s="98"/>
      <c r="H51" s="105"/>
      <c r="I51" s="104"/>
    </row>
    <row r="52" spans="1:9">
      <c r="A52" s="100">
        <f>MAX(A$12:A51)+1</f>
        <v>39</v>
      </c>
      <c r="B52" s="102"/>
      <c r="C52" s="101"/>
      <c r="D52" s="95" t="s">
        <v>130</v>
      </c>
      <c r="E52" s="103"/>
      <c r="F52" s="104"/>
      <c r="G52" s="98"/>
      <c r="H52" s="105"/>
      <c r="I52" s="104"/>
    </row>
    <row r="53" spans="1:9">
      <c r="A53" s="100">
        <f>MAX(A$12:A52)+1</f>
        <v>40</v>
      </c>
      <c r="B53" s="102"/>
      <c r="C53" s="101"/>
      <c r="D53" s="95" t="s">
        <v>130</v>
      </c>
      <c r="E53" s="103"/>
      <c r="F53" s="104"/>
      <c r="G53" s="98"/>
      <c r="H53" s="105"/>
      <c r="I53" s="104"/>
    </row>
    <row r="54" spans="1:9">
      <c r="A54" s="100">
        <f>MAX(A$12:A53)+1</f>
        <v>41</v>
      </c>
      <c r="B54" s="101"/>
      <c r="C54" s="101"/>
      <c r="D54" s="95" t="s">
        <v>130</v>
      </c>
      <c r="E54" s="103"/>
      <c r="F54" s="104"/>
      <c r="G54" s="98"/>
      <c r="H54" s="105"/>
      <c r="I54" s="104"/>
    </row>
    <row r="55" spans="1:9">
      <c r="A55" s="100">
        <f>MAX(A$12:A54)+1</f>
        <v>42</v>
      </c>
      <c r="B55" s="102"/>
      <c r="C55" s="101"/>
      <c r="D55" s="95" t="s">
        <v>130</v>
      </c>
      <c r="E55" s="103"/>
      <c r="F55" s="104"/>
      <c r="G55" s="98"/>
      <c r="H55" s="105"/>
      <c r="I55" s="104"/>
    </row>
    <row r="56" spans="1:9">
      <c r="A56" s="100">
        <f>MAX(A$12:A55)+1</f>
        <v>43</v>
      </c>
      <c r="B56" s="102"/>
      <c r="C56" s="101"/>
      <c r="D56" s="95" t="s">
        <v>130</v>
      </c>
      <c r="E56" s="103"/>
      <c r="F56" s="104"/>
      <c r="G56" s="98"/>
      <c r="H56" s="105"/>
      <c r="I56" s="104"/>
    </row>
    <row r="57" spans="1:9">
      <c r="A57" s="100">
        <f>MAX(A$12:A56)+1</f>
        <v>44</v>
      </c>
      <c r="B57" s="101"/>
      <c r="C57" s="101"/>
      <c r="D57" s="95" t="s">
        <v>130</v>
      </c>
      <c r="E57" s="103"/>
      <c r="F57" s="104"/>
      <c r="G57" s="98"/>
      <c r="H57" s="105"/>
      <c r="I57" s="104"/>
    </row>
    <row r="58" spans="1:9">
      <c r="A58" s="100">
        <f>MAX(A$12:A57)+1</f>
        <v>45</v>
      </c>
      <c r="B58" s="102"/>
      <c r="C58" s="101"/>
      <c r="D58" s="95" t="s">
        <v>130</v>
      </c>
      <c r="E58" s="103"/>
      <c r="F58" s="104"/>
      <c r="G58" s="98"/>
      <c r="H58" s="105"/>
      <c r="I58" s="104"/>
    </row>
    <row r="59" spans="1:9">
      <c r="A59" s="100">
        <f>MAX(A$12:A58)+1</f>
        <v>46</v>
      </c>
      <c r="B59" s="102"/>
      <c r="C59" s="101"/>
      <c r="D59" s="95" t="s">
        <v>130</v>
      </c>
      <c r="E59" s="103"/>
      <c r="F59" s="104"/>
      <c r="G59" s="98"/>
      <c r="H59" s="105"/>
      <c r="I59" s="104"/>
    </row>
    <row r="60" spans="1:9">
      <c r="A60" s="100">
        <f>MAX(A$12:A59)+1</f>
        <v>47</v>
      </c>
      <c r="B60" s="101"/>
      <c r="C60" s="101"/>
      <c r="D60" s="95" t="s">
        <v>130</v>
      </c>
      <c r="E60" s="103"/>
      <c r="F60" s="104"/>
      <c r="G60" s="98"/>
      <c r="H60" s="105"/>
      <c r="I60" s="104"/>
    </row>
    <row r="61" spans="1:9">
      <c r="A61" s="100">
        <f>MAX(A$12:A60)+1</f>
        <v>48</v>
      </c>
      <c r="B61" s="102"/>
      <c r="C61" s="101"/>
      <c r="D61" s="95" t="s">
        <v>130</v>
      </c>
      <c r="E61" s="103"/>
      <c r="F61" s="104"/>
      <c r="G61" s="98"/>
      <c r="H61" s="105"/>
      <c r="I61" s="104"/>
    </row>
    <row r="62" spans="1:9">
      <c r="A62" s="100">
        <f>MAX(A$12:A61)+1</f>
        <v>49</v>
      </c>
      <c r="B62" s="102"/>
      <c r="C62" s="101"/>
      <c r="D62" s="95" t="s">
        <v>130</v>
      </c>
      <c r="E62" s="103"/>
      <c r="F62" s="104"/>
      <c r="G62" s="98"/>
      <c r="H62" s="105"/>
      <c r="I62" s="104"/>
    </row>
    <row r="63" spans="1:9">
      <c r="A63" s="100">
        <f>MAX(A$12:A62)+1</f>
        <v>50</v>
      </c>
      <c r="B63" s="101"/>
      <c r="C63" s="101"/>
      <c r="D63" s="95" t="s">
        <v>130</v>
      </c>
      <c r="E63" s="103"/>
      <c r="F63" s="104"/>
      <c r="G63" s="98"/>
      <c r="H63" s="105"/>
      <c r="I63" s="104"/>
    </row>
    <row r="64" spans="1:9">
      <c r="A64" s="107"/>
      <c r="B64" s="107"/>
      <c r="C64" s="107"/>
      <c r="D64" s="107"/>
      <c r="E64" s="107"/>
      <c r="F64" s="107"/>
      <c r="G64" s="107"/>
      <c r="H64" s="107"/>
      <c r="I64" s="107"/>
    </row>
    <row r="65" spans="1:9">
      <c r="A65" s="112" t="s">
        <v>137</v>
      </c>
      <c r="B65" s="112"/>
      <c r="C65" s="112"/>
      <c r="D65" s="112"/>
      <c r="E65" s="112"/>
      <c r="F65" s="112"/>
      <c r="G65" s="112"/>
      <c r="H65" s="112"/>
      <c r="I65" s="112"/>
    </row>
    <row r="66" spans="1:9">
      <c r="A66" s="107"/>
      <c r="B66" s="107"/>
      <c r="C66" s="107"/>
      <c r="D66" s="107"/>
      <c r="E66" s="107"/>
      <c r="F66" s="107"/>
      <c r="G66" s="107"/>
      <c r="H66" s="107"/>
      <c r="I66" s="107"/>
    </row>
    <row r="67" s="62" customFormat="1" ht="18" customHeight="1" spans="1:9">
      <c r="A67" s="113"/>
      <c r="B67" s="114"/>
      <c r="I67" s="114"/>
    </row>
    <row r="68" s="62" customFormat="1" ht="18" customHeight="1" spans="1:9">
      <c r="A68" s="113"/>
      <c r="B68" s="114"/>
      <c r="I68" s="114"/>
    </row>
    <row r="69" s="62" customFormat="1" ht="18" customHeight="1" spans="1:9">
      <c r="A69" s="114"/>
      <c r="B69" s="114"/>
      <c r="I69" s="114"/>
    </row>
    <row r="70" s="62" customFormat="1" ht="18" customHeight="1" spans="1:9">
      <c r="A70" s="114"/>
      <c r="B70" s="114"/>
      <c r="I70" s="114"/>
    </row>
    <row r="71" s="62" customFormat="1" ht="18" customHeight="1" spans="1:9">
      <c r="A71" s="114"/>
      <c r="B71" s="114"/>
      <c r="I71" s="114"/>
    </row>
    <row r="72" s="62" customFormat="1" ht="18" customHeight="1" spans="1:9">
      <c r="A72" s="114"/>
      <c r="B72" s="114"/>
      <c r="I72" s="114"/>
    </row>
    <row r="73" s="62" customFormat="1" ht="18" customHeight="1" spans="1:9">
      <c r="A73" s="114"/>
      <c r="B73" s="114"/>
      <c r="I73" s="114"/>
    </row>
    <row r="74" s="62" customFormat="1" ht="18" customHeight="1" spans="1:9">
      <c r="A74" s="114"/>
      <c r="B74" s="114"/>
      <c r="I74" s="114"/>
    </row>
    <row r="75" s="62" customFormat="1" spans="1:9">
      <c r="A75" s="114"/>
      <c r="B75" s="114"/>
      <c r="C75" s="114"/>
      <c r="D75" s="114"/>
      <c r="E75" s="114"/>
      <c r="F75" s="114"/>
      <c r="G75" s="114"/>
      <c r="H75" s="114"/>
      <c r="I75" s="114"/>
    </row>
  </sheetData>
  <mergeCells count="5">
    <mergeCell ref="A1:I1"/>
    <mergeCell ref="A13:I13"/>
    <mergeCell ref="A64:I64"/>
    <mergeCell ref="A65:I65"/>
    <mergeCell ref="A66:I66"/>
  </mergeCells>
  <conditionalFormatting sqref="D14:D63">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14:D63">
      <formula1>"U,P,F,B,S,n/a"</formula1>
    </dataValidation>
  </dataValidation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46442"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6442" progId="Paint.Picture" r:id="rId4"/>
      </mc:Fallback>
    </mc:AlternateContent>
    <mc:AlternateContent xmlns:mc="http://schemas.openxmlformats.org/markup-compatibility/2006">
      <mc:Choice Requires="x14">
        <oleObject shapeId="146449" progId="Paint.Picture" r:id="rId6">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6449" progId="Paint.Picture" r:id="rId6"/>
      </mc:Fallback>
    </mc:AlternateContent>
    <mc:AlternateContent xmlns:mc="http://schemas.openxmlformats.org/markup-compatibility/2006">
      <mc:Choice Requires="x14">
        <oleObject shapeId="146450" progId="Paint.Picture" r:id="rId7">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46450" progId="Paint.Picture" r:id="rId7"/>
      </mc:Fallback>
    </mc:AlternateContent>
  </oleObjec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6"/>
  <sheetViews>
    <sheetView workbookViewId="0">
      <selection activeCell="A2" sqref="A2:D14"/>
    </sheetView>
  </sheetViews>
  <sheetFormatPr defaultColWidth="9" defaultRowHeight="12.75" outlineLevelCol="4"/>
  <cols>
    <col min="1" max="1" width="18.4285714285714" customWidth="1"/>
    <col min="2" max="3" width="37.1428571428571" customWidth="1"/>
    <col min="4" max="4" width="18.8571428571429" customWidth="1"/>
    <col min="5" max="5" width="26.7142857142857" customWidth="1"/>
  </cols>
  <sheetData>
    <row r="1" ht="13.5" spans="1:5">
      <c r="A1" s="1" t="s">
        <v>1015</v>
      </c>
      <c r="B1" s="2" t="s">
        <v>1016</v>
      </c>
      <c r="C1" s="2" t="s">
        <v>1017</v>
      </c>
      <c r="D1" s="2" t="s">
        <v>1018</v>
      </c>
      <c r="E1" s="3" t="s">
        <v>243</v>
      </c>
    </row>
    <row r="2" spans="1:5">
      <c r="A2" s="4" t="s">
        <v>1019</v>
      </c>
      <c r="B2" s="5" t="s">
        <v>1020</v>
      </c>
      <c r="C2" s="5"/>
      <c r="D2" s="5" t="s">
        <v>1021</v>
      </c>
      <c r="E2" s="6" t="s">
        <v>1022</v>
      </c>
    </row>
    <row r="3" spans="1:5">
      <c r="A3" s="7"/>
      <c r="B3" s="8"/>
      <c r="C3" s="8"/>
      <c r="D3" s="8" t="s">
        <v>1023</v>
      </c>
      <c r="E3" s="9" t="s">
        <v>1024</v>
      </c>
    </row>
    <row r="4" spans="1:5">
      <c r="A4" s="7"/>
      <c r="B4" s="8"/>
      <c r="C4" s="8"/>
      <c r="D4" s="8" t="s">
        <v>1025</v>
      </c>
      <c r="E4" s="9" t="s">
        <v>1026</v>
      </c>
    </row>
    <row r="5" spans="1:5">
      <c r="A5" s="7"/>
      <c r="B5" s="8"/>
      <c r="C5" s="8"/>
      <c r="D5" s="10" t="s">
        <v>1027</v>
      </c>
      <c r="E5" s="10"/>
    </row>
    <row r="6" spans="1:5">
      <c r="A6" s="7"/>
      <c r="B6" s="8"/>
      <c r="C6" s="8"/>
      <c r="D6" s="10" t="s">
        <v>1028</v>
      </c>
      <c r="E6" s="10"/>
    </row>
    <row r="7" spans="1:5">
      <c r="A7" s="7"/>
      <c r="B7" s="8"/>
      <c r="C7" s="8"/>
      <c r="D7" s="10" t="s">
        <v>1029</v>
      </c>
      <c r="E7" s="10" t="s">
        <v>1030</v>
      </c>
    </row>
    <row r="8" spans="1:5">
      <c r="A8" s="7"/>
      <c r="B8" s="8"/>
      <c r="C8" s="8"/>
      <c r="D8" s="8" t="s">
        <v>1031</v>
      </c>
      <c r="E8" t="s">
        <v>1032</v>
      </c>
    </row>
    <row r="9" spans="1:5">
      <c r="A9" s="7"/>
      <c r="B9" s="8"/>
      <c r="C9" s="8"/>
      <c r="D9" s="8" t="s">
        <v>1033</v>
      </c>
      <c r="E9" s="11">
        <v>20110123</v>
      </c>
    </row>
    <row r="10" spans="1:5">
      <c r="A10" s="7"/>
      <c r="B10" s="8"/>
      <c r="C10" s="8"/>
      <c r="D10" s="8" t="s">
        <v>1034</v>
      </c>
      <c r="E10" s="12">
        <v>35818</v>
      </c>
    </row>
    <row r="11" spans="1:5">
      <c r="A11" s="7"/>
      <c r="B11" s="8"/>
      <c r="C11" s="8"/>
      <c r="D11" s="8" t="s">
        <v>1035</v>
      </c>
      <c r="E11" s="9" t="s">
        <v>1036</v>
      </c>
    </row>
    <row r="12" spans="1:5">
      <c r="A12" s="7"/>
      <c r="B12" s="8"/>
      <c r="C12" s="8"/>
      <c r="D12" s="8" t="s">
        <v>1037</v>
      </c>
      <c r="E12" s="9" t="s">
        <v>1038</v>
      </c>
    </row>
    <row r="13" spans="1:5">
      <c r="A13" s="7"/>
      <c r="B13" s="8"/>
      <c r="C13" s="8"/>
      <c r="D13" s="8" t="s">
        <v>1039</v>
      </c>
      <c r="E13" s="9" t="s">
        <v>1040</v>
      </c>
    </row>
    <row r="14" ht="13.5" spans="1:5">
      <c r="A14" s="13"/>
      <c r="B14" s="14"/>
      <c r="C14" s="14"/>
      <c r="D14" s="14"/>
      <c r="E14" s="15"/>
    </row>
    <row r="15" spans="1:5">
      <c r="A15" s="4" t="s">
        <v>1041</v>
      </c>
      <c r="B15" s="16"/>
      <c r="C15" s="5"/>
      <c r="D15" s="5" t="s">
        <v>1042</v>
      </c>
      <c r="E15" s="17" t="s">
        <v>1043</v>
      </c>
    </row>
    <row r="16" spans="1:5">
      <c r="A16" s="7"/>
      <c r="B16" s="18"/>
      <c r="C16" s="8"/>
      <c r="D16" s="8" t="s">
        <v>1044</v>
      </c>
      <c r="E16" s="9">
        <v>1366668888</v>
      </c>
    </row>
    <row r="17" spans="1:5">
      <c r="A17" s="7"/>
      <c r="B17" s="18"/>
      <c r="C17" s="8"/>
      <c r="D17" s="8" t="s">
        <v>1045</v>
      </c>
      <c r="E17" s="9">
        <v>111123</v>
      </c>
    </row>
    <row r="18" spans="1:5">
      <c r="A18" s="7"/>
      <c r="B18" s="18"/>
      <c r="C18" s="8"/>
      <c r="D18" s="10" t="s">
        <v>1046</v>
      </c>
      <c r="E18" s="453" t="s">
        <v>1047</v>
      </c>
    </row>
    <row r="19" spans="1:5">
      <c r="A19" s="7"/>
      <c r="B19" s="18"/>
      <c r="C19" s="8"/>
      <c r="D19" s="10" t="s">
        <v>1048</v>
      </c>
      <c r="E19" s="20">
        <v>18688886666</v>
      </c>
    </row>
    <row r="20" spans="1:5">
      <c r="A20" s="7"/>
      <c r="B20" s="18"/>
      <c r="C20" s="21" t="s">
        <v>1049</v>
      </c>
      <c r="D20" s="10" t="s">
        <v>1050</v>
      </c>
      <c r="E20" s="19" t="s">
        <v>1051</v>
      </c>
    </row>
    <row r="21" spans="1:5">
      <c r="A21" s="7"/>
      <c r="B21" s="18"/>
      <c r="C21" s="22"/>
      <c r="D21" s="8" t="s">
        <v>1052</v>
      </c>
      <c r="E21" s="19" t="s">
        <v>1053</v>
      </c>
    </row>
    <row r="22" spans="1:5">
      <c r="A22" s="7"/>
      <c r="B22" s="18"/>
      <c r="C22" s="22"/>
      <c r="D22" s="8" t="s">
        <v>1054</v>
      </c>
      <c r="E22" s="10"/>
    </row>
    <row r="23" spans="1:5">
      <c r="A23" s="7"/>
      <c r="B23" s="18"/>
      <c r="C23" s="23"/>
      <c r="D23" s="8" t="s">
        <v>1055</v>
      </c>
      <c r="E23" s="20">
        <v>710000</v>
      </c>
    </row>
    <row r="24" spans="1:5">
      <c r="A24" s="7"/>
      <c r="B24" s="18"/>
      <c r="C24" s="21" t="s">
        <v>1056</v>
      </c>
      <c r="D24" s="8" t="s">
        <v>1050</v>
      </c>
      <c r="E24" s="24" t="s">
        <v>1057</v>
      </c>
    </row>
    <row r="25" spans="1:5">
      <c r="A25" s="7"/>
      <c r="B25" s="18"/>
      <c r="C25" s="22"/>
      <c r="D25" s="8" t="s">
        <v>1052</v>
      </c>
      <c r="E25" s="24" t="s">
        <v>1058</v>
      </c>
    </row>
    <row r="26" spans="1:5">
      <c r="A26" s="7"/>
      <c r="B26" s="18"/>
      <c r="C26" s="22"/>
      <c r="D26" s="8" t="s">
        <v>1054</v>
      </c>
      <c r="E26" s="9"/>
    </row>
    <row r="27" spans="1:5">
      <c r="A27" s="7"/>
      <c r="B27" s="18"/>
      <c r="C27" s="23"/>
      <c r="D27" s="21" t="s">
        <v>1055</v>
      </c>
      <c r="E27" s="25">
        <v>712046</v>
      </c>
    </row>
    <row r="28" spans="1:5">
      <c r="A28" s="7"/>
      <c r="B28" s="18"/>
      <c r="C28" s="21" t="s">
        <v>1059</v>
      </c>
      <c r="D28" s="21" t="s">
        <v>1050</v>
      </c>
      <c r="E28" s="25" t="s">
        <v>1060</v>
      </c>
    </row>
    <row r="29" spans="1:5">
      <c r="A29" s="7"/>
      <c r="B29" s="18"/>
      <c r="C29" s="22"/>
      <c r="D29" s="21" t="s">
        <v>1052</v>
      </c>
      <c r="E29" s="26" t="s">
        <v>1061</v>
      </c>
    </row>
    <row r="30" spans="1:5">
      <c r="A30" s="7"/>
      <c r="B30" s="18"/>
      <c r="C30" s="22"/>
      <c r="D30" s="21" t="s">
        <v>1054</v>
      </c>
      <c r="E30" s="25" t="s">
        <v>1061</v>
      </c>
    </row>
    <row r="31" spans="1:5">
      <c r="A31" s="7"/>
      <c r="B31" s="18"/>
      <c r="C31" s="23"/>
      <c r="D31" s="21" t="s">
        <v>1055</v>
      </c>
      <c r="E31" s="25">
        <v>710000</v>
      </c>
    </row>
    <row r="32" spans="1:5">
      <c r="A32" s="7"/>
      <c r="B32" s="18"/>
      <c r="C32" s="21"/>
      <c r="D32" s="21" t="s">
        <v>1062</v>
      </c>
      <c r="E32" s="26" t="s">
        <v>1063</v>
      </c>
    </row>
    <row r="33" ht="13.5" spans="1:5">
      <c r="A33" s="7"/>
      <c r="B33" s="18"/>
      <c r="C33" s="14"/>
      <c r="D33" s="14"/>
      <c r="E33" s="15"/>
    </row>
    <row r="34" spans="1:5">
      <c r="A34" s="7"/>
      <c r="B34" s="18"/>
      <c r="C34" s="21" t="s">
        <v>1049</v>
      </c>
      <c r="D34" s="10" t="s">
        <v>1050</v>
      </c>
      <c r="E34" s="10" t="s">
        <v>1051</v>
      </c>
    </row>
    <row r="35" spans="1:5">
      <c r="A35" s="7"/>
      <c r="B35" s="18"/>
      <c r="C35" s="22"/>
      <c r="D35" s="8" t="s">
        <v>1052</v>
      </c>
      <c r="E35" s="10" t="s">
        <v>1053</v>
      </c>
    </row>
    <row r="36" spans="1:5">
      <c r="A36" s="7"/>
      <c r="B36" s="18"/>
      <c r="C36" s="22"/>
      <c r="D36" s="8" t="s">
        <v>1054</v>
      </c>
      <c r="E36" s="10" t="s">
        <v>1053</v>
      </c>
    </row>
    <row r="37" spans="1:5">
      <c r="A37" s="7"/>
      <c r="B37" s="18"/>
      <c r="C37" s="23"/>
      <c r="D37" s="8" t="s">
        <v>1055</v>
      </c>
      <c r="E37" s="20">
        <v>710001</v>
      </c>
    </row>
    <row r="38" spans="1:5">
      <c r="A38" s="7"/>
      <c r="B38" s="18"/>
      <c r="C38" s="21" t="s">
        <v>1056</v>
      </c>
      <c r="D38" s="8" t="s">
        <v>1050</v>
      </c>
      <c r="E38" s="9" t="s">
        <v>1057</v>
      </c>
    </row>
    <row r="39" spans="1:5">
      <c r="A39" s="7"/>
      <c r="B39" s="18"/>
      <c r="C39" s="22"/>
      <c r="D39" s="8" t="s">
        <v>1052</v>
      </c>
      <c r="E39" s="9" t="s">
        <v>1058</v>
      </c>
    </row>
    <row r="40" spans="1:5">
      <c r="A40" s="7"/>
      <c r="B40" s="18"/>
      <c r="C40" s="23"/>
      <c r="D40" s="21" t="s">
        <v>1055</v>
      </c>
      <c r="E40" s="25">
        <v>712047</v>
      </c>
    </row>
    <row r="41" spans="1:5">
      <c r="A41" s="7"/>
      <c r="B41" s="18"/>
      <c r="C41" s="21" t="s">
        <v>1059</v>
      </c>
      <c r="D41" s="21" t="s">
        <v>1050</v>
      </c>
      <c r="E41" s="25" t="s">
        <v>1060</v>
      </c>
    </row>
    <row r="42" spans="1:5">
      <c r="A42" s="7"/>
      <c r="B42" s="18"/>
      <c r="C42" s="22"/>
      <c r="D42" s="21" t="s">
        <v>1052</v>
      </c>
      <c r="E42" s="25" t="s">
        <v>1061</v>
      </c>
    </row>
    <row r="43" spans="1:5">
      <c r="A43" s="7"/>
      <c r="B43" s="18"/>
      <c r="C43" s="23"/>
      <c r="D43" s="21" t="s">
        <v>1055</v>
      </c>
      <c r="E43" s="25">
        <v>710001</v>
      </c>
    </row>
    <row r="44" spans="1:5">
      <c r="A44" s="7"/>
      <c r="B44" s="18"/>
      <c r="C44" s="21"/>
      <c r="D44" s="21" t="s">
        <v>1062</v>
      </c>
      <c r="E44" s="25" t="s">
        <v>1064</v>
      </c>
    </row>
    <row r="45" spans="1:5">
      <c r="A45" s="27"/>
      <c r="B45" s="18"/>
      <c r="C45" s="21"/>
      <c r="D45" s="21"/>
      <c r="E45" s="28"/>
    </row>
    <row r="46" ht="24.95" customHeight="1" spans="1:5">
      <c r="A46" s="29" t="s">
        <v>1065</v>
      </c>
      <c r="B46" s="30"/>
      <c r="C46" s="30"/>
      <c r="D46" s="31" t="s">
        <v>1066</v>
      </c>
      <c r="E46" s="32" t="s">
        <v>1067</v>
      </c>
    </row>
    <row r="47" spans="1:5">
      <c r="A47" s="29"/>
      <c r="B47" s="30"/>
      <c r="C47" s="30"/>
      <c r="D47" s="33"/>
      <c r="E47" s="34"/>
    </row>
    <row r="48" spans="1:5">
      <c r="A48" s="29"/>
      <c r="B48" s="30"/>
      <c r="C48" s="30"/>
      <c r="D48" s="35" t="s">
        <v>1068</v>
      </c>
      <c r="E48" s="36" t="s">
        <v>1069</v>
      </c>
    </row>
    <row r="49" spans="1:5">
      <c r="A49" s="29"/>
      <c r="B49" s="30"/>
      <c r="C49" s="30"/>
      <c r="D49" s="35" t="s">
        <v>1070</v>
      </c>
      <c r="E49" s="36" t="s">
        <v>1063</v>
      </c>
    </row>
    <row r="50" spans="1:5">
      <c r="A50" s="29"/>
      <c r="B50" s="30"/>
      <c r="C50" s="30"/>
      <c r="D50" s="35" t="s">
        <v>1071</v>
      </c>
      <c r="E50" s="36" t="s">
        <v>1072</v>
      </c>
    </row>
    <row r="51" spans="1:5">
      <c r="A51" s="37" t="s">
        <v>1073</v>
      </c>
      <c r="B51" s="30"/>
      <c r="C51" s="38" t="s">
        <v>1074</v>
      </c>
      <c r="D51" s="33" t="s">
        <v>1075</v>
      </c>
      <c r="E51" s="39">
        <v>5</v>
      </c>
    </row>
    <row r="52" ht="24" spans="1:5">
      <c r="A52" s="38"/>
      <c r="B52" s="30"/>
      <c r="C52" s="38"/>
      <c r="D52" s="35" t="s">
        <v>1076</v>
      </c>
      <c r="E52" s="40">
        <v>2</v>
      </c>
    </row>
    <row r="53" spans="1:5">
      <c r="A53" s="38"/>
      <c r="B53" s="30"/>
      <c r="C53" s="41"/>
      <c r="D53" s="35" t="s">
        <v>1077</v>
      </c>
      <c r="E53" s="40">
        <v>3</v>
      </c>
    </row>
    <row r="54" spans="1:5">
      <c r="A54" s="38"/>
      <c r="B54" s="30"/>
      <c r="C54" s="37" t="s">
        <v>1078</v>
      </c>
      <c r="D54" s="35" t="s">
        <v>1079</v>
      </c>
      <c r="E54" s="42" t="s">
        <v>1080</v>
      </c>
    </row>
    <row r="55" spans="1:5">
      <c r="A55" s="38"/>
      <c r="B55" s="30"/>
      <c r="C55" s="38"/>
      <c r="D55" s="35" t="s">
        <v>1081</v>
      </c>
      <c r="E55" s="42" t="s">
        <v>1082</v>
      </c>
    </row>
    <row r="56" spans="1:5">
      <c r="A56" s="38"/>
      <c r="B56" s="30"/>
      <c r="C56" s="38"/>
      <c r="D56" s="35" t="s">
        <v>1083</v>
      </c>
      <c r="E56" s="42" t="s">
        <v>1081</v>
      </c>
    </row>
    <row r="57" spans="1:5">
      <c r="A57" s="38"/>
      <c r="B57" s="30"/>
      <c r="C57" s="38"/>
      <c r="D57" s="35" t="s">
        <v>1084</v>
      </c>
      <c r="E57" s="43" t="s">
        <v>1085</v>
      </c>
    </row>
    <row r="58" spans="1:5">
      <c r="A58" s="38"/>
      <c r="B58" s="30"/>
      <c r="C58" s="38"/>
      <c r="D58" s="35" t="s">
        <v>1086</v>
      </c>
      <c r="E58" s="44" t="s">
        <v>1053</v>
      </c>
    </row>
    <row r="59" spans="1:5">
      <c r="A59" s="38"/>
      <c r="B59" s="30"/>
      <c r="C59" s="38"/>
      <c r="D59" s="35" t="s">
        <v>1087</v>
      </c>
      <c r="E59" s="40">
        <v>13800001111</v>
      </c>
    </row>
    <row r="60" spans="1:5">
      <c r="A60" s="38"/>
      <c r="B60" s="30"/>
      <c r="C60" s="38"/>
      <c r="D60" s="35" t="s">
        <v>1088</v>
      </c>
      <c r="E60" s="42" t="s">
        <v>1089</v>
      </c>
    </row>
    <row r="61" spans="1:5">
      <c r="A61" s="38"/>
      <c r="B61" s="30"/>
      <c r="C61" s="38"/>
      <c r="D61" s="35" t="s">
        <v>1090</v>
      </c>
      <c r="E61" s="42" t="s">
        <v>1091</v>
      </c>
    </row>
    <row r="62" spans="1:5">
      <c r="A62" s="38"/>
      <c r="B62" s="30"/>
      <c r="C62" s="41"/>
      <c r="D62" s="35" t="s">
        <v>1092</v>
      </c>
      <c r="E62" s="42" t="s">
        <v>1093</v>
      </c>
    </row>
    <row r="63" spans="1:5">
      <c r="A63" s="38"/>
      <c r="B63" s="30"/>
      <c r="C63" s="37" t="s">
        <v>1094</v>
      </c>
      <c r="D63" s="35" t="s">
        <v>1095</v>
      </c>
      <c r="E63" s="44" t="s">
        <v>1096</v>
      </c>
    </row>
    <row r="64" spans="1:5">
      <c r="A64" s="38"/>
      <c r="B64" s="30"/>
      <c r="C64" s="38"/>
      <c r="D64" s="35" t="s">
        <v>1083</v>
      </c>
      <c r="E64" s="44" t="s">
        <v>1097</v>
      </c>
    </row>
    <row r="65" spans="1:5">
      <c r="A65" s="38"/>
      <c r="B65" s="30"/>
      <c r="C65" s="38"/>
      <c r="D65" s="35" t="s">
        <v>1098</v>
      </c>
      <c r="E65" s="45">
        <v>42685</v>
      </c>
    </row>
    <row r="66" spans="1:5">
      <c r="A66" s="41"/>
      <c r="B66" s="30"/>
      <c r="C66" s="41"/>
      <c r="D66" s="35" t="s">
        <v>1088</v>
      </c>
      <c r="E66" s="44" t="s">
        <v>1099</v>
      </c>
    </row>
    <row r="67" spans="1:5">
      <c r="A67" s="37" t="s">
        <v>1100</v>
      </c>
      <c r="B67" s="46"/>
      <c r="C67" s="37" t="s">
        <v>1101</v>
      </c>
      <c r="D67" s="35" t="s">
        <v>1102</v>
      </c>
      <c r="E67" s="44" t="s">
        <v>1103</v>
      </c>
    </row>
    <row r="68" spans="1:5">
      <c r="A68" s="38"/>
      <c r="B68" s="47"/>
      <c r="C68" s="38"/>
      <c r="D68" s="35" t="s">
        <v>1104</v>
      </c>
      <c r="E68" s="45">
        <v>42685</v>
      </c>
    </row>
    <row r="69" spans="1:5">
      <c r="A69" s="38"/>
      <c r="B69" s="47"/>
      <c r="C69" s="38"/>
      <c r="D69" s="35" t="s">
        <v>1105</v>
      </c>
      <c r="E69" s="44" t="s">
        <v>1106</v>
      </c>
    </row>
    <row r="70" spans="1:5">
      <c r="A70" s="38"/>
      <c r="B70" s="47"/>
      <c r="C70" s="38"/>
      <c r="D70" s="35" t="s">
        <v>1107</v>
      </c>
      <c r="E70" s="48">
        <v>3</v>
      </c>
    </row>
    <row r="71" spans="1:5">
      <c r="A71" s="38"/>
      <c r="B71" s="47"/>
      <c r="C71" s="38"/>
      <c r="D71" s="35" t="s">
        <v>1108</v>
      </c>
      <c r="E71" s="40">
        <v>6</v>
      </c>
    </row>
    <row r="72" spans="1:5">
      <c r="A72" s="38"/>
      <c r="B72" s="47"/>
      <c r="C72" s="38"/>
      <c r="D72" s="35" t="s">
        <v>1109</v>
      </c>
      <c r="E72" s="42" t="s">
        <v>1110</v>
      </c>
    </row>
    <row r="73" spans="1:5">
      <c r="A73" s="38"/>
      <c r="B73" s="47"/>
      <c r="C73" s="38"/>
      <c r="D73" s="49" t="s">
        <v>1111</v>
      </c>
      <c r="E73" s="50">
        <v>10</v>
      </c>
    </row>
    <row r="74" spans="1:5">
      <c r="A74" s="41"/>
      <c r="B74" s="51"/>
      <c r="C74" s="41"/>
      <c r="D74" s="35" t="s">
        <v>1112</v>
      </c>
      <c r="E74" s="50">
        <v>50</v>
      </c>
    </row>
    <row r="75" spans="1:5">
      <c r="A75" s="37" t="s">
        <v>1113</v>
      </c>
      <c r="B75" s="46"/>
      <c r="C75" s="37" t="s">
        <v>1114</v>
      </c>
      <c r="D75" s="35" t="s">
        <v>1115</v>
      </c>
      <c r="E75" s="42" t="s">
        <v>1067</v>
      </c>
    </row>
    <row r="76" spans="1:5">
      <c r="A76" s="38"/>
      <c r="B76" s="47"/>
      <c r="C76" s="38"/>
      <c r="D76" s="35" t="s">
        <v>1116</v>
      </c>
      <c r="E76" s="42" t="s">
        <v>1067</v>
      </c>
    </row>
    <row r="77" spans="1:5">
      <c r="A77" s="38"/>
      <c r="B77" s="47"/>
      <c r="C77" s="38"/>
      <c r="D77" s="35" t="s">
        <v>1117</v>
      </c>
      <c r="E77" s="42" t="s">
        <v>1067</v>
      </c>
    </row>
    <row r="78" spans="1:5">
      <c r="A78" s="41"/>
      <c r="B78" s="51"/>
      <c r="C78" s="41"/>
      <c r="D78" s="35" t="s">
        <v>1118</v>
      </c>
      <c r="E78" s="42" t="s">
        <v>1067</v>
      </c>
    </row>
    <row r="79" spans="1:5">
      <c r="A79" s="37" t="s">
        <v>1119</v>
      </c>
      <c r="B79" s="46"/>
      <c r="C79" s="37" t="s">
        <v>1120</v>
      </c>
      <c r="D79" s="35" t="s">
        <v>1121</v>
      </c>
      <c r="E79" s="44" t="s">
        <v>1122</v>
      </c>
    </row>
    <row r="80" spans="1:5">
      <c r="A80" s="38"/>
      <c r="B80" s="47"/>
      <c r="C80" s="52"/>
      <c r="D80" s="35" t="s">
        <v>1123</v>
      </c>
      <c r="E80" s="44" t="s">
        <v>1124</v>
      </c>
    </row>
    <row r="81" spans="1:5">
      <c r="A81" s="38"/>
      <c r="B81" s="47"/>
      <c r="C81" s="52"/>
      <c r="D81" s="35" t="s">
        <v>1125</v>
      </c>
      <c r="E81" s="44" t="s">
        <v>1103</v>
      </c>
    </row>
    <row r="82" ht="24" spans="1:5">
      <c r="A82" s="38"/>
      <c r="B82" s="47"/>
      <c r="C82" s="52"/>
      <c r="D82" s="35" t="s">
        <v>1126</v>
      </c>
      <c r="E82" s="48">
        <v>4</v>
      </c>
    </row>
    <row r="83" spans="1:5">
      <c r="A83" s="38"/>
      <c r="B83" s="47"/>
      <c r="C83" s="52"/>
      <c r="D83" s="35" t="s">
        <v>1127</v>
      </c>
      <c r="E83" s="42" t="s">
        <v>1128</v>
      </c>
    </row>
    <row r="84" ht="24" spans="1:5">
      <c r="A84" s="41"/>
      <c r="B84" s="51"/>
      <c r="C84" s="39"/>
      <c r="D84" s="35" t="s">
        <v>1129</v>
      </c>
      <c r="E84" s="44" t="s">
        <v>1130</v>
      </c>
    </row>
    <row r="85" spans="1:5">
      <c r="A85" s="37" t="s">
        <v>1131</v>
      </c>
      <c r="B85" s="46"/>
      <c r="C85" s="37" t="s">
        <v>1132</v>
      </c>
      <c r="D85" s="35" t="s">
        <v>1068</v>
      </c>
      <c r="E85" s="44" t="s">
        <v>1133</v>
      </c>
    </row>
    <row r="86" spans="1:5">
      <c r="A86" s="38"/>
      <c r="B86" s="47"/>
      <c r="C86" s="52"/>
      <c r="D86" s="35" t="s">
        <v>1134</v>
      </c>
      <c r="E86" s="45">
        <v>42125</v>
      </c>
    </row>
    <row r="87" spans="1:5">
      <c r="A87" s="38"/>
      <c r="B87" s="47"/>
      <c r="C87" s="52"/>
      <c r="D87" s="35" t="s">
        <v>1135</v>
      </c>
      <c r="E87" s="45">
        <v>42685</v>
      </c>
    </row>
    <row r="88" spans="1:5">
      <c r="A88" s="41"/>
      <c r="B88" s="51"/>
      <c r="C88" s="39"/>
      <c r="D88" s="35" t="s">
        <v>65</v>
      </c>
      <c r="E88" s="44" t="s">
        <v>1040</v>
      </c>
    </row>
    <row r="89" spans="1:5">
      <c r="A89" s="37" t="s">
        <v>1136</v>
      </c>
      <c r="B89" s="46"/>
      <c r="C89" s="37" t="s">
        <v>1137</v>
      </c>
      <c r="D89" s="35" t="s">
        <v>1095</v>
      </c>
      <c r="E89" s="44" t="s">
        <v>1138</v>
      </c>
    </row>
    <row r="90" spans="1:5">
      <c r="A90" s="38"/>
      <c r="B90" s="47"/>
      <c r="C90" s="38"/>
      <c r="D90" s="35" t="s">
        <v>1083</v>
      </c>
      <c r="E90" s="44" t="s">
        <v>1139</v>
      </c>
    </row>
    <row r="91" spans="1:5">
      <c r="A91" s="38"/>
      <c r="B91" s="47"/>
      <c r="C91" s="38"/>
      <c r="D91" s="35" t="s">
        <v>1140</v>
      </c>
      <c r="E91" s="40">
        <v>50000</v>
      </c>
    </row>
    <row r="92" spans="1:5">
      <c r="A92" s="38"/>
      <c r="B92" s="47"/>
      <c r="C92" s="38"/>
      <c r="D92" s="35" t="s">
        <v>1092</v>
      </c>
      <c r="E92" s="42" t="s">
        <v>1141</v>
      </c>
    </row>
    <row r="93" spans="1:5">
      <c r="A93" s="38"/>
      <c r="B93" s="47"/>
      <c r="C93" s="38"/>
      <c r="D93" s="35" t="s">
        <v>1086</v>
      </c>
      <c r="E93" s="44" t="s">
        <v>1053</v>
      </c>
    </row>
    <row r="94" spans="1:5">
      <c r="A94" s="41"/>
      <c r="B94" s="51"/>
      <c r="C94" s="41"/>
      <c r="D94" s="35" t="s">
        <v>65</v>
      </c>
      <c r="E94" s="44" t="s">
        <v>1040</v>
      </c>
    </row>
    <row r="95" spans="1:5">
      <c r="A95" s="37" t="s">
        <v>1142</v>
      </c>
      <c r="B95" s="46"/>
      <c r="C95" s="37" t="s">
        <v>1143</v>
      </c>
      <c r="D95" s="35" t="s">
        <v>1144</v>
      </c>
      <c r="E95" s="44" t="s">
        <v>1145</v>
      </c>
    </row>
    <row r="96" spans="1:5">
      <c r="A96" s="38"/>
      <c r="B96" s="47"/>
      <c r="C96" s="38"/>
      <c r="D96" s="35" t="s">
        <v>1146</v>
      </c>
      <c r="E96" s="44" t="s">
        <v>1147</v>
      </c>
    </row>
    <row r="97" spans="1:5">
      <c r="A97" s="38"/>
      <c r="B97" s="47"/>
      <c r="C97" s="38"/>
      <c r="D97" s="35" t="s">
        <v>1148</v>
      </c>
      <c r="E97" s="44" t="s">
        <v>1149</v>
      </c>
    </row>
    <row r="98" spans="1:5">
      <c r="A98" s="38"/>
      <c r="B98" s="47"/>
      <c r="C98" s="38"/>
      <c r="D98" s="35" t="s">
        <v>1150</v>
      </c>
      <c r="E98" s="40">
        <v>30</v>
      </c>
    </row>
    <row r="99" spans="1:5">
      <c r="A99" s="38"/>
      <c r="B99" s="47"/>
      <c r="C99" s="38"/>
      <c r="D99" s="35" t="s">
        <v>1151</v>
      </c>
      <c r="E99" s="53">
        <v>42685</v>
      </c>
    </row>
    <row r="100" spans="1:5">
      <c r="A100" s="38"/>
      <c r="B100" s="47"/>
      <c r="C100" s="38"/>
      <c r="D100" s="35" t="s">
        <v>1152</v>
      </c>
      <c r="E100" s="42" t="s">
        <v>1053</v>
      </c>
    </row>
    <row r="101" spans="1:5">
      <c r="A101" s="41"/>
      <c r="B101" s="51"/>
      <c r="C101" s="41"/>
      <c r="D101" s="35" t="s">
        <v>65</v>
      </c>
      <c r="E101" s="44" t="s">
        <v>1040</v>
      </c>
    </row>
    <row r="102" spans="1:5">
      <c r="A102" s="37" t="s">
        <v>1153</v>
      </c>
      <c r="B102" s="46"/>
      <c r="C102" s="37" t="s">
        <v>1154</v>
      </c>
      <c r="D102" s="35" t="s">
        <v>1155</v>
      </c>
      <c r="E102" s="44" t="s">
        <v>1156</v>
      </c>
    </row>
    <row r="103" spans="1:5">
      <c r="A103" s="38"/>
      <c r="B103" s="47"/>
      <c r="C103" s="38"/>
      <c r="D103" s="35" t="s">
        <v>1095</v>
      </c>
      <c r="E103" s="44" t="s">
        <v>1157</v>
      </c>
    </row>
    <row r="104" spans="1:5">
      <c r="A104" s="38"/>
      <c r="B104" s="47"/>
      <c r="C104" s="38"/>
      <c r="D104" s="35" t="s">
        <v>1158</v>
      </c>
      <c r="E104" s="40">
        <v>13800001111</v>
      </c>
    </row>
    <row r="105" spans="1:5">
      <c r="A105" s="38"/>
      <c r="B105" s="47"/>
      <c r="C105" s="38"/>
      <c r="D105" s="35" t="s">
        <v>1031</v>
      </c>
      <c r="E105" s="43" t="s">
        <v>1159</v>
      </c>
    </row>
    <row r="106" spans="1:5">
      <c r="A106" s="41"/>
      <c r="B106" s="51"/>
      <c r="C106" s="41"/>
      <c r="D106" s="35" t="s">
        <v>65</v>
      </c>
      <c r="E106" s="42" t="s">
        <v>1040</v>
      </c>
    </row>
    <row r="107" ht="24" spans="1:5">
      <c r="A107" s="54" t="s">
        <v>1160</v>
      </c>
      <c r="B107" s="46"/>
      <c r="C107" s="54" t="s">
        <v>1161</v>
      </c>
      <c r="D107" s="35" t="s">
        <v>1162</v>
      </c>
      <c r="E107" s="44" t="s">
        <v>1163</v>
      </c>
    </row>
    <row r="108" spans="1:5">
      <c r="A108" s="52"/>
      <c r="B108" s="47"/>
      <c r="C108" s="52"/>
      <c r="D108" s="35" t="s">
        <v>1164</v>
      </c>
      <c r="E108" s="40">
        <v>550</v>
      </c>
    </row>
    <row r="109" spans="1:5">
      <c r="A109" s="52"/>
      <c r="B109" s="47"/>
      <c r="C109" s="52"/>
      <c r="D109" s="35" t="s">
        <v>1165</v>
      </c>
      <c r="E109" s="40">
        <v>600</v>
      </c>
    </row>
    <row r="110" spans="1:5">
      <c r="A110" s="52"/>
      <c r="B110" s="47"/>
      <c r="C110" s="52"/>
      <c r="D110" s="35" t="s">
        <v>1166</v>
      </c>
      <c r="E110" s="45">
        <v>42248</v>
      </c>
    </row>
    <row r="111" spans="1:5">
      <c r="A111" s="52"/>
      <c r="B111" s="47"/>
      <c r="C111" s="52"/>
      <c r="D111" s="35" t="s">
        <v>1167</v>
      </c>
      <c r="E111" s="43" t="s">
        <v>1168</v>
      </c>
    </row>
    <row r="112" spans="1:5">
      <c r="A112" s="52"/>
      <c r="B112" s="47"/>
      <c r="C112" s="52"/>
      <c r="D112" s="35" t="s">
        <v>1169</v>
      </c>
      <c r="E112" s="43" t="s">
        <v>1040</v>
      </c>
    </row>
    <row r="113" spans="1:5">
      <c r="A113" s="52"/>
      <c r="B113" s="47"/>
      <c r="C113" s="52"/>
      <c r="D113" s="35" t="s">
        <v>1170</v>
      </c>
      <c r="E113" s="43" t="s">
        <v>1040</v>
      </c>
    </row>
    <row r="114" ht="24" spans="1:5">
      <c r="A114" s="52"/>
      <c r="B114" s="47"/>
      <c r="C114" s="52"/>
      <c r="D114" s="35" t="s">
        <v>1171</v>
      </c>
      <c r="E114" s="43" t="s">
        <v>1040</v>
      </c>
    </row>
    <row r="115" spans="1:5">
      <c r="A115" s="52"/>
      <c r="B115" s="47"/>
      <c r="C115" s="52"/>
      <c r="D115" s="35" t="s">
        <v>1172</v>
      </c>
      <c r="E115" s="43"/>
    </row>
    <row r="116" spans="1:5">
      <c r="A116" s="52"/>
      <c r="B116" s="47"/>
      <c r="C116" s="52"/>
      <c r="D116" s="35" t="s">
        <v>1173</v>
      </c>
      <c r="E116" s="43"/>
    </row>
    <row r="117" spans="1:5">
      <c r="A117" s="39"/>
      <c r="B117" s="51"/>
      <c r="C117" s="39"/>
      <c r="D117" s="35" t="s">
        <v>1174</v>
      </c>
      <c r="E117" s="43"/>
    </row>
    <row r="118" spans="1:5">
      <c r="A118" s="55" t="s">
        <v>1175</v>
      </c>
      <c r="B118" s="46"/>
      <c r="C118" s="54" t="s">
        <v>1176</v>
      </c>
      <c r="D118" s="35" t="s">
        <v>1177</v>
      </c>
      <c r="E118" s="43" t="s">
        <v>1178</v>
      </c>
    </row>
    <row r="119" spans="1:5">
      <c r="A119" s="56"/>
      <c r="B119" s="47"/>
      <c r="C119" s="52"/>
      <c r="D119" s="35" t="s">
        <v>1179</v>
      </c>
      <c r="E119" s="43" t="s">
        <v>1180</v>
      </c>
    </row>
    <row r="120" spans="1:5">
      <c r="A120" s="56"/>
      <c r="B120" s="47"/>
      <c r="C120" s="52"/>
      <c r="D120" s="35" t="s">
        <v>1181</v>
      </c>
      <c r="E120" s="43" t="s">
        <v>1040</v>
      </c>
    </row>
    <row r="121" spans="1:5">
      <c r="A121" s="56"/>
      <c r="B121" s="47"/>
      <c r="C121" s="52"/>
      <c r="D121" s="35" t="s">
        <v>65</v>
      </c>
      <c r="E121" s="43" t="s">
        <v>1040</v>
      </c>
    </row>
    <row r="122" spans="1:5">
      <c r="A122" s="56"/>
      <c r="B122" s="47"/>
      <c r="C122" s="39"/>
      <c r="D122" s="35" t="s">
        <v>1182</v>
      </c>
      <c r="E122" s="43" t="s">
        <v>1183</v>
      </c>
    </row>
    <row r="123" spans="1:5">
      <c r="A123" s="56"/>
      <c r="B123" s="47"/>
      <c r="C123" s="37" t="s">
        <v>1184</v>
      </c>
      <c r="D123" s="49" t="s">
        <v>1185</v>
      </c>
      <c r="E123" s="57">
        <v>42638</v>
      </c>
    </row>
    <row r="124" spans="1:5">
      <c r="A124" s="56"/>
      <c r="B124" s="47"/>
      <c r="C124" s="38"/>
      <c r="D124" s="49" t="s">
        <v>1181</v>
      </c>
      <c r="E124" s="42" t="s">
        <v>1040</v>
      </c>
    </row>
    <row r="125" spans="1:5">
      <c r="A125" s="58"/>
      <c r="B125" s="51"/>
      <c r="C125" s="41"/>
      <c r="D125" s="49" t="s">
        <v>1186</v>
      </c>
      <c r="E125" s="42" t="s">
        <v>1187</v>
      </c>
    </row>
    <row r="126" spans="1:5">
      <c r="A126" s="54" t="s">
        <v>1188</v>
      </c>
      <c r="B126" s="46"/>
      <c r="C126" s="54" t="s">
        <v>1189</v>
      </c>
      <c r="D126" s="35" t="s">
        <v>1190</v>
      </c>
      <c r="E126" s="59" t="s">
        <v>1191</v>
      </c>
    </row>
    <row r="127" spans="1:5">
      <c r="A127" s="52"/>
      <c r="B127" s="47"/>
      <c r="C127" s="52"/>
      <c r="D127" s="35" t="s">
        <v>1192</v>
      </c>
      <c r="E127" s="40">
        <v>5000</v>
      </c>
    </row>
    <row r="128" spans="1:5">
      <c r="A128" s="52"/>
      <c r="B128" s="47"/>
      <c r="C128" s="52"/>
      <c r="D128" s="35" t="s">
        <v>1193</v>
      </c>
      <c r="E128" s="40">
        <v>15000</v>
      </c>
    </row>
    <row r="129" spans="1:5">
      <c r="A129" s="52"/>
      <c r="B129" s="47"/>
      <c r="C129" s="52"/>
      <c r="D129" s="35" t="s">
        <v>1194</v>
      </c>
      <c r="E129" s="40" t="s">
        <v>1195</v>
      </c>
    </row>
    <row r="130" spans="1:5">
      <c r="A130" s="52"/>
      <c r="B130" s="47"/>
      <c r="C130" s="52"/>
      <c r="D130" s="35" t="s">
        <v>1196</v>
      </c>
      <c r="E130" s="40">
        <v>800</v>
      </c>
    </row>
    <row r="131" spans="1:5">
      <c r="A131" s="52"/>
      <c r="B131" s="47"/>
      <c r="C131" s="52"/>
      <c r="D131" s="35" t="s">
        <v>1197</v>
      </c>
      <c r="E131" s="40" t="s">
        <v>1040</v>
      </c>
    </row>
    <row r="132" spans="1:5">
      <c r="A132" s="52"/>
      <c r="B132" s="47"/>
      <c r="C132" s="52"/>
      <c r="D132" s="35" t="s">
        <v>1198</v>
      </c>
      <c r="E132" s="40">
        <v>50</v>
      </c>
    </row>
    <row r="133" spans="1:5">
      <c r="A133" s="52"/>
      <c r="B133" s="47"/>
      <c r="C133" s="52"/>
      <c r="D133" s="35" t="s">
        <v>1199</v>
      </c>
      <c r="E133" s="40">
        <v>30</v>
      </c>
    </row>
    <row r="134" spans="1:5">
      <c r="A134" s="52"/>
      <c r="B134" s="47"/>
      <c r="C134" s="39"/>
      <c r="D134" s="35" t="s">
        <v>1200</v>
      </c>
      <c r="E134" s="40">
        <v>60</v>
      </c>
    </row>
    <row r="135" spans="1:5">
      <c r="A135" s="52"/>
      <c r="B135" s="47"/>
      <c r="C135" s="54" t="s">
        <v>1201</v>
      </c>
      <c r="D135" s="35" t="s">
        <v>1202</v>
      </c>
      <c r="E135" s="60">
        <v>3</v>
      </c>
    </row>
    <row r="136" spans="1:5">
      <c r="A136" s="52"/>
      <c r="B136" s="47"/>
      <c r="C136" s="52"/>
      <c r="D136" s="35" t="s">
        <v>1203</v>
      </c>
      <c r="E136" s="43" t="s">
        <v>1204</v>
      </c>
    </row>
    <row r="137" spans="1:5">
      <c r="A137" s="52"/>
      <c r="B137" s="47"/>
      <c r="C137" s="52"/>
      <c r="D137" s="35" t="s">
        <v>1205</v>
      </c>
      <c r="E137" s="43" t="s">
        <v>1206</v>
      </c>
    </row>
    <row r="138" spans="1:5">
      <c r="A138" s="52"/>
      <c r="B138" s="47"/>
      <c r="C138" s="39"/>
      <c r="D138" s="35" t="s">
        <v>65</v>
      </c>
      <c r="E138" s="43" t="s">
        <v>1040</v>
      </c>
    </row>
    <row r="139" spans="1:5">
      <c r="A139" s="52"/>
      <c r="B139" s="47"/>
      <c r="C139" s="54" t="s">
        <v>1207</v>
      </c>
      <c r="D139" s="35" t="s">
        <v>1208</v>
      </c>
      <c r="E139" s="40">
        <v>1</v>
      </c>
    </row>
    <row r="140" spans="1:5">
      <c r="A140" s="52"/>
      <c r="B140" s="47"/>
      <c r="C140" s="52"/>
      <c r="D140" s="35" t="s">
        <v>1209</v>
      </c>
      <c r="E140" s="43" t="s">
        <v>1210</v>
      </c>
    </row>
    <row r="141" spans="1:5">
      <c r="A141" s="52"/>
      <c r="B141" s="47"/>
      <c r="C141" s="52"/>
      <c r="D141" s="35" t="s">
        <v>1211</v>
      </c>
      <c r="E141" s="40">
        <v>2</v>
      </c>
    </row>
    <row r="142" spans="1:5">
      <c r="A142" s="52"/>
      <c r="B142" s="47"/>
      <c r="C142" s="52"/>
      <c r="D142" s="35" t="s">
        <v>1212</v>
      </c>
      <c r="E142" s="40" t="s">
        <v>1213</v>
      </c>
    </row>
    <row r="143" spans="1:5">
      <c r="A143" s="52"/>
      <c r="B143" s="47"/>
      <c r="C143" s="52"/>
      <c r="D143" s="35" t="s">
        <v>1214</v>
      </c>
      <c r="E143" s="40">
        <v>3</v>
      </c>
    </row>
    <row r="144" spans="1:5">
      <c r="A144" s="52"/>
      <c r="B144" s="47"/>
      <c r="C144" s="52"/>
      <c r="D144" s="35" t="s">
        <v>1215</v>
      </c>
      <c r="E144" s="45">
        <v>42651</v>
      </c>
    </row>
    <row r="145" spans="1:5">
      <c r="A145" s="52"/>
      <c r="B145" s="47"/>
      <c r="C145" s="52"/>
      <c r="D145" s="35" t="s">
        <v>1216</v>
      </c>
      <c r="E145" s="40"/>
    </row>
    <row r="146" spans="1:5">
      <c r="A146" s="52"/>
      <c r="B146" s="47"/>
      <c r="C146" s="39"/>
      <c r="D146" s="35" t="s">
        <v>65</v>
      </c>
      <c r="E146" s="40" t="s">
        <v>1040</v>
      </c>
    </row>
    <row r="147" spans="1:5">
      <c r="A147" s="52"/>
      <c r="B147" s="47"/>
      <c r="C147" s="54" t="s">
        <v>1217</v>
      </c>
      <c r="D147" s="35" t="s">
        <v>1208</v>
      </c>
      <c r="E147" s="40">
        <v>1</v>
      </c>
    </row>
    <row r="148" spans="1:5">
      <c r="A148" s="52"/>
      <c r="B148" s="47"/>
      <c r="C148" s="52"/>
      <c r="D148" s="35" t="s">
        <v>1209</v>
      </c>
      <c r="E148" s="43" t="s">
        <v>1210</v>
      </c>
    </row>
    <row r="149" spans="1:5">
      <c r="A149" s="52"/>
      <c r="B149" s="47"/>
      <c r="C149" s="52"/>
      <c r="D149" s="35" t="s">
        <v>1211</v>
      </c>
      <c r="E149" s="40">
        <v>2</v>
      </c>
    </row>
    <row r="150" spans="1:5">
      <c r="A150" s="52"/>
      <c r="B150" s="47"/>
      <c r="C150" s="52"/>
      <c r="D150" s="35" t="s">
        <v>1212</v>
      </c>
      <c r="E150" s="40" t="s">
        <v>1213</v>
      </c>
    </row>
    <row r="151" spans="1:5">
      <c r="A151" s="52"/>
      <c r="B151" s="47"/>
      <c r="C151" s="52"/>
      <c r="D151" s="35" t="s">
        <v>1214</v>
      </c>
      <c r="E151" s="40">
        <v>3</v>
      </c>
    </row>
    <row r="152" spans="1:5">
      <c r="A152" s="52"/>
      <c r="B152" s="47"/>
      <c r="C152" s="52"/>
      <c r="D152" s="35" t="s">
        <v>1215</v>
      </c>
      <c r="E152" s="45">
        <v>42651</v>
      </c>
    </row>
    <row r="153" spans="1:5">
      <c r="A153" s="52"/>
      <c r="B153" s="47"/>
      <c r="C153" s="52"/>
      <c r="D153" s="35" t="s">
        <v>1216</v>
      </c>
      <c r="E153" s="40"/>
    </row>
    <row r="154" spans="1:5">
      <c r="A154" s="39"/>
      <c r="B154" s="51"/>
      <c r="C154" s="39"/>
      <c r="D154" s="35" t="s">
        <v>65</v>
      </c>
      <c r="E154" s="40" t="s">
        <v>1040</v>
      </c>
    </row>
    <row r="155" ht="24" spans="1:5">
      <c r="A155" s="37" t="s">
        <v>1218</v>
      </c>
      <c r="B155" s="46"/>
      <c r="C155" s="37" t="s">
        <v>1219</v>
      </c>
      <c r="D155" s="35" t="s">
        <v>1220</v>
      </c>
      <c r="E155" s="44" t="s">
        <v>1221</v>
      </c>
    </row>
    <row r="156" spans="1:5">
      <c r="A156" s="41"/>
      <c r="B156" s="51"/>
      <c r="C156" s="41"/>
      <c r="D156" s="35" t="s">
        <v>1222</v>
      </c>
      <c r="E156" s="42" t="s">
        <v>1040</v>
      </c>
    </row>
    <row r="157" ht="24" spans="1:5">
      <c r="A157" s="37" t="s">
        <v>1223</v>
      </c>
      <c r="B157" s="46"/>
      <c r="C157" s="37" t="s">
        <v>1224</v>
      </c>
      <c r="D157" s="35" t="s">
        <v>1225</v>
      </c>
      <c r="E157" s="44" t="s">
        <v>1226</v>
      </c>
    </row>
    <row r="158" spans="1:5">
      <c r="A158" s="38"/>
      <c r="B158" s="47"/>
      <c r="C158" s="38"/>
      <c r="D158" s="35" t="s">
        <v>1227</v>
      </c>
      <c r="E158" s="44" t="s">
        <v>1228</v>
      </c>
    </row>
    <row r="159" spans="1:5">
      <c r="A159" s="38"/>
      <c r="B159" s="47"/>
      <c r="C159" s="38"/>
      <c r="D159" s="35" t="s">
        <v>1229</v>
      </c>
      <c r="E159" s="44" t="s">
        <v>1230</v>
      </c>
    </row>
    <row r="160" spans="1:5">
      <c r="A160" s="41"/>
      <c r="B160" s="51"/>
      <c r="C160" s="41"/>
      <c r="D160" s="35" t="s">
        <v>1231</v>
      </c>
      <c r="E160" s="44" t="s">
        <v>1232</v>
      </c>
    </row>
    <row r="161" spans="1:5">
      <c r="A161" s="42" t="s">
        <v>1233</v>
      </c>
      <c r="B161" s="43"/>
      <c r="C161" s="37" t="s">
        <v>1234</v>
      </c>
      <c r="D161" s="35" t="s">
        <v>1202</v>
      </c>
      <c r="E161" s="48">
        <v>1</v>
      </c>
    </row>
    <row r="162" spans="1:5">
      <c r="A162" s="43"/>
      <c r="B162" s="43"/>
      <c r="C162" s="38"/>
      <c r="D162" s="35" t="s">
        <v>1235</v>
      </c>
      <c r="E162" s="42" t="s">
        <v>1236</v>
      </c>
    </row>
    <row r="163" spans="1:5">
      <c r="A163" s="43"/>
      <c r="B163" s="43"/>
      <c r="C163" s="38"/>
      <c r="D163" s="35" t="s">
        <v>1237</v>
      </c>
      <c r="E163" s="44" t="s">
        <v>1238</v>
      </c>
    </row>
    <row r="164" spans="1:5">
      <c r="A164" s="43"/>
      <c r="B164" s="43"/>
      <c r="C164" s="38"/>
      <c r="D164" s="49" t="s">
        <v>1239</v>
      </c>
      <c r="E164" s="44" t="s">
        <v>1240</v>
      </c>
    </row>
    <row r="165" spans="1:5">
      <c r="A165" s="43"/>
      <c r="B165" s="43"/>
      <c r="C165" s="38"/>
      <c r="D165" s="49" t="s">
        <v>65</v>
      </c>
      <c r="E165" s="44" t="s">
        <v>1040</v>
      </c>
    </row>
    <row r="166" spans="1:5">
      <c r="A166" s="43"/>
      <c r="B166" s="43"/>
      <c r="C166" s="41"/>
      <c r="D166" s="49" t="s">
        <v>1241</v>
      </c>
      <c r="E166" s="44" t="s">
        <v>1242</v>
      </c>
    </row>
  </sheetData>
  <mergeCells count="61">
    <mergeCell ref="A2:A14"/>
    <mergeCell ref="A15:A45"/>
    <mergeCell ref="A46:A50"/>
    <mergeCell ref="A51:A66"/>
    <mergeCell ref="A67:A74"/>
    <mergeCell ref="A75:A78"/>
    <mergeCell ref="A79:A84"/>
    <mergeCell ref="A85:A88"/>
    <mergeCell ref="A89:A94"/>
    <mergeCell ref="A95:A101"/>
    <mergeCell ref="A102:A106"/>
    <mergeCell ref="A107:A117"/>
    <mergeCell ref="A118:A125"/>
    <mergeCell ref="A126:A154"/>
    <mergeCell ref="A155:A156"/>
    <mergeCell ref="A157:A160"/>
    <mergeCell ref="B2:B14"/>
    <mergeCell ref="B15:B45"/>
    <mergeCell ref="B46:B50"/>
    <mergeCell ref="B51:B66"/>
    <mergeCell ref="B67:B74"/>
    <mergeCell ref="B75:B78"/>
    <mergeCell ref="B79:B84"/>
    <mergeCell ref="B85:B88"/>
    <mergeCell ref="B89:B94"/>
    <mergeCell ref="B95:B101"/>
    <mergeCell ref="B102:B106"/>
    <mergeCell ref="B107:B117"/>
    <mergeCell ref="B118:B125"/>
    <mergeCell ref="B126:B154"/>
    <mergeCell ref="B155:B156"/>
    <mergeCell ref="B157:B160"/>
    <mergeCell ref="C20:C23"/>
    <mergeCell ref="C24:C27"/>
    <mergeCell ref="C28:C31"/>
    <mergeCell ref="C34:C37"/>
    <mergeCell ref="C38:C40"/>
    <mergeCell ref="C41:C43"/>
    <mergeCell ref="C46:C50"/>
    <mergeCell ref="C51:C53"/>
    <mergeCell ref="C54:C62"/>
    <mergeCell ref="C63:C66"/>
    <mergeCell ref="C67:C74"/>
    <mergeCell ref="C75:C78"/>
    <mergeCell ref="C79:C84"/>
    <mergeCell ref="C85:C88"/>
    <mergeCell ref="C89:C94"/>
    <mergeCell ref="C95:C101"/>
    <mergeCell ref="C102:C106"/>
    <mergeCell ref="C107:C117"/>
    <mergeCell ref="C118:C122"/>
    <mergeCell ref="C123:C125"/>
    <mergeCell ref="C126:C134"/>
    <mergeCell ref="C135:C138"/>
    <mergeCell ref="C139:C146"/>
    <mergeCell ref="C147:C154"/>
    <mergeCell ref="C155:C156"/>
    <mergeCell ref="C157:C160"/>
    <mergeCell ref="C161:C166"/>
    <mergeCell ref="D46:D47"/>
    <mergeCell ref="E46:E47"/>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04"/>
  <sheetViews>
    <sheetView topLeftCell="A139" workbookViewId="0">
      <selection activeCell="D149" sqref="D149"/>
    </sheetView>
  </sheetViews>
  <sheetFormatPr defaultColWidth="9" defaultRowHeight="12.75" outlineLevelCol="6"/>
  <cols>
    <col min="1" max="1" width="3.14285714285714" customWidth="1"/>
    <col min="2" max="2" width="32.1428571428571" customWidth="1"/>
    <col min="3" max="3" width="23.2857142857143" customWidth="1"/>
    <col min="4" max="4" width="30.4285714285714" customWidth="1"/>
    <col min="5" max="5" width="24.1428571428571" customWidth="1"/>
    <col min="6" max="6" width="9.14285714285714" customWidth="1"/>
    <col min="7" max="7" width="48.5714285714286" customWidth="1"/>
  </cols>
  <sheetData>
    <row r="1" ht="16.5" spans="1:7">
      <c r="A1" s="115" t="s">
        <v>138</v>
      </c>
      <c r="B1" s="115"/>
      <c r="C1" s="115"/>
      <c r="D1" s="115"/>
      <c r="E1" s="115"/>
      <c r="F1" s="115"/>
      <c r="G1" s="115"/>
    </row>
    <row r="2" ht="36" customHeight="1" spans="1:7">
      <c r="A2" s="116"/>
      <c r="B2" s="117" t="s">
        <v>139</v>
      </c>
      <c r="C2" s="241" t="s">
        <v>140</v>
      </c>
      <c r="D2" s="242"/>
      <c r="E2" s="243"/>
      <c r="F2" s="120" t="s">
        <v>141</v>
      </c>
      <c r="G2" s="121" t="s">
        <v>142</v>
      </c>
    </row>
    <row r="3" ht="27.75" customHeight="1" spans="1:7">
      <c r="A3" s="123"/>
      <c r="B3" s="124" t="s">
        <v>143</v>
      </c>
      <c r="C3" s="244" t="s">
        <v>144</v>
      </c>
      <c r="D3" s="245"/>
      <c r="E3" s="245"/>
      <c r="F3" s="245"/>
      <c r="G3" s="246"/>
    </row>
    <row r="4" customHeight="1" spans="1:7">
      <c r="A4" s="130"/>
      <c r="B4" s="124" t="s">
        <v>145</v>
      </c>
      <c r="C4" s="244" t="s">
        <v>146</v>
      </c>
      <c r="D4" s="245"/>
      <c r="E4" s="245"/>
      <c r="F4" s="245"/>
      <c r="G4" s="246"/>
    </row>
    <row r="5" spans="1:7">
      <c r="A5" s="130"/>
      <c r="B5" s="124" t="s">
        <v>147</v>
      </c>
      <c r="C5" s="247" t="s">
        <v>148</v>
      </c>
      <c r="D5" s="248"/>
      <c r="E5" s="248"/>
      <c r="F5" s="248"/>
      <c r="G5" s="249"/>
    </row>
    <row r="6" ht="26.25" customHeight="1" spans="1:7">
      <c r="A6" s="133"/>
      <c r="B6" s="134" t="s">
        <v>149</v>
      </c>
      <c r="C6" s="250" t="s">
        <v>150</v>
      </c>
      <c r="D6" s="251"/>
      <c r="E6" s="251"/>
      <c r="F6" s="251"/>
      <c r="G6" s="252"/>
    </row>
    <row r="7" spans="1:7">
      <c r="A7" s="138"/>
      <c r="B7" s="139" t="s">
        <v>151</v>
      </c>
      <c r="C7" s="253" t="s">
        <v>152</v>
      </c>
      <c r="D7" s="254"/>
      <c r="E7" s="255"/>
      <c r="F7" s="142" t="s">
        <v>153</v>
      </c>
      <c r="G7" s="143"/>
    </row>
    <row r="8" ht="13.5" spans="1:7">
      <c r="A8" s="145"/>
      <c r="B8" s="146" t="s">
        <v>154</v>
      </c>
      <c r="C8" s="256" t="s">
        <v>155</v>
      </c>
      <c r="D8" s="257"/>
      <c r="E8" s="258"/>
      <c r="F8" s="149" t="s">
        <v>156</v>
      </c>
      <c r="G8" s="150" t="s">
        <v>157</v>
      </c>
    </row>
    <row r="9" ht="26.25" spans="1:7">
      <c r="A9" s="152" t="s">
        <v>158</v>
      </c>
      <c r="B9" s="153" t="s">
        <v>159</v>
      </c>
      <c r="C9" s="153" t="s">
        <v>160</v>
      </c>
      <c r="D9" s="153" t="s">
        <v>161</v>
      </c>
      <c r="E9" s="153" t="s">
        <v>162</v>
      </c>
      <c r="F9" s="154" t="s">
        <v>121</v>
      </c>
      <c r="G9" s="155" t="s">
        <v>163</v>
      </c>
    </row>
    <row r="10" spans="1:7">
      <c r="A10" s="157">
        <v>1</v>
      </c>
      <c r="B10" s="164" t="s">
        <v>164</v>
      </c>
      <c r="C10" s="164"/>
      <c r="D10" s="165" t="s">
        <v>165</v>
      </c>
      <c r="E10" s="159" t="s">
        <v>166</v>
      </c>
      <c r="F10" s="95" t="s">
        <v>114</v>
      </c>
      <c r="G10" s="160"/>
    </row>
    <row r="11" ht="48" spans="1:7">
      <c r="A11" s="157">
        <v>2</v>
      </c>
      <c r="B11" s="164" t="s">
        <v>167</v>
      </c>
      <c r="C11" s="164" t="s">
        <v>168</v>
      </c>
      <c r="D11" s="165" t="s">
        <v>169</v>
      </c>
      <c r="E11" s="159"/>
      <c r="F11" s="95" t="s">
        <v>114</v>
      </c>
      <c r="G11" s="162"/>
    </row>
    <row r="12" ht="24" spans="1:7">
      <c r="A12" s="157">
        <v>3</v>
      </c>
      <c r="B12" s="194" t="s">
        <v>170</v>
      </c>
      <c r="C12" s="194"/>
      <c r="D12" s="169" t="s">
        <v>171</v>
      </c>
      <c r="E12" s="209"/>
      <c r="F12" s="95" t="s">
        <v>114</v>
      </c>
      <c r="G12" s="170"/>
    </row>
    <row r="13" spans="1:7">
      <c r="A13" s="157"/>
      <c r="B13" s="194"/>
      <c r="C13" s="194">
        <v>1098490</v>
      </c>
      <c r="D13" s="101" t="s">
        <v>172</v>
      </c>
      <c r="E13" s="195"/>
      <c r="F13" s="95" t="s">
        <v>114</v>
      </c>
      <c r="G13" s="170"/>
    </row>
    <row r="14" spans="1:7">
      <c r="A14" s="157"/>
      <c r="B14" s="183"/>
      <c r="C14" s="158" t="s">
        <v>173</v>
      </c>
      <c r="D14" s="158" t="s">
        <v>174</v>
      </c>
      <c r="E14" s="172"/>
      <c r="F14" s="95" t="s">
        <v>114</v>
      </c>
      <c r="G14" s="170"/>
    </row>
    <row r="15" spans="1:7">
      <c r="A15" s="157"/>
      <c r="B15" s="183"/>
      <c r="C15" s="158"/>
      <c r="D15" s="158" t="s">
        <v>175</v>
      </c>
      <c r="E15" s="172"/>
      <c r="F15" s="95" t="s">
        <v>114</v>
      </c>
      <c r="G15" s="170"/>
    </row>
    <row r="16" spans="1:7">
      <c r="A16" s="157"/>
      <c r="B16" s="183"/>
      <c r="C16" s="158">
        <v>0</v>
      </c>
      <c r="D16" s="158" t="s">
        <v>176</v>
      </c>
      <c r="E16" s="172"/>
      <c r="F16" s="95" t="s">
        <v>114</v>
      </c>
      <c r="G16" s="170"/>
    </row>
    <row r="17" spans="1:7">
      <c r="A17" s="157"/>
      <c r="B17" s="183"/>
      <c r="C17" s="158">
        <v>0.851</v>
      </c>
      <c r="D17" s="158" t="s">
        <v>177</v>
      </c>
      <c r="E17" s="172"/>
      <c r="F17" s="95" t="s">
        <v>114</v>
      </c>
      <c r="G17" s="170"/>
    </row>
    <row r="18" ht="81.95" customHeight="1" spans="1:7">
      <c r="A18" s="157"/>
      <c r="B18" s="183"/>
      <c r="C18" s="158" t="s">
        <v>178</v>
      </c>
      <c r="D18" s="158" t="s">
        <v>179</v>
      </c>
      <c r="E18" s="172"/>
      <c r="F18" s="95" t="s">
        <v>114</v>
      </c>
      <c r="G18" s="259"/>
    </row>
    <row r="19" ht="25.5" spans="1:7">
      <c r="A19" s="157"/>
      <c r="B19" s="183"/>
      <c r="C19" s="158" t="s">
        <v>180</v>
      </c>
      <c r="D19" s="158" t="s">
        <v>181</v>
      </c>
      <c r="E19" s="172"/>
      <c r="F19" s="95" t="s">
        <v>114</v>
      </c>
      <c r="G19" s="170"/>
    </row>
    <row r="20" ht="25.5" spans="1:7">
      <c r="A20" s="157"/>
      <c r="B20" s="158"/>
      <c r="C20" s="158" t="s">
        <v>180</v>
      </c>
      <c r="D20" s="158" t="s">
        <v>182</v>
      </c>
      <c r="E20" s="172"/>
      <c r="F20" s="95" t="s">
        <v>114</v>
      </c>
      <c r="G20" s="170"/>
    </row>
    <row r="21" ht="25.5" spans="1:7">
      <c r="A21" s="157"/>
      <c r="B21" s="158"/>
      <c r="C21" s="158" t="s">
        <v>183</v>
      </c>
      <c r="D21" s="158" t="s">
        <v>184</v>
      </c>
      <c r="E21" s="172"/>
      <c r="F21" s="95" t="s">
        <v>114</v>
      </c>
      <c r="G21" s="170"/>
    </row>
    <row r="22" ht="24" customHeight="1" spans="1:7">
      <c r="A22" s="157"/>
      <c r="B22" s="158"/>
      <c r="C22" s="158" t="s">
        <v>183</v>
      </c>
      <c r="D22" s="158" t="s">
        <v>185</v>
      </c>
      <c r="E22" s="172"/>
      <c r="F22" s="95" t="s">
        <v>114</v>
      </c>
      <c r="G22" s="170"/>
    </row>
    <row r="23" ht="25.5" spans="1:7">
      <c r="A23" s="157"/>
      <c r="B23" s="158"/>
      <c r="C23" s="158" t="s">
        <v>186</v>
      </c>
      <c r="D23" s="158" t="s">
        <v>187</v>
      </c>
      <c r="E23" s="172"/>
      <c r="F23" s="95" t="s">
        <v>114</v>
      </c>
      <c r="G23" s="170"/>
    </row>
    <row r="24" ht="25.5" spans="1:7">
      <c r="A24" s="157"/>
      <c r="B24" s="158"/>
      <c r="C24" s="158" t="s">
        <v>186</v>
      </c>
      <c r="D24" s="158" t="s">
        <v>188</v>
      </c>
      <c r="E24" s="172"/>
      <c r="F24" s="95" t="s">
        <v>114</v>
      </c>
      <c r="G24" s="170"/>
    </row>
    <row r="25" spans="1:7">
      <c r="A25" s="157"/>
      <c r="B25" s="158"/>
      <c r="C25" s="158">
        <v>4</v>
      </c>
      <c r="D25" s="158" t="s">
        <v>189</v>
      </c>
      <c r="E25" s="172"/>
      <c r="F25" s="95" t="s">
        <v>114</v>
      </c>
      <c r="G25" s="170"/>
    </row>
    <row r="26" spans="1:7">
      <c r="A26" s="157"/>
      <c r="B26" s="158"/>
      <c r="C26" s="158"/>
      <c r="D26" s="158" t="s">
        <v>190</v>
      </c>
      <c r="E26" s="172"/>
      <c r="F26" s="95" t="s">
        <v>114</v>
      </c>
      <c r="G26" s="170"/>
    </row>
    <row r="27" spans="1:7">
      <c r="A27" s="157"/>
      <c r="B27" s="158"/>
      <c r="C27" s="158"/>
      <c r="D27" s="158" t="s">
        <v>191</v>
      </c>
      <c r="E27" s="172"/>
      <c r="F27" s="95" t="s">
        <v>114</v>
      </c>
      <c r="G27" s="170"/>
    </row>
    <row r="28" spans="1:7">
      <c r="A28" s="157"/>
      <c r="B28" s="158"/>
      <c r="C28" s="158"/>
      <c r="D28" s="158" t="s">
        <v>192</v>
      </c>
      <c r="E28" s="172"/>
      <c r="F28" s="95" t="s">
        <v>114</v>
      </c>
      <c r="G28" s="170"/>
    </row>
    <row r="29" spans="1:7">
      <c r="A29" s="157">
        <v>4</v>
      </c>
      <c r="B29" s="158" t="s">
        <v>193</v>
      </c>
      <c r="C29" s="158">
        <v>1</v>
      </c>
      <c r="D29" s="158"/>
      <c r="E29" s="172"/>
      <c r="F29" s="95" t="s">
        <v>114</v>
      </c>
      <c r="G29" s="170"/>
    </row>
    <row r="30" spans="1:7">
      <c r="A30" s="157">
        <v>5</v>
      </c>
      <c r="B30" s="158" t="s">
        <v>194</v>
      </c>
      <c r="C30" s="158"/>
      <c r="D30" s="158" t="s">
        <v>195</v>
      </c>
      <c r="E30" s="172"/>
      <c r="F30" s="95" t="s">
        <v>114</v>
      </c>
      <c r="G30" s="170"/>
    </row>
    <row r="31" ht="25.5" spans="1:7">
      <c r="A31" s="157">
        <v>6</v>
      </c>
      <c r="B31" s="158" t="s">
        <v>196</v>
      </c>
      <c r="C31" s="158" t="s">
        <v>197</v>
      </c>
      <c r="D31" s="158" t="s">
        <v>198</v>
      </c>
      <c r="E31" s="172"/>
      <c r="F31" s="95" t="s">
        <v>114</v>
      </c>
      <c r="G31" s="170"/>
    </row>
    <row r="32" ht="41.1" customHeight="1" spans="1:7">
      <c r="A32" s="157">
        <v>7</v>
      </c>
      <c r="B32" s="158" t="s">
        <v>199</v>
      </c>
      <c r="C32" s="158"/>
      <c r="D32" s="158" t="s">
        <v>200</v>
      </c>
      <c r="E32" s="172" t="s">
        <v>201</v>
      </c>
      <c r="F32" s="95" t="s">
        <v>114</v>
      </c>
      <c r="G32" s="170"/>
    </row>
    <row r="33" ht="25.5" spans="1:7">
      <c r="A33" s="157">
        <v>8</v>
      </c>
      <c r="B33" s="158" t="s">
        <v>202</v>
      </c>
      <c r="C33" s="158">
        <v>1892</v>
      </c>
      <c r="D33" s="158" t="s">
        <v>203</v>
      </c>
      <c r="E33" s="172"/>
      <c r="F33" s="95" t="s">
        <v>114</v>
      </c>
      <c r="G33" s="170"/>
    </row>
    <row r="34" ht="25.5" spans="1:7">
      <c r="A34" s="157">
        <v>9</v>
      </c>
      <c r="B34" s="158" t="s">
        <v>204</v>
      </c>
      <c r="C34" s="158"/>
      <c r="D34" s="158" t="s">
        <v>205</v>
      </c>
      <c r="E34" s="172"/>
      <c r="F34" s="95" t="s">
        <v>114</v>
      </c>
      <c r="G34" s="170"/>
    </row>
    <row r="35" ht="25.5" spans="1:7">
      <c r="A35" s="157">
        <v>10</v>
      </c>
      <c r="B35" s="158" t="s">
        <v>206</v>
      </c>
      <c r="C35" s="158" t="s">
        <v>207</v>
      </c>
      <c r="D35" s="158"/>
      <c r="E35" s="172"/>
      <c r="F35" s="95" t="s">
        <v>114</v>
      </c>
      <c r="G35" s="170"/>
    </row>
    <row r="36" customHeight="1" spans="1:7">
      <c r="A36" s="157">
        <v>11</v>
      </c>
      <c r="B36" s="158" t="s">
        <v>208</v>
      </c>
      <c r="C36" s="158"/>
      <c r="D36" s="158" t="s">
        <v>205</v>
      </c>
      <c r="E36" s="172"/>
      <c r="F36" s="95" t="s">
        <v>114</v>
      </c>
      <c r="G36" s="170"/>
    </row>
    <row r="37" ht="25.5" spans="1:7">
      <c r="A37" s="157">
        <v>12</v>
      </c>
      <c r="B37" s="158" t="s">
        <v>209</v>
      </c>
      <c r="C37" s="158" t="s">
        <v>210</v>
      </c>
      <c r="D37" s="158"/>
      <c r="E37" s="172"/>
      <c r="F37" s="95" t="s">
        <v>114</v>
      </c>
      <c r="G37" s="170"/>
    </row>
    <row r="38" customHeight="1" spans="1:7">
      <c r="A38" s="157">
        <v>13</v>
      </c>
      <c r="B38" s="158" t="s">
        <v>211</v>
      </c>
      <c r="C38" s="158">
        <v>2</v>
      </c>
      <c r="D38" s="158"/>
      <c r="E38" s="172"/>
      <c r="F38" s="95" t="s">
        <v>114</v>
      </c>
      <c r="G38" s="170"/>
    </row>
    <row r="39" customHeight="1" spans="1:7">
      <c r="A39" s="157">
        <v>14</v>
      </c>
      <c r="B39" s="158" t="s">
        <v>212</v>
      </c>
      <c r="C39" s="158"/>
      <c r="D39" s="158" t="s">
        <v>213</v>
      </c>
      <c r="E39" s="172"/>
      <c r="F39" s="95" t="s">
        <v>114</v>
      </c>
      <c r="G39" s="170"/>
    </row>
    <row r="40" ht="27" customHeight="1" spans="1:7">
      <c r="A40" s="157">
        <v>15</v>
      </c>
      <c r="B40" s="158" t="s">
        <v>214</v>
      </c>
      <c r="C40" s="158" t="s">
        <v>215</v>
      </c>
      <c r="D40" s="158" t="s">
        <v>216</v>
      </c>
      <c r="E40" s="172"/>
      <c r="F40" s="95" t="s">
        <v>114</v>
      </c>
      <c r="G40" s="170"/>
    </row>
    <row r="41" ht="147" customHeight="1" spans="1:7">
      <c r="A41" s="157">
        <v>16</v>
      </c>
      <c r="B41" s="158" t="s">
        <v>217</v>
      </c>
      <c r="C41" s="158"/>
      <c r="D41" s="158" t="s">
        <v>218</v>
      </c>
      <c r="E41" s="172"/>
      <c r="F41" s="95" t="s">
        <v>117</v>
      </c>
      <c r="G41" s="259" t="s">
        <v>219</v>
      </c>
    </row>
    <row r="42" ht="37" customHeight="1" spans="1:7">
      <c r="A42" s="157"/>
      <c r="B42" s="158"/>
      <c r="C42" s="158"/>
      <c r="D42" s="158" t="s">
        <v>220</v>
      </c>
      <c r="E42" s="172"/>
      <c r="F42" s="95"/>
      <c r="G42" s="259"/>
    </row>
    <row r="43" ht="37" customHeight="1" spans="1:7">
      <c r="A43" s="157">
        <v>17</v>
      </c>
      <c r="B43" s="164" t="s">
        <v>167</v>
      </c>
      <c r="C43" s="164"/>
      <c r="D43" s="165" t="s">
        <v>169</v>
      </c>
      <c r="E43" s="159"/>
      <c r="F43" s="159"/>
      <c r="G43" s="259"/>
    </row>
    <row r="44" ht="37" customHeight="1" spans="1:7">
      <c r="A44" s="157">
        <v>18</v>
      </c>
      <c r="B44" s="164" t="s">
        <v>221</v>
      </c>
      <c r="C44" s="164"/>
      <c r="D44" s="165" t="s">
        <v>222</v>
      </c>
      <c r="E44" s="159"/>
      <c r="F44" s="159"/>
      <c r="G44" s="259"/>
    </row>
    <row r="45" ht="37" customHeight="1" spans="1:7">
      <c r="A45" s="157">
        <v>19</v>
      </c>
      <c r="B45" s="164" t="s">
        <v>223</v>
      </c>
      <c r="C45" s="164"/>
      <c r="D45" s="165" t="s">
        <v>224</v>
      </c>
      <c r="E45" s="159"/>
      <c r="F45" s="159"/>
      <c r="G45" s="259"/>
    </row>
    <row r="46" ht="51" customHeight="1" spans="1:7">
      <c r="A46" s="157">
        <v>20</v>
      </c>
      <c r="B46" s="164" t="s">
        <v>167</v>
      </c>
      <c r="C46" s="164"/>
      <c r="D46" s="165" t="s">
        <v>169</v>
      </c>
      <c r="E46" s="159"/>
      <c r="F46" s="95" t="s">
        <v>114</v>
      </c>
      <c r="G46" s="259"/>
    </row>
    <row r="47" ht="42" customHeight="1" spans="1:7">
      <c r="A47" s="157">
        <v>21</v>
      </c>
      <c r="B47" s="168" t="s">
        <v>225</v>
      </c>
      <c r="C47" s="194"/>
      <c r="D47" s="169" t="s">
        <v>226</v>
      </c>
      <c r="E47" s="209"/>
      <c r="F47" s="95" t="s">
        <v>114</v>
      </c>
      <c r="G47" s="259"/>
    </row>
    <row r="48" ht="42" customHeight="1" spans="1:7">
      <c r="A48" s="157">
        <v>22</v>
      </c>
      <c r="B48" s="164" t="s">
        <v>167</v>
      </c>
      <c r="C48" s="164"/>
      <c r="D48" s="165" t="s">
        <v>169</v>
      </c>
      <c r="E48" s="159"/>
      <c r="F48" s="95"/>
      <c r="G48" s="259"/>
    </row>
    <row r="49" ht="75" customHeight="1" spans="1:7">
      <c r="A49" s="157">
        <v>23</v>
      </c>
      <c r="B49" s="164" t="s">
        <v>221</v>
      </c>
      <c r="C49" s="164"/>
      <c r="D49" s="165" t="s">
        <v>227</v>
      </c>
      <c r="E49" s="159"/>
      <c r="F49" s="95"/>
      <c r="G49" s="259"/>
    </row>
    <row r="50" ht="80" customHeight="1" spans="1:7">
      <c r="A50" s="157">
        <v>24</v>
      </c>
      <c r="B50" s="164" t="s">
        <v>223</v>
      </c>
      <c r="C50" s="164"/>
      <c r="D50" s="165" t="s">
        <v>228</v>
      </c>
      <c r="E50" s="159"/>
      <c r="F50" s="95"/>
      <c r="G50" s="259"/>
    </row>
    <row r="51" customHeight="1" spans="1:7">
      <c r="A51" s="157">
        <v>25</v>
      </c>
      <c r="B51" s="158" t="s">
        <v>229</v>
      </c>
      <c r="C51" s="158"/>
      <c r="D51" s="158" t="s">
        <v>230</v>
      </c>
      <c r="E51" s="172"/>
      <c r="F51" s="95" t="s">
        <v>114</v>
      </c>
      <c r="G51" s="170"/>
    </row>
    <row r="52" ht="57" customHeight="1" spans="1:7">
      <c r="A52" s="157">
        <v>26</v>
      </c>
      <c r="B52" s="158"/>
      <c r="C52" s="158"/>
      <c r="D52" s="158" t="s">
        <v>231</v>
      </c>
      <c r="E52" s="172" t="s">
        <v>232</v>
      </c>
      <c r="F52" s="95" t="s">
        <v>114</v>
      </c>
      <c r="G52" s="170"/>
    </row>
    <row r="53" customHeight="1" spans="1:7">
      <c r="A53" s="157">
        <v>27</v>
      </c>
      <c r="B53" s="158" t="s">
        <v>233</v>
      </c>
      <c r="C53" s="158"/>
      <c r="D53" s="158" t="s">
        <v>234</v>
      </c>
      <c r="E53" s="172"/>
      <c r="F53" s="95" t="s">
        <v>114</v>
      </c>
      <c r="G53" s="170"/>
    </row>
    <row r="54" ht="38.25" spans="1:7">
      <c r="A54" s="157">
        <v>28</v>
      </c>
      <c r="B54" s="158" t="s">
        <v>235</v>
      </c>
      <c r="C54" s="158"/>
      <c r="D54" s="158" t="s">
        <v>236</v>
      </c>
      <c r="E54" s="172"/>
      <c r="F54" s="95" t="s">
        <v>114</v>
      </c>
      <c r="G54" s="170"/>
    </row>
    <row r="55" ht="38.25" spans="1:7">
      <c r="A55" s="157"/>
      <c r="B55" s="158"/>
      <c r="C55" s="158"/>
      <c r="D55" s="158" t="s">
        <v>237</v>
      </c>
      <c r="E55" s="172"/>
      <c r="F55" s="95" t="s">
        <v>114</v>
      </c>
      <c r="G55" s="170"/>
    </row>
    <row r="56" ht="13.5" spans="1:7">
      <c r="A56" s="173"/>
      <c r="B56" s="174" t="s">
        <v>238</v>
      </c>
      <c r="C56" s="174"/>
      <c r="D56" s="175"/>
      <c r="E56" s="175"/>
      <c r="F56" s="206" t="s">
        <v>114</v>
      </c>
      <c r="G56" s="177"/>
    </row>
    <row r="61" ht="16.5" spans="1:7">
      <c r="A61" s="115" t="s">
        <v>239</v>
      </c>
      <c r="B61" s="115"/>
      <c r="C61" s="115"/>
      <c r="D61" s="115"/>
      <c r="E61" s="115"/>
      <c r="F61" s="115"/>
      <c r="G61" s="115"/>
    </row>
    <row r="62" ht="30.95" customHeight="1" spans="1:7">
      <c r="A62" s="116"/>
      <c r="B62" s="117" t="s">
        <v>139</v>
      </c>
      <c r="C62" s="241" t="s">
        <v>240</v>
      </c>
      <c r="D62" s="242"/>
      <c r="E62" s="243"/>
      <c r="F62" s="120" t="s">
        <v>141</v>
      </c>
      <c r="G62" s="121" t="s">
        <v>241</v>
      </c>
    </row>
    <row r="63" spans="1:7">
      <c r="A63" s="123"/>
      <c r="B63" s="124" t="s">
        <v>143</v>
      </c>
      <c r="C63" s="244" t="s">
        <v>144</v>
      </c>
      <c r="D63" s="245"/>
      <c r="E63" s="245"/>
      <c r="F63" s="245"/>
      <c r="G63" s="246"/>
    </row>
    <row r="64" spans="1:7">
      <c r="A64" s="130"/>
      <c r="B64" s="124" t="s">
        <v>145</v>
      </c>
      <c r="C64" s="244" t="s">
        <v>146</v>
      </c>
      <c r="D64" s="245"/>
      <c r="E64" s="245"/>
      <c r="F64" s="245"/>
      <c r="G64" s="246"/>
    </row>
    <row r="65" spans="1:7">
      <c r="A65" s="130"/>
      <c r="B65" s="124" t="s">
        <v>147</v>
      </c>
      <c r="C65" s="247" t="s">
        <v>148</v>
      </c>
      <c r="D65" s="248"/>
      <c r="E65" s="248"/>
      <c r="F65" s="248"/>
      <c r="G65" s="249"/>
    </row>
    <row r="66" ht="13.5" spans="1:7">
      <c r="A66" s="133"/>
      <c r="B66" s="134" t="s">
        <v>149</v>
      </c>
      <c r="C66" s="250" t="s">
        <v>242</v>
      </c>
      <c r="D66" s="251"/>
      <c r="E66" s="251"/>
      <c r="F66" s="251"/>
      <c r="G66" s="252"/>
    </row>
    <row r="67" spans="1:7">
      <c r="A67" s="138"/>
      <c r="B67" s="139" t="s">
        <v>151</v>
      </c>
      <c r="C67" s="253" t="s">
        <v>152</v>
      </c>
      <c r="D67" s="254"/>
      <c r="E67" s="255"/>
      <c r="F67" s="142" t="s">
        <v>153</v>
      </c>
      <c r="G67" s="143"/>
    </row>
    <row r="68" ht="13.5" spans="1:7">
      <c r="A68" s="145"/>
      <c r="B68" s="146" t="s">
        <v>154</v>
      </c>
      <c r="C68" s="256" t="s">
        <v>155</v>
      </c>
      <c r="D68" s="257"/>
      <c r="E68" s="258"/>
      <c r="F68" s="149" t="s">
        <v>156</v>
      </c>
      <c r="G68" s="150" t="s">
        <v>157</v>
      </c>
    </row>
    <row r="69" ht="26.25" spans="1:7">
      <c r="A69" s="152" t="s">
        <v>158</v>
      </c>
      <c r="B69" s="153" t="s">
        <v>159</v>
      </c>
      <c r="C69" s="153" t="s">
        <v>243</v>
      </c>
      <c r="D69" s="153" t="s">
        <v>161</v>
      </c>
      <c r="E69" s="153" t="s">
        <v>244</v>
      </c>
      <c r="F69" s="154" t="s">
        <v>121</v>
      </c>
      <c r="G69" s="155" t="s">
        <v>163</v>
      </c>
    </row>
    <row r="70" spans="1:7">
      <c r="A70" s="157">
        <v>1</v>
      </c>
      <c r="B70" s="164" t="s">
        <v>164</v>
      </c>
      <c r="C70" s="164"/>
      <c r="D70" s="165" t="s">
        <v>165</v>
      </c>
      <c r="E70" s="159" t="s">
        <v>166</v>
      </c>
      <c r="F70" s="95" t="s">
        <v>114</v>
      </c>
      <c r="G70" s="160"/>
    </row>
    <row r="71" ht="48" spans="1:7">
      <c r="A71" s="157">
        <v>2</v>
      </c>
      <c r="B71" s="164" t="s">
        <v>167</v>
      </c>
      <c r="C71" s="164" t="s">
        <v>168</v>
      </c>
      <c r="D71" s="165" t="s">
        <v>169</v>
      </c>
      <c r="E71" s="159"/>
      <c r="F71" s="95" t="s">
        <v>114</v>
      </c>
      <c r="G71" s="162"/>
    </row>
    <row r="72" ht="24" spans="1:7">
      <c r="A72" s="157">
        <v>3</v>
      </c>
      <c r="B72" s="194" t="s">
        <v>170</v>
      </c>
      <c r="C72" s="194"/>
      <c r="D72" s="169" t="s">
        <v>171</v>
      </c>
      <c r="E72" s="209"/>
      <c r="F72" s="95" t="s">
        <v>114</v>
      </c>
      <c r="G72" s="170"/>
    </row>
    <row r="73" spans="1:7">
      <c r="A73" s="157"/>
      <c r="B73" s="194"/>
      <c r="C73" s="194">
        <v>1098490</v>
      </c>
      <c r="D73" s="101" t="s">
        <v>172</v>
      </c>
      <c r="E73" s="195"/>
      <c r="F73" s="95" t="s">
        <v>114</v>
      </c>
      <c r="G73" s="170"/>
    </row>
    <row r="74" spans="1:7">
      <c r="A74" s="157"/>
      <c r="B74" s="183"/>
      <c r="C74" s="158" t="s">
        <v>173</v>
      </c>
      <c r="D74" s="158" t="s">
        <v>174</v>
      </c>
      <c r="E74" s="172"/>
      <c r="F74" s="95" t="s">
        <v>114</v>
      </c>
      <c r="G74" s="170"/>
    </row>
    <row r="75" spans="1:7">
      <c r="A75" s="157"/>
      <c r="B75" s="183"/>
      <c r="C75" s="158"/>
      <c r="D75" s="158" t="s">
        <v>175</v>
      </c>
      <c r="E75" s="172"/>
      <c r="F75" s="95" t="s">
        <v>114</v>
      </c>
      <c r="G75" s="170"/>
    </row>
    <row r="76" spans="1:7">
      <c r="A76" s="157"/>
      <c r="B76" s="183"/>
      <c r="C76" s="158">
        <v>0</v>
      </c>
      <c r="D76" s="158" t="s">
        <v>176</v>
      </c>
      <c r="E76" s="172"/>
      <c r="F76" s="95" t="s">
        <v>114</v>
      </c>
      <c r="G76" s="170"/>
    </row>
    <row r="77" spans="1:7">
      <c r="A77" s="157"/>
      <c r="B77" s="183"/>
      <c r="C77" s="158">
        <v>0.851</v>
      </c>
      <c r="D77" s="158" t="s">
        <v>177</v>
      </c>
      <c r="E77" s="172"/>
      <c r="F77" s="95" t="s">
        <v>114</v>
      </c>
      <c r="G77" s="170"/>
    </row>
    <row r="78" ht="76.5" spans="1:7">
      <c r="A78" s="157"/>
      <c r="B78" s="183"/>
      <c r="C78" s="158" t="s">
        <v>178</v>
      </c>
      <c r="D78" s="158" t="s">
        <v>179</v>
      </c>
      <c r="E78" s="172"/>
      <c r="F78" s="95" t="s">
        <v>114</v>
      </c>
      <c r="G78" s="259"/>
    </row>
    <row r="79" ht="25.5" spans="1:7">
      <c r="A79" s="157"/>
      <c r="B79" s="183"/>
      <c r="C79" s="158" t="s">
        <v>180</v>
      </c>
      <c r="D79" s="158" t="s">
        <v>181</v>
      </c>
      <c r="E79" s="172"/>
      <c r="F79" s="95" t="s">
        <v>114</v>
      </c>
      <c r="G79" s="170"/>
    </row>
    <row r="80" ht="25.5" spans="1:7">
      <c r="A80" s="157"/>
      <c r="B80" s="158"/>
      <c r="C80" s="158" t="s">
        <v>180</v>
      </c>
      <c r="D80" s="158" t="s">
        <v>182</v>
      </c>
      <c r="E80" s="172"/>
      <c r="F80" s="95" t="s">
        <v>114</v>
      </c>
      <c r="G80" s="170"/>
    </row>
    <row r="81" ht="25.5" spans="1:7">
      <c r="A81" s="157"/>
      <c r="B81" s="158"/>
      <c r="C81" s="158" t="s">
        <v>183</v>
      </c>
      <c r="D81" s="158" t="s">
        <v>184</v>
      </c>
      <c r="E81" s="172"/>
      <c r="F81" s="95" t="s">
        <v>114</v>
      </c>
      <c r="G81" s="170"/>
    </row>
    <row r="82" spans="1:7">
      <c r="A82" s="157"/>
      <c r="B82" s="158"/>
      <c r="C82" s="158" t="s">
        <v>183</v>
      </c>
      <c r="D82" s="158" t="s">
        <v>185</v>
      </c>
      <c r="E82" s="172"/>
      <c r="F82" s="95" t="s">
        <v>114</v>
      </c>
      <c r="G82" s="170"/>
    </row>
    <row r="83" ht="25.5" spans="1:7">
      <c r="A83" s="157"/>
      <c r="B83" s="158"/>
      <c r="C83" s="158" t="s">
        <v>186</v>
      </c>
      <c r="D83" s="158" t="s">
        <v>187</v>
      </c>
      <c r="E83" s="172"/>
      <c r="F83" s="95" t="s">
        <v>114</v>
      </c>
      <c r="G83" s="170"/>
    </row>
    <row r="84" ht="25.5" spans="1:7">
      <c r="A84" s="157"/>
      <c r="B84" s="158"/>
      <c r="C84" s="158" t="s">
        <v>186</v>
      </c>
      <c r="D84" s="158" t="s">
        <v>188</v>
      </c>
      <c r="E84" s="172"/>
      <c r="F84" s="95" t="s">
        <v>114</v>
      </c>
      <c r="G84" s="170"/>
    </row>
    <row r="85" spans="1:7">
      <c r="A85" s="157"/>
      <c r="B85" s="158"/>
      <c r="C85" s="158">
        <v>4</v>
      </c>
      <c r="D85" s="158" t="s">
        <v>189</v>
      </c>
      <c r="E85" s="172"/>
      <c r="F85" s="95" t="s">
        <v>114</v>
      </c>
      <c r="G85" s="170"/>
    </row>
    <row r="86" spans="1:7">
      <c r="A86" s="157"/>
      <c r="B86" s="158"/>
      <c r="C86" s="158"/>
      <c r="D86" s="158" t="s">
        <v>190</v>
      </c>
      <c r="E86" s="172"/>
      <c r="F86" s="95" t="s">
        <v>114</v>
      </c>
      <c r="G86" s="170"/>
    </row>
    <row r="87" spans="1:7">
      <c r="A87" s="157"/>
      <c r="B87" s="158"/>
      <c r="C87" s="158"/>
      <c r="D87" s="158" t="s">
        <v>191</v>
      </c>
      <c r="E87" s="172"/>
      <c r="F87" s="95" t="s">
        <v>114</v>
      </c>
      <c r="G87" s="170"/>
    </row>
    <row r="88" spans="1:7">
      <c r="A88" s="157"/>
      <c r="B88" s="158"/>
      <c r="C88" s="158"/>
      <c r="D88" s="158" t="s">
        <v>192</v>
      </c>
      <c r="E88" s="172"/>
      <c r="F88" s="95" t="s">
        <v>114</v>
      </c>
      <c r="G88" s="170"/>
    </row>
    <row r="89" ht="63.75" spans="1:7">
      <c r="A89" s="157">
        <v>4</v>
      </c>
      <c r="B89" s="158" t="s">
        <v>245</v>
      </c>
      <c r="C89" s="158"/>
      <c r="D89" s="158" t="s">
        <v>246</v>
      </c>
      <c r="E89" s="172"/>
      <c r="F89" s="95" t="s">
        <v>114</v>
      </c>
      <c r="G89" s="170"/>
    </row>
    <row r="90" spans="1:7">
      <c r="A90" s="157">
        <v>5</v>
      </c>
      <c r="B90" s="158" t="s">
        <v>194</v>
      </c>
      <c r="C90" s="158"/>
      <c r="D90" s="158" t="s">
        <v>195</v>
      </c>
      <c r="E90" s="172"/>
      <c r="F90" s="95" t="s">
        <v>114</v>
      </c>
      <c r="G90" s="170"/>
    </row>
    <row r="91" ht="25.5" spans="1:7">
      <c r="A91" s="157">
        <v>6</v>
      </c>
      <c r="B91" s="158" t="s">
        <v>196</v>
      </c>
      <c r="C91" s="158" t="s">
        <v>197</v>
      </c>
      <c r="D91" s="158" t="s">
        <v>198</v>
      </c>
      <c r="E91" s="172"/>
      <c r="F91" s="95" t="s">
        <v>114</v>
      </c>
      <c r="G91" s="170"/>
    </row>
    <row r="92" ht="38.25" spans="1:7">
      <c r="A92" s="157">
        <v>7</v>
      </c>
      <c r="B92" s="158" t="s">
        <v>199</v>
      </c>
      <c r="C92" s="158"/>
      <c r="D92" s="158" t="s">
        <v>247</v>
      </c>
      <c r="E92" s="172"/>
      <c r="F92" s="95" t="s">
        <v>114</v>
      </c>
      <c r="G92" s="170"/>
    </row>
    <row r="93" ht="25.5" spans="1:7">
      <c r="A93" s="157">
        <v>8</v>
      </c>
      <c r="B93" s="158" t="s">
        <v>248</v>
      </c>
      <c r="C93" s="158" t="s">
        <v>249</v>
      </c>
      <c r="D93" s="158" t="s">
        <v>250</v>
      </c>
      <c r="E93" s="172"/>
      <c r="F93" s="95" t="s">
        <v>114</v>
      </c>
      <c r="G93" s="170"/>
    </row>
    <row r="94" ht="33" customHeight="1" spans="1:7">
      <c r="A94" s="157">
        <v>9</v>
      </c>
      <c r="B94" s="158" t="s">
        <v>217</v>
      </c>
      <c r="C94" s="158"/>
      <c r="D94" s="158" t="s">
        <v>218</v>
      </c>
      <c r="E94" s="172"/>
      <c r="F94" s="95" t="s">
        <v>114</v>
      </c>
      <c r="G94" s="170" t="s">
        <v>251</v>
      </c>
    </row>
    <row r="95" ht="36.95" customHeight="1" spans="1:7">
      <c r="A95" s="157">
        <v>18</v>
      </c>
      <c r="B95" s="164" t="s">
        <v>167</v>
      </c>
      <c r="C95" s="164" t="s">
        <v>168</v>
      </c>
      <c r="D95" s="165" t="s">
        <v>169</v>
      </c>
      <c r="E95" s="159"/>
      <c r="F95" s="95" t="s">
        <v>114</v>
      </c>
      <c r="G95" s="170"/>
    </row>
    <row r="96" ht="39.95" customHeight="1" spans="1:7">
      <c r="A96" s="157">
        <v>19</v>
      </c>
      <c r="B96" s="168" t="s">
        <v>225</v>
      </c>
      <c r="C96" s="194"/>
      <c r="D96" s="169" t="s">
        <v>226</v>
      </c>
      <c r="E96" s="209" t="s">
        <v>252</v>
      </c>
      <c r="F96" s="95" t="s">
        <v>114</v>
      </c>
      <c r="G96" s="170"/>
    </row>
    <row r="97" spans="1:7">
      <c r="A97" s="157">
        <v>10</v>
      </c>
      <c r="B97" s="158" t="s">
        <v>229</v>
      </c>
      <c r="C97" s="158"/>
      <c r="D97" s="158" t="s">
        <v>230</v>
      </c>
      <c r="E97" s="172"/>
      <c r="F97" s="95" t="s">
        <v>114</v>
      </c>
      <c r="G97" s="170"/>
    </row>
    <row r="98" ht="89.25" spans="1:7">
      <c r="A98" s="157"/>
      <c r="B98" s="158"/>
      <c r="C98" s="158"/>
      <c r="D98" s="158" t="s">
        <v>231</v>
      </c>
      <c r="E98" s="172" t="s">
        <v>253</v>
      </c>
      <c r="F98" s="95" t="s">
        <v>114</v>
      </c>
      <c r="G98" s="170"/>
    </row>
    <row r="99" ht="25.5" spans="1:7">
      <c r="A99" s="157">
        <v>11</v>
      </c>
      <c r="B99" s="158" t="s">
        <v>233</v>
      </c>
      <c r="C99" s="158"/>
      <c r="D99" s="158" t="s">
        <v>234</v>
      </c>
      <c r="E99" s="172"/>
      <c r="F99" s="95" t="s">
        <v>114</v>
      </c>
      <c r="G99" s="170"/>
    </row>
    <row r="100" ht="38.25" spans="1:7">
      <c r="A100" s="157">
        <v>12</v>
      </c>
      <c r="B100" s="158" t="s">
        <v>235</v>
      </c>
      <c r="C100" s="158"/>
      <c r="D100" s="158" t="s">
        <v>236</v>
      </c>
      <c r="E100" s="172"/>
      <c r="F100" s="95" t="s">
        <v>114</v>
      </c>
      <c r="G100" s="170"/>
    </row>
    <row r="101" ht="38.25" spans="1:7">
      <c r="A101" s="157"/>
      <c r="B101" s="158"/>
      <c r="C101" s="158"/>
      <c r="D101" s="158" t="s">
        <v>237</v>
      </c>
      <c r="E101" s="172"/>
      <c r="F101" s="95" t="s">
        <v>114</v>
      </c>
      <c r="G101" s="170"/>
    </row>
    <row r="102" ht="13.5" spans="1:7">
      <c r="A102" s="173"/>
      <c r="B102" s="174" t="s">
        <v>238</v>
      </c>
      <c r="C102" s="174"/>
      <c r="D102" s="175"/>
      <c r="E102" s="175"/>
      <c r="F102" s="206" t="s">
        <v>114</v>
      </c>
      <c r="G102" s="177"/>
    </row>
    <row r="106" ht="16.5" spans="1:7">
      <c r="A106" s="115" t="s">
        <v>254</v>
      </c>
      <c r="B106" s="115"/>
      <c r="C106" s="115"/>
      <c r="D106" s="115"/>
      <c r="E106" s="115"/>
      <c r="F106" s="115"/>
      <c r="G106" s="115"/>
    </row>
    <row r="107" ht="29.1" customHeight="1" spans="1:7">
      <c r="A107" s="116"/>
      <c r="B107" s="117" t="s">
        <v>139</v>
      </c>
      <c r="C107" s="241" t="s">
        <v>255</v>
      </c>
      <c r="D107" s="242"/>
      <c r="E107" s="243"/>
      <c r="F107" s="120" t="s">
        <v>141</v>
      </c>
      <c r="G107" s="121" t="s">
        <v>256</v>
      </c>
    </row>
    <row r="108" spans="1:7">
      <c r="A108" s="123"/>
      <c r="B108" s="124" t="s">
        <v>143</v>
      </c>
      <c r="C108" s="244"/>
      <c r="D108" s="245"/>
      <c r="E108" s="245"/>
      <c r="F108" s="245"/>
      <c r="G108" s="246"/>
    </row>
    <row r="109" spans="1:7">
      <c r="A109" s="130"/>
      <c r="B109" s="124" t="s">
        <v>145</v>
      </c>
      <c r="C109" s="244" t="s">
        <v>257</v>
      </c>
      <c r="D109" s="245"/>
      <c r="E109" s="245"/>
      <c r="F109" s="245"/>
      <c r="G109" s="246"/>
    </row>
    <row r="110" spans="1:7">
      <c r="A110" s="130"/>
      <c r="B110" s="124" t="s">
        <v>147</v>
      </c>
      <c r="C110" s="247"/>
      <c r="D110" s="248"/>
      <c r="E110" s="248"/>
      <c r="F110" s="248"/>
      <c r="G110" s="249"/>
    </row>
    <row r="111" ht="13.5" spans="1:7">
      <c r="A111" s="133"/>
      <c r="B111" s="134" t="s">
        <v>149</v>
      </c>
      <c r="C111" s="250" t="s">
        <v>258</v>
      </c>
      <c r="D111" s="251"/>
      <c r="E111" s="251"/>
      <c r="F111" s="251"/>
      <c r="G111" s="252"/>
    </row>
    <row r="112" spans="1:7">
      <c r="A112" s="138"/>
      <c r="B112" s="139" t="s">
        <v>151</v>
      </c>
      <c r="C112" s="253" t="s">
        <v>152</v>
      </c>
      <c r="D112" s="254"/>
      <c r="E112" s="255"/>
      <c r="F112" s="142" t="s">
        <v>153</v>
      </c>
      <c r="G112" s="143"/>
    </row>
    <row r="113" ht="13.5" spans="1:7">
      <c r="A113" s="145"/>
      <c r="B113" s="146" t="s">
        <v>154</v>
      </c>
      <c r="C113" s="256" t="s">
        <v>155</v>
      </c>
      <c r="D113" s="257"/>
      <c r="E113" s="258"/>
      <c r="F113" s="149" t="s">
        <v>156</v>
      </c>
      <c r="G113" s="150" t="s">
        <v>157</v>
      </c>
    </row>
    <row r="114" ht="26.25" spans="1:7">
      <c r="A114" s="152" t="s">
        <v>158</v>
      </c>
      <c r="B114" s="153" t="s">
        <v>159</v>
      </c>
      <c r="C114" s="153" t="s">
        <v>243</v>
      </c>
      <c r="D114" s="153" t="s">
        <v>161</v>
      </c>
      <c r="E114" s="153" t="s">
        <v>244</v>
      </c>
      <c r="F114" s="154" t="s">
        <v>121</v>
      </c>
      <c r="G114" s="155" t="s">
        <v>163</v>
      </c>
    </row>
    <row r="115" spans="1:7">
      <c r="A115" s="157">
        <v>1</v>
      </c>
      <c r="B115" s="164" t="s">
        <v>164</v>
      </c>
      <c r="C115" s="164"/>
      <c r="D115" s="165" t="s">
        <v>165</v>
      </c>
      <c r="E115" s="159" t="s">
        <v>166</v>
      </c>
      <c r="F115" s="95" t="s">
        <v>114</v>
      </c>
      <c r="G115" s="160"/>
    </row>
    <row r="116" ht="48" spans="1:7">
      <c r="A116" s="157">
        <v>2</v>
      </c>
      <c r="B116" s="164" t="s">
        <v>167</v>
      </c>
      <c r="C116" s="164" t="s">
        <v>168</v>
      </c>
      <c r="D116" s="165" t="s">
        <v>169</v>
      </c>
      <c r="E116" s="159"/>
      <c r="F116" s="95" t="s">
        <v>114</v>
      </c>
      <c r="G116" s="162"/>
    </row>
    <row r="117" ht="24" spans="1:7">
      <c r="A117" s="157">
        <v>3</v>
      </c>
      <c r="B117" s="194" t="s">
        <v>170</v>
      </c>
      <c r="C117" s="194"/>
      <c r="D117" s="169" t="s">
        <v>171</v>
      </c>
      <c r="E117" s="209"/>
      <c r="F117" s="95" t="s">
        <v>114</v>
      </c>
      <c r="G117" s="170"/>
    </row>
    <row r="118" spans="1:7">
      <c r="A118" s="157"/>
      <c r="B118" s="194"/>
      <c r="C118" s="194">
        <v>1098490</v>
      </c>
      <c r="D118" s="101" t="s">
        <v>172</v>
      </c>
      <c r="E118" s="195"/>
      <c r="F118" s="95" t="s">
        <v>114</v>
      </c>
      <c r="G118" s="170"/>
    </row>
    <row r="119" spans="1:7">
      <c r="A119" s="157"/>
      <c r="B119" s="183"/>
      <c r="C119" s="158" t="s">
        <v>173</v>
      </c>
      <c r="D119" s="158" t="s">
        <v>174</v>
      </c>
      <c r="E119" s="172"/>
      <c r="F119" s="95" t="s">
        <v>114</v>
      </c>
      <c r="G119" s="170"/>
    </row>
    <row r="120" spans="1:7">
      <c r="A120" s="157"/>
      <c r="B120" s="183"/>
      <c r="C120" s="158"/>
      <c r="D120" s="158" t="s">
        <v>175</v>
      </c>
      <c r="E120" s="172"/>
      <c r="F120" s="95" t="s">
        <v>114</v>
      </c>
      <c r="G120" s="170"/>
    </row>
    <row r="121" spans="1:7">
      <c r="A121" s="157"/>
      <c r="B121" s="183"/>
      <c r="C121" s="158">
        <v>0</v>
      </c>
      <c r="D121" s="158" t="s">
        <v>176</v>
      </c>
      <c r="E121" s="172"/>
      <c r="F121" s="95" t="s">
        <v>114</v>
      </c>
      <c r="G121" s="170"/>
    </row>
    <row r="122" spans="1:7">
      <c r="A122" s="157"/>
      <c r="B122" s="183"/>
      <c r="C122" s="158">
        <v>0.851</v>
      </c>
      <c r="D122" s="158" t="s">
        <v>177</v>
      </c>
      <c r="E122" s="172"/>
      <c r="F122" s="95" t="s">
        <v>114</v>
      </c>
      <c r="G122" s="170"/>
    </row>
    <row r="123" ht="76.5" spans="1:7">
      <c r="A123" s="157"/>
      <c r="B123" s="183"/>
      <c r="C123" s="158" t="s">
        <v>178</v>
      </c>
      <c r="D123" s="158" t="s">
        <v>179</v>
      </c>
      <c r="E123" s="172"/>
      <c r="F123" s="95" t="s">
        <v>114</v>
      </c>
      <c r="G123" s="259"/>
    </row>
    <row r="124" ht="25.5" spans="1:7">
      <c r="A124" s="157"/>
      <c r="B124" s="183"/>
      <c r="C124" s="158" t="s">
        <v>180</v>
      </c>
      <c r="D124" s="158" t="s">
        <v>181</v>
      </c>
      <c r="E124" s="172"/>
      <c r="F124" s="95" t="s">
        <v>114</v>
      </c>
      <c r="G124" s="170"/>
    </row>
    <row r="125" ht="25.5" spans="1:7">
      <c r="A125" s="157"/>
      <c r="B125" s="158"/>
      <c r="C125" s="158" t="s">
        <v>180</v>
      </c>
      <c r="D125" s="158" t="s">
        <v>182</v>
      </c>
      <c r="E125" s="172"/>
      <c r="F125" s="95" t="s">
        <v>114</v>
      </c>
      <c r="G125" s="170"/>
    </row>
    <row r="126" ht="25.5" spans="1:7">
      <c r="A126" s="157"/>
      <c r="B126" s="158"/>
      <c r="C126" s="158"/>
      <c r="D126" s="158" t="s">
        <v>184</v>
      </c>
      <c r="E126" s="172"/>
      <c r="F126" s="95" t="s">
        <v>114</v>
      </c>
      <c r="G126" s="170"/>
    </row>
    <row r="127" spans="1:7">
      <c r="A127" s="157"/>
      <c r="B127" s="158"/>
      <c r="C127" s="158"/>
      <c r="D127" s="158" t="s">
        <v>185</v>
      </c>
      <c r="E127" s="172"/>
      <c r="F127" s="95" t="s">
        <v>114</v>
      </c>
      <c r="G127" s="170"/>
    </row>
    <row r="128" ht="25.5" spans="1:7">
      <c r="A128" s="157"/>
      <c r="B128" s="158"/>
      <c r="C128" s="158"/>
      <c r="D128" s="158" t="s">
        <v>187</v>
      </c>
      <c r="E128" s="172"/>
      <c r="F128" s="95" t="s">
        <v>114</v>
      </c>
      <c r="G128" s="170"/>
    </row>
    <row r="129" ht="25.5" spans="1:7">
      <c r="A129" s="157"/>
      <c r="B129" s="158"/>
      <c r="C129" s="158"/>
      <c r="D129" s="158" t="s">
        <v>188</v>
      </c>
      <c r="E129" s="172"/>
      <c r="F129" s="95" t="s">
        <v>114</v>
      </c>
      <c r="G129" s="170"/>
    </row>
    <row r="130" spans="1:7">
      <c r="A130" s="157"/>
      <c r="B130" s="158"/>
      <c r="C130" s="158"/>
      <c r="D130" s="158" t="s">
        <v>189</v>
      </c>
      <c r="E130" s="172"/>
      <c r="F130" s="95" t="s">
        <v>114</v>
      </c>
      <c r="G130" s="170"/>
    </row>
    <row r="131" spans="1:7">
      <c r="A131" s="157"/>
      <c r="B131" s="158"/>
      <c r="C131" s="158"/>
      <c r="D131" s="158" t="s">
        <v>190</v>
      </c>
      <c r="E131" s="172"/>
      <c r="F131" s="95" t="s">
        <v>114</v>
      </c>
      <c r="G131" s="170"/>
    </row>
    <row r="132" spans="1:7">
      <c r="A132" s="157"/>
      <c r="B132" s="158"/>
      <c r="C132" s="158"/>
      <c r="D132" s="158" t="s">
        <v>191</v>
      </c>
      <c r="E132" s="172"/>
      <c r="F132" s="95" t="s">
        <v>114</v>
      </c>
      <c r="G132" s="170"/>
    </row>
    <row r="133" spans="1:7">
      <c r="A133" s="157"/>
      <c r="B133" s="158"/>
      <c r="C133" s="158"/>
      <c r="D133" s="158" t="s">
        <v>192</v>
      </c>
      <c r="E133" s="172"/>
      <c r="F133" s="95" t="s">
        <v>114</v>
      </c>
      <c r="G133" s="170"/>
    </row>
    <row r="134" spans="1:7">
      <c r="A134" s="157">
        <v>4</v>
      </c>
      <c r="B134" s="158" t="s">
        <v>193</v>
      </c>
      <c r="C134" s="158"/>
      <c r="D134" s="158"/>
      <c r="E134" s="172"/>
      <c r="F134" s="95" t="s">
        <v>114</v>
      </c>
      <c r="G134" s="170"/>
    </row>
    <row r="135" spans="1:7">
      <c r="A135" s="157">
        <v>5</v>
      </c>
      <c r="B135" s="158" t="s">
        <v>194</v>
      </c>
      <c r="C135" s="158"/>
      <c r="D135" s="158" t="s">
        <v>195</v>
      </c>
      <c r="E135" s="172"/>
      <c r="F135" s="95" t="s">
        <v>114</v>
      </c>
      <c r="G135" s="170"/>
    </row>
    <row r="136" ht="25.5" spans="1:7">
      <c r="A136" s="157">
        <v>6</v>
      </c>
      <c r="B136" s="158" t="s">
        <v>196</v>
      </c>
      <c r="C136" s="158"/>
      <c r="D136" s="158" t="s">
        <v>198</v>
      </c>
      <c r="E136" s="172"/>
      <c r="F136" s="95" t="s">
        <v>114</v>
      </c>
      <c r="G136" s="170"/>
    </row>
    <row r="137" ht="38.25" spans="1:7">
      <c r="A137" s="157">
        <v>7</v>
      </c>
      <c r="B137" s="158" t="s">
        <v>199</v>
      </c>
      <c r="C137" s="158"/>
      <c r="D137" s="158" t="s">
        <v>259</v>
      </c>
      <c r="E137" s="172"/>
      <c r="F137" s="95" t="s">
        <v>114</v>
      </c>
      <c r="G137" s="170"/>
    </row>
    <row r="138" ht="25.5" spans="1:7">
      <c r="A138" s="157">
        <v>8</v>
      </c>
      <c r="B138" s="158" t="s">
        <v>248</v>
      </c>
      <c r="C138" s="158"/>
      <c r="D138" s="158" t="s">
        <v>250</v>
      </c>
      <c r="E138" s="172"/>
      <c r="F138" s="95" t="s">
        <v>114</v>
      </c>
      <c r="G138" s="170"/>
    </row>
    <row r="139" ht="51" spans="1:7">
      <c r="A139" s="157">
        <v>9</v>
      </c>
      <c r="B139" s="158" t="s">
        <v>260</v>
      </c>
      <c r="C139" s="158"/>
      <c r="D139" s="158" t="s">
        <v>261</v>
      </c>
      <c r="E139" s="172"/>
      <c r="F139" s="95" t="s">
        <v>114</v>
      </c>
      <c r="G139" s="170"/>
    </row>
    <row r="140" spans="1:7">
      <c r="A140" s="157">
        <v>10</v>
      </c>
      <c r="B140" s="158" t="s">
        <v>262</v>
      </c>
      <c r="C140" s="158"/>
      <c r="D140" s="158" t="s">
        <v>263</v>
      </c>
      <c r="E140" s="172"/>
      <c r="F140" s="95" t="s">
        <v>114</v>
      </c>
      <c r="G140" s="170"/>
    </row>
    <row r="141" ht="51" customHeight="1" spans="1:7">
      <c r="A141" s="157">
        <v>11</v>
      </c>
      <c r="B141" s="158" t="s">
        <v>264</v>
      </c>
      <c r="C141" s="158"/>
      <c r="D141" s="158" t="s">
        <v>265</v>
      </c>
      <c r="E141" s="172"/>
      <c r="F141" s="95" t="s">
        <v>114</v>
      </c>
      <c r="G141" s="170"/>
    </row>
    <row r="142" ht="89.25" spans="1:7">
      <c r="A142" s="157">
        <v>12</v>
      </c>
      <c r="B142" s="158" t="s">
        <v>217</v>
      </c>
      <c r="C142" s="158"/>
      <c r="D142" s="158" t="s">
        <v>218</v>
      </c>
      <c r="E142" s="172"/>
      <c r="F142" s="95" t="s">
        <v>117</v>
      </c>
      <c r="G142" s="259" t="s">
        <v>266</v>
      </c>
    </row>
    <row r="143" spans="1:7">
      <c r="A143" s="157"/>
      <c r="B143" s="158"/>
      <c r="C143" s="158"/>
      <c r="D143" s="158" t="s">
        <v>220</v>
      </c>
      <c r="E143" s="172"/>
      <c r="F143" s="95"/>
      <c r="G143" s="259"/>
    </row>
    <row r="144" ht="24" spans="1:7">
      <c r="A144" s="157">
        <v>13</v>
      </c>
      <c r="B144" s="164" t="s">
        <v>167</v>
      </c>
      <c r="C144" s="164"/>
      <c r="D144" s="165" t="s">
        <v>169</v>
      </c>
      <c r="E144" s="159"/>
      <c r="F144" s="95"/>
      <c r="G144" s="259"/>
    </row>
    <row r="145" ht="36" spans="1:7">
      <c r="A145" s="157">
        <v>14</v>
      </c>
      <c r="B145" s="164" t="s">
        <v>221</v>
      </c>
      <c r="C145" s="164"/>
      <c r="D145" s="165" t="s">
        <v>222</v>
      </c>
      <c r="E145" s="159"/>
      <c r="F145" s="95"/>
      <c r="G145" s="259"/>
    </row>
    <row r="146" ht="60" spans="1:7">
      <c r="A146" s="157">
        <v>15</v>
      </c>
      <c r="B146" s="164" t="s">
        <v>223</v>
      </c>
      <c r="C146" s="164"/>
      <c r="D146" s="165" t="s">
        <v>267</v>
      </c>
      <c r="E146" s="159"/>
      <c r="F146" s="95"/>
      <c r="G146" s="259"/>
    </row>
    <row r="147" ht="24" spans="1:7">
      <c r="A147" s="157">
        <v>16</v>
      </c>
      <c r="B147" s="164" t="s">
        <v>167</v>
      </c>
      <c r="C147" s="164"/>
      <c r="D147" s="165" t="s">
        <v>169</v>
      </c>
      <c r="E147" s="159"/>
      <c r="F147" s="95" t="s">
        <v>114</v>
      </c>
      <c r="G147" s="259"/>
    </row>
    <row r="148" ht="36" spans="1:7">
      <c r="A148" s="157">
        <v>17</v>
      </c>
      <c r="B148" s="168" t="s">
        <v>225</v>
      </c>
      <c r="C148" s="194"/>
      <c r="D148" s="169" t="s">
        <v>268</v>
      </c>
      <c r="E148" s="209"/>
      <c r="F148" s="95" t="s">
        <v>114</v>
      </c>
      <c r="G148" s="259"/>
    </row>
    <row r="149" ht="60" spans="1:7">
      <c r="A149" s="157">
        <v>18</v>
      </c>
      <c r="B149" s="164" t="s">
        <v>223</v>
      </c>
      <c r="C149" s="164"/>
      <c r="D149" s="165" t="s">
        <v>269</v>
      </c>
      <c r="E149" s="260"/>
      <c r="F149" s="95"/>
      <c r="G149" s="259"/>
    </row>
    <row r="150" spans="1:7">
      <c r="A150" s="157">
        <v>19</v>
      </c>
      <c r="B150" s="158" t="s">
        <v>229</v>
      </c>
      <c r="C150" s="158"/>
      <c r="D150" s="158" t="s">
        <v>230</v>
      </c>
      <c r="E150" s="172"/>
      <c r="F150" s="95" t="s">
        <v>114</v>
      </c>
      <c r="G150" s="170"/>
    </row>
    <row r="151" ht="76.5" spans="1:7">
      <c r="A151" s="157"/>
      <c r="B151" s="158"/>
      <c r="C151" s="158"/>
      <c r="D151" s="158" t="s">
        <v>231</v>
      </c>
      <c r="E151" s="172" t="s">
        <v>270</v>
      </c>
      <c r="F151" s="95" t="s">
        <v>114</v>
      </c>
      <c r="G151" s="170"/>
    </row>
    <row r="152" ht="25.5" spans="1:7">
      <c r="A152" s="157">
        <v>20</v>
      </c>
      <c r="B152" s="158" t="s">
        <v>233</v>
      </c>
      <c r="C152" s="158"/>
      <c r="D152" s="158" t="s">
        <v>234</v>
      </c>
      <c r="E152" s="172"/>
      <c r="F152" s="95" t="s">
        <v>114</v>
      </c>
      <c r="G152" s="170"/>
    </row>
    <row r="153" ht="38.25" spans="1:7">
      <c r="A153" s="157">
        <v>21</v>
      </c>
      <c r="B153" s="158" t="s">
        <v>235</v>
      </c>
      <c r="C153" s="158"/>
      <c r="D153" s="158" t="s">
        <v>236</v>
      </c>
      <c r="E153" s="172"/>
      <c r="F153" s="95" t="s">
        <v>114</v>
      </c>
      <c r="G153" s="170"/>
    </row>
    <row r="154" ht="38.25" spans="1:7">
      <c r="A154" s="157"/>
      <c r="B154" s="158"/>
      <c r="C154" s="158"/>
      <c r="D154" s="158" t="s">
        <v>237</v>
      </c>
      <c r="E154" s="172"/>
      <c r="F154" s="95" t="s">
        <v>114</v>
      </c>
      <c r="G154" s="170"/>
    </row>
    <row r="155" ht="13.5" spans="1:7">
      <c r="A155" s="173"/>
      <c r="B155" s="174" t="s">
        <v>238</v>
      </c>
      <c r="C155" s="174"/>
      <c r="D155" s="175"/>
      <c r="E155" s="175"/>
      <c r="F155" s="206" t="s">
        <v>114</v>
      </c>
      <c r="G155" s="177"/>
    </row>
    <row r="159" ht="16.5" spans="1:7">
      <c r="A159" s="115" t="s">
        <v>271</v>
      </c>
      <c r="B159" s="115"/>
      <c r="C159" s="115"/>
      <c r="D159" s="115"/>
      <c r="E159" s="115"/>
      <c r="F159" s="115"/>
      <c r="G159" s="115"/>
    </row>
    <row r="160" ht="27.95" customHeight="1" spans="1:7">
      <c r="A160" s="116"/>
      <c r="B160" s="117" t="s">
        <v>139</v>
      </c>
      <c r="C160" s="241" t="s">
        <v>272</v>
      </c>
      <c r="D160" s="242"/>
      <c r="E160" s="243"/>
      <c r="F160" s="120" t="s">
        <v>141</v>
      </c>
      <c r="G160" s="121" t="s">
        <v>273</v>
      </c>
    </row>
    <row r="161" spans="1:7">
      <c r="A161" s="123"/>
      <c r="B161" s="124" t="s">
        <v>143</v>
      </c>
      <c r="C161" s="244" t="s">
        <v>274</v>
      </c>
      <c r="D161" s="245"/>
      <c r="E161" s="245"/>
      <c r="F161" s="245"/>
      <c r="G161" s="246"/>
    </row>
    <row r="162" spans="1:7">
      <c r="A162" s="130"/>
      <c r="B162" s="124" t="s">
        <v>145</v>
      </c>
      <c r="C162" s="244" t="s">
        <v>275</v>
      </c>
      <c r="D162" s="245"/>
      <c r="E162" s="245"/>
      <c r="F162" s="245"/>
      <c r="G162" s="246"/>
    </row>
    <row r="163" spans="1:7">
      <c r="A163" s="130"/>
      <c r="B163" s="124" t="s">
        <v>147</v>
      </c>
      <c r="C163" s="247"/>
      <c r="D163" s="248"/>
      <c r="E163" s="248"/>
      <c r="F163" s="248"/>
      <c r="G163" s="249"/>
    </row>
    <row r="164" ht="13.5" spans="1:7">
      <c r="A164" s="133"/>
      <c r="B164" s="134" t="s">
        <v>149</v>
      </c>
      <c r="C164" s="250" t="s">
        <v>276</v>
      </c>
      <c r="D164" s="251"/>
      <c r="E164" s="251"/>
      <c r="F164" s="251"/>
      <c r="G164" s="252"/>
    </row>
    <row r="165" spans="1:7">
      <c r="A165" s="138"/>
      <c r="B165" s="139" t="s">
        <v>151</v>
      </c>
      <c r="C165" s="253" t="s">
        <v>152</v>
      </c>
      <c r="D165" s="254"/>
      <c r="E165" s="255"/>
      <c r="F165" s="142" t="s">
        <v>153</v>
      </c>
      <c r="G165" s="143"/>
    </row>
    <row r="166" ht="13.5" spans="1:7">
      <c r="A166" s="145"/>
      <c r="B166" s="146" t="s">
        <v>154</v>
      </c>
      <c r="C166" s="256" t="s">
        <v>155</v>
      </c>
      <c r="D166" s="257"/>
      <c r="E166" s="258"/>
      <c r="F166" s="149" t="s">
        <v>156</v>
      </c>
      <c r="G166" s="150" t="s">
        <v>157</v>
      </c>
    </row>
    <row r="167" ht="26.25" spans="1:7">
      <c r="A167" s="152" t="s">
        <v>158</v>
      </c>
      <c r="B167" s="153" t="s">
        <v>159</v>
      </c>
      <c r="C167" s="153" t="s">
        <v>243</v>
      </c>
      <c r="D167" s="153" t="s">
        <v>161</v>
      </c>
      <c r="E167" s="153" t="s">
        <v>244</v>
      </c>
      <c r="F167" s="154" t="s">
        <v>121</v>
      </c>
      <c r="G167" s="155" t="s">
        <v>163</v>
      </c>
    </row>
    <row r="168" spans="1:7">
      <c r="A168" s="157">
        <v>1</v>
      </c>
      <c r="B168" s="164" t="s">
        <v>164</v>
      </c>
      <c r="C168" s="164"/>
      <c r="D168" s="165" t="s">
        <v>165</v>
      </c>
      <c r="E168" s="159" t="s">
        <v>166</v>
      </c>
      <c r="F168" s="95" t="s">
        <v>114</v>
      </c>
      <c r="G168" s="160"/>
    </row>
    <row r="169" ht="48" spans="1:7">
      <c r="A169" s="157">
        <v>2</v>
      </c>
      <c r="B169" s="164" t="s">
        <v>167</v>
      </c>
      <c r="C169" s="164" t="s">
        <v>168</v>
      </c>
      <c r="D169" s="165" t="s">
        <v>169</v>
      </c>
      <c r="E169" s="159"/>
      <c r="F169" s="95" t="s">
        <v>114</v>
      </c>
      <c r="G169" s="162"/>
    </row>
    <row r="170" ht="24" spans="1:7">
      <c r="A170" s="157">
        <v>3</v>
      </c>
      <c r="B170" s="194" t="s">
        <v>170</v>
      </c>
      <c r="C170" s="194"/>
      <c r="D170" s="169" t="s">
        <v>171</v>
      </c>
      <c r="E170" s="209"/>
      <c r="F170" s="95" t="s">
        <v>114</v>
      </c>
      <c r="G170" s="170"/>
    </row>
    <row r="171" spans="1:7">
      <c r="A171" s="157"/>
      <c r="B171" s="194"/>
      <c r="C171" s="194">
        <v>1098490</v>
      </c>
      <c r="D171" s="101" t="s">
        <v>172</v>
      </c>
      <c r="E171" s="195"/>
      <c r="F171" s="95" t="s">
        <v>114</v>
      </c>
      <c r="G171" s="170"/>
    </row>
    <row r="172" spans="1:7">
      <c r="A172" s="157"/>
      <c r="B172" s="183"/>
      <c r="C172" s="158" t="s">
        <v>173</v>
      </c>
      <c r="D172" s="158" t="s">
        <v>174</v>
      </c>
      <c r="E172" s="172"/>
      <c r="F172" s="95" t="s">
        <v>114</v>
      </c>
      <c r="G172" s="170"/>
    </row>
    <row r="173" spans="1:7">
      <c r="A173" s="157"/>
      <c r="B173" s="183"/>
      <c r="C173" s="158"/>
      <c r="D173" s="158" t="s">
        <v>175</v>
      </c>
      <c r="E173" s="172"/>
      <c r="F173" s="95" t="s">
        <v>114</v>
      </c>
      <c r="G173" s="170"/>
    </row>
    <row r="174" spans="1:7">
      <c r="A174" s="157"/>
      <c r="B174" s="183"/>
      <c r="C174" s="158">
        <v>0</v>
      </c>
      <c r="D174" s="158" t="s">
        <v>176</v>
      </c>
      <c r="E174" s="172"/>
      <c r="F174" s="95" t="s">
        <v>114</v>
      </c>
      <c r="G174" s="170"/>
    </row>
    <row r="175" spans="1:7">
      <c r="A175" s="157"/>
      <c r="B175" s="183"/>
      <c r="C175" s="158">
        <v>0.851</v>
      </c>
      <c r="D175" s="158" t="s">
        <v>177</v>
      </c>
      <c r="E175" s="172"/>
      <c r="F175" s="95" t="s">
        <v>114</v>
      </c>
      <c r="G175" s="170"/>
    </row>
    <row r="176" ht="76.5" spans="1:7">
      <c r="A176" s="157"/>
      <c r="B176" s="183"/>
      <c r="C176" s="158" t="s">
        <v>178</v>
      </c>
      <c r="D176" s="158" t="s">
        <v>179</v>
      </c>
      <c r="E176" s="172"/>
      <c r="F176" s="95" t="s">
        <v>114</v>
      </c>
      <c r="G176" s="259"/>
    </row>
    <row r="177" ht="25.5" spans="1:7">
      <c r="A177" s="157"/>
      <c r="B177" s="183"/>
      <c r="C177" s="158" t="s">
        <v>180</v>
      </c>
      <c r="D177" s="158" t="s">
        <v>181</v>
      </c>
      <c r="E177" s="172"/>
      <c r="F177" s="95" t="s">
        <v>114</v>
      </c>
      <c r="G177" s="170"/>
    </row>
    <row r="178" ht="25.5" spans="1:7">
      <c r="A178" s="157"/>
      <c r="B178" s="158"/>
      <c r="C178" s="158" t="s">
        <v>180</v>
      </c>
      <c r="D178" s="158" t="s">
        <v>182</v>
      </c>
      <c r="E178" s="172"/>
      <c r="F178" s="95" t="s">
        <v>114</v>
      </c>
      <c r="G178" s="170"/>
    </row>
    <row r="179" ht="25.5" spans="1:7">
      <c r="A179" s="157"/>
      <c r="B179" s="158"/>
      <c r="C179" s="158" t="s">
        <v>183</v>
      </c>
      <c r="D179" s="158" t="s">
        <v>184</v>
      </c>
      <c r="E179" s="172"/>
      <c r="F179" s="95" t="s">
        <v>114</v>
      </c>
      <c r="G179" s="170"/>
    </row>
    <row r="180" spans="1:7">
      <c r="A180" s="157"/>
      <c r="B180" s="158"/>
      <c r="C180" s="158" t="s">
        <v>183</v>
      </c>
      <c r="D180" s="158" t="s">
        <v>185</v>
      </c>
      <c r="E180" s="172"/>
      <c r="F180" s="95" t="s">
        <v>114</v>
      </c>
      <c r="G180" s="170"/>
    </row>
    <row r="181" ht="25.5" spans="1:7">
      <c r="A181" s="157"/>
      <c r="B181" s="158"/>
      <c r="C181" s="158" t="s">
        <v>186</v>
      </c>
      <c r="D181" s="158" t="s">
        <v>187</v>
      </c>
      <c r="E181" s="172"/>
      <c r="F181" s="95" t="s">
        <v>114</v>
      </c>
      <c r="G181" s="170"/>
    </row>
    <row r="182" ht="25.5" spans="1:7">
      <c r="A182" s="157"/>
      <c r="B182" s="158"/>
      <c r="C182" s="158" t="s">
        <v>186</v>
      </c>
      <c r="D182" s="158" t="s">
        <v>188</v>
      </c>
      <c r="E182" s="172"/>
      <c r="F182" s="95" t="s">
        <v>114</v>
      </c>
      <c r="G182" s="170"/>
    </row>
    <row r="183" spans="1:7">
      <c r="A183" s="157"/>
      <c r="B183" s="158"/>
      <c r="C183" s="158">
        <v>4</v>
      </c>
      <c r="D183" s="158" t="s">
        <v>189</v>
      </c>
      <c r="E183" s="172"/>
      <c r="F183" s="95" t="s">
        <v>114</v>
      </c>
      <c r="G183" s="170"/>
    </row>
    <row r="184" spans="1:7">
      <c r="A184" s="157"/>
      <c r="B184" s="158"/>
      <c r="C184" s="158"/>
      <c r="D184" s="158" t="s">
        <v>190</v>
      </c>
      <c r="E184" s="172"/>
      <c r="F184" s="95" t="s">
        <v>114</v>
      </c>
      <c r="G184" s="170"/>
    </row>
    <row r="185" spans="1:7">
      <c r="A185" s="157"/>
      <c r="B185" s="158"/>
      <c r="C185" s="158"/>
      <c r="D185" s="158" t="s">
        <v>191</v>
      </c>
      <c r="E185" s="172"/>
      <c r="F185" s="95" t="s">
        <v>114</v>
      </c>
      <c r="G185" s="170"/>
    </row>
    <row r="186" spans="1:7">
      <c r="A186" s="157"/>
      <c r="B186" s="158"/>
      <c r="C186" s="158"/>
      <c r="D186" s="158" t="s">
        <v>192</v>
      </c>
      <c r="E186" s="172"/>
      <c r="F186" s="95" t="s">
        <v>114</v>
      </c>
      <c r="G186" s="170"/>
    </row>
    <row r="187" spans="1:7">
      <c r="A187" s="157">
        <v>4</v>
      </c>
      <c r="B187" s="158" t="s">
        <v>193</v>
      </c>
      <c r="C187" s="158">
        <v>3</v>
      </c>
      <c r="D187" s="158"/>
      <c r="E187" s="172"/>
      <c r="F187" s="95" t="s">
        <v>114</v>
      </c>
      <c r="G187" s="170"/>
    </row>
    <row r="188" spans="1:7">
      <c r="A188" s="157">
        <v>5</v>
      </c>
      <c r="B188" s="158" t="s">
        <v>194</v>
      </c>
      <c r="C188" s="158"/>
      <c r="D188" s="158" t="s">
        <v>195</v>
      </c>
      <c r="E188" s="172"/>
      <c r="F188" s="95" t="s">
        <v>114</v>
      </c>
      <c r="G188" s="170"/>
    </row>
    <row r="189" ht="25.5" spans="1:7">
      <c r="A189" s="157">
        <v>6</v>
      </c>
      <c r="B189" s="158" t="s">
        <v>196</v>
      </c>
      <c r="C189" s="158" t="s">
        <v>197</v>
      </c>
      <c r="D189" s="158" t="s">
        <v>198</v>
      </c>
      <c r="E189" s="172"/>
      <c r="F189" s="95" t="s">
        <v>114</v>
      </c>
      <c r="G189" s="170"/>
    </row>
    <row r="190" ht="38.25" spans="1:7">
      <c r="A190" s="157">
        <v>7</v>
      </c>
      <c r="B190" s="158" t="s">
        <v>199</v>
      </c>
      <c r="C190" s="158"/>
      <c r="D190" s="158" t="s">
        <v>259</v>
      </c>
      <c r="E190" s="172"/>
      <c r="F190" s="95" t="s">
        <v>114</v>
      </c>
      <c r="G190" s="170"/>
    </row>
    <row r="191" ht="25.5" spans="1:7">
      <c r="A191" s="157">
        <v>8</v>
      </c>
      <c r="B191" s="158" t="s">
        <v>248</v>
      </c>
      <c r="C191" s="158">
        <v>1892</v>
      </c>
      <c r="D191" s="158" t="s">
        <v>250</v>
      </c>
      <c r="E191" s="172"/>
      <c r="F191" s="95" t="s">
        <v>114</v>
      </c>
      <c r="G191" s="170"/>
    </row>
    <row r="192" ht="25.5" spans="1:7">
      <c r="A192" s="157">
        <v>9</v>
      </c>
      <c r="B192" s="158" t="s">
        <v>204</v>
      </c>
      <c r="C192" s="158"/>
      <c r="D192" s="158" t="s">
        <v>205</v>
      </c>
      <c r="E192" s="172"/>
      <c r="F192" s="95" t="s">
        <v>114</v>
      </c>
      <c r="G192" s="170"/>
    </row>
    <row r="193" ht="25.5" spans="1:7">
      <c r="A193" s="157">
        <v>10</v>
      </c>
      <c r="B193" s="158" t="s">
        <v>206</v>
      </c>
      <c r="C193" s="158" t="s">
        <v>207</v>
      </c>
      <c r="D193" s="158"/>
      <c r="E193" s="172"/>
      <c r="F193" s="95" t="s">
        <v>114</v>
      </c>
      <c r="G193" s="170"/>
    </row>
    <row r="194" ht="25.5" spans="1:7">
      <c r="A194" s="157">
        <v>11</v>
      </c>
      <c r="B194" s="158" t="s">
        <v>277</v>
      </c>
      <c r="C194" s="158"/>
      <c r="D194" s="158" t="s">
        <v>205</v>
      </c>
      <c r="E194" s="172"/>
      <c r="F194" s="95" t="s">
        <v>114</v>
      </c>
      <c r="G194" s="170"/>
    </row>
    <row r="195" ht="25.5" spans="1:7">
      <c r="A195" s="157">
        <v>12</v>
      </c>
      <c r="B195" s="158" t="s">
        <v>209</v>
      </c>
      <c r="C195" s="158" t="s">
        <v>278</v>
      </c>
      <c r="D195" s="158"/>
      <c r="E195" s="172"/>
      <c r="F195" s="95" t="s">
        <v>114</v>
      </c>
      <c r="G195" s="170"/>
    </row>
    <row r="196" spans="1:7">
      <c r="A196" s="157">
        <v>13</v>
      </c>
      <c r="B196" s="158" t="s">
        <v>279</v>
      </c>
      <c r="C196" s="158">
        <v>3</v>
      </c>
      <c r="D196" s="158"/>
      <c r="E196" s="172"/>
      <c r="F196" s="95" t="s">
        <v>114</v>
      </c>
      <c r="G196" s="170"/>
    </row>
    <row r="197" ht="25.5" spans="1:7">
      <c r="A197" s="157">
        <v>14</v>
      </c>
      <c r="B197" s="158" t="s">
        <v>280</v>
      </c>
      <c r="C197" s="158"/>
      <c r="D197" s="158" t="s">
        <v>281</v>
      </c>
      <c r="E197" s="172" t="s">
        <v>282</v>
      </c>
      <c r="F197" s="95" t="s">
        <v>114</v>
      </c>
      <c r="G197" s="170"/>
    </row>
    <row r="198" spans="1:7">
      <c r="A198" s="157">
        <v>15</v>
      </c>
      <c r="B198" s="158" t="s">
        <v>283</v>
      </c>
      <c r="C198" s="158"/>
      <c r="D198" s="158" t="s">
        <v>284</v>
      </c>
      <c r="E198" s="172"/>
      <c r="F198" s="95" t="s">
        <v>114</v>
      </c>
      <c r="G198" s="170"/>
    </row>
    <row r="199" ht="25.5" spans="1:7">
      <c r="A199" s="157">
        <v>16</v>
      </c>
      <c r="B199" s="158" t="s">
        <v>214</v>
      </c>
      <c r="C199" s="158" t="s">
        <v>285</v>
      </c>
      <c r="D199" s="158" t="s">
        <v>216</v>
      </c>
      <c r="E199" s="172"/>
      <c r="F199" s="95" t="s">
        <v>114</v>
      </c>
      <c r="G199" s="170"/>
    </row>
    <row r="200" ht="89.25" spans="1:7">
      <c r="A200" s="157">
        <v>17</v>
      </c>
      <c r="B200" s="158" t="s">
        <v>217</v>
      </c>
      <c r="C200" s="158"/>
      <c r="D200" s="158" t="s">
        <v>218</v>
      </c>
      <c r="E200" s="172" t="s">
        <v>286</v>
      </c>
      <c r="F200" s="95" t="s">
        <v>117</v>
      </c>
      <c r="G200" s="259" t="s">
        <v>287</v>
      </c>
    </row>
    <row r="201" ht="48" spans="1:7">
      <c r="A201" s="157">
        <v>18</v>
      </c>
      <c r="B201" s="164" t="s">
        <v>167</v>
      </c>
      <c r="C201" s="164" t="s">
        <v>168</v>
      </c>
      <c r="D201" s="165" t="s">
        <v>169</v>
      </c>
      <c r="E201" s="159"/>
      <c r="F201" s="95" t="s">
        <v>114</v>
      </c>
      <c r="G201" s="162"/>
    </row>
    <row r="202" ht="39.95" customHeight="1" spans="1:7">
      <c r="A202" s="157">
        <v>19</v>
      </c>
      <c r="B202" s="168" t="s">
        <v>225</v>
      </c>
      <c r="C202" s="194"/>
      <c r="D202" s="169" t="s">
        <v>226</v>
      </c>
      <c r="E202" s="209"/>
      <c r="F202" s="95" t="s">
        <v>114</v>
      </c>
      <c r="G202" s="170"/>
    </row>
    <row r="203" spans="1:7">
      <c r="A203" s="157">
        <v>20</v>
      </c>
      <c r="B203" s="158"/>
      <c r="C203" s="158"/>
      <c r="D203" s="158"/>
      <c r="E203" s="172"/>
      <c r="F203" s="95"/>
      <c r="G203" s="259"/>
    </row>
    <row r="204" spans="1:7">
      <c r="A204" s="157">
        <v>21</v>
      </c>
      <c r="B204" s="158" t="s">
        <v>229</v>
      </c>
      <c r="C204" s="158"/>
      <c r="D204" s="158" t="s">
        <v>230</v>
      </c>
      <c r="E204" s="172"/>
      <c r="F204" s="95" t="s">
        <v>114</v>
      </c>
      <c r="G204" s="170"/>
    </row>
    <row r="205" ht="66" customHeight="1" spans="1:7">
      <c r="A205" s="157">
        <v>22</v>
      </c>
      <c r="B205" s="158"/>
      <c r="C205" s="158"/>
      <c r="D205" s="158" t="s">
        <v>231</v>
      </c>
      <c r="E205" s="172" t="s">
        <v>288</v>
      </c>
      <c r="F205" s="95" t="s">
        <v>114</v>
      </c>
      <c r="G205" s="170"/>
    </row>
    <row r="206" ht="25.5" spans="1:7">
      <c r="A206" s="157">
        <v>23</v>
      </c>
      <c r="B206" s="158" t="s">
        <v>233</v>
      </c>
      <c r="C206" s="158"/>
      <c r="D206" s="158" t="s">
        <v>234</v>
      </c>
      <c r="E206" s="172"/>
      <c r="F206" s="95" t="s">
        <v>114</v>
      </c>
      <c r="G206" s="170"/>
    </row>
    <row r="207" ht="38.25" spans="1:7">
      <c r="A207" s="157">
        <v>24</v>
      </c>
      <c r="B207" s="158" t="s">
        <v>235</v>
      </c>
      <c r="C207" s="158"/>
      <c r="D207" s="158" t="s">
        <v>236</v>
      </c>
      <c r="E207" s="172"/>
      <c r="F207" s="95" t="s">
        <v>114</v>
      </c>
      <c r="G207" s="170"/>
    </row>
    <row r="208" ht="38.25" spans="1:7">
      <c r="A208" s="157"/>
      <c r="B208" s="158"/>
      <c r="C208" s="158"/>
      <c r="D208" s="158" t="s">
        <v>237</v>
      </c>
      <c r="E208" s="172"/>
      <c r="F208" s="95" t="s">
        <v>114</v>
      </c>
      <c r="G208" s="170"/>
    </row>
    <row r="209" ht="13.5" spans="1:7">
      <c r="A209" s="173"/>
      <c r="B209" s="174" t="s">
        <v>238</v>
      </c>
      <c r="C209" s="174"/>
      <c r="D209" s="175"/>
      <c r="E209" s="175"/>
      <c r="F209" s="206" t="s">
        <v>114</v>
      </c>
      <c r="G209" s="177"/>
    </row>
    <row r="213" ht="16.5" spans="1:7">
      <c r="A213" s="115" t="s">
        <v>289</v>
      </c>
      <c r="B213" s="115"/>
      <c r="C213" s="115"/>
      <c r="D213" s="115"/>
      <c r="E213" s="115"/>
      <c r="F213" s="115"/>
      <c r="G213" s="115"/>
    </row>
    <row r="214" ht="29.1" customHeight="1" spans="1:7">
      <c r="A214" s="116"/>
      <c r="B214" s="117" t="s">
        <v>139</v>
      </c>
      <c r="C214" s="241" t="s">
        <v>290</v>
      </c>
      <c r="D214" s="242"/>
      <c r="E214" s="243"/>
      <c r="F214" s="120" t="s">
        <v>141</v>
      </c>
      <c r="G214" s="121" t="s">
        <v>291</v>
      </c>
    </row>
    <row r="215" spans="1:7">
      <c r="A215" s="123"/>
      <c r="B215" s="124" t="s">
        <v>143</v>
      </c>
      <c r="C215" s="244" t="s">
        <v>274</v>
      </c>
      <c r="D215" s="245"/>
      <c r="E215" s="245"/>
      <c r="F215" s="245"/>
      <c r="G215" s="246"/>
    </row>
    <row r="216" spans="1:7">
      <c r="A216" s="130"/>
      <c r="B216" s="124" t="s">
        <v>145</v>
      </c>
      <c r="C216" s="244" t="s">
        <v>275</v>
      </c>
      <c r="D216" s="245"/>
      <c r="E216" s="245"/>
      <c r="F216" s="245"/>
      <c r="G216" s="246"/>
    </row>
    <row r="217" spans="1:7">
      <c r="A217" s="130"/>
      <c r="B217" s="124" t="s">
        <v>147</v>
      </c>
      <c r="C217" s="247"/>
      <c r="D217" s="248"/>
      <c r="E217" s="248"/>
      <c r="F217" s="248"/>
      <c r="G217" s="249"/>
    </row>
    <row r="218" ht="13.5" spans="1:7">
      <c r="A218" s="133"/>
      <c r="B218" s="134" t="s">
        <v>149</v>
      </c>
      <c r="C218" s="250" t="s">
        <v>276</v>
      </c>
      <c r="D218" s="251"/>
      <c r="E218" s="251"/>
      <c r="F218" s="251"/>
      <c r="G218" s="252"/>
    </row>
    <row r="219" spans="1:7">
      <c r="A219" s="138"/>
      <c r="B219" s="139" t="s">
        <v>151</v>
      </c>
      <c r="C219" s="253" t="s">
        <v>152</v>
      </c>
      <c r="D219" s="254"/>
      <c r="E219" s="255"/>
      <c r="F219" s="142" t="s">
        <v>153</v>
      </c>
      <c r="G219" s="143"/>
    </row>
    <row r="220" ht="13.5" spans="1:7">
      <c r="A220" s="145"/>
      <c r="B220" s="146" t="s">
        <v>154</v>
      </c>
      <c r="C220" s="256" t="s">
        <v>155</v>
      </c>
      <c r="D220" s="257"/>
      <c r="E220" s="258"/>
      <c r="F220" s="149" t="s">
        <v>156</v>
      </c>
      <c r="G220" s="150" t="s">
        <v>157</v>
      </c>
    </row>
    <row r="221" ht="26.25" spans="1:7">
      <c r="A221" s="152" t="s">
        <v>158</v>
      </c>
      <c r="B221" s="153" t="s">
        <v>159</v>
      </c>
      <c r="C221" s="153" t="s">
        <v>243</v>
      </c>
      <c r="D221" s="153" t="s">
        <v>161</v>
      </c>
      <c r="E221" s="153" t="s">
        <v>244</v>
      </c>
      <c r="F221" s="154" t="s">
        <v>121</v>
      </c>
      <c r="G221" s="155" t="s">
        <v>163</v>
      </c>
    </row>
    <row r="222" spans="1:7">
      <c r="A222" s="157">
        <v>1</v>
      </c>
      <c r="B222" s="164" t="s">
        <v>164</v>
      </c>
      <c r="C222" s="164"/>
      <c r="D222" s="165" t="s">
        <v>165</v>
      </c>
      <c r="E222" s="159" t="s">
        <v>166</v>
      </c>
      <c r="F222" s="95" t="s">
        <v>114</v>
      </c>
      <c r="G222" s="160"/>
    </row>
    <row r="223" ht="48" spans="1:7">
      <c r="A223" s="157">
        <v>2</v>
      </c>
      <c r="B223" s="164" t="s">
        <v>167</v>
      </c>
      <c r="C223" s="164" t="s">
        <v>168</v>
      </c>
      <c r="D223" s="165" t="s">
        <v>169</v>
      </c>
      <c r="E223" s="159"/>
      <c r="F223" s="95" t="s">
        <v>114</v>
      </c>
      <c r="G223" s="162"/>
    </row>
    <row r="224" ht="24" spans="1:7">
      <c r="A224" s="157">
        <v>3</v>
      </c>
      <c r="B224" s="194" t="s">
        <v>170</v>
      </c>
      <c r="C224" s="194"/>
      <c r="D224" s="169" t="s">
        <v>171</v>
      </c>
      <c r="E224" s="209"/>
      <c r="F224" s="95" t="s">
        <v>114</v>
      </c>
      <c r="G224" s="170"/>
    </row>
    <row r="225" spans="1:7">
      <c r="A225" s="157"/>
      <c r="B225" s="194"/>
      <c r="C225" s="194">
        <v>1098490</v>
      </c>
      <c r="D225" s="101" t="s">
        <v>172</v>
      </c>
      <c r="E225" s="195"/>
      <c r="F225" s="95" t="s">
        <v>114</v>
      </c>
      <c r="G225" s="170"/>
    </row>
    <row r="226" spans="1:7">
      <c r="A226" s="157"/>
      <c r="B226" s="183"/>
      <c r="C226" s="158" t="s">
        <v>173</v>
      </c>
      <c r="D226" s="158" t="s">
        <v>174</v>
      </c>
      <c r="E226" s="172"/>
      <c r="F226" s="95" t="s">
        <v>114</v>
      </c>
      <c r="G226" s="170"/>
    </row>
    <row r="227" spans="1:7">
      <c r="A227" s="157"/>
      <c r="B227" s="183"/>
      <c r="C227" s="158"/>
      <c r="D227" s="158" t="s">
        <v>175</v>
      </c>
      <c r="E227" s="172"/>
      <c r="F227" s="95" t="s">
        <v>114</v>
      </c>
      <c r="G227" s="170"/>
    </row>
    <row r="228" spans="1:7">
      <c r="A228" s="157"/>
      <c r="B228" s="183"/>
      <c r="C228" s="158">
        <v>0</v>
      </c>
      <c r="D228" s="158" t="s">
        <v>176</v>
      </c>
      <c r="E228" s="172"/>
      <c r="F228" s="95" t="s">
        <v>114</v>
      </c>
      <c r="G228" s="170"/>
    </row>
    <row r="229" spans="1:7">
      <c r="A229" s="157"/>
      <c r="B229" s="183"/>
      <c r="C229" s="158">
        <v>0.851</v>
      </c>
      <c r="D229" s="158" t="s">
        <v>177</v>
      </c>
      <c r="E229" s="172"/>
      <c r="F229" s="95" t="s">
        <v>114</v>
      </c>
      <c r="G229" s="170"/>
    </row>
    <row r="230" ht="76.5" spans="1:7">
      <c r="A230" s="157"/>
      <c r="B230" s="183"/>
      <c r="C230" s="158" t="s">
        <v>178</v>
      </c>
      <c r="D230" s="158" t="s">
        <v>179</v>
      </c>
      <c r="E230" s="172"/>
      <c r="F230" s="95" t="s">
        <v>114</v>
      </c>
      <c r="G230" s="259"/>
    </row>
    <row r="231" ht="25.5" spans="1:7">
      <c r="A231" s="157"/>
      <c r="B231" s="183"/>
      <c r="C231" s="158" t="s">
        <v>180</v>
      </c>
      <c r="D231" s="158" t="s">
        <v>181</v>
      </c>
      <c r="E231" s="172"/>
      <c r="F231" s="95" t="s">
        <v>114</v>
      </c>
      <c r="G231" s="170"/>
    </row>
    <row r="232" ht="25.5" spans="1:7">
      <c r="A232" s="157"/>
      <c r="B232" s="158"/>
      <c r="C232" s="158" t="s">
        <v>180</v>
      </c>
      <c r="D232" s="158" t="s">
        <v>182</v>
      </c>
      <c r="E232" s="172"/>
      <c r="F232" s="95" t="s">
        <v>114</v>
      </c>
      <c r="G232" s="170"/>
    </row>
    <row r="233" ht="25.5" spans="1:7">
      <c r="A233" s="157"/>
      <c r="B233" s="158"/>
      <c r="C233" s="158" t="s">
        <v>183</v>
      </c>
      <c r="D233" s="158" t="s">
        <v>184</v>
      </c>
      <c r="E233" s="172"/>
      <c r="F233" s="95" t="s">
        <v>114</v>
      </c>
      <c r="G233" s="170"/>
    </row>
    <row r="234" spans="1:7">
      <c r="A234" s="157"/>
      <c r="B234" s="158"/>
      <c r="C234" s="158" t="s">
        <v>183</v>
      </c>
      <c r="D234" s="158" t="s">
        <v>185</v>
      </c>
      <c r="E234" s="172"/>
      <c r="F234" s="95" t="s">
        <v>114</v>
      </c>
      <c r="G234" s="170"/>
    </row>
    <row r="235" ht="25.5" spans="1:7">
      <c r="A235" s="157"/>
      <c r="B235" s="158"/>
      <c r="C235" s="158" t="s">
        <v>186</v>
      </c>
      <c r="D235" s="158" t="s">
        <v>187</v>
      </c>
      <c r="E235" s="172"/>
      <c r="F235" s="95" t="s">
        <v>114</v>
      </c>
      <c r="G235" s="170"/>
    </row>
    <row r="236" ht="25.5" spans="1:7">
      <c r="A236" s="157"/>
      <c r="B236" s="158"/>
      <c r="C236" s="158" t="s">
        <v>186</v>
      </c>
      <c r="D236" s="158" t="s">
        <v>188</v>
      </c>
      <c r="E236" s="172"/>
      <c r="F236" s="95" t="s">
        <v>114</v>
      </c>
      <c r="G236" s="170"/>
    </row>
    <row r="237" spans="1:7">
      <c r="A237" s="157"/>
      <c r="B237" s="158"/>
      <c r="C237" s="158">
        <v>4</v>
      </c>
      <c r="D237" s="158" t="s">
        <v>189</v>
      </c>
      <c r="E237" s="172"/>
      <c r="F237" s="95" t="s">
        <v>114</v>
      </c>
      <c r="G237" s="170"/>
    </row>
    <row r="238" spans="1:7">
      <c r="A238" s="157"/>
      <c r="B238" s="158"/>
      <c r="C238" s="158"/>
      <c r="D238" s="158" t="s">
        <v>190</v>
      </c>
      <c r="E238" s="172"/>
      <c r="F238" s="95" t="s">
        <v>114</v>
      </c>
      <c r="G238" s="170"/>
    </row>
    <row r="239" spans="1:7">
      <c r="A239" s="157"/>
      <c r="B239" s="158"/>
      <c r="C239" s="158"/>
      <c r="D239" s="158" t="s">
        <v>191</v>
      </c>
      <c r="E239" s="172"/>
      <c r="F239" s="95" t="s">
        <v>114</v>
      </c>
      <c r="G239" s="170"/>
    </row>
    <row r="240" spans="1:7">
      <c r="A240" s="157"/>
      <c r="B240" s="158"/>
      <c r="C240" s="158"/>
      <c r="D240" s="158" t="s">
        <v>192</v>
      </c>
      <c r="E240" s="172"/>
      <c r="F240" s="95" t="s">
        <v>114</v>
      </c>
      <c r="G240" s="170"/>
    </row>
    <row r="241" spans="1:7">
      <c r="A241" s="157">
        <v>4</v>
      </c>
      <c r="B241" s="158" t="s">
        <v>193</v>
      </c>
      <c r="C241" s="158">
        <v>3</v>
      </c>
      <c r="D241" s="158"/>
      <c r="E241" s="172"/>
      <c r="F241" s="95" t="s">
        <v>114</v>
      </c>
      <c r="G241" s="170"/>
    </row>
    <row r="242" spans="1:7">
      <c r="A242" s="157">
        <v>5</v>
      </c>
      <c r="B242" s="158" t="s">
        <v>194</v>
      </c>
      <c r="C242" s="158"/>
      <c r="D242" s="158" t="s">
        <v>195</v>
      </c>
      <c r="E242" s="172"/>
      <c r="F242" s="95" t="s">
        <v>114</v>
      </c>
      <c r="G242" s="170"/>
    </row>
    <row r="243" ht="25.5" spans="1:7">
      <c r="A243" s="157">
        <v>6</v>
      </c>
      <c r="B243" s="158" t="s">
        <v>196</v>
      </c>
      <c r="C243" s="158" t="s">
        <v>197</v>
      </c>
      <c r="D243" s="158" t="s">
        <v>198</v>
      </c>
      <c r="E243" s="172"/>
      <c r="F243" s="95" t="s">
        <v>114</v>
      </c>
      <c r="G243" s="170"/>
    </row>
    <row r="244" ht="38.25" spans="1:7">
      <c r="A244" s="157">
        <v>7</v>
      </c>
      <c r="B244" s="158" t="s">
        <v>199</v>
      </c>
      <c r="C244" s="158"/>
      <c r="D244" s="158" t="s">
        <v>259</v>
      </c>
      <c r="E244" s="172"/>
      <c r="F244" s="95" t="s">
        <v>114</v>
      </c>
      <c r="G244" s="170"/>
    </row>
    <row r="245" ht="25.5" spans="1:7">
      <c r="A245" s="157">
        <v>8</v>
      </c>
      <c r="B245" s="158" t="s">
        <v>248</v>
      </c>
      <c r="C245" s="158">
        <v>1892</v>
      </c>
      <c r="D245" s="158" t="s">
        <v>250</v>
      </c>
      <c r="E245" s="172"/>
      <c r="F245" s="95" t="s">
        <v>114</v>
      </c>
      <c r="G245" s="170"/>
    </row>
    <row r="246" ht="38.25" spans="1:7">
      <c r="A246" s="157"/>
      <c r="B246" s="158" t="s">
        <v>292</v>
      </c>
      <c r="C246" s="158" t="s">
        <v>293</v>
      </c>
      <c r="D246" s="158" t="s">
        <v>293</v>
      </c>
      <c r="E246" s="172"/>
      <c r="F246" s="95"/>
      <c r="G246" s="170"/>
    </row>
    <row r="247" spans="1:7">
      <c r="A247" s="157"/>
      <c r="B247" s="158"/>
      <c r="C247" s="158"/>
      <c r="D247" s="158"/>
      <c r="E247" s="172"/>
      <c r="F247" s="95"/>
      <c r="G247" s="170"/>
    </row>
    <row r="248" ht="25.5" spans="1:7">
      <c r="A248" s="157">
        <v>9</v>
      </c>
      <c r="B248" s="158" t="s">
        <v>204</v>
      </c>
      <c r="C248" s="158"/>
      <c r="D248" s="158" t="s">
        <v>205</v>
      </c>
      <c r="E248" s="172"/>
      <c r="F248" s="95" t="s">
        <v>114</v>
      </c>
      <c r="G248" s="170"/>
    </row>
    <row r="249" ht="25.5" spans="1:7">
      <c r="A249" s="157">
        <v>10</v>
      </c>
      <c r="B249" s="158" t="s">
        <v>206</v>
      </c>
      <c r="C249" s="158" t="s">
        <v>207</v>
      </c>
      <c r="D249" s="158"/>
      <c r="E249" s="172"/>
      <c r="F249" s="95" t="s">
        <v>114</v>
      </c>
      <c r="G249" s="170"/>
    </row>
    <row r="250" spans="1:7">
      <c r="A250" s="157">
        <v>15</v>
      </c>
      <c r="B250" s="158" t="s">
        <v>212</v>
      </c>
      <c r="C250" s="158"/>
      <c r="D250" s="158" t="s">
        <v>284</v>
      </c>
      <c r="E250" s="172"/>
      <c r="F250" s="95" t="s">
        <v>114</v>
      </c>
      <c r="G250" s="170"/>
    </row>
    <row r="251" ht="25.5" spans="1:7">
      <c r="A251" s="157">
        <v>16</v>
      </c>
      <c r="B251" s="158" t="s">
        <v>214</v>
      </c>
      <c r="C251" s="158" t="s">
        <v>215</v>
      </c>
      <c r="D251" s="158" t="s">
        <v>216</v>
      </c>
      <c r="E251" s="172"/>
      <c r="F251" s="95" t="s">
        <v>114</v>
      </c>
      <c r="G251" s="170"/>
    </row>
    <row r="252" ht="102" spans="1:7">
      <c r="A252" s="157">
        <v>17</v>
      </c>
      <c r="B252" s="158" t="s">
        <v>217</v>
      </c>
      <c r="C252" s="158"/>
      <c r="D252" s="158" t="s">
        <v>218</v>
      </c>
      <c r="E252" s="172" t="s">
        <v>286</v>
      </c>
      <c r="F252" s="95" t="s">
        <v>117</v>
      </c>
      <c r="G252" s="259" t="s">
        <v>294</v>
      </c>
    </row>
    <row r="253" ht="48" spans="1:7">
      <c r="A253" s="157">
        <v>18</v>
      </c>
      <c r="B253" s="164" t="s">
        <v>167</v>
      </c>
      <c r="C253" s="164" t="s">
        <v>168</v>
      </c>
      <c r="D253" s="165" t="s">
        <v>169</v>
      </c>
      <c r="E253" s="159"/>
      <c r="F253" s="95" t="s">
        <v>114</v>
      </c>
      <c r="G253" s="259"/>
    </row>
    <row r="254" ht="36" spans="1:7">
      <c r="A254" s="157">
        <v>19</v>
      </c>
      <c r="B254" s="168" t="s">
        <v>225</v>
      </c>
      <c r="C254" s="194"/>
      <c r="D254" s="169" t="s">
        <v>226</v>
      </c>
      <c r="E254" s="209"/>
      <c r="F254" s="95" t="s">
        <v>114</v>
      </c>
      <c r="G254" s="259"/>
    </row>
    <row r="255" spans="1:7">
      <c r="A255" s="157">
        <v>18</v>
      </c>
      <c r="B255" s="158" t="s">
        <v>229</v>
      </c>
      <c r="C255" s="158"/>
      <c r="D255" s="158" t="s">
        <v>230</v>
      </c>
      <c r="E255" s="172"/>
      <c r="F255" s="95" t="s">
        <v>114</v>
      </c>
      <c r="G255" s="170"/>
    </row>
    <row r="256" ht="25.5" spans="1:7">
      <c r="A256" s="157"/>
      <c r="B256" s="158"/>
      <c r="C256" s="158"/>
      <c r="D256" s="158" t="s">
        <v>231</v>
      </c>
      <c r="E256" s="172" t="s">
        <v>232</v>
      </c>
      <c r="F256" s="95" t="s">
        <v>114</v>
      </c>
      <c r="G256" s="170"/>
    </row>
    <row r="257" ht="25.5" spans="1:7">
      <c r="A257" s="157">
        <v>19</v>
      </c>
      <c r="B257" s="158" t="s">
        <v>233</v>
      </c>
      <c r="C257" s="158"/>
      <c r="D257" s="158" t="s">
        <v>234</v>
      </c>
      <c r="E257" s="172"/>
      <c r="F257" s="95" t="s">
        <v>114</v>
      </c>
      <c r="G257" s="170"/>
    </row>
    <row r="258" ht="38.25" spans="1:7">
      <c r="A258" s="157">
        <v>20</v>
      </c>
      <c r="B258" s="158" t="s">
        <v>235</v>
      </c>
      <c r="C258" s="158"/>
      <c r="D258" s="158" t="s">
        <v>236</v>
      </c>
      <c r="E258" s="172"/>
      <c r="F258" s="95" t="s">
        <v>114</v>
      </c>
      <c r="G258" s="170"/>
    </row>
    <row r="259" ht="38.25" spans="1:7">
      <c r="A259" s="157"/>
      <c r="B259" s="158"/>
      <c r="C259" s="158"/>
      <c r="D259" s="158" t="s">
        <v>237</v>
      </c>
      <c r="E259" s="172"/>
      <c r="F259" s="95" t="s">
        <v>114</v>
      </c>
      <c r="G259" s="170"/>
    </row>
    <row r="260" ht="13.5" spans="1:7">
      <c r="A260" s="173"/>
      <c r="B260" s="174" t="s">
        <v>238</v>
      </c>
      <c r="C260" s="174"/>
      <c r="D260" s="175"/>
      <c r="E260" s="175"/>
      <c r="F260" s="206" t="s">
        <v>114</v>
      </c>
      <c r="G260" s="177"/>
    </row>
    <row r="263" ht="16.5" spans="1:7">
      <c r="A263" s="115" t="s">
        <v>295</v>
      </c>
      <c r="B263" s="115"/>
      <c r="C263" s="115"/>
      <c r="D263" s="115"/>
      <c r="E263" s="115"/>
      <c r="F263" s="115"/>
      <c r="G263" s="115"/>
    </row>
    <row r="264" ht="30.95" customHeight="1" spans="1:7">
      <c r="A264" s="116"/>
      <c r="B264" s="117" t="s">
        <v>139</v>
      </c>
      <c r="C264" s="241" t="s">
        <v>296</v>
      </c>
      <c r="D264" s="242"/>
      <c r="E264" s="243"/>
      <c r="F264" s="120" t="s">
        <v>141</v>
      </c>
      <c r="G264" s="121" t="s">
        <v>297</v>
      </c>
    </row>
    <row r="265" spans="1:7">
      <c r="A265" s="123"/>
      <c r="B265" s="124" t="s">
        <v>143</v>
      </c>
      <c r="C265" s="244"/>
      <c r="D265" s="245"/>
      <c r="E265" s="245"/>
      <c r="F265" s="245"/>
      <c r="G265" s="246"/>
    </row>
    <row r="266" spans="1:7">
      <c r="A266" s="130"/>
      <c r="B266" s="124" t="s">
        <v>145</v>
      </c>
      <c r="C266" s="244"/>
      <c r="D266" s="245"/>
      <c r="E266" s="245"/>
      <c r="F266" s="245"/>
      <c r="G266" s="246"/>
    </row>
    <row r="267" spans="1:7">
      <c r="A267" s="130"/>
      <c r="B267" s="124" t="s">
        <v>147</v>
      </c>
      <c r="C267" s="247"/>
      <c r="D267" s="248"/>
      <c r="E267" s="248"/>
      <c r="F267" s="248"/>
      <c r="G267" s="249"/>
    </row>
    <row r="268" ht="13.5" spans="1:7">
      <c r="A268" s="133"/>
      <c r="B268" s="134" t="s">
        <v>149</v>
      </c>
      <c r="C268" s="250" t="s">
        <v>298</v>
      </c>
      <c r="D268" s="251"/>
      <c r="E268" s="251"/>
      <c r="F268" s="251"/>
      <c r="G268" s="252"/>
    </row>
    <row r="269" spans="1:7">
      <c r="A269" s="138"/>
      <c r="B269" s="139" t="s">
        <v>151</v>
      </c>
      <c r="C269" s="253" t="s">
        <v>152</v>
      </c>
      <c r="D269" s="254"/>
      <c r="E269" s="255"/>
      <c r="F269" s="142" t="s">
        <v>153</v>
      </c>
      <c r="G269" s="143"/>
    </row>
    <row r="270" ht="13.5" spans="1:7">
      <c r="A270" s="145"/>
      <c r="B270" s="146" t="s">
        <v>154</v>
      </c>
      <c r="C270" s="256" t="s">
        <v>155</v>
      </c>
      <c r="D270" s="257"/>
      <c r="E270" s="258"/>
      <c r="F270" s="149" t="s">
        <v>156</v>
      </c>
      <c r="G270" s="150" t="s">
        <v>157</v>
      </c>
    </row>
    <row r="271" ht="26.25" spans="1:7">
      <c r="A271" s="152" t="s">
        <v>158</v>
      </c>
      <c r="B271" s="153" t="s">
        <v>159</v>
      </c>
      <c r="C271" s="153" t="s">
        <v>243</v>
      </c>
      <c r="D271" s="153" t="s">
        <v>161</v>
      </c>
      <c r="E271" s="153" t="s">
        <v>244</v>
      </c>
      <c r="F271" s="154" t="s">
        <v>121</v>
      </c>
      <c r="G271" s="155" t="s">
        <v>163</v>
      </c>
    </row>
    <row r="272" spans="1:7">
      <c r="A272" s="157">
        <v>1</v>
      </c>
      <c r="B272" s="164" t="s">
        <v>164</v>
      </c>
      <c r="C272" s="164"/>
      <c r="D272" s="165" t="s">
        <v>165</v>
      </c>
      <c r="E272" s="159" t="s">
        <v>166</v>
      </c>
      <c r="F272" s="95" t="s">
        <v>114</v>
      </c>
      <c r="G272" s="160"/>
    </row>
    <row r="273" ht="48" spans="1:7">
      <c r="A273" s="157">
        <v>2</v>
      </c>
      <c r="B273" s="164" t="s">
        <v>167</v>
      </c>
      <c r="C273" s="164" t="s">
        <v>168</v>
      </c>
      <c r="D273" s="165" t="s">
        <v>169</v>
      </c>
      <c r="E273" s="159"/>
      <c r="F273" s="95" t="s">
        <v>114</v>
      </c>
      <c r="G273" s="162"/>
    </row>
    <row r="274" ht="24" spans="1:7">
      <c r="A274" s="157">
        <v>3</v>
      </c>
      <c r="B274" s="194" t="s">
        <v>170</v>
      </c>
      <c r="C274" s="194"/>
      <c r="D274" s="169" t="s">
        <v>171</v>
      </c>
      <c r="E274" s="209"/>
      <c r="F274" s="95" t="s">
        <v>114</v>
      </c>
      <c r="G274" s="170"/>
    </row>
    <row r="275" spans="1:7">
      <c r="A275" s="157"/>
      <c r="B275" s="194"/>
      <c r="C275" s="194">
        <v>1098490</v>
      </c>
      <c r="D275" s="101" t="s">
        <v>172</v>
      </c>
      <c r="E275" s="195"/>
      <c r="F275" s="95" t="s">
        <v>114</v>
      </c>
      <c r="G275" s="170"/>
    </row>
    <row r="276" spans="1:7">
      <c r="A276" s="157"/>
      <c r="B276" s="183"/>
      <c r="C276" s="158" t="s">
        <v>173</v>
      </c>
      <c r="D276" s="158" t="s">
        <v>174</v>
      </c>
      <c r="E276" s="172"/>
      <c r="F276" s="95" t="s">
        <v>114</v>
      </c>
      <c r="G276" s="170"/>
    </row>
    <row r="277" spans="1:7">
      <c r="A277" s="157"/>
      <c r="B277" s="183"/>
      <c r="C277" s="158"/>
      <c r="D277" s="158" t="s">
        <v>175</v>
      </c>
      <c r="E277" s="172"/>
      <c r="F277" s="95" t="s">
        <v>114</v>
      </c>
      <c r="G277" s="170"/>
    </row>
    <row r="278" spans="1:7">
      <c r="A278" s="157"/>
      <c r="B278" s="183"/>
      <c r="C278" s="158">
        <v>0</v>
      </c>
      <c r="D278" s="158" t="s">
        <v>176</v>
      </c>
      <c r="E278" s="172"/>
      <c r="F278" s="95" t="s">
        <v>114</v>
      </c>
      <c r="G278" s="170"/>
    </row>
    <row r="279" spans="1:7">
      <c r="A279" s="157"/>
      <c r="B279" s="183"/>
      <c r="C279" s="158">
        <v>0.851</v>
      </c>
      <c r="D279" s="158" t="s">
        <v>177</v>
      </c>
      <c r="E279" s="172"/>
      <c r="F279" s="95" t="s">
        <v>114</v>
      </c>
      <c r="G279" s="170"/>
    </row>
    <row r="280" ht="76.5" spans="1:7">
      <c r="A280" s="157"/>
      <c r="B280" s="183"/>
      <c r="C280" s="158" t="s">
        <v>178</v>
      </c>
      <c r="D280" s="158" t="s">
        <v>179</v>
      </c>
      <c r="E280" s="172"/>
      <c r="F280" s="95" t="s">
        <v>114</v>
      </c>
      <c r="G280" s="259"/>
    </row>
    <row r="281" ht="25.5" spans="1:7">
      <c r="A281" s="157"/>
      <c r="B281" s="183"/>
      <c r="C281" s="158" t="s">
        <v>180</v>
      </c>
      <c r="D281" s="158" t="s">
        <v>181</v>
      </c>
      <c r="E281" s="172"/>
      <c r="F281" s="95" t="s">
        <v>114</v>
      </c>
      <c r="G281" s="170"/>
    </row>
    <row r="282" ht="25.5" spans="1:7">
      <c r="A282" s="157"/>
      <c r="B282" s="158"/>
      <c r="C282" s="158" t="s">
        <v>180</v>
      </c>
      <c r="D282" s="158" t="s">
        <v>182</v>
      </c>
      <c r="E282" s="172"/>
      <c r="F282" s="95" t="s">
        <v>114</v>
      </c>
      <c r="G282" s="170"/>
    </row>
    <row r="283" ht="25.5" spans="1:7">
      <c r="A283" s="157"/>
      <c r="B283" s="158"/>
      <c r="C283" s="158" t="s">
        <v>183</v>
      </c>
      <c r="D283" s="158" t="s">
        <v>184</v>
      </c>
      <c r="E283" s="172"/>
      <c r="F283" s="95" t="s">
        <v>114</v>
      </c>
      <c r="G283" s="170"/>
    </row>
    <row r="284" spans="1:7">
      <c r="A284" s="157"/>
      <c r="B284" s="158"/>
      <c r="C284" s="158" t="s">
        <v>183</v>
      </c>
      <c r="D284" s="158" t="s">
        <v>185</v>
      </c>
      <c r="E284" s="172"/>
      <c r="F284" s="95" t="s">
        <v>114</v>
      </c>
      <c r="G284" s="170"/>
    </row>
    <row r="285" ht="25.5" spans="1:7">
      <c r="A285" s="157"/>
      <c r="B285" s="158"/>
      <c r="C285" s="158" t="s">
        <v>186</v>
      </c>
      <c r="D285" s="158" t="s">
        <v>187</v>
      </c>
      <c r="E285" s="172"/>
      <c r="F285" s="95" t="s">
        <v>114</v>
      </c>
      <c r="G285" s="170"/>
    </row>
    <row r="286" ht="25.5" spans="1:7">
      <c r="A286" s="157"/>
      <c r="B286" s="158"/>
      <c r="C286" s="158" t="s">
        <v>186</v>
      </c>
      <c r="D286" s="158" t="s">
        <v>188</v>
      </c>
      <c r="E286" s="172"/>
      <c r="F286" s="95" t="s">
        <v>114</v>
      </c>
      <c r="G286" s="170"/>
    </row>
    <row r="287" spans="1:7">
      <c r="A287" s="157"/>
      <c r="B287" s="158"/>
      <c r="C287" s="158">
        <v>4</v>
      </c>
      <c r="D287" s="158" t="s">
        <v>189</v>
      </c>
      <c r="E287" s="172"/>
      <c r="F287" s="95" t="s">
        <v>114</v>
      </c>
      <c r="G287" s="170"/>
    </row>
    <row r="288" spans="1:7">
      <c r="A288" s="157"/>
      <c r="B288" s="158"/>
      <c r="C288" s="158"/>
      <c r="D288" s="158" t="s">
        <v>190</v>
      </c>
      <c r="E288" s="172"/>
      <c r="F288" s="95" t="s">
        <v>114</v>
      </c>
      <c r="G288" s="170"/>
    </row>
    <row r="289" spans="1:7">
      <c r="A289" s="157"/>
      <c r="B289" s="158"/>
      <c r="C289" s="158"/>
      <c r="D289" s="158" t="s">
        <v>191</v>
      </c>
      <c r="E289" s="172"/>
      <c r="F289" s="95" t="s">
        <v>114</v>
      </c>
      <c r="G289" s="170"/>
    </row>
    <row r="290" spans="1:7">
      <c r="A290" s="157"/>
      <c r="B290" s="158"/>
      <c r="C290" s="158"/>
      <c r="D290" s="158" t="s">
        <v>192</v>
      </c>
      <c r="E290" s="172"/>
      <c r="F290" s="95" t="s">
        <v>114</v>
      </c>
      <c r="G290" s="170"/>
    </row>
    <row r="291" spans="1:7">
      <c r="A291" s="157">
        <v>4</v>
      </c>
      <c r="B291" s="158" t="s">
        <v>193</v>
      </c>
      <c r="C291" s="158">
        <v>3</v>
      </c>
      <c r="D291" s="158"/>
      <c r="E291" s="172"/>
      <c r="F291" s="95" t="s">
        <v>114</v>
      </c>
      <c r="G291" s="170"/>
    </row>
    <row r="292" spans="1:7">
      <c r="A292" s="157">
        <v>5</v>
      </c>
      <c r="B292" s="158" t="s">
        <v>194</v>
      </c>
      <c r="C292" s="158"/>
      <c r="D292" s="158" t="s">
        <v>195</v>
      </c>
      <c r="E292" s="172"/>
      <c r="F292" s="95" t="s">
        <v>114</v>
      </c>
      <c r="G292" s="170"/>
    </row>
    <row r="293" ht="25.5" spans="1:7">
      <c r="A293" s="157">
        <v>6</v>
      </c>
      <c r="B293" s="158" t="s">
        <v>196</v>
      </c>
      <c r="C293" s="158" t="s">
        <v>197</v>
      </c>
      <c r="D293" s="158" t="s">
        <v>198</v>
      </c>
      <c r="E293" s="172"/>
      <c r="F293" s="95" t="s">
        <v>114</v>
      </c>
      <c r="G293" s="170"/>
    </row>
    <row r="294" ht="25.5" spans="1:7">
      <c r="A294" s="157">
        <v>7</v>
      </c>
      <c r="B294" s="158" t="s">
        <v>299</v>
      </c>
      <c r="C294" s="158" t="s">
        <v>300</v>
      </c>
      <c r="D294" s="158" t="s">
        <v>293</v>
      </c>
      <c r="E294" s="172" t="s">
        <v>293</v>
      </c>
      <c r="F294" s="95" t="s">
        <v>114</v>
      </c>
      <c r="G294" s="170"/>
    </row>
    <row r="295" spans="1:7">
      <c r="A295" s="157">
        <v>8</v>
      </c>
      <c r="B295" s="158" t="s">
        <v>199</v>
      </c>
      <c r="C295" s="158"/>
      <c r="D295" s="158" t="s">
        <v>301</v>
      </c>
      <c r="E295" s="172"/>
      <c r="F295" s="95" t="s">
        <v>114</v>
      </c>
      <c r="G295" s="170"/>
    </row>
    <row r="296" ht="25.5" spans="1:7">
      <c r="A296" s="157">
        <v>9</v>
      </c>
      <c r="B296" s="158" t="s">
        <v>248</v>
      </c>
      <c r="C296" s="158">
        <v>1892</v>
      </c>
      <c r="D296" s="158" t="s">
        <v>250</v>
      </c>
      <c r="E296" s="172"/>
      <c r="F296" s="95" t="s">
        <v>114</v>
      </c>
      <c r="G296" s="170"/>
    </row>
    <row r="297" ht="25.5" spans="1:7">
      <c r="A297" s="157">
        <v>10</v>
      </c>
      <c r="B297" s="158" t="s">
        <v>204</v>
      </c>
      <c r="C297" s="158"/>
      <c r="D297" s="158" t="s">
        <v>205</v>
      </c>
      <c r="E297" s="172"/>
      <c r="F297" s="95" t="s">
        <v>114</v>
      </c>
      <c r="G297" s="170"/>
    </row>
    <row r="298" ht="25.5" spans="1:7">
      <c r="A298" s="157">
        <v>11</v>
      </c>
      <c r="B298" s="158" t="s">
        <v>206</v>
      </c>
      <c r="C298" s="158"/>
      <c r="D298" s="158"/>
      <c r="E298" s="172" t="s">
        <v>207</v>
      </c>
      <c r="F298" s="95" t="s">
        <v>114</v>
      </c>
      <c r="G298" s="170"/>
    </row>
    <row r="299" ht="25.5" spans="1:7">
      <c r="A299" s="157">
        <v>14</v>
      </c>
      <c r="B299" s="158" t="s">
        <v>280</v>
      </c>
      <c r="C299" s="158"/>
      <c r="D299" s="158" t="s">
        <v>281</v>
      </c>
      <c r="E299" s="172" t="s">
        <v>282</v>
      </c>
      <c r="F299" s="95" t="s">
        <v>114</v>
      </c>
      <c r="G299" s="170"/>
    </row>
    <row r="300" spans="1:7">
      <c r="A300" s="157">
        <v>15</v>
      </c>
      <c r="B300" s="158" t="s">
        <v>283</v>
      </c>
      <c r="C300" s="158"/>
      <c r="D300" s="158" t="s">
        <v>284</v>
      </c>
      <c r="E300" s="172"/>
      <c r="F300" s="95" t="s">
        <v>114</v>
      </c>
      <c r="G300" s="170"/>
    </row>
    <row r="301" ht="25.5" spans="1:7">
      <c r="A301" s="157">
        <v>16</v>
      </c>
      <c r="B301" s="158" t="s">
        <v>302</v>
      </c>
      <c r="C301" s="158" t="s">
        <v>285</v>
      </c>
      <c r="D301" s="158" t="s">
        <v>216</v>
      </c>
      <c r="E301" s="172"/>
      <c r="F301" s="95" t="s">
        <v>114</v>
      </c>
      <c r="G301" s="170"/>
    </row>
    <row r="302" ht="76.5" spans="1:7">
      <c r="A302" s="157">
        <v>17</v>
      </c>
      <c r="B302" s="158" t="s">
        <v>217</v>
      </c>
      <c r="C302" s="158"/>
      <c r="D302" s="158" t="s">
        <v>218</v>
      </c>
      <c r="E302" s="172"/>
      <c r="F302" s="95" t="s">
        <v>117</v>
      </c>
      <c r="G302" s="259" t="s">
        <v>303</v>
      </c>
    </row>
    <row r="303" ht="48" spans="1:7">
      <c r="A303" s="157">
        <v>18</v>
      </c>
      <c r="B303" s="164" t="s">
        <v>167</v>
      </c>
      <c r="C303" s="164" t="s">
        <v>168</v>
      </c>
      <c r="D303" s="165" t="s">
        <v>169</v>
      </c>
      <c r="E303" s="159"/>
      <c r="F303" s="95" t="s">
        <v>114</v>
      </c>
      <c r="G303" s="259"/>
    </row>
    <row r="304" ht="36" spans="1:7">
      <c r="A304" s="157">
        <v>19</v>
      </c>
      <c r="B304" s="168" t="s">
        <v>225</v>
      </c>
      <c r="C304" s="194"/>
      <c r="D304" s="169" t="s">
        <v>226</v>
      </c>
      <c r="E304" s="209"/>
      <c r="F304" s="95" t="s">
        <v>114</v>
      </c>
      <c r="G304" s="259"/>
    </row>
    <row r="305" spans="1:7">
      <c r="A305" s="157">
        <v>18</v>
      </c>
      <c r="B305" s="158" t="s">
        <v>229</v>
      </c>
      <c r="C305" s="158"/>
      <c r="D305" s="158" t="s">
        <v>230</v>
      </c>
      <c r="E305" s="172"/>
      <c r="F305" s="95" t="s">
        <v>114</v>
      </c>
      <c r="G305" s="170"/>
    </row>
    <row r="306" ht="25.5" spans="1:7">
      <c r="A306" s="157"/>
      <c r="B306" s="158"/>
      <c r="C306" s="158"/>
      <c r="D306" s="158" t="s">
        <v>231</v>
      </c>
      <c r="E306" s="172" t="s">
        <v>304</v>
      </c>
      <c r="F306" s="95" t="s">
        <v>114</v>
      </c>
      <c r="G306" s="170"/>
    </row>
    <row r="307" ht="25.5" spans="1:7">
      <c r="A307" s="157">
        <v>19</v>
      </c>
      <c r="B307" s="158" t="s">
        <v>233</v>
      </c>
      <c r="C307" s="158"/>
      <c r="D307" s="158" t="s">
        <v>234</v>
      </c>
      <c r="E307" s="172"/>
      <c r="F307" s="95" t="s">
        <v>114</v>
      </c>
      <c r="G307" s="170"/>
    </row>
    <row r="308" ht="38.25" spans="1:7">
      <c r="A308" s="157">
        <v>20</v>
      </c>
      <c r="B308" s="158" t="s">
        <v>235</v>
      </c>
      <c r="C308" s="158"/>
      <c r="D308" s="158" t="s">
        <v>236</v>
      </c>
      <c r="E308" s="172"/>
      <c r="F308" s="95" t="s">
        <v>114</v>
      </c>
      <c r="G308" s="170"/>
    </row>
    <row r="309" ht="38.25" spans="1:7">
      <c r="A309" s="157">
        <v>21</v>
      </c>
      <c r="B309" s="158"/>
      <c r="C309" s="158"/>
      <c r="D309" s="158" t="s">
        <v>237</v>
      </c>
      <c r="E309" s="172"/>
      <c r="F309" s="95" t="s">
        <v>114</v>
      </c>
      <c r="G309" s="170"/>
    </row>
    <row r="310" ht="13.5" spans="1:7">
      <c r="A310" s="173"/>
      <c r="B310" s="174" t="s">
        <v>238</v>
      </c>
      <c r="C310" s="174"/>
      <c r="D310" s="175"/>
      <c r="E310" s="175"/>
      <c r="F310" s="206" t="s">
        <v>114</v>
      </c>
      <c r="G310" s="177"/>
    </row>
    <row r="315" ht="16.5" spans="1:7">
      <c r="A315" s="115" t="s">
        <v>305</v>
      </c>
      <c r="B315" s="115"/>
      <c r="C315" s="115"/>
      <c r="D315" s="115"/>
      <c r="E315" s="115"/>
      <c r="F315" s="115"/>
      <c r="G315" s="115"/>
    </row>
    <row r="316" ht="50.1" customHeight="1" spans="1:7">
      <c r="A316" s="116"/>
      <c r="B316" s="117" t="s">
        <v>139</v>
      </c>
      <c r="C316" s="241" t="s">
        <v>306</v>
      </c>
      <c r="D316" s="242"/>
      <c r="E316" s="243"/>
      <c r="F316" s="120" t="s">
        <v>141</v>
      </c>
      <c r="G316" s="121" t="s">
        <v>307</v>
      </c>
    </row>
    <row r="317" spans="1:7">
      <c r="A317" s="123"/>
      <c r="B317" s="124" t="s">
        <v>143</v>
      </c>
      <c r="C317" s="244"/>
      <c r="D317" s="245"/>
      <c r="E317" s="245"/>
      <c r="F317" s="245"/>
      <c r="G317" s="246"/>
    </row>
    <row r="318" spans="1:7">
      <c r="A318" s="130"/>
      <c r="B318" s="124" t="s">
        <v>145</v>
      </c>
      <c r="C318" s="244"/>
      <c r="D318" s="245"/>
      <c r="E318" s="245"/>
      <c r="F318" s="245"/>
      <c r="G318" s="246"/>
    </row>
    <row r="319" spans="1:7">
      <c r="A319" s="130"/>
      <c r="B319" s="124" t="s">
        <v>147</v>
      </c>
      <c r="C319" s="247"/>
      <c r="D319" s="248"/>
      <c r="E319" s="248"/>
      <c r="F319" s="248"/>
      <c r="G319" s="249"/>
    </row>
    <row r="320" ht="13.5" spans="1:7">
      <c r="A320" s="133"/>
      <c r="B320" s="134" t="s">
        <v>149</v>
      </c>
      <c r="C320" s="250" t="s">
        <v>308</v>
      </c>
      <c r="D320" s="251"/>
      <c r="E320" s="251"/>
      <c r="F320" s="251"/>
      <c r="G320" s="252"/>
    </row>
    <row r="321" spans="1:7">
      <c r="A321" s="138"/>
      <c r="B321" s="139" t="s">
        <v>151</v>
      </c>
      <c r="C321" s="253" t="s">
        <v>152</v>
      </c>
      <c r="D321" s="254"/>
      <c r="E321" s="255"/>
      <c r="F321" s="142" t="s">
        <v>153</v>
      </c>
      <c r="G321" s="143"/>
    </row>
    <row r="322" ht="13.5" spans="1:7">
      <c r="A322" s="145"/>
      <c r="B322" s="146" t="s">
        <v>154</v>
      </c>
      <c r="C322" s="256" t="s">
        <v>155</v>
      </c>
      <c r="D322" s="257"/>
      <c r="E322" s="258"/>
      <c r="F322" s="149" t="s">
        <v>156</v>
      </c>
      <c r="G322" s="150" t="s">
        <v>157</v>
      </c>
    </row>
    <row r="323" ht="26.25" spans="1:7">
      <c r="A323" s="152" t="s">
        <v>158</v>
      </c>
      <c r="B323" s="153" t="s">
        <v>159</v>
      </c>
      <c r="C323" s="153" t="s">
        <v>243</v>
      </c>
      <c r="D323" s="153" t="s">
        <v>161</v>
      </c>
      <c r="E323" s="153" t="s">
        <v>244</v>
      </c>
      <c r="F323" s="154" t="s">
        <v>121</v>
      </c>
      <c r="G323" s="155" t="s">
        <v>163</v>
      </c>
    </row>
    <row r="324" spans="1:7">
      <c r="A324" s="157">
        <v>1</v>
      </c>
      <c r="B324" s="164" t="s">
        <v>164</v>
      </c>
      <c r="C324" s="164"/>
      <c r="D324" s="165" t="s">
        <v>165</v>
      </c>
      <c r="E324" s="159" t="s">
        <v>166</v>
      </c>
      <c r="F324" s="95" t="s">
        <v>114</v>
      </c>
      <c r="G324" s="160"/>
    </row>
    <row r="325" ht="48" spans="1:7">
      <c r="A325" s="157">
        <v>2</v>
      </c>
      <c r="B325" s="164" t="s">
        <v>167</v>
      </c>
      <c r="C325" s="164" t="s">
        <v>168</v>
      </c>
      <c r="D325" s="165" t="s">
        <v>169</v>
      </c>
      <c r="E325" s="159"/>
      <c r="F325" s="95" t="s">
        <v>114</v>
      </c>
      <c r="G325" s="162"/>
    </row>
    <row r="326" ht="24" spans="1:7">
      <c r="A326" s="157">
        <v>3</v>
      </c>
      <c r="B326" s="194" t="s">
        <v>170</v>
      </c>
      <c r="C326" s="194"/>
      <c r="D326" s="169" t="s">
        <v>171</v>
      </c>
      <c r="E326" s="209"/>
      <c r="F326" s="95" t="s">
        <v>114</v>
      </c>
      <c r="G326" s="170"/>
    </row>
    <row r="327" spans="1:7">
      <c r="A327" s="157"/>
      <c r="B327" s="194"/>
      <c r="C327" s="194">
        <v>1098490</v>
      </c>
      <c r="D327" s="101" t="s">
        <v>172</v>
      </c>
      <c r="E327" s="195"/>
      <c r="F327" s="95" t="s">
        <v>114</v>
      </c>
      <c r="G327" s="170"/>
    </row>
    <row r="328" spans="1:7">
      <c r="A328" s="157"/>
      <c r="B328" s="183"/>
      <c r="C328" s="158" t="s">
        <v>173</v>
      </c>
      <c r="D328" s="158" t="s">
        <v>174</v>
      </c>
      <c r="E328" s="172"/>
      <c r="F328" s="95" t="s">
        <v>114</v>
      </c>
      <c r="G328" s="170"/>
    </row>
    <row r="329" spans="1:7">
      <c r="A329" s="157"/>
      <c r="B329" s="183"/>
      <c r="C329" s="158"/>
      <c r="D329" s="158" t="s">
        <v>175</v>
      </c>
      <c r="E329" s="172"/>
      <c r="F329" s="95" t="s">
        <v>114</v>
      </c>
      <c r="G329" s="170"/>
    </row>
    <row r="330" spans="1:7">
      <c r="A330" s="157"/>
      <c r="B330" s="183"/>
      <c r="C330" s="158">
        <v>0</v>
      </c>
      <c r="D330" s="158" t="s">
        <v>176</v>
      </c>
      <c r="E330" s="172"/>
      <c r="F330" s="95" t="s">
        <v>114</v>
      </c>
      <c r="G330" s="170"/>
    </row>
    <row r="331" spans="1:7">
      <c r="A331" s="157"/>
      <c r="B331" s="183"/>
      <c r="C331" s="158">
        <v>0.851</v>
      </c>
      <c r="D331" s="158" t="s">
        <v>177</v>
      </c>
      <c r="E331" s="172"/>
      <c r="F331" s="95" t="s">
        <v>114</v>
      </c>
      <c r="G331" s="170"/>
    </row>
    <row r="332" ht="76.5" spans="1:7">
      <c r="A332" s="157"/>
      <c r="B332" s="183"/>
      <c r="C332" s="158" t="s">
        <v>178</v>
      </c>
      <c r="D332" s="158" t="s">
        <v>179</v>
      </c>
      <c r="E332" s="172"/>
      <c r="F332" s="95" t="s">
        <v>114</v>
      </c>
      <c r="G332" s="259"/>
    </row>
    <row r="333" ht="25.5" spans="1:7">
      <c r="A333" s="157"/>
      <c r="B333" s="183"/>
      <c r="C333" s="158" t="s">
        <v>180</v>
      </c>
      <c r="D333" s="158" t="s">
        <v>181</v>
      </c>
      <c r="E333" s="172"/>
      <c r="F333" s="95" t="s">
        <v>114</v>
      </c>
      <c r="G333" s="170"/>
    </row>
    <row r="334" ht="25.5" spans="1:7">
      <c r="A334" s="157"/>
      <c r="B334" s="158"/>
      <c r="C334" s="158" t="s">
        <v>180</v>
      </c>
      <c r="D334" s="158" t="s">
        <v>182</v>
      </c>
      <c r="E334" s="172"/>
      <c r="F334" s="95" t="s">
        <v>114</v>
      </c>
      <c r="G334" s="170"/>
    </row>
    <row r="335" ht="25.5" spans="1:7">
      <c r="A335" s="157"/>
      <c r="B335" s="158"/>
      <c r="C335" s="158" t="s">
        <v>183</v>
      </c>
      <c r="D335" s="158" t="s">
        <v>184</v>
      </c>
      <c r="E335" s="172"/>
      <c r="F335" s="95" t="s">
        <v>114</v>
      </c>
      <c r="G335" s="170"/>
    </row>
    <row r="336" spans="1:7">
      <c r="A336" s="157"/>
      <c r="B336" s="158"/>
      <c r="C336" s="158" t="s">
        <v>183</v>
      </c>
      <c r="D336" s="158" t="s">
        <v>185</v>
      </c>
      <c r="E336" s="172"/>
      <c r="F336" s="95" t="s">
        <v>114</v>
      </c>
      <c r="G336" s="170"/>
    </row>
    <row r="337" ht="25.5" spans="1:7">
      <c r="A337" s="157"/>
      <c r="B337" s="158"/>
      <c r="C337" s="158" t="s">
        <v>186</v>
      </c>
      <c r="D337" s="158" t="s">
        <v>187</v>
      </c>
      <c r="E337" s="172"/>
      <c r="F337" s="95" t="s">
        <v>114</v>
      </c>
      <c r="G337" s="170"/>
    </row>
    <row r="338" ht="25.5" spans="1:7">
      <c r="A338" s="157"/>
      <c r="B338" s="158"/>
      <c r="C338" s="158" t="s">
        <v>186</v>
      </c>
      <c r="D338" s="158" t="s">
        <v>188</v>
      </c>
      <c r="E338" s="172"/>
      <c r="F338" s="95" t="s">
        <v>114</v>
      </c>
      <c r="G338" s="170"/>
    </row>
    <row r="339" spans="1:7">
      <c r="A339" s="157"/>
      <c r="B339" s="158"/>
      <c r="C339" s="158">
        <v>4</v>
      </c>
      <c r="D339" s="158" t="s">
        <v>189</v>
      </c>
      <c r="E339" s="172"/>
      <c r="F339" s="95" t="s">
        <v>114</v>
      </c>
      <c r="G339" s="170"/>
    </row>
    <row r="340" spans="1:7">
      <c r="A340" s="157"/>
      <c r="B340" s="158"/>
      <c r="C340" s="158"/>
      <c r="D340" s="158" t="s">
        <v>190</v>
      </c>
      <c r="E340" s="172"/>
      <c r="F340" s="95" t="s">
        <v>114</v>
      </c>
      <c r="G340" s="170"/>
    </row>
    <row r="341" spans="1:7">
      <c r="A341" s="157"/>
      <c r="B341" s="158"/>
      <c r="C341" s="158"/>
      <c r="D341" s="158" t="s">
        <v>191</v>
      </c>
      <c r="E341" s="172"/>
      <c r="F341" s="95" t="s">
        <v>114</v>
      </c>
      <c r="G341" s="170"/>
    </row>
    <row r="342" spans="1:7">
      <c r="A342" s="157"/>
      <c r="B342" s="158"/>
      <c r="C342" s="158"/>
      <c r="D342" s="158" t="s">
        <v>192</v>
      </c>
      <c r="E342" s="172"/>
      <c r="F342" s="95" t="s">
        <v>114</v>
      </c>
      <c r="G342" s="170"/>
    </row>
    <row r="343" spans="1:7">
      <c r="A343" s="157">
        <v>4</v>
      </c>
      <c r="B343" s="158" t="s">
        <v>309</v>
      </c>
      <c r="C343" s="158">
        <v>15</v>
      </c>
      <c r="D343" s="158"/>
      <c r="E343" s="172"/>
      <c r="F343" s="95" t="s">
        <v>114</v>
      </c>
      <c r="G343" s="170"/>
    </row>
    <row r="344" spans="1:7">
      <c r="A344" s="157">
        <v>5</v>
      </c>
      <c r="B344" s="158" t="s">
        <v>194</v>
      </c>
      <c r="C344" s="158"/>
      <c r="D344" s="158" t="s">
        <v>195</v>
      </c>
      <c r="E344" s="172"/>
      <c r="F344" s="95" t="s">
        <v>114</v>
      </c>
      <c r="G344" s="170"/>
    </row>
    <row r="345" ht="25.5" spans="1:7">
      <c r="A345" s="157">
        <v>6</v>
      </c>
      <c r="B345" s="158" t="s">
        <v>196</v>
      </c>
      <c r="C345" s="158" t="s">
        <v>197</v>
      </c>
      <c r="D345" s="158" t="s">
        <v>198</v>
      </c>
      <c r="E345" s="172"/>
      <c r="F345" s="95" t="s">
        <v>114</v>
      </c>
      <c r="G345" s="170"/>
    </row>
    <row r="346" ht="25.5" spans="1:7">
      <c r="A346" s="157">
        <v>7</v>
      </c>
      <c r="B346" s="158" t="s">
        <v>310</v>
      </c>
      <c r="C346" s="158" t="s">
        <v>311</v>
      </c>
      <c r="D346" s="158"/>
      <c r="E346" s="172"/>
      <c r="F346" s="95" t="s">
        <v>114</v>
      </c>
      <c r="G346" s="170"/>
    </row>
    <row r="347" ht="38.25" spans="1:7">
      <c r="A347" s="157">
        <v>8</v>
      </c>
      <c r="B347" s="158" t="s">
        <v>199</v>
      </c>
      <c r="C347" s="158"/>
      <c r="D347" s="158" t="s">
        <v>259</v>
      </c>
      <c r="E347" s="172"/>
      <c r="F347" s="95" t="s">
        <v>114</v>
      </c>
      <c r="G347" s="170"/>
    </row>
    <row r="348" ht="25.5" spans="1:7">
      <c r="A348" s="157">
        <v>9</v>
      </c>
      <c r="B348" s="158" t="s">
        <v>248</v>
      </c>
      <c r="C348" s="158">
        <v>1892</v>
      </c>
      <c r="D348" s="158" t="s">
        <v>250</v>
      </c>
      <c r="E348" s="172"/>
      <c r="F348" s="95" t="s">
        <v>114</v>
      </c>
      <c r="G348" s="170"/>
    </row>
    <row r="349" ht="25.5" spans="1:7">
      <c r="A349" s="157">
        <v>10</v>
      </c>
      <c r="B349" s="158" t="s">
        <v>204</v>
      </c>
      <c r="C349" s="158"/>
      <c r="D349" s="158" t="s">
        <v>205</v>
      </c>
      <c r="E349" s="172"/>
      <c r="F349" s="95" t="s">
        <v>114</v>
      </c>
      <c r="G349" s="170"/>
    </row>
    <row r="350" ht="25.5" spans="1:7">
      <c r="A350" s="157">
        <v>11</v>
      </c>
      <c r="B350" s="158" t="s">
        <v>206</v>
      </c>
      <c r="C350" s="158" t="s">
        <v>207</v>
      </c>
      <c r="D350" s="158"/>
      <c r="E350" s="172"/>
      <c r="F350" s="95" t="s">
        <v>114</v>
      </c>
      <c r="G350" s="170"/>
    </row>
    <row r="351" ht="25.5" spans="1:7">
      <c r="A351" s="157">
        <v>12</v>
      </c>
      <c r="B351" s="158" t="s">
        <v>277</v>
      </c>
      <c r="C351" s="158"/>
      <c r="D351" s="158" t="s">
        <v>205</v>
      </c>
      <c r="E351" s="172"/>
      <c r="F351" s="95" t="s">
        <v>114</v>
      </c>
      <c r="G351" s="170"/>
    </row>
    <row r="352" ht="25.5" spans="1:7">
      <c r="A352" s="157">
        <v>13</v>
      </c>
      <c r="B352" s="158" t="s">
        <v>209</v>
      </c>
      <c r="C352" s="158" t="s">
        <v>278</v>
      </c>
      <c r="D352" s="158"/>
      <c r="E352" s="172"/>
      <c r="F352" s="95" t="s">
        <v>114</v>
      </c>
      <c r="G352" s="170"/>
    </row>
    <row r="353" spans="1:7">
      <c r="A353" s="157">
        <v>14</v>
      </c>
      <c r="B353" s="158" t="s">
        <v>279</v>
      </c>
      <c r="C353" s="158">
        <v>3</v>
      </c>
      <c r="D353" s="158"/>
      <c r="E353" s="172"/>
      <c r="F353" s="95" t="s">
        <v>114</v>
      </c>
      <c r="G353" s="170"/>
    </row>
    <row r="354" ht="27" customHeight="1" spans="1:7">
      <c r="A354" s="157">
        <v>15</v>
      </c>
      <c r="B354" s="158" t="s">
        <v>212</v>
      </c>
      <c r="C354" s="158"/>
      <c r="D354" s="158" t="s">
        <v>213</v>
      </c>
      <c r="E354" s="172"/>
      <c r="F354" s="95" t="s">
        <v>114</v>
      </c>
      <c r="G354" s="170"/>
    </row>
    <row r="355" ht="25.5" spans="1:7">
      <c r="A355" s="157">
        <v>16</v>
      </c>
      <c r="B355" s="158" t="s">
        <v>312</v>
      </c>
      <c r="C355" s="158">
        <v>200101</v>
      </c>
      <c r="D355" s="158" t="s">
        <v>313</v>
      </c>
      <c r="E355" s="172"/>
      <c r="F355" s="95" t="s">
        <v>114</v>
      </c>
      <c r="G355" s="170"/>
    </row>
    <row r="356" ht="76.5" spans="1:7">
      <c r="A356" s="157">
        <v>17</v>
      </c>
      <c r="B356" s="158" t="s">
        <v>217</v>
      </c>
      <c r="C356" s="158"/>
      <c r="D356" s="158" t="s">
        <v>314</v>
      </c>
      <c r="E356" s="172" t="s">
        <v>314</v>
      </c>
      <c r="F356" s="95" t="s">
        <v>117</v>
      </c>
      <c r="G356" s="259" t="s">
        <v>315</v>
      </c>
    </row>
    <row r="357" ht="25.5" spans="1:7">
      <c r="A357" s="157"/>
      <c r="B357" s="158" t="s">
        <v>316</v>
      </c>
      <c r="C357" s="158"/>
      <c r="D357" s="158" t="s">
        <v>218</v>
      </c>
      <c r="E357" s="172"/>
      <c r="F357" s="95"/>
      <c r="G357" s="259"/>
    </row>
    <row r="358" ht="48" spans="1:7">
      <c r="A358" s="157">
        <v>18</v>
      </c>
      <c r="B358" s="164" t="s">
        <v>167</v>
      </c>
      <c r="C358" s="164" t="s">
        <v>168</v>
      </c>
      <c r="D358" s="165" t="s">
        <v>169</v>
      </c>
      <c r="E358" s="159"/>
      <c r="F358" s="95" t="s">
        <v>114</v>
      </c>
      <c r="G358" s="259"/>
    </row>
    <row r="359" ht="36" spans="1:7">
      <c r="A359" s="157">
        <v>19</v>
      </c>
      <c r="B359" s="168" t="s">
        <v>225</v>
      </c>
      <c r="C359" s="194"/>
      <c r="D359" s="169" t="s">
        <v>226</v>
      </c>
      <c r="E359" s="209"/>
      <c r="F359" s="95" t="s">
        <v>114</v>
      </c>
      <c r="G359" s="259"/>
    </row>
    <row r="360" spans="1:7">
      <c r="A360" s="157">
        <v>18</v>
      </c>
      <c r="B360" s="158" t="s">
        <v>229</v>
      </c>
      <c r="C360" s="158"/>
      <c r="D360" s="158" t="s">
        <v>230</v>
      </c>
      <c r="E360" s="172"/>
      <c r="F360" s="95" t="s">
        <v>114</v>
      </c>
      <c r="G360" s="170"/>
    </row>
    <row r="361" ht="76.5" spans="1:7">
      <c r="A361" s="157"/>
      <c r="B361" s="158"/>
      <c r="C361" s="158"/>
      <c r="D361" s="158" t="s">
        <v>231</v>
      </c>
      <c r="E361" s="172" t="s">
        <v>317</v>
      </c>
      <c r="F361" s="95" t="s">
        <v>114</v>
      </c>
      <c r="G361" s="170"/>
    </row>
    <row r="362" ht="25.5" spans="1:7">
      <c r="A362" s="157">
        <v>19</v>
      </c>
      <c r="B362" s="158" t="s">
        <v>233</v>
      </c>
      <c r="C362" s="158"/>
      <c r="D362" s="158" t="s">
        <v>234</v>
      </c>
      <c r="E362" s="172"/>
      <c r="F362" s="95" t="s">
        <v>114</v>
      </c>
      <c r="G362" s="170"/>
    </row>
    <row r="363" ht="38.25" spans="1:7">
      <c r="A363" s="157">
        <v>20</v>
      </c>
      <c r="B363" s="158" t="s">
        <v>235</v>
      </c>
      <c r="C363" s="158"/>
      <c r="D363" s="158" t="s">
        <v>236</v>
      </c>
      <c r="E363" s="172"/>
      <c r="F363" s="95" t="s">
        <v>114</v>
      </c>
      <c r="G363" s="170"/>
    </row>
    <row r="364" ht="38.25" spans="1:7">
      <c r="A364" s="157">
        <v>21</v>
      </c>
      <c r="B364" s="158"/>
      <c r="C364" s="158"/>
      <c r="D364" s="158" t="s">
        <v>237</v>
      </c>
      <c r="E364" s="172"/>
      <c r="F364" s="95" t="s">
        <v>114</v>
      </c>
      <c r="G364" s="170"/>
    </row>
    <row r="365" ht="13.5" spans="1:7">
      <c r="A365" s="173"/>
      <c r="B365" s="174" t="s">
        <v>238</v>
      </c>
      <c r="C365" s="174"/>
      <c r="D365" s="175"/>
      <c r="E365" s="175"/>
      <c r="F365" s="206" t="s">
        <v>114</v>
      </c>
      <c r="G365" s="177"/>
    </row>
    <row r="367" ht="16.5" spans="1:7">
      <c r="A367" s="115" t="s">
        <v>318</v>
      </c>
      <c r="B367" s="115"/>
      <c r="C367" s="115"/>
      <c r="D367" s="115"/>
      <c r="E367" s="115"/>
      <c r="F367" s="115"/>
      <c r="G367" s="115"/>
    </row>
    <row r="368" ht="24" customHeight="1" spans="1:7">
      <c r="A368" s="116"/>
      <c r="B368" s="117" t="s">
        <v>139</v>
      </c>
      <c r="C368" s="241" t="s">
        <v>319</v>
      </c>
      <c r="D368" s="242"/>
      <c r="E368" s="243"/>
      <c r="F368" s="120" t="s">
        <v>141</v>
      </c>
      <c r="G368" s="121" t="s">
        <v>307</v>
      </c>
    </row>
    <row r="369" spans="1:7">
      <c r="A369" s="123"/>
      <c r="B369" s="124" t="s">
        <v>143</v>
      </c>
      <c r="C369" s="244"/>
      <c r="D369" s="245"/>
      <c r="E369" s="245"/>
      <c r="F369" s="245"/>
      <c r="G369" s="246"/>
    </row>
    <row r="370" spans="1:7">
      <c r="A370" s="130"/>
      <c r="B370" s="124" t="s">
        <v>145</v>
      </c>
      <c r="C370" s="244"/>
      <c r="D370" s="245"/>
      <c r="E370" s="245"/>
      <c r="F370" s="245"/>
      <c r="G370" s="246"/>
    </row>
    <row r="371" spans="1:7">
      <c r="A371" s="130"/>
      <c r="B371" s="124" t="s">
        <v>147</v>
      </c>
      <c r="C371" s="247"/>
      <c r="D371" s="248"/>
      <c r="E371" s="248"/>
      <c r="F371" s="248"/>
      <c r="G371" s="249"/>
    </row>
    <row r="372" ht="13.5" spans="1:7">
      <c r="A372" s="133"/>
      <c r="B372" s="134" t="s">
        <v>149</v>
      </c>
      <c r="C372" s="250" t="s">
        <v>320</v>
      </c>
      <c r="D372" s="251"/>
      <c r="E372" s="251"/>
      <c r="F372" s="251"/>
      <c r="G372" s="252"/>
    </row>
    <row r="373" spans="1:7">
      <c r="A373" s="138"/>
      <c r="B373" s="139" t="s">
        <v>151</v>
      </c>
      <c r="C373" s="253" t="s">
        <v>152</v>
      </c>
      <c r="D373" s="254"/>
      <c r="E373" s="255"/>
      <c r="F373" s="142" t="s">
        <v>153</v>
      </c>
      <c r="G373" s="143"/>
    </row>
    <row r="374" ht="13.5" spans="1:7">
      <c r="A374" s="145"/>
      <c r="B374" s="146" t="s">
        <v>154</v>
      </c>
      <c r="C374" s="256" t="s">
        <v>155</v>
      </c>
      <c r="D374" s="257"/>
      <c r="E374" s="258"/>
      <c r="F374" s="149" t="s">
        <v>156</v>
      </c>
      <c r="G374" s="150" t="s">
        <v>157</v>
      </c>
    </row>
    <row r="375" ht="26.25" spans="1:7">
      <c r="A375" s="152" t="s">
        <v>158</v>
      </c>
      <c r="B375" s="153" t="s">
        <v>159</v>
      </c>
      <c r="C375" s="153" t="s">
        <v>243</v>
      </c>
      <c r="D375" s="153" t="s">
        <v>161</v>
      </c>
      <c r="E375" s="153" t="s">
        <v>244</v>
      </c>
      <c r="F375" s="154" t="s">
        <v>121</v>
      </c>
      <c r="G375" s="155" t="s">
        <v>163</v>
      </c>
    </row>
    <row r="376" spans="1:7">
      <c r="A376" s="157">
        <v>1</v>
      </c>
      <c r="B376" s="164" t="s">
        <v>164</v>
      </c>
      <c r="C376" s="164"/>
      <c r="D376" s="165" t="s">
        <v>165</v>
      </c>
      <c r="E376" s="159" t="s">
        <v>166</v>
      </c>
      <c r="F376" s="95" t="s">
        <v>114</v>
      </c>
      <c r="G376" s="160"/>
    </row>
    <row r="377" ht="48" spans="1:7">
      <c r="A377" s="157">
        <v>2</v>
      </c>
      <c r="B377" s="164" t="s">
        <v>167</v>
      </c>
      <c r="C377" s="164" t="s">
        <v>321</v>
      </c>
      <c r="D377" s="165" t="s">
        <v>169</v>
      </c>
      <c r="E377" s="159"/>
      <c r="F377" s="95" t="s">
        <v>114</v>
      </c>
      <c r="G377" s="162"/>
    </row>
    <row r="378" ht="24" spans="1:7">
      <c r="A378" s="157">
        <v>3</v>
      </c>
      <c r="B378" s="194" t="s">
        <v>170</v>
      </c>
      <c r="C378" s="194"/>
      <c r="D378" s="169" t="s">
        <v>171</v>
      </c>
      <c r="E378" s="209"/>
      <c r="F378" s="95" t="s">
        <v>114</v>
      </c>
      <c r="G378" s="170"/>
    </row>
    <row r="379" spans="1:7">
      <c r="A379" s="157"/>
      <c r="B379" s="194"/>
      <c r="C379" s="194">
        <v>1098491</v>
      </c>
      <c r="D379" s="101" t="s">
        <v>172</v>
      </c>
      <c r="E379" s="195"/>
      <c r="F379" s="95" t="s">
        <v>114</v>
      </c>
      <c r="G379" s="170"/>
    </row>
    <row r="380" spans="1:7">
      <c r="A380" s="157"/>
      <c r="B380" s="183"/>
      <c r="C380" s="158" t="s">
        <v>173</v>
      </c>
      <c r="D380" s="158" t="s">
        <v>174</v>
      </c>
      <c r="E380" s="172"/>
      <c r="F380" s="95" t="s">
        <v>114</v>
      </c>
      <c r="G380" s="170"/>
    </row>
    <row r="381" spans="1:7">
      <c r="A381" s="157"/>
      <c r="B381" s="183"/>
      <c r="C381" s="158"/>
      <c r="D381" s="158" t="s">
        <v>175</v>
      </c>
      <c r="E381" s="172"/>
      <c r="F381" s="95" t="s">
        <v>114</v>
      </c>
      <c r="G381" s="170"/>
    </row>
    <row r="382" spans="1:7">
      <c r="A382" s="157"/>
      <c r="B382" s="183"/>
      <c r="C382" s="158">
        <v>0</v>
      </c>
      <c r="D382" s="158" t="s">
        <v>176</v>
      </c>
      <c r="E382" s="172"/>
      <c r="F382" s="95" t="s">
        <v>114</v>
      </c>
      <c r="G382" s="170"/>
    </row>
    <row r="383" spans="1:7">
      <c r="A383" s="157"/>
      <c r="B383" s="183"/>
      <c r="C383" s="158">
        <v>0.847</v>
      </c>
      <c r="D383" s="158" t="s">
        <v>177</v>
      </c>
      <c r="E383" s="172"/>
      <c r="F383" s="95" t="s">
        <v>114</v>
      </c>
      <c r="G383" s="170"/>
    </row>
    <row r="384" ht="76.5" spans="1:7">
      <c r="A384" s="157"/>
      <c r="B384" s="183"/>
      <c r="C384" s="158" t="s">
        <v>178</v>
      </c>
      <c r="D384" s="158" t="s">
        <v>179</v>
      </c>
      <c r="E384" s="172"/>
      <c r="F384" s="95" t="s">
        <v>114</v>
      </c>
      <c r="G384" s="259"/>
    </row>
    <row r="385" ht="25.5" spans="1:7">
      <c r="A385" s="157"/>
      <c r="B385" s="183"/>
      <c r="C385" s="158" t="s">
        <v>180</v>
      </c>
      <c r="D385" s="158" t="s">
        <v>181</v>
      </c>
      <c r="E385" s="172"/>
      <c r="F385" s="95" t="s">
        <v>114</v>
      </c>
      <c r="G385" s="170"/>
    </row>
    <row r="386" ht="25.5" spans="1:7">
      <c r="A386" s="157"/>
      <c r="B386" s="158"/>
      <c r="C386" s="158" t="s">
        <v>180</v>
      </c>
      <c r="D386" s="158" t="s">
        <v>182</v>
      </c>
      <c r="E386" s="172"/>
      <c r="F386" s="95" t="s">
        <v>114</v>
      </c>
      <c r="G386" s="170"/>
    </row>
    <row r="387" ht="25.5" spans="1:7">
      <c r="A387" s="157"/>
      <c r="B387" s="158"/>
      <c r="C387" s="158" t="s">
        <v>183</v>
      </c>
      <c r="D387" s="158" t="s">
        <v>184</v>
      </c>
      <c r="E387" s="172"/>
      <c r="F387" s="95" t="s">
        <v>114</v>
      </c>
      <c r="G387" s="170"/>
    </row>
    <row r="388" spans="1:7">
      <c r="A388" s="157"/>
      <c r="B388" s="158"/>
      <c r="C388" s="158" t="s">
        <v>183</v>
      </c>
      <c r="D388" s="158" t="s">
        <v>185</v>
      </c>
      <c r="E388" s="172"/>
      <c r="F388" s="95" t="s">
        <v>114</v>
      </c>
      <c r="G388" s="170"/>
    </row>
    <row r="389" ht="25.5" spans="1:7">
      <c r="A389" s="157"/>
      <c r="B389" s="158"/>
      <c r="C389" s="158" t="s">
        <v>186</v>
      </c>
      <c r="D389" s="158" t="s">
        <v>187</v>
      </c>
      <c r="E389" s="172"/>
      <c r="F389" s="95" t="s">
        <v>114</v>
      </c>
      <c r="G389" s="170"/>
    </row>
    <row r="390" ht="25.5" spans="1:7">
      <c r="A390" s="157"/>
      <c r="B390" s="158"/>
      <c r="C390" s="158" t="s">
        <v>186</v>
      </c>
      <c r="D390" s="158" t="s">
        <v>188</v>
      </c>
      <c r="E390" s="172"/>
      <c r="F390" s="95" t="s">
        <v>114</v>
      </c>
      <c r="G390" s="170"/>
    </row>
    <row r="391" spans="1:7">
      <c r="A391" s="157"/>
      <c r="B391" s="158"/>
      <c r="C391" s="158">
        <v>4</v>
      </c>
      <c r="D391" s="158" t="s">
        <v>189</v>
      </c>
      <c r="E391" s="172"/>
      <c r="F391" s="95" t="s">
        <v>114</v>
      </c>
      <c r="G391" s="170"/>
    </row>
    <row r="392" spans="1:7">
      <c r="A392" s="157"/>
      <c r="B392" s="158"/>
      <c r="C392" s="158"/>
      <c r="D392" s="158" t="s">
        <v>190</v>
      </c>
      <c r="E392" s="172"/>
      <c r="F392" s="95" t="s">
        <v>114</v>
      </c>
      <c r="G392" s="170"/>
    </row>
    <row r="393" spans="1:7">
      <c r="A393" s="157"/>
      <c r="B393" s="158"/>
      <c r="C393" s="158"/>
      <c r="D393" s="158" t="s">
        <v>191</v>
      </c>
      <c r="E393" s="172"/>
      <c r="F393" s="95" t="s">
        <v>114</v>
      </c>
      <c r="G393" s="170"/>
    </row>
    <row r="394" spans="1:7">
      <c r="A394" s="157"/>
      <c r="B394" s="158"/>
      <c r="C394" s="158"/>
      <c r="D394" s="158" t="s">
        <v>192</v>
      </c>
      <c r="E394" s="172"/>
      <c r="F394" s="95" t="s">
        <v>114</v>
      </c>
      <c r="G394" s="170"/>
    </row>
    <row r="395" spans="1:7">
      <c r="A395" s="157">
        <v>4</v>
      </c>
      <c r="B395" s="158" t="s">
        <v>322</v>
      </c>
      <c r="C395" s="158">
        <v>1</v>
      </c>
      <c r="D395" s="158"/>
      <c r="E395" s="172"/>
      <c r="F395" s="95" t="s">
        <v>114</v>
      </c>
      <c r="G395" s="170"/>
    </row>
    <row r="396" spans="1:7">
      <c r="A396" s="157">
        <v>5</v>
      </c>
      <c r="B396" s="158" t="s">
        <v>194</v>
      </c>
      <c r="C396" s="158"/>
      <c r="D396" s="158" t="s">
        <v>195</v>
      </c>
      <c r="E396" s="172"/>
      <c r="F396" s="95" t="s">
        <v>114</v>
      </c>
      <c r="G396" s="170"/>
    </row>
    <row r="397" ht="25.5" spans="1:7">
      <c r="A397" s="157">
        <v>6</v>
      </c>
      <c r="B397" s="158" t="s">
        <v>196</v>
      </c>
      <c r="C397" s="158" t="s">
        <v>197</v>
      </c>
      <c r="D397" s="158" t="s">
        <v>198</v>
      </c>
      <c r="E397" s="172"/>
      <c r="F397" s="95" t="s">
        <v>114</v>
      </c>
      <c r="G397" s="170"/>
    </row>
    <row r="398" ht="51" spans="1:7">
      <c r="A398" s="157">
        <v>7</v>
      </c>
      <c r="B398" s="158" t="s">
        <v>199</v>
      </c>
      <c r="C398" s="158"/>
      <c r="D398" s="158" t="s">
        <v>323</v>
      </c>
      <c r="E398" s="172"/>
      <c r="F398" s="95" t="s">
        <v>114</v>
      </c>
      <c r="G398" s="170"/>
    </row>
    <row r="399" ht="25.5" spans="1:7">
      <c r="A399" s="157">
        <v>8</v>
      </c>
      <c r="B399" s="158" t="s">
        <v>248</v>
      </c>
      <c r="C399" s="158">
        <v>2139</v>
      </c>
      <c r="D399" s="158" t="s">
        <v>250</v>
      </c>
      <c r="E399" s="172"/>
      <c r="F399" s="95" t="s">
        <v>114</v>
      </c>
      <c r="G399" s="170"/>
    </row>
    <row r="400" ht="25.5" spans="1:7">
      <c r="A400" s="157">
        <v>9</v>
      </c>
      <c r="B400" s="158" t="s">
        <v>204</v>
      </c>
      <c r="C400" s="158"/>
      <c r="D400" s="158" t="s">
        <v>205</v>
      </c>
      <c r="E400" s="172"/>
      <c r="F400" s="95" t="s">
        <v>114</v>
      </c>
      <c r="G400" s="170"/>
    </row>
    <row r="401" ht="25.5" spans="1:7">
      <c r="A401" s="157">
        <v>10</v>
      </c>
      <c r="B401" s="158" t="s">
        <v>206</v>
      </c>
      <c r="C401" s="158" t="s">
        <v>207</v>
      </c>
      <c r="D401" s="158"/>
      <c r="E401" s="172"/>
      <c r="F401" s="95" t="s">
        <v>114</v>
      </c>
      <c r="G401" s="170"/>
    </row>
    <row r="402" ht="25.5" spans="1:7">
      <c r="A402" s="157">
        <v>11</v>
      </c>
      <c r="B402" s="158" t="s">
        <v>277</v>
      </c>
      <c r="C402" s="158"/>
      <c r="D402" s="158" t="s">
        <v>205</v>
      </c>
      <c r="E402" s="172"/>
      <c r="F402" s="95" t="s">
        <v>114</v>
      </c>
      <c r="G402" s="170"/>
    </row>
    <row r="403" ht="25.5" spans="1:7">
      <c r="A403" s="157">
        <v>12</v>
      </c>
      <c r="B403" s="158" t="s">
        <v>209</v>
      </c>
      <c r="C403" s="158" t="s">
        <v>278</v>
      </c>
      <c r="D403" s="158"/>
      <c r="E403" s="172"/>
      <c r="F403" s="95" t="s">
        <v>114</v>
      </c>
      <c r="G403" s="170"/>
    </row>
    <row r="404" spans="1:7">
      <c r="A404" s="157">
        <v>13</v>
      </c>
      <c r="B404" s="158" t="s">
        <v>279</v>
      </c>
      <c r="C404" s="158">
        <v>3</v>
      </c>
      <c r="D404" s="158"/>
      <c r="E404" s="172"/>
      <c r="F404" s="95" t="s">
        <v>114</v>
      </c>
      <c r="G404" s="170"/>
    </row>
    <row r="405" spans="1:7">
      <c r="A405" s="157">
        <v>14</v>
      </c>
      <c r="B405" s="158" t="s">
        <v>212</v>
      </c>
      <c r="C405" s="158"/>
      <c r="D405" s="158" t="s">
        <v>213</v>
      </c>
      <c r="E405" s="172"/>
      <c r="F405" s="95" t="s">
        <v>114</v>
      </c>
      <c r="G405" s="170"/>
    </row>
    <row r="406" ht="25.5" spans="1:7">
      <c r="A406" s="157">
        <v>15</v>
      </c>
      <c r="B406" s="158" t="s">
        <v>312</v>
      </c>
      <c r="C406" s="158">
        <v>200101</v>
      </c>
      <c r="D406" s="158" t="s">
        <v>313</v>
      </c>
      <c r="E406" s="172"/>
      <c r="F406" s="95" t="s">
        <v>114</v>
      </c>
      <c r="G406" s="170"/>
    </row>
    <row r="407" ht="89.25" spans="1:7">
      <c r="A407" s="157">
        <v>16</v>
      </c>
      <c r="B407" s="158" t="s">
        <v>217</v>
      </c>
      <c r="C407" s="158"/>
      <c r="D407" s="158" t="s">
        <v>324</v>
      </c>
      <c r="E407" s="172"/>
      <c r="F407" s="95" t="s">
        <v>114</v>
      </c>
      <c r="G407" s="170" t="s">
        <v>251</v>
      </c>
    </row>
    <row r="408" ht="25.5" spans="1:7">
      <c r="A408" s="157"/>
      <c r="B408" s="158" t="s">
        <v>316</v>
      </c>
      <c r="C408" s="158"/>
      <c r="D408" s="158" t="s">
        <v>325</v>
      </c>
      <c r="E408" s="172"/>
      <c r="F408" s="95" t="s">
        <v>114</v>
      </c>
      <c r="G408" s="170"/>
    </row>
    <row r="409" ht="48" spans="1:7">
      <c r="A409" s="157">
        <v>17</v>
      </c>
      <c r="B409" s="164" t="s">
        <v>167</v>
      </c>
      <c r="C409" s="164" t="s">
        <v>321</v>
      </c>
      <c r="D409" s="165" t="s">
        <v>169</v>
      </c>
      <c r="E409" s="159"/>
      <c r="F409" s="95" t="s">
        <v>114</v>
      </c>
      <c r="G409" s="170"/>
    </row>
    <row r="410" ht="36" spans="1:7">
      <c r="A410" s="157">
        <v>18</v>
      </c>
      <c r="B410" s="168" t="s">
        <v>225</v>
      </c>
      <c r="C410" s="194"/>
      <c r="D410" s="169" t="s">
        <v>226</v>
      </c>
      <c r="E410" s="209"/>
      <c r="F410" s="95" t="s">
        <v>114</v>
      </c>
      <c r="G410" s="170"/>
    </row>
    <row r="411" spans="1:7">
      <c r="A411" s="157">
        <v>19</v>
      </c>
      <c r="B411" s="158" t="s">
        <v>229</v>
      </c>
      <c r="C411" s="158"/>
      <c r="D411" s="158" t="s">
        <v>230</v>
      </c>
      <c r="E411" s="172"/>
      <c r="F411" s="95" t="s">
        <v>114</v>
      </c>
      <c r="G411" s="170"/>
    </row>
    <row r="412" ht="25.5" spans="1:7">
      <c r="A412" s="157"/>
      <c r="B412" s="158"/>
      <c r="C412" s="158"/>
      <c r="D412" s="158" t="s">
        <v>231</v>
      </c>
      <c r="E412" s="172" t="s">
        <v>326</v>
      </c>
      <c r="F412" s="95" t="s">
        <v>114</v>
      </c>
      <c r="G412" s="170"/>
    </row>
    <row r="413" ht="25.5" spans="1:7">
      <c r="A413" s="157">
        <v>20</v>
      </c>
      <c r="B413" s="158" t="s">
        <v>233</v>
      </c>
      <c r="C413" s="158"/>
      <c r="D413" s="158" t="s">
        <v>234</v>
      </c>
      <c r="E413" s="172"/>
      <c r="F413" s="95" t="s">
        <v>114</v>
      </c>
      <c r="G413" s="170"/>
    </row>
    <row r="414" ht="38.25" spans="1:7">
      <c r="A414" s="157">
        <v>21</v>
      </c>
      <c r="B414" s="158" t="s">
        <v>235</v>
      </c>
      <c r="C414" s="158"/>
      <c r="D414" s="158" t="s">
        <v>236</v>
      </c>
      <c r="E414" s="172"/>
      <c r="F414" s="95" t="s">
        <v>114</v>
      </c>
      <c r="G414" s="170"/>
    </row>
    <row r="415" ht="38.25" spans="1:7">
      <c r="A415" s="157"/>
      <c r="B415" s="158"/>
      <c r="C415" s="158"/>
      <c r="D415" s="158" t="s">
        <v>237</v>
      </c>
      <c r="E415" s="172"/>
      <c r="F415" s="95" t="s">
        <v>114</v>
      </c>
      <c r="G415" s="170"/>
    </row>
    <row r="416" ht="13.5" spans="1:7">
      <c r="A416" s="173"/>
      <c r="B416" s="174" t="s">
        <v>238</v>
      </c>
      <c r="C416" s="174"/>
      <c r="D416" s="175"/>
      <c r="E416" s="175"/>
      <c r="F416" s="206" t="s">
        <v>114</v>
      </c>
      <c r="G416" s="177"/>
    </row>
    <row r="418" ht="16.5" spans="1:7">
      <c r="A418" s="115" t="s">
        <v>327</v>
      </c>
      <c r="B418" s="115"/>
      <c r="C418" s="115"/>
      <c r="D418" s="115"/>
      <c r="E418" s="115"/>
      <c r="F418" s="115"/>
      <c r="G418" s="115"/>
    </row>
    <row r="419" ht="25.5" customHeight="1" spans="1:7">
      <c r="A419" s="116"/>
      <c r="B419" s="117" t="s">
        <v>139</v>
      </c>
      <c r="C419" s="241" t="s">
        <v>328</v>
      </c>
      <c r="D419" s="242"/>
      <c r="E419" s="243"/>
      <c r="F419" s="120" t="s">
        <v>141</v>
      </c>
      <c r="G419" s="121" t="s">
        <v>307</v>
      </c>
    </row>
    <row r="420" spans="1:7">
      <c r="A420" s="123"/>
      <c r="B420" s="124" t="s">
        <v>143</v>
      </c>
      <c r="C420" s="244" t="s">
        <v>329</v>
      </c>
      <c r="D420" s="245"/>
      <c r="E420" s="245"/>
      <c r="F420" s="245"/>
      <c r="G420" s="246"/>
    </row>
    <row r="421" spans="1:7">
      <c r="A421" s="130"/>
      <c r="B421" s="124" t="s">
        <v>145</v>
      </c>
      <c r="C421" s="244"/>
      <c r="D421" s="245"/>
      <c r="E421" s="245"/>
      <c r="F421" s="245"/>
      <c r="G421" s="246"/>
    </row>
    <row r="422" spans="1:7">
      <c r="A422" s="130"/>
      <c r="B422" s="124" t="s">
        <v>147</v>
      </c>
      <c r="C422" s="247" t="s">
        <v>330</v>
      </c>
      <c r="D422" s="248"/>
      <c r="E422" s="248"/>
      <c r="F422" s="248"/>
      <c r="G422" s="249"/>
    </row>
    <row r="423" ht="13.5" spans="1:7">
      <c r="A423" s="133"/>
      <c r="B423" s="134" t="s">
        <v>149</v>
      </c>
      <c r="C423" s="250"/>
      <c r="D423" s="251"/>
      <c r="E423" s="251"/>
      <c r="F423" s="251"/>
      <c r="G423" s="252"/>
    </row>
    <row r="424" spans="1:7">
      <c r="A424" s="138"/>
      <c r="B424" s="139" t="s">
        <v>151</v>
      </c>
      <c r="C424" s="253" t="s">
        <v>152</v>
      </c>
      <c r="D424" s="254"/>
      <c r="E424" s="255"/>
      <c r="F424" s="142" t="s">
        <v>153</v>
      </c>
      <c r="G424" s="143"/>
    </row>
    <row r="425" ht="13.5" spans="1:7">
      <c r="A425" s="145"/>
      <c r="B425" s="146" t="s">
        <v>154</v>
      </c>
      <c r="C425" s="256" t="s">
        <v>155</v>
      </c>
      <c r="D425" s="257"/>
      <c r="E425" s="258"/>
      <c r="F425" s="149" t="s">
        <v>156</v>
      </c>
      <c r="G425" s="150" t="s">
        <v>157</v>
      </c>
    </row>
    <row r="426" ht="26.25" spans="1:7">
      <c r="A426" s="152" t="s">
        <v>158</v>
      </c>
      <c r="B426" s="153" t="s">
        <v>159</v>
      </c>
      <c r="C426" s="153" t="s">
        <v>243</v>
      </c>
      <c r="D426" s="153" t="s">
        <v>161</v>
      </c>
      <c r="E426" s="153" t="s">
        <v>244</v>
      </c>
      <c r="F426" s="154" t="s">
        <v>121</v>
      </c>
      <c r="G426" s="155" t="s">
        <v>163</v>
      </c>
    </row>
    <row r="427" spans="1:7">
      <c r="A427" s="157">
        <v>1</v>
      </c>
      <c r="B427" s="164" t="s">
        <v>164</v>
      </c>
      <c r="C427" s="164"/>
      <c r="D427" s="165" t="s">
        <v>165</v>
      </c>
      <c r="E427" s="159" t="s">
        <v>166</v>
      </c>
      <c r="F427" s="95" t="s">
        <v>114</v>
      </c>
      <c r="G427" s="160"/>
    </row>
    <row r="428" ht="36" spans="1:7">
      <c r="A428" s="157">
        <v>2</v>
      </c>
      <c r="B428" s="164" t="s">
        <v>167</v>
      </c>
      <c r="C428" s="164" t="s">
        <v>331</v>
      </c>
      <c r="D428" s="165" t="s">
        <v>169</v>
      </c>
      <c r="E428" s="159"/>
      <c r="F428" s="95" t="s">
        <v>114</v>
      </c>
      <c r="G428" s="162"/>
    </row>
    <row r="429" ht="24" spans="1:7">
      <c r="A429" s="157">
        <v>3</v>
      </c>
      <c r="B429" s="194" t="s">
        <v>170</v>
      </c>
      <c r="C429" s="194"/>
      <c r="D429" s="169" t="s">
        <v>171</v>
      </c>
      <c r="E429" s="209"/>
      <c r="F429" s="95" t="s">
        <v>114</v>
      </c>
      <c r="G429" s="170"/>
    </row>
    <row r="430" spans="1:7">
      <c r="A430" s="157"/>
      <c r="B430" s="194"/>
      <c r="C430" s="194">
        <v>1100689</v>
      </c>
      <c r="D430" s="101" t="s">
        <v>172</v>
      </c>
      <c r="E430" s="195"/>
      <c r="F430" s="95" t="s">
        <v>114</v>
      </c>
      <c r="G430" s="170"/>
    </row>
    <row r="431" spans="1:7">
      <c r="A431" s="157"/>
      <c r="B431" s="183"/>
      <c r="C431" s="158" t="s">
        <v>332</v>
      </c>
      <c r="D431" s="158" t="s">
        <v>174</v>
      </c>
      <c r="E431" s="172"/>
      <c r="F431" s="95" t="s">
        <v>114</v>
      </c>
      <c r="G431" s="170"/>
    </row>
    <row r="432" spans="1:7">
      <c r="A432" s="157"/>
      <c r="B432" s="183"/>
      <c r="C432" s="158"/>
      <c r="D432" s="158" t="s">
        <v>175</v>
      </c>
      <c r="E432" s="172"/>
      <c r="F432" s="95" t="s">
        <v>114</v>
      </c>
      <c r="G432" s="170"/>
    </row>
    <row r="433" spans="1:7">
      <c r="A433" s="157"/>
      <c r="B433" s="183"/>
      <c r="C433" s="158">
        <v>0</v>
      </c>
      <c r="D433" s="158" t="s">
        <v>176</v>
      </c>
      <c r="E433" s="172"/>
      <c r="F433" s="95" t="s">
        <v>114</v>
      </c>
      <c r="G433" s="170"/>
    </row>
    <row r="434" spans="1:7">
      <c r="A434" s="157"/>
      <c r="B434" s="183"/>
      <c r="C434" s="158">
        <v>0.55</v>
      </c>
      <c r="D434" s="158" t="s">
        <v>177</v>
      </c>
      <c r="E434" s="172"/>
      <c r="F434" s="95" t="s">
        <v>114</v>
      </c>
      <c r="G434" s="170"/>
    </row>
    <row r="435" ht="76.5" spans="1:7">
      <c r="A435" s="157"/>
      <c r="B435" s="183"/>
      <c r="C435" s="158" t="s">
        <v>178</v>
      </c>
      <c r="D435" s="158" t="s">
        <v>179</v>
      </c>
      <c r="E435" s="172"/>
      <c r="F435" s="95" t="s">
        <v>114</v>
      </c>
      <c r="G435" s="259"/>
    </row>
    <row r="436" ht="25.5" spans="1:7">
      <c r="A436" s="157"/>
      <c r="B436" s="183"/>
      <c r="C436" s="158" t="s">
        <v>180</v>
      </c>
      <c r="D436" s="158" t="s">
        <v>181</v>
      </c>
      <c r="E436" s="172"/>
      <c r="F436" s="95" t="s">
        <v>114</v>
      </c>
      <c r="G436" s="170"/>
    </row>
    <row r="437" ht="25.5" spans="1:7">
      <c r="A437" s="157"/>
      <c r="B437" s="158"/>
      <c r="C437" s="158" t="s">
        <v>180</v>
      </c>
      <c r="D437" s="158" t="s">
        <v>182</v>
      </c>
      <c r="E437" s="172"/>
      <c r="F437" s="95" t="s">
        <v>114</v>
      </c>
      <c r="G437" s="170"/>
    </row>
    <row r="438" ht="25.5" spans="1:7">
      <c r="A438" s="157"/>
      <c r="B438" s="158"/>
      <c r="C438" s="158" t="s">
        <v>183</v>
      </c>
      <c r="D438" s="158" t="s">
        <v>184</v>
      </c>
      <c r="E438" s="172"/>
      <c r="F438" s="95" t="s">
        <v>114</v>
      </c>
      <c r="G438" s="170"/>
    </row>
    <row r="439" spans="1:7">
      <c r="A439" s="157"/>
      <c r="B439" s="158"/>
      <c r="C439" s="158" t="s">
        <v>183</v>
      </c>
      <c r="D439" s="158" t="s">
        <v>185</v>
      </c>
      <c r="E439" s="172"/>
      <c r="F439" s="95" t="s">
        <v>114</v>
      </c>
      <c r="G439" s="170"/>
    </row>
    <row r="440" ht="25.5" spans="1:7">
      <c r="A440" s="157"/>
      <c r="B440" s="158"/>
      <c r="C440" s="158" t="s">
        <v>186</v>
      </c>
      <c r="D440" s="158" t="s">
        <v>187</v>
      </c>
      <c r="E440" s="172"/>
      <c r="F440" s="95" t="s">
        <v>114</v>
      </c>
      <c r="G440" s="170"/>
    </row>
    <row r="441" ht="25.5" spans="1:7">
      <c r="A441" s="157"/>
      <c r="B441" s="158"/>
      <c r="C441" s="158" t="s">
        <v>186</v>
      </c>
      <c r="D441" s="158" t="s">
        <v>188</v>
      </c>
      <c r="E441" s="172"/>
      <c r="F441" s="95" t="s">
        <v>114</v>
      </c>
      <c r="G441" s="170"/>
    </row>
    <row r="442" spans="1:7">
      <c r="A442" s="157"/>
      <c r="B442" s="158"/>
      <c r="C442" s="158">
        <v>4</v>
      </c>
      <c r="D442" s="158" t="s">
        <v>189</v>
      </c>
      <c r="E442" s="172"/>
      <c r="F442" s="95" t="s">
        <v>114</v>
      </c>
      <c r="G442" s="170"/>
    </row>
    <row r="443" spans="1:7">
      <c r="A443" s="157"/>
      <c r="B443" s="158"/>
      <c r="C443" s="158"/>
      <c r="D443" s="158" t="s">
        <v>190</v>
      </c>
      <c r="E443" s="172"/>
      <c r="F443" s="95" t="s">
        <v>114</v>
      </c>
      <c r="G443" s="170"/>
    </row>
    <row r="444" spans="1:7">
      <c r="A444" s="157"/>
      <c r="B444" s="158"/>
      <c r="C444" s="158"/>
      <c r="D444" s="158" t="s">
        <v>191</v>
      </c>
      <c r="E444" s="172"/>
      <c r="F444" s="95" t="s">
        <v>114</v>
      </c>
      <c r="G444" s="170"/>
    </row>
    <row r="445" spans="1:7">
      <c r="A445" s="157"/>
      <c r="B445" s="158"/>
      <c r="C445" s="158"/>
      <c r="D445" s="158" t="s">
        <v>192</v>
      </c>
      <c r="E445" s="172"/>
      <c r="F445" s="95" t="s">
        <v>114</v>
      </c>
      <c r="G445" s="170"/>
    </row>
    <row r="446" ht="25.5" spans="1:7">
      <c r="A446" s="157">
        <v>4</v>
      </c>
      <c r="B446" s="158" t="s">
        <v>333</v>
      </c>
      <c r="C446" s="158">
        <v>10</v>
      </c>
      <c r="D446" s="158"/>
      <c r="E446" s="172"/>
      <c r="F446" s="95" t="s">
        <v>114</v>
      </c>
      <c r="G446" s="170"/>
    </row>
    <row r="447" ht="63.75" spans="1:7">
      <c r="A447" s="157">
        <v>5</v>
      </c>
      <c r="B447" s="158" t="s">
        <v>245</v>
      </c>
      <c r="C447" s="158" t="s">
        <v>334</v>
      </c>
      <c r="D447" s="158" t="s">
        <v>246</v>
      </c>
      <c r="E447" s="172"/>
      <c r="F447" s="95" t="s">
        <v>114</v>
      </c>
      <c r="G447" s="170"/>
    </row>
    <row r="448" spans="1:7">
      <c r="A448" s="157">
        <v>6</v>
      </c>
      <c r="B448" s="158" t="s">
        <v>194</v>
      </c>
      <c r="C448" s="158"/>
      <c r="D448" s="158" t="s">
        <v>195</v>
      </c>
      <c r="E448" s="172"/>
      <c r="F448" s="95" t="s">
        <v>114</v>
      </c>
      <c r="G448" s="170"/>
    </row>
    <row r="449" ht="25.5" spans="1:7">
      <c r="A449" s="157">
        <v>7</v>
      </c>
      <c r="B449" s="158" t="s">
        <v>196</v>
      </c>
      <c r="C449" s="158" t="s">
        <v>197</v>
      </c>
      <c r="D449" s="158" t="s">
        <v>198</v>
      </c>
      <c r="E449" s="172"/>
      <c r="F449" s="95" t="s">
        <v>114</v>
      </c>
      <c r="G449" s="170"/>
    </row>
    <row r="450" ht="38.25" spans="1:7">
      <c r="A450" s="157">
        <v>8</v>
      </c>
      <c r="B450" s="158" t="s">
        <v>199</v>
      </c>
      <c r="C450" s="158"/>
      <c r="D450" s="158" t="s">
        <v>335</v>
      </c>
      <c r="E450" s="172"/>
      <c r="F450" s="95" t="s">
        <v>114</v>
      </c>
      <c r="G450" s="170"/>
    </row>
    <row r="451" ht="25.5" spans="1:7">
      <c r="A451" s="157">
        <v>9</v>
      </c>
      <c r="B451" s="158" t="s">
        <v>248</v>
      </c>
      <c r="C451" s="158" t="s">
        <v>336</v>
      </c>
      <c r="D451" s="158" t="s">
        <v>250</v>
      </c>
      <c r="E451" s="172"/>
      <c r="F451" s="95" t="s">
        <v>114</v>
      </c>
      <c r="G451" s="170"/>
    </row>
    <row r="452" ht="89.25" spans="1:7">
      <c r="A452" s="157">
        <v>10</v>
      </c>
      <c r="B452" s="158" t="s">
        <v>217</v>
      </c>
      <c r="C452" s="158"/>
      <c r="D452" s="158" t="s">
        <v>337</v>
      </c>
      <c r="E452" s="172" t="s">
        <v>338</v>
      </c>
      <c r="F452" s="95" t="s">
        <v>115</v>
      </c>
      <c r="G452" s="170" t="s">
        <v>251</v>
      </c>
    </row>
    <row r="453" ht="25.5" spans="1:7">
      <c r="A453" s="157">
        <v>11</v>
      </c>
      <c r="B453" s="158" t="s">
        <v>339</v>
      </c>
      <c r="C453" s="158"/>
      <c r="D453" s="158" t="s">
        <v>340</v>
      </c>
      <c r="E453" s="172"/>
      <c r="F453" s="95" t="s">
        <v>114</v>
      </c>
      <c r="G453" s="170"/>
    </row>
    <row r="454" spans="1:7">
      <c r="A454" s="157"/>
      <c r="B454" s="158"/>
      <c r="C454" s="158"/>
      <c r="D454" s="158" t="s">
        <v>341</v>
      </c>
      <c r="E454" s="172"/>
      <c r="F454" s="95" t="s">
        <v>114</v>
      </c>
      <c r="G454" s="170"/>
    </row>
    <row r="455" ht="36" spans="1:7">
      <c r="A455" s="157">
        <v>12</v>
      </c>
      <c r="B455" s="164" t="s">
        <v>167</v>
      </c>
      <c r="C455" s="164" t="s">
        <v>331</v>
      </c>
      <c r="D455" s="165" t="s">
        <v>169</v>
      </c>
      <c r="E455" s="159"/>
      <c r="F455" s="95" t="s">
        <v>114</v>
      </c>
      <c r="G455" s="170"/>
    </row>
    <row r="456" ht="36" spans="1:7">
      <c r="A456" s="157">
        <v>13</v>
      </c>
      <c r="B456" s="168" t="s">
        <v>342</v>
      </c>
      <c r="C456" s="194"/>
      <c r="D456" s="169" t="s">
        <v>343</v>
      </c>
      <c r="E456" s="209"/>
      <c r="F456" s="95" t="s">
        <v>114</v>
      </c>
      <c r="G456" s="170"/>
    </row>
    <row r="457" ht="36" spans="1:7">
      <c r="A457" s="157">
        <v>14</v>
      </c>
      <c r="B457" s="261" t="s">
        <v>344</v>
      </c>
      <c r="C457" s="214"/>
      <c r="D457" s="262" t="s">
        <v>345</v>
      </c>
      <c r="E457" s="260"/>
      <c r="F457" s="95" t="s">
        <v>114</v>
      </c>
      <c r="G457" s="170"/>
    </row>
    <row r="458" ht="24" spans="1:7">
      <c r="A458" s="157">
        <v>15</v>
      </c>
      <c r="B458" s="261" t="s">
        <v>346</v>
      </c>
      <c r="C458" s="214"/>
      <c r="D458" s="262" t="s">
        <v>347</v>
      </c>
      <c r="E458" s="260"/>
      <c r="F458" s="95" t="s">
        <v>114</v>
      </c>
      <c r="G458" s="170"/>
    </row>
    <row r="459" spans="1:7">
      <c r="A459" s="157">
        <v>16</v>
      </c>
      <c r="B459" s="158" t="s">
        <v>229</v>
      </c>
      <c r="C459" s="158"/>
      <c r="D459" s="158" t="s">
        <v>230</v>
      </c>
      <c r="E459" s="172"/>
      <c r="F459" s="95" t="s">
        <v>114</v>
      </c>
      <c r="G459" s="170"/>
    </row>
    <row r="460" ht="89.25" spans="1:7">
      <c r="A460" s="157">
        <v>17</v>
      </c>
      <c r="B460" s="158"/>
      <c r="C460" s="158"/>
      <c r="D460" s="158" t="s">
        <v>231</v>
      </c>
      <c r="E460" s="172" t="s">
        <v>253</v>
      </c>
      <c r="F460" s="95" t="s">
        <v>114</v>
      </c>
      <c r="G460" s="170"/>
    </row>
    <row r="461" ht="25.5" spans="1:7">
      <c r="A461" s="157">
        <v>18</v>
      </c>
      <c r="B461" s="158" t="s">
        <v>233</v>
      </c>
      <c r="C461" s="158"/>
      <c r="D461" s="158" t="s">
        <v>234</v>
      </c>
      <c r="E461" s="172"/>
      <c r="F461" s="95" t="s">
        <v>114</v>
      </c>
      <c r="G461" s="170"/>
    </row>
    <row r="462" ht="38.25" spans="1:7">
      <c r="A462" s="157">
        <v>19</v>
      </c>
      <c r="B462" s="158" t="s">
        <v>235</v>
      </c>
      <c r="C462" s="158"/>
      <c r="D462" s="158" t="s">
        <v>236</v>
      </c>
      <c r="E462" s="172"/>
      <c r="F462" s="95" t="s">
        <v>114</v>
      </c>
      <c r="G462" s="170"/>
    </row>
    <row r="463" ht="38.25" spans="1:7">
      <c r="A463" s="157"/>
      <c r="B463" s="158"/>
      <c r="C463" s="158"/>
      <c r="D463" s="158" t="s">
        <v>237</v>
      </c>
      <c r="E463" s="172"/>
      <c r="F463" s="95" t="s">
        <v>114</v>
      </c>
      <c r="G463" s="170"/>
    </row>
    <row r="464" ht="13.5" spans="1:7">
      <c r="A464" s="173"/>
      <c r="B464" s="174" t="s">
        <v>238</v>
      </c>
      <c r="C464" s="174"/>
      <c r="D464" s="175"/>
      <c r="E464" s="175"/>
      <c r="F464" s="206" t="s">
        <v>114</v>
      </c>
      <c r="G464" s="177"/>
    </row>
    <row r="465" spans="1:7">
      <c r="A465" s="263"/>
      <c r="B465" s="264"/>
      <c r="C465" s="264"/>
      <c r="D465" s="265"/>
      <c r="E465" s="265"/>
      <c r="F465" s="266"/>
      <c r="G465" s="265"/>
    </row>
    <row r="466" spans="1:7">
      <c r="A466" s="263"/>
      <c r="B466" s="264"/>
      <c r="C466" s="264"/>
      <c r="D466" s="265"/>
      <c r="E466" s="265"/>
      <c r="F466" s="266"/>
      <c r="G466" s="265"/>
    </row>
    <row r="468" ht="16.5" spans="1:7">
      <c r="A468" s="115" t="s">
        <v>348</v>
      </c>
      <c r="B468" s="115"/>
      <c r="C468" s="115"/>
      <c r="D468" s="115"/>
      <c r="E468" s="115"/>
      <c r="F468" s="115"/>
      <c r="G468" s="115"/>
    </row>
    <row r="469" ht="27" customHeight="1" spans="1:7">
      <c r="A469" s="116"/>
      <c r="B469" s="117" t="s">
        <v>139</v>
      </c>
      <c r="C469" s="241" t="s">
        <v>136</v>
      </c>
      <c r="D469" s="242"/>
      <c r="E469" s="243"/>
      <c r="F469" s="120" t="s">
        <v>141</v>
      </c>
      <c r="G469" s="121" t="s">
        <v>307</v>
      </c>
    </row>
    <row r="470" spans="1:7">
      <c r="A470" s="123"/>
      <c r="B470" s="124" t="s">
        <v>143</v>
      </c>
      <c r="C470" s="244"/>
      <c r="D470" s="245"/>
      <c r="E470" s="245"/>
      <c r="F470" s="245"/>
      <c r="G470" s="246"/>
    </row>
    <row r="471" spans="1:7">
      <c r="A471" s="130"/>
      <c r="B471" s="124" t="s">
        <v>145</v>
      </c>
      <c r="C471" s="244"/>
      <c r="D471" s="245"/>
      <c r="E471" s="245"/>
      <c r="F471" s="245"/>
      <c r="G471" s="246"/>
    </row>
    <row r="472" spans="1:7">
      <c r="A472" s="130"/>
      <c r="B472" s="124" t="s">
        <v>147</v>
      </c>
      <c r="C472" s="247" t="s">
        <v>349</v>
      </c>
      <c r="D472" s="248"/>
      <c r="E472" s="248"/>
      <c r="F472" s="248"/>
      <c r="G472" s="249"/>
    </row>
    <row r="473" ht="13.5" spans="1:7">
      <c r="A473" s="133"/>
      <c r="B473" s="134" t="s">
        <v>149</v>
      </c>
      <c r="C473" s="250" t="s">
        <v>350</v>
      </c>
      <c r="D473" s="251"/>
      <c r="E473" s="251"/>
      <c r="F473" s="251"/>
      <c r="G473" s="252"/>
    </row>
    <row r="474" spans="1:7">
      <c r="A474" s="138"/>
      <c r="B474" s="139" t="s">
        <v>151</v>
      </c>
      <c r="C474" s="253" t="s">
        <v>152</v>
      </c>
      <c r="D474" s="254"/>
      <c r="E474" s="255"/>
      <c r="F474" s="142" t="s">
        <v>153</v>
      </c>
      <c r="G474" s="143"/>
    </row>
    <row r="475" ht="13.5" spans="1:7">
      <c r="A475" s="145"/>
      <c r="B475" s="146" t="s">
        <v>154</v>
      </c>
      <c r="C475" s="256" t="s">
        <v>155</v>
      </c>
      <c r="D475" s="257"/>
      <c r="E475" s="258"/>
      <c r="F475" s="149" t="s">
        <v>156</v>
      </c>
      <c r="G475" s="150" t="s">
        <v>157</v>
      </c>
    </row>
    <row r="476" ht="26.25" spans="1:7">
      <c r="A476" s="152" t="s">
        <v>158</v>
      </c>
      <c r="B476" s="153" t="s">
        <v>159</v>
      </c>
      <c r="C476" s="153" t="s">
        <v>243</v>
      </c>
      <c r="D476" s="153" t="s">
        <v>161</v>
      </c>
      <c r="E476" s="153" t="s">
        <v>244</v>
      </c>
      <c r="F476" s="154" t="s">
        <v>121</v>
      </c>
      <c r="G476" s="155" t="s">
        <v>163</v>
      </c>
    </row>
    <row r="477" spans="1:7">
      <c r="A477" s="157">
        <v>1</v>
      </c>
      <c r="B477" s="164" t="s">
        <v>164</v>
      </c>
      <c r="C477" s="164"/>
      <c r="D477" s="165" t="s">
        <v>165</v>
      </c>
      <c r="E477" s="159"/>
      <c r="F477" s="95" t="s">
        <v>114</v>
      </c>
      <c r="G477" s="160"/>
    </row>
    <row r="478" ht="48" spans="1:7">
      <c r="A478" s="157">
        <v>2</v>
      </c>
      <c r="B478" s="164" t="s">
        <v>167</v>
      </c>
      <c r="C478" s="164" t="s">
        <v>351</v>
      </c>
      <c r="D478" s="165" t="s">
        <v>169</v>
      </c>
      <c r="E478" s="159"/>
      <c r="F478" s="95" t="s">
        <v>114</v>
      </c>
      <c r="G478" s="162"/>
    </row>
    <row r="479" ht="24" spans="1:7">
      <c r="A479" s="157">
        <v>3</v>
      </c>
      <c r="B479" s="194" t="s">
        <v>170</v>
      </c>
      <c r="C479" s="194"/>
      <c r="D479" s="169" t="s">
        <v>171</v>
      </c>
      <c r="E479" s="209"/>
      <c r="F479" s="95" t="s">
        <v>114</v>
      </c>
      <c r="G479" s="170"/>
    </row>
    <row r="480" spans="1:7">
      <c r="A480" s="157"/>
      <c r="B480" s="194"/>
      <c r="C480" s="194"/>
      <c r="D480" s="101" t="s">
        <v>172</v>
      </c>
      <c r="E480" s="195">
        <v>1098484</v>
      </c>
      <c r="F480" s="95" t="s">
        <v>114</v>
      </c>
      <c r="G480" s="170"/>
    </row>
    <row r="481" spans="1:7">
      <c r="A481" s="157"/>
      <c r="B481" s="183"/>
      <c r="C481" s="158"/>
      <c r="D481" s="158" t="s">
        <v>174</v>
      </c>
      <c r="E481" s="172" t="s">
        <v>352</v>
      </c>
      <c r="F481" s="95" t="s">
        <v>114</v>
      </c>
      <c r="G481" s="170"/>
    </row>
    <row r="482" spans="1:7">
      <c r="A482" s="157"/>
      <c r="B482" s="183"/>
      <c r="C482" s="158"/>
      <c r="D482" s="158" t="s">
        <v>175</v>
      </c>
      <c r="E482" s="172"/>
      <c r="F482" s="95" t="s">
        <v>114</v>
      </c>
      <c r="G482" s="170"/>
    </row>
    <row r="483" spans="1:7">
      <c r="A483" s="157"/>
      <c r="B483" s="183"/>
      <c r="C483" s="158"/>
      <c r="D483" s="158" t="s">
        <v>177</v>
      </c>
      <c r="E483" s="172"/>
      <c r="F483" s="95" t="s">
        <v>114</v>
      </c>
      <c r="G483" s="170"/>
    </row>
    <row r="484" spans="1:7">
      <c r="A484" s="157"/>
      <c r="B484" s="183"/>
      <c r="C484" s="158"/>
      <c r="D484" s="158" t="s">
        <v>353</v>
      </c>
      <c r="E484" s="172"/>
      <c r="F484" s="95" t="s">
        <v>114</v>
      </c>
      <c r="G484" s="259"/>
    </row>
    <row r="485" ht="25.5" spans="1:7">
      <c r="A485" s="157"/>
      <c r="B485" s="183"/>
      <c r="C485" s="158"/>
      <c r="D485" s="158" t="s">
        <v>181</v>
      </c>
      <c r="E485" s="172" t="s">
        <v>180</v>
      </c>
      <c r="F485" s="95" t="s">
        <v>114</v>
      </c>
      <c r="G485" s="170"/>
    </row>
    <row r="486" ht="25.5" spans="1:7">
      <c r="A486" s="157"/>
      <c r="B486" s="158"/>
      <c r="C486" s="158"/>
      <c r="D486" s="158" t="s">
        <v>182</v>
      </c>
      <c r="E486" s="172" t="s">
        <v>180</v>
      </c>
      <c r="F486" s="95" t="s">
        <v>114</v>
      </c>
      <c r="G486" s="170"/>
    </row>
    <row r="487" spans="1:7">
      <c r="A487" s="157"/>
      <c r="B487" s="158"/>
      <c r="C487" s="158"/>
      <c r="D487" s="158" t="s">
        <v>192</v>
      </c>
      <c r="E487" s="172"/>
      <c r="F487" s="95" t="s">
        <v>114</v>
      </c>
      <c r="G487" s="170"/>
    </row>
    <row r="488" spans="1:7">
      <c r="A488" s="157">
        <v>4</v>
      </c>
      <c r="B488" s="158" t="s">
        <v>193</v>
      </c>
      <c r="C488" s="158">
        <v>1</v>
      </c>
      <c r="D488" s="158"/>
      <c r="E488" s="172"/>
      <c r="F488" s="95" t="s">
        <v>114</v>
      </c>
      <c r="G488" s="170"/>
    </row>
    <row r="489" spans="1:7">
      <c r="A489" s="157">
        <v>5</v>
      </c>
      <c r="B489" s="158" t="s">
        <v>194</v>
      </c>
      <c r="C489" s="158"/>
      <c r="D489" s="158" t="s">
        <v>195</v>
      </c>
      <c r="E489" s="172"/>
      <c r="F489" s="95" t="s">
        <v>114</v>
      </c>
      <c r="G489" s="170"/>
    </row>
    <row r="490" ht="25.5" spans="1:7">
      <c r="A490" s="157">
        <v>6</v>
      </c>
      <c r="B490" s="158" t="s">
        <v>196</v>
      </c>
      <c r="C490" s="158" t="s">
        <v>197</v>
      </c>
      <c r="D490" s="158" t="s">
        <v>198</v>
      </c>
      <c r="E490" s="172" t="s">
        <v>197</v>
      </c>
      <c r="F490" s="95" t="s">
        <v>114</v>
      </c>
      <c r="G490" s="170"/>
    </row>
    <row r="491" spans="1:7">
      <c r="A491" s="157">
        <v>7</v>
      </c>
      <c r="B491" s="158" t="s">
        <v>299</v>
      </c>
      <c r="C491" s="158" t="s">
        <v>300</v>
      </c>
      <c r="D491" s="158"/>
      <c r="E491" s="172"/>
      <c r="F491" s="95" t="s">
        <v>114</v>
      </c>
      <c r="G491" s="170"/>
    </row>
    <row r="492" spans="1:7">
      <c r="A492" s="157">
        <v>8</v>
      </c>
      <c r="B492" s="158" t="s">
        <v>199</v>
      </c>
      <c r="C492" s="158"/>
      <c r="D492" s="158" t="s">
        <v>301</v>
      </c>
      <c r="E492" s="172"/>
      <c r="F492" s="95" t="s">
        <v>114</v>
      </c>
      <c r="G492" s="170"/>
    </row>
    <row r="493" ht="25.5" spans="1:7">
      <c r="A493" s="157">
        <v>9</v>
      </c>
      <c r="B493" s="158" t="s">
        <v>248</v>
      </c>
      <c r="C493" s="158" t="s">
        <v>354</v>
      </c>
      <c r="D493" s="158" t="s">
        <v>250</v>
      </c>
      <c r="E493" s="172" t="s">
        <v>354</v>
      </c>
      <c r="F493" s="95" t="s">
        <v>114</v>
      </c>
      <c r="G493" s="170"/>
    </row>
    <row r="494" ht="25.5" spans="1:7">
      <c r="A494" s="157">
        <v>17</v>
      </c>
      <c r="B494" s="158" t="s">
        <v>217</v>
      </c>
      <c r="C494" s="158"/>
      <c r="D494" s="158" t="s">
        <v>218</v>
      </c>
      <c r="E494" s="172"/>
      <c r="F494" s="95" t="s">
        <v>114</v>
      </c>
      <c r="G494" s="259"/>
    </row>
    <row r="495" ht="48" spans="1:7">
      <c r="A495" s="157">
        <v>12</v>
      </c>
      <c r="B495" s="164" t="s">
        <v>167</v>
      </c>
      <c r="C495" s="164" t="s">
        <v>351</v>
      </c>
      <c r="D495" s="165" t="s">
        <v>169</v>
      </c>
      <c r="E495" s="159"/>
      <c r="F495" s="95" t="s">
        <v>114</v>
      </c>
      <c r="G495" s="170"/>
    </row>
    <row r="496" ht="36" spans="1:7">
      <c r="A496" s="157">
        <v>13</v>
      </c>
      <c r="B496" s="168" t="s">
        <v>342</v>
      </c>
      <c r="C496" s="194"/>
      <c r="D496" s="169" t="s">
        <v>343</v>
      </c>
      <c r="E496" s="209"/>
      <c r="F496" s="95" t="s">
        <v>114</v>
      </c>
      <c r="G496" s="170"/>
    </row>
    <row r="497" ht="36" spans="1:7">
      <c r="A497" s="157">
        <v>14</v>
      </c>
      <c r="B497" s="261" t="s">
        <v>344</v>
      </c>
      <c r="C497" s="214"/>
      <c r="D497" s="262" t="s">
        <v>345</v>
      </c>
      <c r="E497" s="260"/>
      <c r="F497" s="95" t="s">
        <v>114</v>
      </c>
      <c r="G497" s="170"/>
    </row>
    <row r="498" ht="24" spans="1:7">
      <c r="A498" s="157">
        <v>15</v>
      </c>
      <c r="B498" s="261" t="s">
        <v>346</v>
      </c>
      <c r="C498" s="214"/>
      <c r="D498" s="262" t="s">
        <v>347</v>
      </c>
      <c r="E498" s="260"/>
      <c r="F498" s="95" t="s">
        <v>114</v>
      </c>
      <c r="G498" s="170"/>
    </row>
    <row r="499" spans="1:7">
      <c r="A499" s="157">
        <v>16</v>
      </c>
      <c r="B499" s="158" t="s">
        <v>229</v>
      </c>
      <c r="C499" s="158"/>
      <c r="D499" s="158" t="s">
        <v>230</v>
      </c>
      <c r="E499" s="172"/>
      <c r="F499" s="95" t="s">
        <v>114</v>
      </c>
      <c r="G499" s="170"/>
    </row>
    <row r="500" ht="89.25" spans="1:7">
      <c r="A500" s="157">
        <v>17</v>
      </c>
      <c r="B500" s="158"/>
      <c r="C500" s="158"/>
      <c r="D500" s="158" t="s">
        <v>231</v>
      </c>
      <c r="E500" s="172" t="s">
        <v>253</v>
      </c>
      <c r="F500" s="95" t="s">
        <v>114</v>
      </c>
      <c r="G500" s="170"/>
    </row>
    <row r="501" ht="25.5" spans="1:7">
      <c r="A501" s="157">
        <v>18</v>
      </c>
      <c r="B501" s="158" t="s">
        <v>233</v>
      </c>
      <c r="C501" s="158"/>
      <c r="D501" s="158" t="s">
        <v>234</v>
      </c>
      <c r="E501" s="172"/>
      <c r="F501" s="95" t="s">
        <v>114</v>
      </c>
      <c r="G501" s="170"/>
    </row>
    <row r="502" ht="38.25" spans="1:7">
      <c r="A502" s="157">
        <v>19</v>
      </c>
      <c r="B502" s="158" t="s">
        <v>235</v>
      </c>
      <c r="C502" s="158"/>
      <c r="D502" s="158" t="s">
        <v>236</v>
      </c>
      <c r="E502" s="172"/>
      <c r="F502" s="95" t="s">
        <v>114</v>
      </c>
      <c r="G502" s="170"/>
    </row>
    <row r="503" ht="38.25" spans="1:7">
      <c r="A503" s="157"/>
      <c r="B503" s="158"/>
      <c r="C503" s="158"/>
      <c r="D503" s="158" t="s">
        <v>237</v>
      </c>
      <c r="E503" s="172"/>
      <c r="F503" s="95" t="s">
        <v>114</v>
      </c>
      <c r="G503" s="170"/>
    </row>
    <row r="504" ht="13.5" spans="1:7">
      <c r="A504" s="173"/>
      <c r="B504" s="174" t="s">
        <v>238</v>
      </c>
      <c r="C504" s="174"/>
      <c r="D504" s="175"/>
      <c r="E504" s="175"/>
      <c r="F504" s="206" t="s">
        <v>114</v>
      </c>
      <c r="G504" s="177"/>
    </row>
  </sheetData>
  <mergeCells count="80">
    <mergeCell ref="A1:G1"/>
    <mergeCell ref="C2:E2"/>
    <mergeCell ref="C3:G3"/>
    <mergeCell ref="C4:G4"/>
    <mergeCell ref="C5:G5"/>
    <mergeCell ref="C6:G6"/>
    <mergeCell ref="C7:E7"/>
    <mergeCell ref="C8:E8"/>
    <mergeCell ref="A61:G61"/>
    <mergeCell ref="C62:E62"/>
    <mergeCell ref="C63:G63"/>
    <mergeCell ref="C64:G64"/>
    <mergeCell ref="C65:G65"/>
    <mergeCell ref="C66:G66"/>
    <mergeCell ref="C67:E67"/>
    <mergeCell ref="C68:E68"/>
    <mergeCell ref="A106:G106"/>
    <mergeCell ref="C107:E107"/>
    <mergeCell ref="C108:G108"/>
    <mergeCell ref="C109:G109"/>
    <mergeCell ref="C110:G110"/>
    <mergeCell ref="C111:G111"/>
    <mergeCell ref="C112:E112"/>
    <mergeCell ref="C113:E113"/>
    <mergeCell ref="A159:G159"/>
    <mergeCell ref="C160:E160"/>
    <mergeCell ref="C161:G161"/>
    <mergeCell ref="C162:G162"/>
    <mergeCell ref="C163:G163"/>
    <mergeCell ref="C164:G164"/>
    <mergeCell ref="C165:E165"/>
    <mergeCell ref="C166:E166"/>
    <mergeCell ref="A213:G213"/>
    <mergeCell ref="C214:E214"/>
    <mergeCell ref="C215:G215"/>
    <mergeCell ref="C216:G216"/>
    <mergeCell ref="C217:G217"/>
    <mergeCell ref="C218:G218"/>
    <mergeCell ref="C219:E219"/>
    <mergeCell ref="C220:E220"/>
    <mergeCell ref="A263:G263"/>
    <mergeCell ref="C264:E264"/>
    <mergeCell ref="C265:G265"/>
    <mergeCell ref="C266:G266"/>
    <mergeCell ref="C267:G267"/>
    <mergeCell ref="C268:G268"/>
    <mergeCell ref="C269:E269"/>
    <mergeCell ref="C270:E270"/>
    <mergeCell ref="A315:G315"/>
    <mergeCell ref="C316:E316"/>
    <mergeCell ref="C317:G317"/>
    <mergeCell ref="C318:G318"/>
    <mergeCell ref="C319:G319"/>
    <mergeCell ref="C320:G320"/>
    <mergeCell ref="C321:E321"/>
    <mergeCell ref="C322:E322"/>
    <mergeCell ref="A367:G367"/>
    <mergeCell ref="C368:E368"/>
    <mergeCell ref="C369:G369"/>
    <mergeCell ref="C370:G370"/>
    <mergeCell ref="C371:G371"/>
    <mergeCell ref="C372:G372"/>
    <mergeCell ref="C373:E373"/>
    <mergeCell ref="C374:E374"/>
    <mergeCell ref="A418:G418"/>
    <mergeCell ref="C419:E419"/>
    <mergeCell ref="C420:G420"/>
    <mergeCell ref="C421:G421"/>
    <mergeCell ref="C422:G422"/>
    <mergeCell ref="C423:G423"/>
    <mergeCell ref="C424:E424"/>
    <mergeCell ref="C425:E425"/>
    <mergeCell ref="A468:G468"/>
    <mergeCell ref="C469:E469"/>
    <mergeCell ref="C470:G470"/>
    <mergeCell ref="C471:G471"/>
    <mergeCell ref="C472:G472"/>
    <mergeCell ref="C473:G473"/>
    <mergeCell ref="C474:E474"/>
    <mergeCell ref="C475:E475"/>
  </mergeCells>
  <conditionalFormatting sqref="F241">
    <cfRule type="cellIs" dxfId="1" priority="58" stopIfTrue="1" operator="equal">
      <formula>"F"</formula>
    </cfRule>
    <cfRule type="cellIs" dxfId="2" priority="59" stopIfTrue="1" operator="equal">
      <formula>"B"</formula>
    </cfRule>
    <cfRule type="cellIs" dxfId="3" priority="60" stopIfTrue="1" operator="equal">
      <formula>"u"</formula>
    </cfRule>
  </conditionalFormatting>
  <conditionalFormatting sqref="F446">
    <cfRule type="cellIs" dxfId="1" priority="7" stopIfTrue="1" operator="equal">
      <formula>"F"</formula>
    </cfRule>
    <cfRule type="cellIs" dxfId="2" priority="8" stopIfTrue="1" operator="equal">
      <formula>"B"</formula>
    </cfRule>
    <cfRule type="cellIs" dxfId="3" priority="9" stopIfTrue="1" operator="equal">
      <formula>"u"</formula>
    </cfRule>
  </conditionalFormatting>
  <conditionalFormatting sqref="F46:F50">
    <cfRule type="cellIs" dxfId="1" priority="64" stopIfTrue="1" operator="equal">
      <formula>"F"</formula>
    </cfRule>
    <cfRule type="cellIs" dxfId="2" priority="65" stopIfTrue="1" operator="equal">
      <formula>"B"</formula>
    </cfRule>
    <cfRule type="cellIs" dxfId="3" priority="66" stopIfTrue="1" operator="equal">
      <formula>"u"</formula>
    </cfRule>
  </conditionalFormatting>
  <conditionalFormatting sqref="F73:F88">
    <cfRule type="cellIs" dxfId="1" priority="85" stopIfTrue="1" operator="equal">
      <formula>"F"</formula>
    </cfRule>
    <cfRule type="cellIs" dxfId="2" priority="86" stopIfTrue="1" operator="equal">
      <formula>"B"</formula>
    </cfRule>
    <cfRule type="cellIs" dxfId="3" priority="87" stopIfTrue="1" operator="equal">
      <formula>"u"</formula>
    </cfRule>
  </conditionalFormatting>
  <conditionalFormatting sqref="F95:F96">
    <cfRule type="cellIs" dxfId="1" priority="67" stopIfTrue="1" operator="equal">
      <formula>"F"</formula>
    </cfRule>
    <cfRule type="cellIs" dxfId="2" priority="68" stopIfTrue="1" operator="equal">
      <formula>"B"</formula>
    </cfRule>
    <cfRule type="cellIs" dxfId="3" priority="69" stopIfTrue="1" operator="equal">
      <formula>"u"</formula>
    </cfRule>
  </conditionalFormatting>
  <conditionalFormatting sqref="F118:F133">
    <cfRule type="cellIs" dxfId="1" priority="82" stopIfTrue="1" operator="equal">
      <formula>"F"</formula>
    </cfRule>
    <cfRule type="cellIs" dxfId="2" priority="83" stopIfTrue="1" operator="equal">
      <formula>"B"</formula>
    </cfRule>
    <cfRule type="cellIs" dxfId="3" priority="84" stopIfTrue="1" operator="equal">
      <formula>"u"</formula>
    </cfRule>
  </conditionalFormatting>
  <conditionalFormatting sqref="F147:F149">
    <cfRule type="cellIs" dxfId="1" priority="70" stopIfTrue="1" operator="equal">
      <formula>"F"</formula>
    </cfRule>
    <cfRule type="cellIs" dxfId="2" priority="71" stopIfTrue="1" operator="equal">
      <formula>"B"</formula>
    </cfRule>
    <cfRule type="cellIs" dxfId="3" priority="72" stopIfTrue="1" operator="equal">
      <formula>"u"</formula>
    </cfRule>
  </conditionalFormatting>
  <conditionalFormatting sqref="F201:F202">
    <cfRule type="cellIs" dxfId="1" priority="73" stopIfTrue="1" operator="equal">
      <formula>"F"</formula>
    </cfRule>
    <cfRule type="cellIs" dxfId="2" priority="74" stopIfTrue="1" operator="equal">
      <formula>"B"</formula>
    </cfRule>
    <cfRule type="cellIs" dxfId="3" priority="75" stopIfTrue="1" operator="equal">
      <formula>"u"</formula>
    </cfRule>
  </conditionalFormatting>
  <conditionalFormatting sqref="F225:F240">
    <cfRule type="cellIs" dxfId="1" priority="61" stopIfTrue="1" operator="equal">
      <formula>"F"</formula>
    </cfRule>
    <cfRule type="cellIs" dxfId="2" priority="62" stopIfTrue="1" operator="equal">
      <formula>"B"</formula>
    </cfRule>
    <cfRule type="cellIs" dxfId="3" priority="63" stopIfTrue="1" operator="equal">
      <formula>"u"</formula>
    </cfRule>
  </conditionalFormatting>
  <conditionalFormatting sqref="F253:F259">
    <cfRule type="cellIs" dxfId="1" priority="52" stopIfTrue="1" operator="equal">
      <formula>"F"</formula>
    </cfRule>
    <cfRule type="cellIs" dxfId="2" priority="53" stopIfTrue="1" operator="equal">
      <formula>"B"</formula>
    </cfRule>
    <cfRule type="cellIs" dxfId="3" priority="54" stopIfTrue="1" operator="equal">
      <formula>"u"</formula>
    </cfRule>
  </conditionalFormatting>
  <conditionalFormatting sqref="F275:F298">
    <cfRule type="cellIs" dxfId="1" priority="49" stopIfTrue="1" operator="equal">
      <formula>"F"</formula>
    </cfRule>
    <cfRule type="cellIs" dxfId="2" priority="50" stopIfTrue="1" operator="equal">
      <formula>"B"</formula>
    </cfRule>
    <cfRule type="cellIs" dxfId="3" priority="51" stopIfTrue="1" operator="equal">
      <formula>"u"</formula>
    </cfRule>
  </conditionalFormatting>
  <conditionalFormatting sqref="F299:F301">
    <cfRule type="cellIs" dxfId="1" priority="46" stopIfTrue="1" operator="equal">
      <formula>"F"</formula>
    </cfRule>
    <cfRule type="cellIs" dxfId="2" priority="47" stopIfTrue="1" operator="equal">
      <formula>"B"</formula>
    </cfRule>
    <cfRule type="cellIs" dxfId="3" priority="48" stopIfTrue="1" operator="equal">
      <formula>"u"</formula>
    </cfRule>
  </conditionalFormatting>
  <conditionalFormatting sqref="F303:F309">
    <cfRule type="cellIs" dxfId="1" priority="43" stopIfTrue="1" operator="equal">
      <formula>"F"</formula>
    </cfRule>
    <cfRule type="cellIs" dxfId="2" priority="44" stopIfTrue="1" operator="equal">
      <formula>"B"</formula>
    </cfRule>
    <cfRule type="cellIs" dxfId="3" priority="45" stopIfTrue="1" operator="equal">
      <formula>"u"</formula>
    </cfRule>
  </conditionalFormatting>
  <conditionalFormatting sqref="F324:F326">
    <cfRule type="cellIs" dxfId="1" priority="40" stopIfTrue="1" operator="equal">
      <formula>"F"</formula>
    </cfRule>
    <cfRule type="cellIs" dxfId="2" priority="41" stopIfTrue="1" operator="equal">
      <formula>"B"</formula>
    </cfRule>
    <cfRule type="cellIs" dxfId="3" priority="42" stopIfTrue="1" operator="equal">
      <formula>"u"</formula>
    </cfRule>
  </conditionalFormatting>
  <conditionalFormatting sqref="F327:F355">
    <cfRule type="cellIs" dxfId="1" priority="37" stopIfTrue="1" operator="equal">
      <formula>"F"</formula>
    </cfRule>
    <cfRule type="cellIs" dxfId="2" priority="38" stopIfTrue="1" operator="equal">
      <formula>"B"</formula>
    </cfRule>
    <cfRule type="cellIs" dxfId="3" priority="39" stopIfTrue="1" operator="equal">
      <formula>"u"</formula>
    </cfRule>
  </conditionalFormatting>
  <conditionalFormatting sqref="F358:F364">
    <cfRule type="cellIs" dxfId="1" priority="34" stopIfTrue="1" operator="equal">
      <formula>"F"</formula>
    </cfRule>
    <cfRule type="cellIs" dxfId="2" priority="35" stopIfTrue="1" operator="equal">
      <formula>"B"</formula>
    </cfRule>
    <cfRule type="cellIs" dxfId="3" priority="36" stopIfTrue="1" operator="equal">
      <formula>"u"</formula>
    </cfRule>
  </conditionalFormatting>
  <conditionalFormatting sqref="F376:F378">
    <cfRule type="cellIs" dxfId="1" priority="31" stopIfTrue="1" operator="equal">
      <formula>"F"</formula>
    </cfRule>
    <cfRule type="cellIs" dxfId="2" priority="32" stopIfTrue="1" operator="equal">
      <formula>"B"</formula>
    </cfRule>
    <cfRule type="cellIs" dxfId="3" priority="33" stopIfTrue="1" operator="equal">
      <formula>"u"</formula>
    </cfRule>
  </conditionalFormatting>
  <conditionalFormatting sqref="F407:F416">
    <cfRule type="cellIs" dxfId="1" priority="94" stopIfTrue="1" operator="equal">
      <formula>"F"</formula>
    </cfRule>
    <cfRule type="cellIs" dxfId="2" priority="95" stopIfTrue="1" operator="equal">
      <formula>"B"</formula>
    </cfRule>
    <cfRule type="cellIs" dxfId="3" priority="96" stopIfTrue="1" operator="equal">
      <formula>"u"</formula>
    </cfRule>
  </conditionalFormatting>
  <conditionalFormatting sqref="F430:F445">
    <cfRule type="cellIs" dxfId="1" priority="13" stopIfTrue="1" operator="equal">
      <formula>"F"</formula>
    </cfRule>
    <cfRule type="cellIs" dxfId="2" priority="14" stopIfTrue="1" operator="equal">
      <formula>"B"</formula>
    </cfRule>
    <cfRule type="cellIs" dxfId="3" priority="15" stopIfTrue="1" operator="equal">
      <formula>"u"</formula>
    </cfRule>
  </conditionalFormatting>
  <conditionalFormatting sqref="F455:F458">
    <cfRule type="cellIs" dxfId="1" priority="10" stopIfTrue="1" operator="equal">
      <formula>"F"</formula>
    </cfRule>
    <cfRule type="cellIs" dxfId="2" priority="11" stopIfTrue="1" operator="equal">
      <formula>"B"</formula>
    </cfRule>
    <cfRule type="cellIs" dxfId="3" priority="12" stopIfTrue="1" operator="equal">
      <formula>"u"</formula>
    </cfRule>
  </conditionalFormatting>
  <conditionalFormatting sqref="F464:F466">
    <cfRule type="cellIs" dxfId="1" priority="91" stopIfTrue="1" operator="equal">
      <formula>"F"</formula>
    </cfRule>
    <cfRule type="cellIs" dxfId="2" priority="92" stopIfTrue="1" operator="equal">
      <formula>"B"</formula>
    </cfRule>
    <cfRule type="cellIs" dxfId="3" priority="93" stopIfTrue="1" operator="equal">
      <formula>"u"</formula>
    </cfRule>
  </conditionalFormatting>
  <conditionalFormatting sqref="F495:F498">
    <cfRule type="cellIs" dxfId="1" priority="1" stopIfTrue="1" operator="equal">
      <formula>"F"</formula>
    </cfRule>
    <cfRule type="cellIs" dxfId="2" priority="2" stopIfTrue="1" operator="equal">
      <formula>"B"</formula>
    </cfRule>
    <cfRule type="cellIs" dxfId="3" priority="3" stopIfTrue="1" operator="equal">
      <formula>"u"</formula>
    </cfRule>
  </conditionalFormatting>
  <conditionalFormatting sqref="F499:F503">
    <cfRule type="cellIs" dxfId="1" priority="4" stopIfTrue="1" operator="equal">
      <formula>"F"</formula>
    </cfRule>
    <cfRule type="cellIs" dxfId="2" priority="5" stopIfTrue="1" operator="equal">
      <formula>"B"</formula>
    </cfRule>
    <cfRule type="cellIs" dxfId="3" priority="6" stopIfTrue="1" operator="equal">
      <formula>"u"</formula>
    </cfRule>
  </conditionalFormatting>
  <conditionalFormatting sqref="F10:F42 F51:F56">
    <cfRule type="cellIs" dxfId="1" priority="202" stopIfTrue="1" operator="equal">
      <formula>"F"</formula>
    </cfRule>
    <cfRule type="cellIs" dxfId="2" priority="203" stopIfTrue="1" operator="equal">
      <formula>"B"</formula>
    </cfRule>
    <cfRule type="cellIs" dxfId="3" priority="204" stopIfTrue="1" operator="equal">
      <formula>"u"</formula>
    </cfRule>
  </conditionalFormatting>
  <conditionalFormatting sqref="F70:F72 F97:F102 F89:F94">
    <cfRule type="cellIs" dxfId="1" priority="118" stopIfTrue="1" operator="equal">
      <formula>"F"</formula>
    </cfRule>
    <cfRule type="cellIs" dxfId="2" priority="119" stopIfTrue="1" operator="equal">
      <formula>"B"</formula>
    </cfRule>
    <cfRule type="cellIs" dxfId="3" priority="120" stopIfTrue="1" operator="equal">
      <formula>"u"</formula>
    </cfRule>
  </conditionalFormatting>
  <conditionalFormatting sqref="F115:F117 F150:F155 F134:F146">
    <cfRule type="cellIs" dxfId="1" priority="115" stopIfTrue="1" operator="equal">
      <formula>"F"</formula>
    </cfRule>
    <cfRule type="cellIs" dxfId="2" priority="116" stopIfTrue="1" operator="equal">
      <formula>"B"</formula>
    </cfRule>
    <cfRule type="cellIs" dxfId="3" priority="117" stopIfTrue="1" operator="equal">
      <formula>"u"</formula>
    </cfRule>
  </conditionalFormatting>
  <conditionalFormatting sqref="F168:F186 F188:F200 F203:F209">
    <cfRule type="cellIs" dxfId="1" priority="109" stopIfTrue="1" operator="equal">
      <formula>"F"</formula>
    </cfRule>
    <cfRule type="cellIs" dxfId="2" priority="110" stopIfTrue="1" operator="equal">
      <formula>"B"</formula>
    </cfRule>
    <cfRule type="cellIs" dxfId="3" priority="111" stopIfTrue="1" operator="equal">
      <formula>"u"</formula>
    </cfRule>
  </conditionalFormatting>
  <conditionalFormatting sqref="F187 F504 F477:F494 F379:F406">
    <cfRule type="cellIs" dxfId="1" priority="76" stopIfTrue="1" operator="equal">
      <formula>"F"</formula>
    </cfRule>
    <cfRule type="cellIs" dxfId="2" priority="77" stopIfTrue="1" operator="equal">
      <formula>"B"</formula>
    </cfRule>
    <cfRule type="cellIs" dxfId="3" priority="78" stopIfTrue="1" operator="equal">
      <formula>"u"</formula>
    </cfRule>
  </conditionalFormatting>
  <conditionalFormatting sqref="F222:F224 F260 F242:F252">
    <cfRule type="cellIs" dxfId="1" priority="106" stopIfTrue="1" operator="equal">
      <formula>"F"</formula>
    </cfRule>
    <cfRule type="cellIs" dxfId="2" priority="107" stopIfTrue="1" operator="equal">
      <formula>"B"</formula>
    </cfRule>
    <cfRule type="cellIs" dxfId="3" priority="108" stopIfTrue="1" operator="equal">
      <formula>"u"</formula>
    </cfRule>
  </conditionalFormatting>
  <conditionalFormatting sqref="F272:F274 F310 F302">
    <cfRule type="cellIs" dxfId="1" priority="103" stopIfTrue="1" operator="equal">
      <formula>"F"</formula>
    </cfRule>
    <cfRule type="cellIs" dxfId="2" priority="104" stopIfTrue="1" operator="equal">
      <formula>"B"</formula>
    </cfRule>
    <cfRule type="cellIs" dxfId="3" priority="105" stopIfTrue="1" operator="equal">
      <formula>"u"</formula>
    </cfRule>
  </conditionalFormatting>
  <conditionalFormatting sqref="F356:F357 F365">
    <cfRule type="cellIs" dxfId="1" priority="97" stopIfTrue="1" operator="equal">
      <formula>"F"</formula>
    </cfRule>
    <cfRule type="cellIs" dxfId="2" priority="98" stopIfTrue="1" operator="equal">
      <formula>"B"</formula>
    </cfRule>
    <cfRule type="cellIs" dxfId="3" priority="99" stopIfTrue="1" operator="equal">
      <formula>"u"</formula>
    </cfRule>
  </conditionalFormatting>
  <conditionalFormatting sqref="F427:F429 F447:F454 F459:F463">
    <cfRule type="cellIs" dxfId="1" priority="16" stopIfTrue="1" operator="equal">
      <formula>"F"</formula>
    </cfRule>
    <cfRule type="cellIs" dxfId="2" priority="17" stopIfTrue="1" operator="equal">
      <formula>"B"</formula>
    </cfRule>
    <cfRule type="cellIs" dxfId="3" priority="18" stopIfTrue="1" operator="equal">
      <formula>"u"</formula>
    </cfRule>
  </conditionalFormatting>
  <dataValidations count="1">
    <dataValidation type="list" showInputMessage="1" showErrorMessage="1" promptTitle="Valid values include:" prompt="U - Untested&#10;P - Pass&#10;F - Fail&#10;B - Blocked&#10;S - Skipped&#10;n/a - Not applicable&#10;" sqref="F42 F50 F149 F10:F41 F46:F47 F48:F49 F51:F56 F70:F102 F115:F142 F143:F146 F147:F148 F150:F155 F168:F209 F222:F260 F272:F310 F324:F365 F376:F416 F427:F466 F477:F504">
      <formula1>"U,P,F,B,S,n/a"</formula1>
    </dataValidation>
  </dataValidations>
  <hyperlinks>
    <hyperlink ref="G2" location="'UC001'!A1" display="UC001-01"/>
    <hyperlink ref="G62" location="'UC001'!A1" display="UC001-02"/>
    <hyperlink ref="G107" location="'UC001'!A1" display="UC001-03"/>
    <hyperlink ref="G160" location="'UC001'!A1" display="UC001-04"/>
    <hyperlink ref="G214" location="'UC001'!A1" display="UC001-04-1"/>
    <hyperlink ref="G264" location="'UC001'!A1" display="UC001-05"/>
    <hyperlink ref="G316" location="'UC001'!A1" display="UC001-06"/>
    <hyperlink ref="G368" location="'UC001'!A1" display="UC001-06"/>
    <hyperlink ref="G419" location="'UC001'!A1" display="UC001-06"/>
    <hyperlink ref="G469" location="'UC001'!A1" display="UC001-06"/>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I84"/>
  <sheetViews>
    <sheetView workbookViewId="0">
      <pane ySplit="12" topLeftCell="A13" activePane="bottomLeft" state="frozen"/>
      <selection/>
      <selection pane="bottomLeft" activeCell="B12" sqref="B12"/>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Assign Bin</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COUNTIF($D$12:$D$65,"U")</f>
        <v>0</v>
      </c>
      <c r="F4" s="73" t="str">
        <f>IF($E$9=0,"-",$E4/$E$9)</f>
        <v>-</v>
      </c>
      <c r="G4" s="74">
        <f>SUMIF($D$12:$D$64,"U",$G$12:$G$64)/60</f>
        <v>0</v>
      </c>
      <c r="H4" s="67"/>
      <c r="I4" s="67"/>
    </row>
    <row r="5" s="61" customFormat="1" ht="12" spans="1:9">
      <c r="A5" s="67"/>
      <c r="B5" s="67"/>
      <c r="C5" s="67"/>
      <c r="D5" s="71" t="s">
        <v>114</v>
      </c>
      <c r="E5" s="72">
        <f>COUNTIF($D$12:$D$65,"P")</f>
        <v>0</v>
      </c>
      <c r="F5" s="73" t="str">
        <f>IF($E$9=0,"-",$E5/$E$9)</f>
        <v>-</v>
      </c>
      <c r="G5" s="75">
        <f>SUMIF($D$12:$D$65,"P",$G$12:$G$65)/60</f>
        <v>0</v>
      </c>
      <c r="H5" s="67"/>
      <c r="I5" s="67"/>
    </row>
    <row r="6" s="61" customFormat="1" ht="12" spans="1:9">
      <c r="A6" s="67"/>
      <c r="B6" s="67"/>
      <c r="C6" s="67"/>
      <c r="D6" s="71" t="s">
        <v>115</v>
      </c>
      <c r="E6" s="72">
        <f>COUNTIF($D$12:$D$65,"F")</f>
        <v>0</v>
      </c>
      <c r="F6" s="73" t="str">
        <f>IF($E$9=0,"-",$E6/$E$9)</f>
        <v>-</v>
      </c>
      <c r="G6" s="75">
        <f>SUMIF($D$12:$D$65,"F",$G$12:$G$65)/60</f>
        <v>0</v>
      </c>
      <c r="H6" s="67"/>
      <c r="I6" s="67"/>
    </row>
    <row r="7" s="61" customFormat="1" ht="12" spans="1:9">
      <c r="A7" s="76"/>
      <c r="B7" s="76"/>
      <c r="C7" s="77"/>
      <c r="D7" s="71" t="s">
        <v>116</v>
      </c>
      <c r="E7" s="72">
        <f>COUNTIF($D$12:$D$65,"S")</f>
        <v>0</v>
      </c>
      <c r="F7" s="73" t="str">
        <f>IF($E$9=0,"-",$E7/$E$9)</f>
        <v>-</v>
      </c>
      <c r="G7" s="75">
        <f>SUMIF($D$12:$D$65,"S",$G$12:$G$65)/60</f>
        <v>0</v>
      </c>
      <c r="H7" s="67"/>
      <c r="I7" s="67"/>
    </row>
    <row r="8" s="61" customFormat="1" ht="12" spans="1:9">
      <c r="A8" s="76"/>
      <c r="B8" s="76"/>
      <c r="C8" s="77"/>
      <c r="D8" s="71" t="s">
        <v>117</v>
      </c>
      <c r="E8" s="72">
        <f>COUNTIF($D$12:$D$65,"B")</f>
        <v>0</v>
      </c>
      <c r="F8" s="78" t="str">
        <f>IF($E$9=0,"-",$E8/$E$9)</f>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0</v>
      </c>
      <c r="F10" s="85"/>
      <c r="G10" s="86">
        <f>SUMIF($D$12:$D$65,"n/a",$G$12:$G$65)/60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179" t="s">
        <v>356</v>
      </c>
      <c r="B13" s="91"/>
      <c r="C13" s="91"/>
      <c r="D13" s="91"/>
      <c r="E13" s="91"/>
      <c r="F13" s="91"/>
      <c r="G13" s="91"/>
      <c r="H13" s="91"/>
      <c r="I13" s="111"/>
    </row>
    <row r="14" ht="24" spans="1:9">
      <c r="A14" s="92"/>
      <c r="B14" s="230" t="s">
        <v>356</v>
      </c>
      <c r="C14" s="165" t="s">
        <v>357</v>
      </c>
      <c r="D14" s="95"/>
      <c r="E14" s="96"/>
      <c r="F14" s="97"/>
      <c r="G14" s="98"/>
      <c r="H14" s="99"/>
      <c r="I14" s="97"/>
    </row>
    <row r="15" ht="24" spans="1:9">
      <c r="A15" s="100"/>
      <c r="B15" s="240" t="s">
        <v>358</v>
      </c>
      <c r="C15" s="169" t="s">
        <v>357</v>
      </c>
      <c r="D15" s="95"/>
      <c r="E15" s="96"/>
      <c r="F15" s="97"/>
      <c r="G15" s="98"/>
      <c r="H15" s="105"/>
      <c r="I15" s="104"/>
    </row>
    <row r="16" spans="1:9">
      <c r="A16" s="100"/>
      <c r="B16" s="237"/>
      <c r="C16" s="101"/>
      <c r="D16" s="95"/>
      <c r="E16" s="96"/>
      <c r="F16" s="97"/>
      <c r="G16" s="98"/>
      <c r="H16" s="105"/>
      <c r="I16" s="104"/>
    </row>
    <row r="17" spans="1:9">
      <c r="A17" s="100"/>
      <c r="B17" s="158"/>
      <c r="C17" s="158"/>
      <c r="D17" s="95"/>
      <c r="E17" s="96"/>
      <c r="F17" s="97"/>
      <c r="G17" s="98"/>
      <c r="H17" s="105"/>
      <c r="I17" s="104"/>
    </row>
    <row r="18" spans="1:9">
      <c r="A18" s="100"/>
      <c r="B18" s="158"/>
      <c r="C18" s="158"/>
      <c r="D18" s="95"/>
      <c r="E18" s="96"/>
      <c r="F18" s="97"/>
      <c r="G18" s="98"/>
      <c r="H18" s="105"/>
      <c r="I18" s="104"/>
    </row>
    <row r="19" spans="1:9">
      <c r="A19" s="100"/>
      <c r="B19" s="158"/>
      <c r="C19" s="158"/>
      <c r="D19" s="95"/>
      <c r="E19" s="96"/>
      <c r="F19" s="97"/>
      <c r="G19" s="98"/>
      <c r="H19" s="105"/>
      <c r="I19" s="104"/>
    </row>
    <row r="20" spans="1:9">
      <c r="A20" s="100"/>
      <c r="B20" s="158"/>
      <c r="C20" s="158"/>
      <c r="D20" s="95"/>
      <c r="E20" s="96"/>
      <c r="F20" s="97"/>
      <c r="G20" s="98"/>
      <c r="H20" s="105"/>
      <c r="I20" s="104"/>
    </row>
    <row r="21" spans="1:9">
      <c r="A21" s="231"/>
      <c r="B21" s="200"/>
      <c r="C21" s="200"/>
      <c r="D21" s="204"/>
      <c r="E21" s="232"/>
      <c r="F21" s="233"/>
      <c r="G21" s="234"/>
      <c r="H21" s="235"/>
      <c r="I21" s="236"/>
    </row>
    <row r="22" spans="1:9">
      <c r="A22" s="100"/>
      <c r="B22" s="158"/>
      <c r="C22" s="158"/>
      <c r="D22" s="95"/>
      <c r="E22" s="103"/>
      <c r="F22" s="104"/>
      <c r="G22" s="98"/>
      <c r="H22" s="105"/>
      <c r="I22" s="104"/>
    </row>
    <row r="23" spans="1:9">
      <c r="A23" s="100"/>
      <c r="B23" s="158"/>
      <c r="C23" s="158"/>
      <c r="D23" s="95"/>
      <c r="E23" s="103"/>
      <c r="F23" s="104"/>
      <c r="G23" s="98"/>
      <c r="H23" s="105"/>
      <c r="I23" s="104"/>
    </row>
    <row r="24" spans="1:9">
      <c r="A24" s="100"/>
      <c r="B24" s="158"/>
      <c r="C24" s="158"/>
      <c r="D24" s="95"/>
      <c r="E24" s="103"/>
      <c r="F24" s="104"/>
      <c r="G24" s="98"/>
      <c r="H24" s="105"/>
      <c r="I24" s="104"/>
    </row>
    <row r="25" spans="1:9">
      <c r="A25" s="100"/>
      <c r="B25" s="158"/>
      <c r="C25" s="158"/>
      <c r="D25" s="95"/>
      <c r="E25" s="103"/>
      <c r="F25" s="104"/>
      <c r="G25" s="98"/>
      <c r="H25" s="105"/>
      <c r="I25" s="104"/>
    </row>
    <row r="26" spans="1:9">
      <c r="A26" s="100"/>
      <c r="B26" s="158"/>
      <c r="C26" s="158"/>
      <c r="D26" s="95"/>
      <c r="E26" s="103"/>
      <c r="F26" s="104"/>
      <c r="G26" s="98"/>
      <c r="H26" s="105"/>
      <c r="I26" s="104"/>
    </row>
    <row r="27" spans="1:9">
      <c r="A27" s="100"/>
      <c r="B27" s="158"/>
      <c r="C27" s="158"/>
      <c r="D27" s="95"/>
      <c r="E27" s="103"/>
      <c r="F27" s="104"/>
      <c r="G27" s="98"/>
      <c r="H27" s="105"/>
      <c r="I27" s="104"/>
    </row>
    <row r="28" spans="1:9">
      <c r="A28" s="100"/>
      <c r="B28" s="158"/>
      <c r="C28" s="158"/>
      <c r="D28" s="95"/>
      <c r="E28" s="103"/>
      <c r="F28" s="104"/>
      <c r="G28" s="98"/>
      <c r="H28" s="105"/>
      <c r="I28" s="104"/>
    </row>
    <row r="29" spans="1:9">
      <c r="A29" s="100"/>
      <c r="B29" s="158"/>
      <c r="C29" s="158"/>
      <c r="D29" s="95"/>
      <c r="E29" s="103"/>
      <c r="F29" s="104"/>
      <c r="G29" s="98"/>
      <c r="H29" s="105"/>
      <c r="I29" s="104"/>
    </row>
    <row r="30" spans="1:9">
      <c r="A30" s="100"/>
      <c r="B30" s="101"/>
      <c r="C30" s="101"/>
      <c r="D30" s="95"/>
      <c r="E30" s="103"/>
      <c r="F30" s="104"/>
      <c r="G30" s="98"/>
      <c r="H30" s="105"/>
      <c r="I30" s="104"/>
    </row>
    <row r="31" spans="1:9">
      <c r="A31" s="100"/>
      <c r="B31" s="102"/>
      <c r="C31" s="101"/>
      <c r="D31" s="95"/>
      <c r="E31" s="103"/>
      <c r="F31" s="104"/>
      <c r="G31" s="98"/>
      <c r="H31" s="105"/>
      <c r="I31" s="104"/>
    </row>
    <row r="32" spans="1:9">
      <c r="A32" s="100"/>
      <c r="B32" s="102"/>
      <c r="C32" s="101"/>
      <c r="D32" s="95"/>
      <c r="E32" s="103"/>
      <c r="F32" s="104"/>
      <c r="G32" s="98"/>
      <c r="H32" s="105"/>
      <c r="I32" s="104"/>
    </row>
    <row r="33" spans="1:9">
      <c r="A33" s="100"/>
      <c r="B33" s="101"/>
      <c r="C33" s="101"/>
      <c r="D33" s="95"/>
      <c r="E33" s="103"/>
      <c r="F33" s="104"/>
      <c r="G33" s="98"/>
      <c r="H33" s="105"/>
      <c r="I33" s="104"/>
    </row>
    <row r="34" spans="1:9">
      <c r="A34" s="100"/>
      <c r="B34" s="102"/>
      <c r="C34" s="101"/>
      <c r="D34" s="95"/>
      <c r="E34" s="103"/>
      <c r="F34" s="104"/>
      <c r="G34" s="98"/>
      <c r="H34" s="105"/>
      <c r="I34" s="104"/>
    </row>
    <row r="35" spans="1:9">
      <c r="A35" s="100"/>
      <c r="B35" s="102"/>
      <c r="C35" s="101"/>
      <c r="D35" s="95"/>
      <c r="E35" s="103"/>
      <c r="F35" s="104"/>
      <c r="G35" s="98"/>
      <c r="H35" s="105"/>
      <c r="I35" s="104"/>
    </row>
    <row r="36" spans="1:9">
      <c r="A36" s="100"/>
      <c r="B36" s="101"/>
      <c r="C36" s="101"/>
      <c r="D36" s="95"/>
      <c r="E36" s="103"/>
      <c r="F36" s="104"/>
      <c r="G36" s="98"/>
      <c r="H36" s="105"/>
      <c r="I36" s="104"/>
    </row>
    <row r="37" spans="1:9">
      <c r="A37" s="100"/>
      <c r="B37" s="102"/>
      <c r="C37" s="101"/>
      <c r="D37" s="95"/>
      <c r="E37" s="103"/>
      <c r="F37" s="104"/>
      <c r="G37" s="98"/>
      <c r="H37" s="105"/>
      <c r="I37" s="104"/>
    </row>
    <row r="38" spans="1:9">
      <c r="A38" s="100"/>
      <c r="B38" s="102"/>
      <c r="C38" s="101"/>
      <c r="D38" s="95"/>
      <c r="E38" s="103"/>
      <c r="F38" s="104"/>
      <c r="G38" s="98"/>
      <c r="H38" s="105"/>
      <c r="I38" s="104"/>
    </row>
    <row r="39" spans="1:9">
      <c r="A39" s="100"/>
      <c r="B39" s="101"/>
      <c r="C39" s="101"/>
      <c r="D39" s="95"/>
      <c r="E39" s="103"/>
      <c r="F39" s="104"/>
      <c r="G39" s="98"/>
      <c r="H39" s="105"/>
      <c r="I39" s="104"/>
    </row>
    <row r="40" spans="1:9">
      <c r="A40" s="100"/>
      <c r="B40" s="102"/>
      <c r="C40" s="101"/>
      <c r="D40" s="95"/>
      <c r="E40" s="103"/>
      <c r="F40" s="104"/>
      <c r="G40" s="98"/>
      <c r="H40" s="105"/>
      <c r="I40" s="104"/>
    </row>
    <row r="41" spans="1:9">
      <c r="A41" s="100"/>
      <c r="B41" s="102"/>
      <c r="C41" s="101"/>
      <c r="D41" s="95"/>
      <c r="E41" s="103"/>
      <c r="F41" s="104"/>
      <c r="G41" s="98"/>
      <c r="H41" s="105"/>
      <c r="I41" s="104"/>
    </row>
    <row r="42" spans="1:9">
      <c r="A42" s="100"/>
      <c r="B42" s="101"/>
      <c r="C42" s="101"/>
      <c r="D42" s="95"/>
      <c r="E42" s="103"/>
      <c r="F42" s="104"/>
      <c r="G42" s="98"/>
      <c r="H42" s="105"/>
      <c r="I42" s="104"/>
    </row>
    <row r="43" spans="1:9">
      <c r="A43" s="100"/>
      <c r="B43" s="102"/>
      <c r="C43" s="101"/>
      <c r="D43" s="95"/>
      <c r="E43" s="103"/>
      <c r="F43" s="104"/>
      <c r="G43" s="98"/>
      <c r="H43" s="105"/>
      <c r="I43" s="104"/>
    </row>
    <row r="44" spans="1:9">
      <c r="A44" s="100"/>
      <c r="B44" s="102"/>
      <c r="C44" s="101"/>
      <c r="D44" s="95"/>
      <c r="E44" s="103"/>
      <c r="F44" s="104"/>
      <c r="G44" s="98"/>
      <c r="H44" s="105"/>
      <c r="I44" s="104"/>
    </row>
    <row r="45" spans="1:9">
      <c r="A45" s="100"/>
      <c r="B45" s="101"/>
      <c r="C45" s="101"/>
      <c r="D45" s="95"/>
      <c r="E45" s="103"/>
      <c r="F45" s="104"/>
      <c r="G45" s="98"/>
      <c r="H45" s="105"/>
      <c r="I45" s="104"/>
    </row>
    <row r="46" spans="1:9">
      <c r="A46" s="100"/>
      <c r="B46" s="102"/>
      <c r="C46" s="101"/>
      <c r="D46" s="95"/>
      <c r="E46" s="103"/>
      <c r="F46" s="104"/>
      <c r="G46" s="98"/>
      <c r="H46" s="105"/>
      <c r="I46" s="104"/>
    </row>
    <row r="47" spans="1:9">
      <c r="A47" s="100"/>
      <c r="B47" s="102"/>
      <c r="C47" s="101"/>
      <c r="D47" s="95"/>
      <c r="E47" s="103"/>
      <c r="F47" s="104"/>
      <c r="G47" s="98"/>
      <c r="H47" s="105"/>
      <c r="I47" s="104"/>
    </row>
    <row r="48" spans="1:9">
      <c r="A48" s="100"/>
      <c r="B48" s="101"/>
      <c r="C48" s="101"/>
      <c r="D48" s="95"/>
      <c r="E48" s="103"/>
      <c r="F48" s="104"/>
      <c r="G48" s="98"/>
      <c r="H48" s="105"/>
      <c r="I48" s="104"/>
    </row>
    <row r="49" spans="1:9">
      <c r="A49" s="100"/>
      <c r="B49" s="102"/>
      <c r="C49" s="101"/>
      <c r="D49" s="95"/>
      <c r="E49" s="103"/>
      <c r="F49" s="104"/>
      <c r="G49" s="98"/>
      <c r="H49" s="105"/>
      <c r="I49" s="104"/>
    </row>
    <row r="50" spans="1:9">
      <c r="A50" s="100"/>
      <c r="B50" s="102"/>
      <c r="C50" s="101"/>
      <c r="D50" s="95"/>
      <c r="E50" s="103"/>
      <c r="F50" s="104"/>
      <c r="G50" s="98"/>
      <c r="H50" s="105"/>
      <c r="I50" s="104"/>
    </row>
    <row r="51" spans="1:9">
      <c r="A51" s="100"/>
      <c r="B51" s="101"/>
      <c r="C51" s="101"/>
      <c r="D51" s="95"/>
      <c r="E51" s="103"/>
      <c r="F51" s="104"/>
      <c r="G51" s="98"/>
      <c r="H51" s="105"/>
      <c r="I51" s="104"/>
    </row>
    <row r="52" spans="1:9">
      <c r="A52" s="100"/>
      <c r="B52" s="102"/>
      <c r="C52" s="101"/>
      <c r="D52" s="95"/>
      <c r="E52" s="103"/>
      <c r="F52" s="104"/>
      <c r="G52" s="98"/>
      <c r="H52" s="105"/>
      <c r="I52" s="104"/>
    </row>
    <row r="53" spans="1:9">
      <c r="A53" s="100"/>
      <c r="B53" s="102"/>
      <c r="C53" s="101"/>
      <c r="D53" s="95"/>
      <c r="E53" s="103"/>
      <c r="F53" s="104"/>
      <c r="G53" s="98"/>
      <c r="H53" s="105"/>
      <c r="I53" s="104"/>
    </row>
    <row r="54" spans="1:9">
      <c r="A54" s="100"/>
      <c r="B54" s="101"/>
      <c r="C54" s="101"/>
      <c r="D54" s="95"/>
      <c r="E54" s="103"/>
      <c r="F54" s="104"/>
      <c r="G54" s="98"/>
      <c r="H54" s="105"/>
      <c r="I54" s="104"/>
    </row>
    <row r="55" spans="1:9">
      <c r="A55" s="100"/>
      <c r="B55" s="102"/>
      <c r="C55" s="101"/>
      <c r="D55" s="95"/>
      <c r="E55" s="103"/>
      <c r="F55" s="104"/>
      <c r="G55" s="98"/>
      <c r="H55" s="105"/>
      <c r="I55" s="104"/>
    </row>
    <row r="56" spans="1:9">
      <c r="A56" s="100"/>
      <c r="B56" s="102"/>
      <c r="C56" s="101"/>
      <c r="D56" s="95"/>
      <c r="E56" s="103"/>
      <c r="F56" s="104"/>
      <c r="G56" s="98"/>
      <c r="H56" s="105"/>
      <c r="I56" s="104"/>
    </row>
    <row r="57" spans="1:9">
      <c r="A57" s="100"/>
      <c r="B57" s="101"/>
      <c r="C57" s="101"/>
      <c r="D57" s="95"/>
      <c r="E57" s="103"/>
      <c r="F57" s="104"/>
      <c r="G57" s="98"/>
      <c r="H57" s="105"/>
      <c r="I57" s="104"/>
    </row>
    <row r="58" spans="1:9">
      <c r="A58" s="100"/>
      <c r="B58" s="102"/>
      <c r="C58" s="101"/>
      <c r="D58" s="95"/>
      <c r="E58" s="103"/>
      <c r="F58" s="104"/>
      <c r="G58" s="98"/>
      <c r="H58" s="105"/>
      <c r="I58" s="104"/>
    </row>
    <row r="59" spans="1:9">
      <c r="A59" s="100"/>
      <c r="B59" s="102"/>
      <c r="C59" s="101"/>
      <c r="D59" s="95"/>
      <c r="E59" s="103"/>
      <c r="F59" s="104"/>
      <c r="G59" s="98"/>
      <c r="H59" s="105"/>
      <c r="I59" s="104"/>
    </row>
    <row r="60" spans="1:9">
      <c r="A60" s="100"/>
      <c r="B60" s="101"/>
      <c r="C60" s="101"/>
      <c r="D60" s="95"/>
      <c r="E60" s="103"/>
      <c r="F60" s="104"/>
      <c r="G60" s="98"/>
      <c r="H60" s="105"/>
      <c r="I60" s="104"/>
    </row>
    <row r="61" spans="1:9">
      <c r="A61" s="100"/>
      <c r="B61" s="102"/>
      <c r="C61" s="101"/>
      <c r="D61" s="95"/>
      <c r="E61" s="103"/>
      <c r="F61" s="104"/>
      <c r="G61" s="98"/>
      <c r="H61" s="105"/>
      <c r="I61" s="104"/>
    </row>
    <row r="62" spans="1:9">
      <c r="A62" s="100"/>
      <c r="B62" s="102"/>
      <c r="C62" s="101"/>
      <c r="D62" s="95"/>
      <c r="E62" s="103"/>
      <c r="F62" s="104"/>
      <c r="G62" s="98"/>
      <c r="H62" s="105"/>
      <c r="I62" s="104"/>
    </row>
    <row r="63" spans="1:9">
      <c r="A63" s="100"/>
      <c r="B63" s="101"/>
      <c r="C63" s="101"/>
      <c r="D63" s="95"/>
      <c r="E63" s="103"/>
      <c r="F63" s="104"/>
      <c r="G63" s="98"/>
      <c r="H63" s="105"/>
      <c r="I63" s="104"/>
    </row>
    <row r="64" spans="1:9">
      <c r="A64" s="100"/>
      <c r="B64" s="101"/>
      <c r="C64" s="101"/>
      <c r="D64" s="95"/>
      <c r="E64" s="103"/>
      <c r="F64" s="104"/>
      <c r="G64" s="98"/>
      <c r="H64" s="105"/>
      <c r="I64" s="104"/>
    </row>
    <row r="65" ht="13.5" spans="1:9">
      <c r="A65" s="90"/>
      <c r="B65" s="91"/>
      <c r="C65" s="91"/>
      <c r="D65" s="91"/>
      <c r="E65" s="91"/>
      <c r="F65" s="91"/>
      <c r="G65" s="91"/>
      <c r="H65" s="91"/>
      <c r="I65" s="111"/>
    </row>
    <row r="66" s="62" customFormat="1" ht="36" customHeight="1" spans="1:9">
      <c r="A66" s="100"/>
      <c r="B66" s="164"/>
      <c r="C66" s="165"/>
      <c r="D66" s="95"/>
      <c r="E66" s="96"/>
      <c r="F66" s="97"/>
      <c r="G66" s="98"/>
      <c r="H66" s="105"/>
      <c r="I66" s="104"/>
    </row>
    <row r="67" s="62" customFormat="1" ht="36" customHeight="1" spans="1:9">
      <c r="A67" s="100"/>
      <c r="B67" s="237"/>
      <c r="C67" s="169"/>
      <c r="D67" s="95"/>
      <c r="E67" s="96"/>
      <c r="F67" s="97"/>
      <c r="G67" s="98"/>
      <c r="H67" s="105"/>
      <c r="I67" s="104"/>
    </row>
    <row r="68" s="62" customFormat="1" ht="36" customHeight="1" spans="1:9">
      <c r="A68" s="100"/>
      <c r="B68" s="237"/>
      <c r="C68" s="101"/>
      <c r="D68" s="95"/>
      <c r="E68" s="96"/>
      <c r="F68" s="97"/>
      <c r="G68" s="98"/>
      <c r="H68" s="105"/>
      <c r="I68" s="104"/>
    </row>
    <row r="69" s="62" customFormat="1" ht="36" customHeight="1" spans="1:9">
      <c r="A69" s="100"/>
      <c r="B69" s="158"/>
      <c r="C69" s="158"/>
      <c r="D69" s="95"/>
      <c r="E69" s="96"/>
      <c r="F69" s="97"/>
      <c r="G69" s="98"/>
      <c r="H69" s="105"/>
      <c r="I69" s="104"/>
    </row>
    <row r="70" s="62" customFormat="1" ht="36" customHeight="1" spans="1:9">
      <c r="A70" s="100"/>
      <c r="B70" s="158"/>
      <c r="C70" s="158"/>
      <c r="D70" s="95"/>
      <c r="E70" s="96"/>
      <c r="F70" s="97"/>
      <c r="G70" s="98"/>
      <c r="H70" s="105"/>
      <c r="I70" s="104"/>
    </row>
    <row r="71" s="62" customFormat="1" ht="36" customHeight="1" spans="1:9">
      <c r="A71" s="100"/>
      <c r="B71" s="158"/>
      <c r="C71" s="158"/>
      <c r="D71" s="95"/>
      <c r="E71" s="96"/>
      <c r="F71" s="97"/>
      <c r="G71" s="98"/>
      <c r="H71" s="105"/>
      <c r="I71" s="104"/>
    </row>
    <row r="72" s="62" customFormat="1" ht="36" customHeight="1" spans="1:9">
      <c r="A72" s="100"/>
      <c r="B72" s="158"/>
      <c r="C72" s="158"/>
      <c r="D72" s="95"/>
      <c r="E72" s="96"/>
      <c r="F72" s="97"/>
      <c r="G72" s="98"/>
      <c r="H72" s="105"/>
      <c r="I72" s="104"/>
    </row>
    <row r="73" s="62" customFormat="1" ht="198.95" customHeight="1" spans="1:9">
      <c r="A73" s="100"/>
      <c r="B73" s="158"/>
      <c r="C73" s="158"/>
      <c r="D73" s="95"/>
      <c r="E73" s="232"/>
      <c r="F73" s="233"/>
      <c r="G73" s="234"/>
      <c r="H73" s="105"/>
      <c r="I73" s="104"/>
    </row>
    <row r="74" s="62" customFormat="1" spans="1:9">
      <c r="A74" s="100">
        <f>MAX(A$12:A73)+1</f>
        <v>1</v>
      </c>
      <c r="B74" s="101"/>
      <c r="C74" s="101"/>
      <c r="D74" s="95" t="s">
        <v>130</v>
      </c>
      <c r="E74" s="103"/>
      <c r="F74" s="104"/>
      <c r="G74" s="98"/>
      <c r="H74" s="105"/>
      <c r="I74" s="104"/>
    </row>
    <row r="75" spans="1:9">
      <c r="A75" s="100">
        <f>MAX(A$12:A74)+1</f>
        <v>2</v>
      </c>
      <c r="B75" s="102"/>
      <c r="C75" s="101"/>
      <c r="D75" s="95" t="s">
        <v>130</v>
      </c>
      <c r="E75" s="103"/>
      <c r="F75" s="104"/>
      <c r="G75" s="98"/>
      <c r="H75" s="105"/>
      <c r="I75" s="104"/>
    </row>
    <row r="76" spans="1:9">
      <c r="A76" s="100">
        <f>MAX(A$12:A75)+1</f>
        <v>3</v>
      </c>
      <c r="B76" s="102"/>
      <c r="C76" s="101"/>
      <c r="D76" s="95" t="s">
        <v>130</v>
      </c>
      <c r="E76" s="103"/>
      <c r="F76" s="104"/>
      <c r="G76" s="98"/>
      <c r="H76" s="105"/>
      <c r="I76" s="104"/>
    </row>
    <row r="77" spans="1:9">
      <c r="A77" s="100">
        <f>MAX(A$12:A76)+1</f>
        <v>4</v>
      </c>
      <c r="B77" s="101"/>
      <c r="C77" s="101"/>
      <c r="D77" s="95" t="s">
        <v>130</v>
      </c>
      <c r="E77" s="103"/>
      <c r="F77" s="104"/>
      <c r="G77" s="98"/>
      <c r="H77" s="105"/>
      <c r="I77" s="104"/>
    </row>
    <row r="78" spans="1:9">
      <c r="A78" s="100">
        <f>MAX(A$12:A77)+1</f>
        <v>5</v>
      </c>
      <c r="B78" s="101"/>
      <c r="C78" s="101"/>
      <c r="D78" s="95" t="s">
        <v>130</v>
      </c>
      <c r="E78" s="103"/>
      <c r="F78" s="104"/>
      <c r="G78" s="98"/>
      <c r="H78" s="105"/>
      <c r="I78" s="104"/>
    </row>
    <row r="79" spans="1:9">
      <c r="A79" s="100">
        <f>MAX(A$12:A78)+1</f>
        <v>6</v>
      </c>
      <c r="B79" s="102"/>
      <c r="C79" s="101"/>
      <c r="D79" s="95" t="s">
        <v>130</v>
      </c>
      <c r="E79" s="103"/>
      <c r="F79" s="104"/>
      <c r="G79" s="98"/>
      <c r="H79" s="105"/>
      <c r="I79" s="104"/>
    </row>
    <row r="80" spans="1:9">
      <c r="A80" s="100">
        <f>MAX(A$12:A79)+1</f>
        <v>7</v>
      </c>
      <c r="B80" s="102"/>
      <c r="C80" s="101"/>
      <c r="D80" s="95" t="s">
        <v>130</v>
      </c>
      <c r="E80" s="103"/>
      <c r="F80" s="104"/>
      <c r="G80" s="98"/>
      <c r="H80" s="105"/>
      <c r="I80" s="104"/>
    </row>
    <row r="81" spans="1:9">
      <c r="A81" s="100">
        <f>MAX(A$12:A80)+1</f>
        <v>8</v>
      </c>
      <c r="B81" s="101"/>
      <c r="C81" s="101"/>
      <c r="D81" s="95" t="s">
        <v>130</v>
      </c>
      <c r="E81" s="103"/>
      <c r="F81" s="104"/>
      <c r="G81" s="98"/>
      <c r="H81" s="105"/>
      <c r="I81" s="104"/>
    </row>
    <row r="82" spans="1:9">
      <c r="A82" s="100">
        <f>MAX(A$12:A81)+1</f>
        <v>9</v>
      </c>
      <c r="B82" s="102"/>
      <c r="C82" s="101"/>
      <c r="D82" s="95" t="s">
        <v>130</v>
      </c>
      <c r="E82" s="103"/>
      <c r="F82" s="104"/>
      <c r="G82" s="98"/>
      <c r="H82" s="105"/>
      <c r="I82" s="104"/>
    </row>
    <row r="83" spans="1:9">
      <c r="A83" s="100">
        <f>MAX(A$12:A82)+1</f>
        <v>10</v>
      </c>
      <c r="B83" s="101"/>
      <c r="C83" s="101"/>
      <c r="D83" s="95" t="s">
        <v>130</v>
      </c>
      <c r="E83" s="103"/>
      <c r="F83" s="104"/>
      <c r="G83" s="98"/>
      <c r="H83" s="105"/>
      <c r="I83" s="104"/>
    </row>
    <row r="84" spans="1:9">
      <c r="A84" s="100">
        <f>MAX(A$12:A83)+1</f>
        <v>11</v>
      </c>
      <c r="B84" s="102"/>
      <c r="C84" s="101"/>
      <c r="D84" s="95" t="s">
        <v>130</v>
      </c>
      <c r="E84" s="103"/>
      <c r="F84" s="104"/>
      <c r="G84" s="98"/>
      <c r="H84" s="105"/>
      <c r="I84" s="104"/>
    </row>
  </sheetData>
  <mergeCells count="3">
    <mergeCell ref="A1:I1"/>
    <mergeCell ref="A13:I13"/>
    <mergeCell ref="A65:I65"/>
  </mergeCells>
  <conditionalFormatting sqref="D14:D64 D66:D8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57 D58 D59 D60 D61 D62 D63 D64 D66 D67 D68 D69 D70 D71 D72 D73 D74 D75 D76 D77 D78 D79 D80 D81 D82 D83 D84 D14:D21 D22:D56">
      <formula1>"U,P,F,B,S,n/a"</formula1>
    </dataValidation>
  </dataValidations>
  <hyperlinks>
    <hyperlink ref="B14" location="'UC002 Test Cases'!A1" display="Assign Bin From Bin"/>
    <hyperlink ref="B15" location="'UC002 Test Cases'!A1" display="Assign Bin From Bin(click confirm No button)"/>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09578"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09578" progId="Paint.Picture"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7"/>
  <sheetViews>
    <sheetView workbookViewId="0">
      <selection activeCell="A1" sqref="A1:H1"/>
    </sheetView>
  </sheetViews>
  <sheetFormatPr defaultColWidth="9" defaultRowHeight="12.75" outlineLevelCol="7"/>
  <cols>
    <col min="1" max="1" width="3.14285714285714" customWidth="1"/>
    <col min="2" max="2" width="32.1428571428571" customWidth="1"/>
    <col min="3" max="3" width="22.5714285714286" customWidth="1"/>
    <col min="4" max="4" width="30.4285714285714" customWidth="1"/>
    <col min="5" max="5" width="24.7142857142857" customWidth="1"/>
    <col min="6" max="6" width="9.14285714285714" customWidth="1"/>
    <col min="7" max="7" width="12.1428571428571" customWidth="1"/>
  </cols>
  <sheetData>
    <row r="1" ht="16.5" spans="1:8">
      <c r="A1" s="115" t="s">
        <v>359</v>
      </c>
      <c r="B1" s="115"/>
      <c r="C1" s="115"/>
      <c r="D1" s="115"/>
      <c r="E1" s="115"/>
      <c r="F1" s="115"/>
      <c r="G1" s="115"/>
      <c r="H1" s="115"/>
    </row>
    <row r="2" ht="13.5" spans="1:8">
      <c r="A2" s="116"/>
      <c r="B2" s="117" t="s">
        <v>139</v>
      </c>
      <c r="C2" s="117"/>
      <c r="D2" s="118" t="s">
        <v>356</v>
      </c>
      <c r="E2" s="119"/>
      <c r="F2" s="120" t="s">
        <v>141</v>
      </c>
      <c r="G2" s="239" t="s">
        <v>360</v>
      </c>
      <c r="H2" s="122"/>
    </row>
    <row r="3" spans="1:8">
      <c r="A3" s="123"/>
      <c r="B3" s="124" t="s">
        <v>143</v>
      </c>
      <c r="C3" s="125"/>
      <c r="D3" s="126" t="s">
        <v>361</v>
      </c>
      <c r="E3" s="127"/>
      <c r="F3" s="128"/>
      <c r="G3" s="129"/>
      <c r="H3" s="122"/>
    </row>
    <row r="4" spans="1:8">
      <c r="A4" s="130"/>
      <c r="B4" s="124" t="s">
        <v>145</v>
      </c>
      <c r="C4" s="125"/>
      <c r="D4" s="126" t="s">
        <v>362</v>
      </c>
      <c r="E4" s="127"/>
      <c r="F4" s="128"/>
      <c r="G4" s="129"/>
      <c r="H4" s="122"/>
    </row>
    <row r="5" spans="1:8">
      <c r="A5" s="130"/>
      <c r="B5" s="124" t="s">
        <v>147</v>
      </c>
      <c r="C5" s="125"/>
      <c r="D5" s="136" t="s">
        <v>363</v>
      </c>
      <c r="E5" s="128"/>
      <c r="F5" s="128"/>
      <c r="G5" s="129"/>
      <c r="H5" s="122"/>
    </row>
    <row r="6" ht="13.5" spans="1:8">
      <c r="A6" s="133"/>
      <c r="B6" s="134" t="s">
        <v>149</v>
      </c>
      <c r="C6" s="222"/>
      <c r="D6" s="223" t="s">
        <v>364</v>
      </c>
      <c r="E6" s="224"/>
      <c r="F6" s="224"/>
      <c r="G6" s="225"/>
      <c r="H6" s="137"/>
    </row>
    <row r="7" spans="1:8">
      <c r="A7" s="138"/>
      <c r="B7" s="139" t="s">
        <v>151</v>
      </c>
      <c r="C7" s="139"/>
      <c r="D7" s="140"/>
      <c r="E7" s="141"/>
      <c r="F7" s="142" t="s">
        <v>153</v>
      </c>
      <c r="G7" s="143" t="s">
        <v>365</v>
      </c>
      <c r="H7" s="144"/>
    </row>
    <row r="8" ht="13.5" spans="1:8">
      <c r="A8" s="145"/>
      <c r="B8" s="146" t="s">
        <v>154</v>
      </c>
      <c r="C8" s="146"/>
      <c r="D8" s="226"/>
      <c r="E8" s="227"/>
      <c r="F8" s="149" t="s">
        <v>156</v>
      </c>
      <c r="G8" s="150" t="s">
        <v>366</v>
      </c>
      <c r="H8" s="151"/>
    </row>
    <row r="9" ht="26.25" spans="1:8">
      <c r="A9" s="152" t="s">
        <v>158</v>
      </c>
      <c r="B9" s="153" t="s">
        <v>159</v>
      </c>
      <c r="C9" s="153" t="s">
        <v>367</v>
      </c>
      <c r="D9" s="153" t="s">
        <v>161</v>
      </c>
      <c r="E9" s="153" t="s">
        <v>368</v>
      </c>
      <c r="F9" s="154" t="s">
        <v>121</v>
      </c>
      <c r="G9" s="155" t="s">
        <v>163</v>
      </c>
      <c r="H9" s="156"/>
    </row>
    <row r="10" spans="1:8">
      <c r="A10" s="157">
        <v>1</v>
      </c>
      <c r="B10" s="164" t="s">
        <v>369</v>
      </c>
      <c r="C10" s="164">
        <v>1861</v>
      </c>
      <c r="D10" s="165" t="s">
        <v>169</v>
      </c>
      <c r="E10" s="159"/>
      <c r="F10" s="95" t="s">
        <v>130</v>
      </c>
      <c r="G10" s="160"/>
      <c r="H10" s="161"/>
    </row>
    <row r="11" spans="1:8">
      <c r="A11" s="157">
        <v>2</v>
      </c>
      <c r="B11" s="228" t="s">
        <v>370</v>
      </c>
      <c r="C11" s="228"/>
      <c r="D11" s="169" t="s">
        <v>371</v>
      </c>
      <c r="E11" s="209"/>
      <c r="F11" s="95" t="s">
        <v>130</v>
      </c>
      <c r="G11" s="170"/>
      <c r="H11" s="171"/>
    </row>
    <row r="12" ht="24.75" spans="1:8">
      <c r="A12" s="157"/>
      <c r="B12" s="228"/>
      <c r="C12" s="228"/>
      <c r="D12" s="101" t="s">
        <v>372</v>
      </c>
      <c r="E12" s="195"/>
      <c r="F12" s="95" t="s">
        <v>130</v>
      </c>
      <c r="G12" s="170"/>
      <c r="H12" s="171"/>
    </row>
    <row r="13" ht="24.75" spans="1:8">
      <c r="A13" s="157"/>
      <c r="B13" s="158"/>
      <c r="C13" s="158"/>
      <c r="D13" s="158" t="s">
        <v>373</v>
      </c>
      <c r="E13" s="172"/>
      <c r="F13" s="95" t="s">
        <v>130</v>
      </c>
      <c r="G13" s="170"/>
      <c r="H13" s="171"/>
    </row>
    <row r="14" ht="24.75" spans="1:8">
      <c r="A14" s="157"/>
      <c r="B14" s="158"/>
      <c r="C14" s="158"/>
      <c r="D14" s="158" t="s">
        <v>374</v>
      </c>
      <c r="E14" s="172"/>
      <c r="F14" s="95" t="s">
        <v>130</v>
      </c>
      <c r="G14" s="170"/>
      <c r="H14" s="171"/>
    </row>
    <row r="15" ht="24.75" spans="1:8">
      <c r="A15" s="157"/>
      <c r="B15" s="158"/>
      <c r="C15" s="158"/>
      <c r="D15" s="158" t="s">
        <v>375</v>
      </c>
      <c r="E15" s="172"/>
      <c r="F15" s="95" t="s">
        <v>130</v>
      </c>
      <c r="G15" s="170"/>
      <c r="H15" s="171"/>
    </row>
    <row r="16" spans="1:8">
      <c r="A16" s="157">
        <v>3</v>
      </c>
      <c r="B16" s="164" t="s">
        <v>376</v>
      </c>
      <c r="C16" s="164"/>
      <c r="D16" s="158" t="s">
        <v>377</v>
      </c>
      <c r="E16" s="172"/>
      <c r="F16" s="95" t="s">
        <v>130</v>
      </c>
      <c r="G16" s="170"/>
      <c r="H16" s="171"/>
    </row>
    <row r="17" ht="25.5" spans="1:8">
      <c r="A17" s="157">
        <v>4</v>
      </c>
      <c r="B17" s="164" t="s">
        <v>378</v>
      </c>
      <c r="C17" s="164" t="s">
        <v>379</v>
      </c>
      <c r="D17" s="158" t="s">
        <v>380</v>
      </c>
      <c r="E17" s="172" t="s">
        <v>379</v>
      </c>
      <c r="F17" s="95" t="s">
        <v>130</v>
      </c>
      <c r="G17" s="170"/>
      <c r="H17" s="171"/>
    </row>
    <row r="18" spans="1:8">
      <c r="A18" s="157"/>
      <c r="B18" s="158"/>
      <c r="C18" s="158"/>
      <c r="D18" s="158" t="s">
        <v>381</v>
      </c>
      <c r="E18" s="172">
        <v>2093</v>
      </c>
      <c r="F18" s="95" t="s">
        <v>130</v>
      </c>
      <c r="G18" s="170"/>
      <c r="H18" s="171"/>
    </row>
    <row r="19" spans="1:8">
      <c r="A19" s="157"/>
      <c r="B19" s="158"/>
      <c r="C19" s="158"/>
      <c r="D19" s="164" t="s">
        <v>382</v>
      </c>
      <c r="E19" s="229">
        <v>1</v>
      </c>
      <c r="F19" s="95" t="s">
        <v>115</v>
      </c>
      <c r="G19" s="170" t="s">
        <v>383</v>
      </c>
      <c r="H19" s="171"/>
    </row>
    <row r="20" spans="1:8">
      <c r="A20" s="157"/>
      <c r="B20" s="158"/>
      <c r="C20" s="158"/>
      <c r="D20" s="164" t="s">
        <v>384</v>
      </c>
      <c r="E20" s="229">
        <v>0</v>
      </c>
      <c r="F20" s="95"/>
      <c r="G20" s="170"/>
      <c r="H20" s="171"/>
    </row>
    <row r="21" ht="72" spans="1:8">
      <c r="A21" s="157"/>
      <c r="B21" s="158"/>
      <c r="C21" s="158"/>
      <c r="D21" s="164" t="s">
        <v>385</v>
      </c>
      <c r="E21" s="229" t="s">
        <v>386</v>
      </c>
      <c r="F21" s="95" t="s">
        <v>130</v>
      </c>
      <c r="G21" s="170"/>
      <c r="H21" s="171"/>
    </row>
    <row r="22" ht="24" spans="1:8">
      <c r="A22" s="157">
        <v>5</v>
      </c>
      <c r="B22" s="164" t="s">
        <v>387</v>
      </c>
      <c r="C22" s="164"/>
      <c r="D22" s="164" t="s">
        <v>388</v>
      </c>
      <c r="E22" s="229" t="s">
        <v>389</v>
      </c>
      <c r="F22" s="95" t="s">
        <v>130</v>
      </c>
      <c r="G22" s="170"/>
      <c r="H22" s="171"/>
    </row>
    <row r="23" ht="24" spans="1:8">
      <c r="A23" s="157">
        <v>6</v>
      </c>
      <c r="B23" s="164" t="s">
        <v>390</v>
      </c>
      <c r="C23" s="164"/>
      <c r="D23" s="164" t="s">
        <v>391</v>
      </c>
      <c r="E23" s="229"/>
      <c r="F23" s="95" t="s">
        <v>115</v>
      </c>
      <c r="G23" s="170" t="s">
        <v>392</v>
      </c>
      <c r="H23" s="171"/>
    </row>
    <row r="24" ht="24" spans="1:8">
      <c r="A24" s="157">
        <v>8</v>
      </c>
      <c r="B24" s="164" t="s">
        <v>393</v>
      </c>
      <c r="C24" s="164"/>
      <c r="D24" s="164" t="s">
        <v>394</v>
      </c>
      <c r="E24" s="229" t="s">
        <v>395</v>
      </c>
      <c r="F24" s="95" t="s">
        <v>130</v>
      </c>
      <c r="G24" s="170"/>
      <c r="H24" s="171"/>
    </row>
    <row r="25" spans="1:8">
      <c r="A25" s="157">
        <v>15</v>
      </c>
      <c r="B25" s="158"/>
      <c r="C25" s="158"/>
      <c r="D25" s="158"/>
      <c r="E25" s="172"/>
      <c r="F25" s="95" t="s">
        <v>130</v>
      </c>
      <c r="G25" s="170"/>
      <c r="H25" s="171"/>
    </row>
    <row r="26" spans="1:8">
      <c r="A26" s="157">
        <v>16</v>
      </c>
      <c r="B26" s="158"/>
      <c r="C26" s="158"/>
      <c r="D26" s="158"/>
      <c r="E26" s="172"/>
      <c r="F26" s="95" t="s">
        <v>130</v>
      </c>
      <c r="G26" s="170"/>
      <c r="H26" s="171"/>
    </row>
    <row r="27" spans="1:8">
      <c r="A27" s="157">
        <v>17</v>
      </c>
      <c r="B27" s="158"/>
      <c r="C27" s="158"/>
      <c r="D27" s="158"/>
      <c r="E27" s="172"/>
      <c r="F27" s="95" t="s">
        <v>130</v>
      </c>
      <c r="G27" s="170"/>
      <c r="H27" s="171"/>
    </row>
    <row r="28" spans="1:8">
      <c r="A28" s="157">
        <v>18</v>
      </c>
      <c r="B28" s="158"/>
      <c r="C28" s="158"/>
      <c r="D28" s="158"/>
      <c r="E28" s="172"/>
      <c r="F28" s="95" t="s">
        <v>130</v>
      </c>
      <c r="G28" s="170"/>
      <c r="H28" s="171"/>
    </row>
    <row r="29" spans="1:8">
      <c r="A29" s="157">
        <v>19</v>
      </c>
      <c r="B29" s="158"/>
      <c r="C29" s="158"/>
      <c r="D29" s="158"/>
      <c r="E29" s="172"/>
      <c r="F29" s="95" t="s">
        <v>130</v>
      </c>
      <c r="G29" s="170"/>
      <c r="H29" s="171"/>
    </row>
    <row r="30" spans="1:8">
      <c r="A30" s="157">
        <v>20</v>
      </c>
      <c r="B30" s="158"/>
      <c r="C30" s="158"/>
      <c r="D30" s="158"/>
      <c r="E30" s="172"/>
      <c r="F30" s="95" t="s">
        <v>130</v>
      </c>
      <c r="G30" s="170"/>
      <c r="H30" s="171"/>
    </row>
    <row r="31" ht="13.5" spans="1:8">
      <c r="A31" s="173"/>
      <c r="B31" s="174" t="s">
        <v>238</v>
      </c>
      <c r="C31" s="174"/>
      <c r="D31" s="175"/>
      <c r="E31" s="176"/>
      <c r="F31" s="95" t="s">
        <v>130</v>
      </c>
      <c r="G31" s="177"/>
      <c r="H31" s="178"/>
    </row>
    <row r="33" ht="16.5" customHeight="1"/>
    <row r="35" ht="16.5" spans="1:8">
      <c r="A35" s="115" t="s">
        <v>396</v>
      </c>
      <c r="B35" s="115"/>
      <c r="C35" s="115"/>
      <c r="D35" s="115"/>
      <c r="E35" s="115"/>
      <c r="F35" s="115"/>
      <c r="G35" s="115"/>
      <c r="H35" s="115"/>
    </row>
    <row r="36" ht="36.75" spans="1:8">
      <c r="A36" s="116"/>
      <c r="B36" s="117" t="s">
        <v>139</v>
      </c>
      <c r="C36" s="117"/>
      <c r="D36" s="118" t="s">
        <v>397</v>
      </c>
      <c r="E36" s="119"/>
      <c r="F36" s="120" t="s">
        <v>141</v>
      </c>
      <c r="G36" s="121" t="s">
        <v>398</v>
      </c>
      <c r="H36" s="122"/>
    </row>
    <row r="37" spans="1:8">
      <c r="A37" s="123"/>
      <c r="B37" s="124" t="s">
        <v>143</v>
      </c>
      <c r="C37" s="125"/>
      <c r="D37" s="126" t="s">
        <v>361</v>
      </c>
      <c r="E37" s="127"/>
      <c r="F37" s="128"/>
      <c r="G37" s="129"/>
      <c r="H37" s="122"/>
    </row>
    <row r="38" spans="1:8">
      <c r="A38" s="130"/>
      <c r="B38" s="124" t="s">
        <v>145</v>
      </c>
      <c r="C38" s="125"/>
      <c r="D38" s="126" t="s">
        <v>362</v>
      </c>
      <c r="E38" s="127"/>
      <c r="F38" s="128"/>
      <c r="G38" s="129"/>
      <c r="H38" s="122"/>
    </row>
    <row r="39" spans="1:8">
      <c r="A39" s="130"/>
      <c r="B39" s="124" t="s">
        <v>147</v>
      </c>
      <c r="C39" s="125"/>
      <c r="D39" s="136" t="s">
        <v>363</v>
      </c>
      <c r="E39" s="128"/>
      <c r="F39" s="128"/>
      <c r="G39" s="129"/>
      <c r="H39" s="122"/>
    </row>
    <row r="40" ht="13.5" spans="1:8">
      <c r="A40" s="133"/>
      <c r="B40" s="134" t="s">
        <v>149</v>
      </c>
      <c r="C40" s="222"/>
      <c r="D40" s="223" t="s">
        <v>364</v>
      </c>
      <c r="E40" s="224"/>
      <c r="F40" s="224"/>
      <c r="G40" s="225"/>
      <c r="H40" s="137"/>
    </row>
    <row r="41" spans="1:8">
      <c r="A41" s="138"/>
      <c r="B41" s="139" t="s">
        <v>151</v>
      </c>
      <c r="C41" s="139"/>
      <c r="D41" s="140"/>
      <c r="E41" s="141"/>
      <c r="F41" s="142" t="s">
        <v>153</v>
      </c>
      <c r="G41" s="143" t="s">
        <v>365</v>
      </c>
      <c r="H41" s="144"/>
    </row>
    <row r="42" ht="13.5" spans="1:8">
      <c r="A42" s="145"/>
      <c r="B42" s="146" t="s">
        <v>154</v>
      </c>
      <c r="C42" s="146"/>
      <c r="D42" s="226"/>
      <c r="E42" s="227"/>
      <c r="F42" s="149" t="s">
        <v>156</v>
      </c>
      <c r="G42" s="150" t="s">
        <v>366</v>
      </c>
      <c r="H42" s="151"/>
    </row>
    <row r="43" ht="26.25" spans="1:8">
      <c r="A43" s="152" t="s">
        <v>158</v>
      </c>
      <c r="B43" s="153" t="s">
        <v>159</v>
      </c>
      <c r="C43" s="153" t="s">
        <v>367</v>
      </c>
      <c r="D43" s="153" t="s">
        <v>161</v>
      </c>
      <c r="E43" s="153" t="s">
        <v>368</v>
      </c>
      <c r="F43" s="154" t="s">
        <v>121</v>
      </c>
      <c r="G43" s="155" t="s">
        <v>163</v>
      </c>
      <c r="H43" s="156"/>
    </row>
    <row r="44" spans="1:8">
      <c r="A44" s="157">
        <v>1</v>
      </c>
      <c r="B44" s="164" t="s">
        <v>369</v>
      </c>
      <c r="C44" s="164">
        <v>1861</v>
      </c>
      <c r="D44" s="165" t="s">
        <v>169</v>
      </c>
      <c r="E44" s="159"/>
      <c r="F44" s="95" t="s">
        <v>130</v>
      </c>
      <c r="G44" s="160"/>
      <c r="H44" s="161"/>
    </row>
    <row r="45" spans="1:8">
      <c r="A45" s="157">
        <v>2</v>
      </c>
      <c r="B45" s="228" t="s">
        <v>370</v>
      </c>
      <c r="C45" s="228"/>
      <c r="D45" s="169" t="s">
        <v>371</v>
      </c>
      <c r="E45" s="209"/>
      <c r="F45" s="95" t="s">
        <v>130</v>
      </c>
      <c r="G45" s="170"/>
      <c r="H45" s="171"/>
    </row>
    <row r="46" ht="24.75" spans="1:8">
      <c r="A46" s="157"/>
      <c r="B46" s="228"/>
      <c r="C46" s="228"/>
      <c r="D46" s="101" t="s">
        <v>372</v>
      </c>
      <c r="E46" s="195"/>
      <c r="F46" s="95" t="s">
        <v>130</v>
      </c>
      <c r="G46" s="170"/>
      <c r="H46" s="171"/>
    </row>
    <row r="47" ht="24.75" spans="1:8">
      <c r="A47" s="157"/>
      <c r="B47" s="158"/>
      <c r="C47" s="158"/>
      <c r="D47" s="158" t="s">
        <v>373</v>
      </c>
      <c r="E47" s="172"/>
      <c r="F47" s="95" t="s">
        <v>130</v>
      </c>
      <c r="G47" s="170"/>
      <c r="H47" s="171"/>
    </row>
    <row r="48" ht="24.75" spans="1:8">
      <c r="A48" s="157"/>
      <c r="B48" s="158"/>
      <c r="C48" s="158"/>
      <c r="D48" s="158" t="s">
        <v>374</v>
      </c>
      <c r="E48" s="172"/>
      <c r="F48" s="95" t="s">
        <v>130</v>
      </c>
      <c r="G48" s="170"/>
      <c r="H48" s="171"/>
    </row>
    <row r="49" ht="24.75" spans="1:8">
      <c r="A49" s="157"/>
      <c r="B49" s="158"/>
      <c r="C49" s="158"/>
      <c r="D49" s="158" t="s">
        <v>375</v>
      </c>
      <c r="E49" s="172"/>
      <c r="F49" s="95" t="s">
        <v>130</v>
      </c>
      <c r="G49" s="170"/>
      <c r="H49" s="171"/>
    </row>
    <row r="50" spans="1:8">
      <c r="A50" s="157">
        <v>3</v>
      </c>
      <c r="B50" s="164" t="s">
        <v>376</v>
      </c>
      <c r="C50" s="164"/>
      <c r="D50" s="158" t="s">
        <v>377</v>
      </c>
      <c r="E50" s="172"/>
      <c r="F50" s="95" t="s">
        <v>130</v>
      </c>
      <c r="G50" s="170"/>
      <c r="H50" s="171"/>
    </row>
    <row r="51" ht="25.5" spans="1:8">
      <c r="A51" s="157">
        <v>4</v>
      </c>
      <c r="B51" s="164" t="s">
        <v>378</v>
      </c>
      <c r="C51" s="164"/>
      <c r="D51" s="158" t="s">
        <v>380</v>
      </c>
      <c r="E51" s="172" t="s">
        <v>379</v>
      </c>
      <c r="F51" s="95" t="s">
        <v>130</v>
      </c>
      <c r="G51" s="170"/>
      <c r="H51" s="171"/>
    </row>
    <row r="52" spans="1:8">
      <c r="A52" s="157"/>
      <c r="B52" s="158"/>
      <c r="C52" s="158"/>
      <c r="D52" s="158" t="s">
        <v>381</v>
      </c>
      <c r="E52" s="172">
        <v>2093</v>
      </c>
      <c r="F52" s="95" t="s">
        <v>130</v>
      </c>
      <c r="G52" s="170"/>
      <c r="H52" s="171"/>
    </row>
    <row r="53" spans="1:8">
      <c r="A53" s="157"/>
      <c r="B53" s="158"/>
      <c r="C53" s="158"/>
      <c r="D53" s="164" t="s">
        <v>382</v>
      </c>
      <c r="E53" s="229">
        <v>1</v>
      </c>
      <c r="F53" s="95" t="s">
        <v>130</v>
      </c>
      <c r="G53" s="170"/>
      <c r="H53" s="171"/>
    </row>
    <row r="54" spans="1:8">
      <c r="A54" s="157"/>
      <c r="B54" s="158"/>
      <c r="C54" s="158"/>
      <c r="D54" s="164" t="s">
        <v>384</v>
      </c>
      <c r="E54" s="229">
        <v>0</v>
      </c>
      <c r="F54" s="95"/>
      <c r="G54" s="170"/>
      <c r="H54" s="171"/>
    </row>
    <row r="55" ht="72" spans="1:8">
      <c r="A55" s="157"/>
      <c r="B55" s="158"/>
      <c r="C55" s="158"/>
      <c r="D55" s="164" t="s">
        <v>385</v>
      </c>
      <c r="E55" s="229"/>
      <c r="F55" s="95" t="s">
        <v>130</v>
      </c>
      <c r="G55" s="170"/>
      <c r="H55" s="171"/>
    </row>
    <row r="56" spans="1:8">
      <c r="A56" s="157">
        <v>5</v>
      </c>
      <c r="B56" s="164" t="s">
        <v>387</v>
      </c>
      <c r="C56" s="164"/>
      <c r="D56" s="164" t="s">
        <v>388</v>
      </c>
      <c r="E56" s="229"/>
      <c r="F56" s="95" t="s">
        <v>130</v>
      </c>
      <c r="G56" s="170"/>
      <c r="H56" s="171"/>
    </row>
    <row r="57" spans="1:8">
      <c r="A57" s="157">
        <v>7</v>
      </c>
      <c r="B57" s="164" t="s">
        <v>399</v>
      </c>
      <c r="C57" s="164"/>
      <c r="D57" s="164" t="s">
        <v>400</v>
      </c>
      <c r="E57" s="229"/>
      <c r="F57" s="95" t="s">
        <v>130</v>
      </c>
      <c r="G57" s="170"/>
      <c r="H57" s="171"/>
    </row>
    <row r="58" spans="1:8">
      <c r="A58" s="157">
        <v>8</v>
      </c>
      <c r="B58" s="164" t="s">
        <v>387</v>
      </c>
      <c r="C58" s="164"/>
      <c r="D58" s="164" t="s">
        <v>388</v>
      </c>
      <c r="E58" s="229"/>
      <c r="F58" s="95"/>
      <c r="G58" s="170"/>
      <c r="H58" s="171"/>
    </row>
    <row r="59" ht="24" spans="1:8">
      <c r="A59" s="157">
        <v>9</v>
      </c>
      <c r="B59" s="164" t="s">
        <v>390</v>
      </c>
      <c r="C59" s="164"/>
      <c r="D59" s="164" t="s">
        <v>391</v>
      </c>
      <c r="E59" s="229"/>
      <c r="F59" s="95" t="s">
        <v>130</v>
      </c>
      <c r="G59" s="170"/>
      <c r="H59" s="171"/>
    </row>
    <row r="60" ht="24" spans="1:8">
      <c r="A60" s="157">
        <v>10</v>
      </c>
      <c r="B60" s="164" t="s">
        <v>393</v>
      </c>
      <c r="C60" s="164"/>
      <c r="D60" s="164" t="s">
        <v>394</v>
      </c>
      <c r="E60" s="229" t="s">
        <v>395</v>
      </c>
      <c r="F60" s="95" t="s">
        <v>130</v>
      </c>
      <c r="G60" s="170"/>
      <c r="H60" s="171"/>
    </row>
    <row r="61" spans="1:8">
      <c r="A61" s="157">
        <v>11</v>
      </c>
      <c r="B61" s="158"/>
      <c r="C61" s="158"/>
      <c r="D61" s="158"/>
      <c r="E61" s="172"/>
      <c r="F61" s="95" t="s">
        <v>130</v>
      </c>
      <c r="G61" s="170"/>
      <c r="H61" s="171"/>
    </row>
    <row r="62" spans="1:8">
      <c r="A62" s="157">
        <v>12</v>
      </c>
      <c r="B62" s="158"/>
      <c r="C62" s="158"/>
      <c r="D62" s="158"/>
      <c r="E62" s="172"/>
      <c r="F62" s="95" t="s">
        <v>130</v>
      </c>
      <c r="G62" s="170"/>
      <c r="H62" s="171"/>
    </row>
    <row r="63" spans="1:8">
      <c r="A63" s="157">
        <v>13</v>
      </c>
      <c r="B63" s="158"/>
      <c r="C63" s="158"/>
      <c r="D63" s="158"/>
      <c r="E63" s="172"/>
      <c r="F63" s="95" t="s">
        <v>130</v>
      </c>
      <c r="G63" s="170"/>
      <c r="H63" s="171"/>
    </row>
    <row r="64" spans="1:8">
      <c r="A64" s="157">
        <v>14</v>
      </c>
      <c r="B64" s="158"/>
      <c r="C64" s="158"/>
      <c r="D64" s="158"/>
      <c r="E64" s="172"/>
      <c r="F64" s="95" t="s">
        <v>130</v>
      </c>
      <c r="G64" s="170"/>
      <c r="H64" s="171"/>
    </row>
    <row r="65" spans="1:8">
      <c r="A65" s="157">
        <v>15</v>
      </c>
      <c r="B65" s="158"/>
      <c r="C65" s="158"/>
      <c r="D65" s="158"/>
      <c r="E65" s="172"/>
      <c r="F65" s="95" t="s">
        <v>130</v>
      </c>
      <c r="G65" s="170"/>
      <c r="H65" s="171"/>
    </row>
    <row r="66" spans="1:8">
      <c r="A66" s="157">
        <v>16</v>
      </c>
      <c r="B66" s="158"/>
      <c r="C66" s="158"/>
      <c r="D66" s="158"/>
      <c r="E66" s="172"/>
      <c r="F66" s="95" t="s">
        <v>130</v>
      </c>
      <c r="G66" s="170"/>
      <c r="H66" s="171"/>
    </row>
    <row r="67" ht="13.5" spans="1:8">
      <c r="A67" s="173"/>
      <c r="B67" s="174" t="s">
        <v>238</v>
      </c>
      <c r="C67" s="174"/>
      <c r="D67" s="175"/>
      <c r="E67" s="176"/>
      <c r="F67" s="95" t="s">
        <v>130</v>
      </c>
      <c r="G67" s="177"/>
      <c r="H67" s="178"/>
    </row>
  </sheetData>
  <mergeCells count="53">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2:H22"/>
    <mergeCell ref="G23:H23"/>
    <mergeCell ref="G24:H24"/>
    <mergeCell ref="G25:H25"/>
    <mergeCell ref="G26:H26"/>
    <mergeCell ref="G27:H27"/>
    <mergeCell ref="G28:H28"/>
    <mergeCell ref="G29:H29"/>
    <mergeCell ref="G30:H30"/>
    <mergeCell ref="G31:H31"/>
    <mergeCell ref="A35:H35"/>
    <mergeCell ref="D37:G37"/>
    <mergeCell ref="D38:G38"/>
    <mergeCell ref="D39:G39"/>
    <mergeCell ref="D40:G40"/>
    <mergeCell ref="G43:H43"/>
    <mergeCell ref="G44:H44"/>
    <mergeCell ref="G45:H45"/>
    <mergeCell ref="G46:H46"/>
    <mergeCell ref="G47:H47"/>
    <mergeCell ref="G48:H48"/>
    <mergeCell ref="G49:H49"/>
    <mergeCell ref="G50:H50"/>
    <mergeCell ref="G51:H51"/>
    <mergeCell ref="G52:H52"/>
    <mergeCell ref="G53:H53"/>
    <mergeCell ref="G56:H56"/>
    <mergeCell ref="G57:H57"/>
    <mergeCell ref="G59:H59"/>
    <mergeCell ref="G60:H60"/>
    <mergeCell ref="G61:H61"/>
    <mergeCell ref="G62:H62"/>
    <mergeCell ref="G63:H63"/>
    <mergeCell ref="G64:H64"/>
    <mergeCell ref="G65:H65"/>
    <mergeCell ref="G66:H66"/>
    <mergeCell ref="G67:H67"/>
  </mergeCells>
  <conditionalFormatting sqref="F10:F31">
    <cfRule type="cellIs" dxfId="1" priority="19" stopIfTrue="1" operator="equal">
      <formula>"F"</formula>
    </cfRule>
    <cfRule type="cellIs" dxfId="2" priority="20" stopIfTrue="1" operator="equal">
      <formula>"B"</formula>
    </cfRule>
    <cfRule type="cellIs" dxfId="3" priority="21" stopIfTrue="1" operator="equal">
      <formula>"u"</formula>
    </cfRule>
  </conditionalFormatting>
  <conditionalFormatting sqref="F57:F58">
    <cfRule type="cellIs" dxfId="1" priority="1" stopIfTrue="1" operator="equal">
      <formula>"F"</formula>
    </cfRule>
    <cfRule type="cellIs" dxfId="2" priority="2" stopIfTrue="1" operator="equal">
      <formula>"B"</formula>
    </cfRule>
    <cfRule type="cellIs" dxfId="3" priority="3" stopIfTrue="1" operator="equal">
      <formula>"u"</formula>
    </cfRule>
  </conditionalFormatting>
  <conditionalFormatting sqref="F44:F56 F59:F67">
    <cfRule type="cellIs" dxfId="1" priority="4" stopIfTrue="1" operator="equal">
      <formula>"F"</formula>
    </cfRule>
    <cfRule type="cellIs" dxfId="2" priority="5" stopIfTrue="1" operator="equal">
      <formula>"B"</formula>
    </cfRule>
    <cfRule type="cellIs" dxfId="3" priority="6" stopIfTrue="1" operator="equal">
      <formula>"u"</formula>
    </cfRule>
  </conditionalFormatting>
  <dataValidations count="1">
    <dataValidation type="list" showInputMessage="1" showErrorMessage="1" promptTitle="Valid values include:" prompt="U - Untested&#10;P - Pass&#10;F - Fail&#10;B - Blocked&#10;S - Skipped&#10;n/a - Not applicable&#10;" sqref="F20 F21 F54 F55 F56 F57 F58 F59 F10:F19 F22:F23 F24:F31 F44:F53 F60:F67">
      <formula1>"U,P,F,B,S,n/a"</formula1>
    </dataValidation>
  </dataValidations>
  <hyperlinks>
    <hyperlink ref="G68" location="'UC002'!A1"/>
    <hyperlink ref="G2" location="'Assign Bin'!A1" display="UC002-01"/>
    <hyperlink ref="G70" location="'UC002'!A1"/>
    <hyperlink ref="G36" location="'Assign Bin'!A1" display="UC002-02"/>
  </hyperlink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4"/>
  <sheetViews>
    <sheetView workbookViewId="0">
      <pane ySplit="12" topLeftCell="A13" activePane="bottomLeft" state="frozen"/>
      <selection/>
      <selection pane="bottomLeft" activeCell="C24" sqref="C24"/>
    </sheetView>
  </sheetViews>
  <sheetFormatPr defaultColWidth="9.14285714285714" defaultRowHeight="12.75"/>
  <cols>
    <col min="1" max="1" width="5.28571428571429" style="63" customWidth="1"/>
    <col min="2" max="3" width="29.5714285714286" style="63" customWidth="1"/>
    <col min="4" max="4" width="6.57142857142857" style="63" customWidth="1"/>
    <col min="5" max="5" width="10.4285714285714" style="63" customWidth="1"/>
    <col min="6" max="7" width="7.57142857142857" style="63" customWidth="1"/>
    <col min="8" max="8" width="30.5714285714286" style="63" customWidth="1"/>
    <col min="9" max="9" width="2.71428571428571" style="64" customWidth="1"/>
    <col min="10" max="16384" width="9.14285714285714" style="63"/>
  </cols>
  <sheetData>
    <row r="1" ht="20.25" spans="1:9">
      <c r="A1" s="65" t="str">
        <f ca="1">MID(CELL("filename",A7),FIND("]",CELL("filename"),1)+1,255)</f>
        <v>Release Bin</v>
      </c>
      <c r="B1" s="65"/>
      <c r="C1" s="65"/>
      <c r="D1" s="65"/>
      <c r="E1" s="65"/>
      <c r="F1" s="65"/>
      <c r="G1" s="65"/>
      <c r="H1" s="65"/>
      <c r="I1" s="65"/>
    </row>
    <row r="2" ht="3.75" customHeight="1" spans="1:9">
      <c r="A2" s="66"/>
      <c r="B2" s="66"/>
      <c r="C2" s="66"/>
      <c r="D2" s="66"/>
      <c r="E2" s="66"/>
      <c r="F2" s="66"/>
      <c r="G2" s="66"/>
      <c r="H2" s="66"/>
      <c r="I2" s="66"/>
    </row>
    <row r="3" s="61" customFormat="1" spans="1:9">
      <c r="A3" s="67"/>
      <c r="B3" s="67"/>
      <c r="C3" s="67"/>
      <c r="D3" s="68"/>
      <c r="E3" s="68" t="s">
        <v>112</v>
      </c>
      <c r="F3" s="69"/>
      <c r="G3" s="70"/>
      <c r="H3" s="67"/>
      <c r="I3" s="67"/>
    </row>
    <row r="4" s="61" customFormat="1" ht="12" spans="1:9">
      <c r="A4" s="67"/>
      <c r="B4" s="67"/>
      <c r="C4" s="67"/>
      <c r="D4" s="71" t="s">
        <v>113</v>
      </c>
      <c r="E4" s="72">
        <f>COUNTIF($D$12:$D$65,"U")</f>
        <v>0</v>
      </c>
      <c r="F4" s="73" t="str">
        <f t="shared" ref="F4:F8" si="0">IF($E$9=0,"-",$E4/$E$9)</f>
        <v>-</v>
      </c>
      <c r="G4" s="74">
        <f>SUMIF($D$12:$D$64,"U",$G$12:$G$64)/60</f>
        <v>0</v>
      </c>
      <c r="H4" s="67"/>
      <c r="I4" s="67"/>
    </row>
    <row r="5" s="61" customFormat="1" ht="12" spans="1:9">
      <c r="A5" s="67"/>
      <c r="B5" s="67"/>
      <c r="C5" s="67"/>
      <c r="D5" s="71" t="s">
        <v>114</v>
      </c>
      <c r="E5" s="72">
        <f>COUNTIF($D$12:$D$65,"P")</f>
        <v>0</v>
      </c>
      <c r="F5" s="73" t="str">
        <f t="shared" si="0"/>
        <v>-</v>
      </c>
      <c r="G5" s="75">
        <f>SUMIF($D$12:$D$65,"P",$G$12:$G$65)/60</f>
        <v>0</v>
      </c>
      <c r="H5" s="67"/>
      <c r="I5" s="67"/>
    </row>
    <row r="6" s="61" customFormat="1" ht="12" spans="1:9">
      <c r="A6" s="67"/>
      <c r="B6" s="67"/>
      <c r="C6" s="67"/>
      <c r="D6" s="71" t="s">
        <v>115</v>
      </c>
      <c r="E6" s="72">
        <f>COUNTIF($D$12:$D$65,"F")</f>
        <v>0</v>
      </c>
      <c r="F6" s="73" t="str">
        <f t="shared" si="0"/>
        <v>-</v>
      </c>
      <c r="G6" s="75">
        <f>SUMIF($D$12:$D$65,"F",$G$12:$G$65)/60</f>
        <v>0</v>
      </c>
      <c r="H6" s="67"/>
      <c r="I6" s="67"/>
    </row>
    <row r="7" s="61" customFormat="1" ht="12" spans="1:9">
      <c r="A7" s="76"/>
      <c r="B7" s="76"/>
      <c r="C7" s="77"/>
      <c r="D7" s="71" t="s">
        <v>116</v>
      </c>
      <c r="E7" s="72">
        <f>COUNTIF($D$12:$D$65,"S")</f>
        <v>0</v>
      </c>
      <c r="F7" s="73" t="str">
        <f t="shared" si="0"/>
        <v>-</v>
      </c>
      <c r="G7" s="75">
        <f>SUMIF($D$12:$D$65,"S",$G$12:$G$65)/60</f>
        <v>0</v>
      </c>
      <c r="H7" s="67"/>
      <c r="I7" s="67"/>
    </row>
    <row r="8" s="61" customFormat="1" ht="12" spans="1:9">
      <c r="A8" s="76"/>
      <c r="B8" s="76"/>
      <c r="C8" s="77"/>
      <c r="D8" s="71" t="s">
        <v>117</v>
      </c>
      <c r="E8" s="72">
        <f>COUNTIF($D$12:$D$65,"B")</f>
        <v>0</v>
      </c>
      <c r="F8" s="78" t="str">
        <f t="shared" si="0"/>
        <v>-</v>
      </c>
      <c r="G8" s="75">
        <f>SUMIF($D$12:$D$65,"B",$G$12:$G$65)/60</f>
        <v>0</v>
      </c>
      <c r="H8" s="67"/>
      <c r="I8" s="67"/>
    </row>
    <row r="9" s="61" customFormat="1" ht="12" hidden="1" spans="1:9">
      <c r="A9" s="76"/>
      <c r="B9" s="76"/>
      <c r="C9" s="76"/>
      <c r="D9" s="79" t="s">
        <v>42</v>
      </c>
      <c r="E9" s="80">
        <f>SUM(E4:E8)</f>
        <v>0</v>
      </c>
      <c r="F9" s="81" t="str">
        <f>IF($E$9=0,"-",$E$9/$E$9)</f>
        <v>-</v>
      </c>
      <c r="G9" s="82">
        <f>SUM(G4:G8)</f>
        <v>0</v>
      </c>
      <c r="I9" s="108"/>
    </row>
    <row r="10" s="61" customFormat="1" ht="12" hidden="1" spans="1:9">
      <c r="A10" s="76"/>
      <c r="B10" s="76"/>
      <c r="C10" s="76"/>
      <c r="D10" s="83" t="s">
        <v>44</v>
      </c>
      <c r="E10" s="84">
        <f>COUNTIF($D$12:$D$65,"N/A")</f>
        <v>0</v>
      </c>
      <c r="F10" s="85"/>
      <c r="G10" s="86">
        <f>SUMIF($D$12:$D$65,"n/a",$G$12:$G$65)/60</f>
        <v>0</v>
      </c>
      <c r="I10" s="108"/>
    </row>
    <row r="11" ht="4.5" customHeight="1" spans="1:9">
      <c r="A11" s="87"/>
      <c r="B11" s="87"/>
      <c r="C11" s="87"/>
      <c r="D11" s="87"/>
      <c r="E11" s="87"/>
      <c r="F11" s="87"/>
      <c r="G11" s="87"/>
      <c r="H11" s="87"/>
      <c r="I11" s="109"/>
    </row>
    <row r="12" ht="29.25" customHeight="1" spans="1:9">
      <c r="A12" s="88" t="s">
        <v>118</v>
      </c>
      <c r="B12" s="88" t="s">
        <v>355</v>
      </c>
      <c r="C12" s="88" t="s">
        <v>120</v>
      </c>
      <c r="D12" s="88" t="s">
        <v>121</v>
      </c>
      <c r="E12" s="88" t="s">
        <v>122</v>
      </c>
      <c r="F12" s="88" t="s">
        <v>31</v>
      </c>
      <c r="G12" s="88" t="s">
        <v>123</v>
      </c>
      <c r="H12" s="89" t="s">
        <v>65</v>
      </c>
      <c r="I12" s="110"/>
    </row>
    <row r="13" ht="13.5" spans="1:9">
      <c r="A13" s="90" t="s">
        <v>401</v>
      </c>
      <c r="B13" s="91"/>
      <c r="C13" s="91"/>
      <c r="D13" s="91"/>
      <c r="E13" s="91"/>
      <c r="F13" s="91"/>
      <c r="G13" s="91"/>
      <c r="H13" s="91"/>
      <c r="I13" s="111"/>
    </row>
    <row r="14" ht="24" spans="1:9">
      <c r="A14" s="92"/>
      <c r="B14" s="238" t="s">
        <v>402</v>
      </c>
      <c r="C14" s="165" t="s">
        <v>403</v>
      </c>
      <c r="D14" s="95"/>
      <c r="E14" s="96"/>
      <c r="F14" s="97"/>
      <c r="G14" s="98"/>
      <c r="H14" s="99"/>
      <c r="I14" s="97"/>
    </row>
    <row r="15" spans="1:9">
      <c r="A15" s="100"/>
      <c r="B15" s="228"/>
      <c r="C15" s="169"/>
      <c r="D15" s="95"/>
      <c r="E15" s="96"/>
      <c r="F15" s="97"/>
      <c r="G15" s="98"/>
      <c r="H15" s="105"/>
      <c r="I15" s="104"/>
    </row>
    <row r="16" spans="1:9">
      <c r="A16" s="100"/>
      <c r="B16" s="228"/>
      <c r="C16" s="101"/>
      <c r="D16" s="95"/>
      <c r="E16" s="96"/>
      <c r="F16" s="97"/>
      <c r="G16" s="98"/>
      <c r="H16" s="105"/>
      <c r="I16" s="104"/>
    </row>
    <row r="17" spans="1:9">
      <c r="A17" s="100"/>
      <c r="B17" s="158"/>
      <c r="C17" s="158"/>
      <c r="D17" s="95"/>
      <c r="E17" s="96"/>
      <c r="F17" s="97"/>
      <c r="G17" s="98"/>
      <c r="H17" s="105"/>
      <c r="I17" s="104"/>
    </row>
    <row r="18" spans="1:9">
      <c r="A18" s="100"/>
      <c r="B18" s="158"/>
      <c r="C18" s="158"/>
      <c r="D18" s="95"/>
      <c r="E18" s="96"/>
      <c r="F18" s="97"/>
      <c r="G18" s="98"/>
      <c r="H18" s="105"/>
      <c r="I18" s="104"/>
    </row>
    <row r="19" spans="1:9">
      <c r="A19" s="100"/>
      <c r="B19" s="158"/>
      <c r="C19" s="158"/>
      <c r="D19" s="95"/>
      <c r="E19" s="96"/>
      <c r="F19" s="97"/>
      <c r="G19" s="98"/>
      <c r="H19" s="105"/>
      <c r="I19" s="104"/>
    </row>
    <row r="20" spans="1:9">
      <c r="A20" s="100"/>
      <c r="B20" s="158"/>
      <c r="C20" s="158"/>
      <c r="D20" s="95"/>
      <c r="E20" s="96"/>
      <c r="F20" s="97"/>
      <c r="G20" s="98"/>
      <c r="H20" s="105"/>
      <c r="I20" s="104"/>
    </row>
    <row r="21" spans="1:9">
      <c r="A21" s="231"/>
      <c r="B21" s="200"/>
      <c r="C21" s="200"/>
      <c r="D21" s="204"/>
      <c r="E21" s="232"/>
      <c r="F21" s="233"/>
      <c r="G21" s="234"/>
      <c r="H21" s="235"/>
      <c r="I21" s="236"/>
    </row>
    <row r="22" spans="1:9">
      <c r="A22" s="100"/>
      <c r="B22" s="158"/>
      <c r="C22" s="158"/>
      <c r="D22" s="95"/>
      <c r="E22" s="103"/>
      <c r="F22" s="104"/>
      <c r="G22" s="98"/>
      <c r="H22" s="105"/>
      <c r="I22" s="104"/>
    </row>
    <row r="23" spans="1:9">
      <c r="A23" s="100"/>
      <c r="B23" s="158"/>
      <c r="C23" s="158"/>
      <c r="D23" s="95"/>
      <c r="E23" s="103"/>
      <c r="F23" s="104"/>
      <c r="G23" s="98"/>
      <c r="H23" s="105"/>
      <c r="I23" s="104"/>
    </row>
    <row r="24" spans="1:9">
      <c r="A24" s="100"/>
      <c r="B24" s="158"/>
      <c r="C24" s="158"/>
      <c r="D24" s="95"/>
      <c r="E24" s="103"/>
      <c r="F24" s="104"/>
      <c r="G24" s="98"/>
      <c r="H24" s="105"/>
      <c r="I24" s="104"/>
    </row>
    <row r="25" spans="1:9">
      <c r="A25" s="100"/>
      <c r="B25" s="158"/>
      <c r="C25" s="158"/>
      <c r="D25" s="95"/>
      <c r="E25" s="103"/>
      <c r="F25" s="104"/>
      <c r="G25" s="98"/>
      <c r="H25" s="105"/>
      <c r="I25" s="104"/>
    </row>
    <row r="26" spans="1:9">
      <c r="A26" s="100"/>
      <c r="B26" s="158"/>
      <c r="C26" s="158"/>
      <c r="D26" s="95"/>
      <c r="E26" s="103"/>
      <c r="F26" s="104"/>
      <c r="G26" s="98"/>
      <c r="H26" s="105"/>
      <c r="I26" s="104"/>
    </row>
    <row r="27" spans="1:9">
      <c r="A27" s="100"/>
      <c r="B27" s="158"/>
      <c r="C27" s="158"/>
      <c r="D27" s="95"/>
      <c r="E27" s="103"/>
      <c r="F27" s="104"/>
      <c r="G27" s="98"/>
      <c r="H27" s="105"/>
      <c r="I27" s="104"/>
    </row>
    <row r="28" spans="1:9">
      <c r="A28" s="100"/>
      <c r="B28" s="158"/>
      <c r="C28" s="158"/>
      <c r="D28" s="95"/>
      <c r="E28" s="103"/>
      <c r="F28" s="104"/>
      <c r="G28" s="98"/>
      <c r="H28" s="105"/>
      <c r="I28" s="104"/>
    </row>
    <row r="29" spans="1:9">
      <c r="A29" s="100"/>
      <c r="B29" s="158"/>
      <c r="C29" s="158"/>
      <c r="D29" s="95"/>
      <c r="E29" s="103"/>
      <c r="F29" s="104"/>
      <c r="G29" s="98"/>
      <c r="H29" s="105"/>
      <c r="I29" s="104"/>
    </row>
    <row r="30" spans="1:9">
      <c r="A30" s="100"/>
      <c r="B30" s="101"/>
      <c r="C30" s="101"/>
      <c r="D30" s="95"/>
      <c r="E30" s="103"/>
      <c r="F30" s="104"/>
      <c r="G30" s="98"/>
      <c r="H30" s="105"/>
      <c r="I30" s="104"/>
    </row>
    <row r="31" spans="1:9">
      <c r="A31" s="100"/>
      <c r="B31" s="102"/>
      <c r="C31" s="101"/>
      <c r="D31" s="95"/>
      <c r="E31" s="103"/>
      <c r="F31" s="104"/>
      <c r="G31" s="98"/>
      <c r="H31" s="105"/>
      <c r="I31" s="104"/>
    </row>
    <row r="32" spans="1:9">
      <c r="A32" s="100"/>
      <c r="B32" s="102"/>
      <c r="C32" s="101"/>
      <c r="D32" s="95"/>
      <c r="E32" s="103"/>
      <c r="F32" s="104"/>
      <c r="G32" s="98"/>
      <c r="H32" s="105"/>
      <c r="I32" s="104"/>
    </row>
    <row r="33" spans="1:9">
      <c r="A33" s="100"/>
      <c r="B33" s="101"/>
      <c r="C33" s="101"/>
      <c r="D33" s="95"/>
      <c r="E33" s="103"/>
      <c r="F33" s="104"/>
      <c r="G33" s="98"/>
      <c r="H33" s="105"/>
      <c r="I33" s="104"/>
    </row>
    <row r="34" spans="1:9">
      <c r="A34" s="100"/>
      <c r="B34" s="102"/>
      <c r="C34" s="101"/>
      <c r="D34" s="95"/>
      <c r="E34" s="103"/>
      <c r="F34" s="104"/>
      <c r="G34" s="98"/>
      <c r="H34" s="105"/>
      <c r="I34" s="104"/>
    </row>
    <row r="35" spans="1:9">
      <c r="A35" s="100"/>
      <c r="B35" s="102"/>
      <c r="C35" s="101"/>
      <c r="D35" s="95"/>
      <c r="E35" s="103"/>
      <c r="F35" s="104"/>
      <c r="G35" s="98"/>
      <c r="H35" s="105"/>
      <c r="I35" s="104"/>
    </row>
    <row r="36" spans="1:9">
      <c r="A36" s="100"/>
      <c r="B36" s="101"/>
      <c r="C36" s="101"/>
      <c r="D36" s="95"/>
      <c r="E36" s="103"/>
      <c r="F36" s="104"/>
      <c r="G36" s="98"/>
      <c r="H36" s="105"/>
      <c r="I36" s="104"/>
    </row>
    <row r="37" spans="1:9">
      <c r="A37" s="100"/>
      <c r="B37" s="102"/>
      <c r="C37" s="101"/>
      <c r="D37" s="95"/>
      <c r="E37" s="103"/>
      <c r="F37" s="104"/>
      <c r="G37" s="98"/>
      <c r="H37" s="105"/>
      <c r="I37" s="104"/>
    </row>
    <row r="38" spans="1:9">
      <c r="A38" s="100"/>
      <c r="B38" s="102"/>
      <c r="C38" s="101"/>
      <c r="D38" s="95"/>
      <c r="E38" s="103"/>
      <c r="F38" s="104"/>
      <c r="G38" s="98"/>
      <c r="H38" s="105"/>
      <c r="I38" s="104"/>
    </row>
    <row r="39" spans="1:9">
      <c r="A39" s="100"/>
      <c r="B39" s="101"/>
      <c r="C39" s="101"/>
      <c r="D39" s="95"/>
      <c r="E39" s="103"/>
      <c r="F39" s="104"/>
      <c r="G39" s="98"/>
      <c r="H39" s="105"/>
      <c r="I39" s="104"/>
    </row>
    <row r="40" spans="1:9">
      <c r="A40" s="100"/>
      <c r="B40" s="102"/>
      <c r="C40" s="101"/>
      <c r="D40" s="95"/>
      <c r="E40" s="103"/>
      <c r="F40" s="104"/>
      <c r="G40" s="98"/>
      <c r="H40" s="105"/>
      <c r="I40" s="104"/>
    </row>
    <row r="41" spans="1:9">
      <c r="A41" s="100"/>
      <c r="B41" s="102"/>
      <c r="C41" s="101"/>
      <c r="D41" s="95"/>
      <c r="E41" s="103"/>
      <c r="F41" s="104"/>
      <c r="G41" s="98"/>
      <c r="H41" s="105"/>
      <c r="I41" s="104"/>
    </row>
    <row r="42" spans="1:9">
      <c r="A42" s="100"/>
      <c r="B42" s="101"/>
      <c r="C42" s="101"/>
      <c r="D42" s="95"/>
      <c r="E42" s="103"/>
      <c r="F42" s="104"/>
      <c r="G42" s="98"/>
      <c r="H42" s="105"/>
      <c r="I42" s="104"/>
    </row>
    <row r="43" spans="1:9">
      <c r="A43" s="100"/>
      <c r="B43" s="102"/>
      <c r="C43" s="101"/>
      <c r="D43" s="95"/>
      <c r="E43" s="103"/>
      <c r="F43" s="104"/>
      <c r="G43" s="98"/>
      <c r="H43" s="105"/>
      <c r="I43" s="104"/>
    </row>
    <row r="44" spans="1:9">
      <c r="A44" s="100"/>
      <c r="B44" s="102"/>
      <c r="C44" s="101"/>
      <c r="D44" s="95"/>
      <c r="E44" s="103"/>
      <c r="F44" s="104"/>
      <c r="G44" s="98"/>
      <c r="H44" s="105"/>
      <c r="I44" s="104"/>
    </row>
    <row r="45" spans="1:9">
      <c r="A45" s="100"/>
      <c r="B45" s="101"/>
      <c r="C45" s="101"/>
      <c r="D45" s="95"/>
      <c r="E45" s="103"/>
      <c r="F45" s="104"/>
      <c r="G45" s="98"/>
      <c r="H45" s="105"/>
      <c r="I45" s="104"/>
    </row>
    <row r="46" spans="1:9">
      <c r="A46" s="100"/>
      <c r="B46" s="102"/>
      <c r="C46" s="101"/>
      <c r="D46" s="95"/>
      <c r="E46" s="103"/>
      <c r="F46" s="104"/>
      <c r="G46" s="98"/>
      <c r="H46" s="105"/>
      <c r="I46" s="104"/>
    </row>
    <row r="47" spans="1:9">
      <c r="A47" s="100"/>
      <c r="B47" s="102"/>
      <c r="C47" s="101"/>
      <c r="D47" s="95"/>
      <c r="E47" s="103"/>
      <c r="F47" s="104"/>
      <c r="G47" s="98"/>
      <c r="H47" s="105"/>
      <c r="I47" s="104"/>
    </row>
    <row r="48" spans="1:9">
      <c r="A48" s="100"/>
      <c r="B48" s="101"/>
      <c r="C48" s="101"/>
      <c r="D48" s="95"/>
      <c r="E48" s="103"/>
      <c r="F48" s="104"/>
      <c r="G48" s="98"/>
      <c r="H48" s="105"/>
      <c r="I48" s="104"/>
    </row>
    <row r="49" spans="1:9">
      <c r="A49" s="100"/>
      <c r="B49" s="102"/>
      <c r="C49" s="101"/>
      <c r="D49" s="95"/>
      <c r="E49" s="103"/>
      <c r="F49" s="104"/>
      <c r="G49" s="98"/>
      <c r="H49" s="105"/>
      <c r="I49" s="104"/>
    </row>
    <row r="50" spans="1:9">
      <c r="A50" s="100"/>
      <c r="B50" s="102"/>
      <c r="C50" s="101"/>
      <c r="D50" s="95"/>
      <c r="E50" s="103"/>
      <c r="F50" s="104"/>
      <c r="G50" s="98"/>
      <c r="H50" s="105"/>
      <c r="I50" s="104"/>
    </row>
    <row r="51" spans="1:9">
      <c r="A51" s="100"/>
      <c r="B51" s="101"/>
      <c r="C51" s="101"/>
      <c r="D51" s="95"/>
      <c r="E51" s="103"/>
      <c r="F51" s="104"/>
      <c r="G51" s="98"/>
      <c r="H51" s="105"/>
      <c r="I51" s="104"/>
    </row>
    <row r="52" spans="1:9">
      <c r="A52" s="100"/>
      <c r="B52" s="102"/>
      <c r="C52" s="101"/>
      <c r="D52" s="95"/>
      <c r="E52" s="103"/>
      <c r="F52" s="104"/>
      <c r="G52" s="98"/>
      <c r="H52" s="105"/>
      <c r="I52" s="104"/>
    </row>
    <row r="53" spans="1:9">
      <c r="A53" s="100"/>
      <c r="B53" s="102"/>
      <c r="C53" s="101"/>
      <c r="D53" s="95"/>
      <c r="E53" s="103"/>
      <c r="F53" s="104"/>
      <c r="G53" s="98"/>
      <c r="H53" s="105"/>
      <c r="I53" s="104"/>
    </row>
    <row r="54" spans="1:9">
      <c r="A54" s="100"/>
      <c r="B54" s="101"/>
      <c r="C54" s="101"/>
      <c r="D54" s="95"/>
      <c r="E54" s="103"/>
      <c r="F54" s="104"/>
      <c r="G54" s="98"/>
      <c r="H54" s="105"/>
      <c r="I54" s="104"/>
    </row>
    <row r="55" spans="1:9">
      <c r="A55" s="100"/>
      <c r="B55" s="102"/>
      <c r="C55" s="101"/>
      <c r="D55" s="95"/>
      <c r="E55" s="103"/>
      <c r="F55" s="104"/>
      <c r="G55" s="98"/>
      <c r="H55" s="105"/>
      <c r="I55" s="104"/>
    </row>
    <row r="56" spans="1:9">
      <c r="A56" s="100"/>
      <c r="B56" s="102"/>
      <c r="C56" s="101"/>
      <c r="D56" s="95"/>
      <c r="E56" s="103"/>
      <c r="F56" s="104"/>
      <c r="G56" s="98"/>
      <c r="H56" s="105"/>
      <c r="I56" s="104"/>
    </row>
    <row r="57" spans="1:9">
      <c r="A57" s="100"/>
      <c r="B57" s="101"/>
      <c r="C57" s="101"/>
      <c r="D57" s="95"/>
      <c r="E57" s="103"/>
      <c r="F57" s="104"/>
      <c r="G57" s="98"/>
      <c r="H57" s="105"/>
      <c r="I57" s="104"/>
    </row>
    <row r="58" spans="1:9">
      <c r="A58" s="100"/>
      <c r="B58" s="102"/>
      <c r="C58" s="101"/>
      <c r="D58" s="95"/>
      <c r="E58" s="103"/>
      <c r="F58" s="104"/>
      <c r="G58" s="98"/>
      <c r="H58" s="105"/>
      <c r="I58" s="104"/>
    </row>
    <row r="59" spans="1:9">
      <c r="A59" s="100"/>
      <c r="B59" s="102"/>
      <c r="C59" s="101"/>
      <c r="D59" s="95"/>
      <c r="E59" s="103"/>
      <c r="F59" s="104"/>
      <c r="G59" s="98"/>
      <c r="H59" s="105"/>
      <c r="I59" s="104"/>
    </row>
    <row r="60" spans="1:9">
      <c r="A60" s="100"/>
      <c r="B60" s="101"/>
      <c r="C60" s="101"/>
      <c r="D60" s="95"/>
      <c r="E60" s="103"/>
      <c r="F60" s="104"/>
      <c r="G60" s="98"/>
      <c r="H60" s="105"/>
      <c r="I60" s="104"/>
    </row>
    <row r="61" spans="1:9">
      <c r="A61" s="100"/>
      <c r="B61" s="102"/>
      <c r="C61" s="101"/>
      <c r="D61" s="95"/>
      <c r="E61" s="103"/>
      <c r="F61" s="104"/>
      <c r="G61" s="98"/>
      <c r="H61" s="105"/>
      <c r="I61" s="104"/>
    </row>
    <row r="62" spans="1:9">
      <c r="A62" s="100"/>
      <c r="B62" s="102"/>
      <c r="C62" s="101"/>
      <c r="D62" s="95"/>
      <c r="E62" s="103"/>
      <c r="F62" s="104"/>
      <c r="G62" s="98"/>
      <c r="H62" s="105"/>
      <c r="I62" s="104"/>
    </row>
    <row r="63" spans="1:9">
      <c r="A63" s="100"/>
      <c r="B63" s="101"/>
      <c r="C63" s="101"/>
      <c r="D63" s="95"/>
      <c r="E63" s="103"/>
      <c r="F63" s="104"/>
      <c r="G63" s="98"/>
      <c r="H63" s="105"/>
      <c r="I63" s="104"/>
    </row>
    <row r="64" spans="1:9">
      <c r="A64" s="100"/>
      <c r="B64" s="101"/>
      <c r="C64" s="101"/>
      <c r="D64" s="95"/>
      <c r="E64" s="103"/>
      <c r="F64" s="104"/>
      <c r="G64" s="98"/>
      <c r="H64" s="105"/>
      <c r="I64" s="104"/>
    </row>
    <row r="65" ht="13.5" spans="1:9">
      <c r="A65" s="90"/>
      <c r="B65" s="91"/>
      <c r="C65" s="91"/>
      <c r="D65" s="91"/>
      <c r="E65" s="91"/>
      <c r="F65" s="91"/>
      <c r="G65" s="91"/>
      <c r="H65" s="91"/>
      <c r="I65" s="111"/>
    </row>
    <row r="66" s="62" customFormat="1" ht="36" customHeight="1" spans="1:9">
      <c r="A66" s="100"/>
      <c r="B66" s="164"/>
      <c r="C66" s="165"/>
      <c r="D66" s="95"/>
      <c r="E66" s="96"/>
      <c r="F66" s="97"/>
      <c r="G66" s="98"/>
      <c r="H66" s="105"/>
      <c r="I66" s="104"/>
    </row>
    <row r="67" s="62" customFormat="1" ht="36" customHeight="1" spans="1:9">
      <c r="A67" s="100"/>
      <c r="B67" s="237"/>
      <c r="C67" s="169"/>
      <c r="D67" s="95"/>
      <c r="E67" s="96"/>
      <c r="F67" s="97"/>
      <c r="G67" s="98"/>
      <c r="H67" s="105"/>
      <c r="I67" s="104"/>
    </row>
    <row r="68" s="62" customFormat="1" ht="36" customHeight="1" spans="1:9">
      <c r="A68" s="100"/>
      <c r="B68" s="237"/>
      <c r="C68" s="101"/>
      <c r="D68" s="95"/>
      <c r="E68" s="96"/>
      <c r="F68" s="97"/>
      <c r="G68" s="98"/>
      <c r="H68" s="105"/>
      <c r="I68" s="104"/>
    </row>
    <row r="69" s="62" customFormat="1" ht="36" customHeight="1" spans="1:9">
      <c r="A69" s="100"/>
      <c r="B69" s="158"/>
      <c r="C69" s="158"/>
      <c r="D69" s="95"/>
      <c r="E69" s="96"/>
      <c r="F69" s="97"/>
      <c r="G69" s="98"/>
      <c r="H69" s="105"/>
      <c r="I69" s="104"/>
    </row>
    <row r="70" s="62" customFormat="1" ht="36" customHeight="1" spans="1:9">
      <c r="A70" s="100"/>
      <c r="B70" s="158"/>
      <c r="C70" s="158"/>
      <c r="D70" s="95"/>
      <c r="E70" s="96"/>
      <c r="F70" s="97"/>
      <c r="G70" s="98"/>
      <c r="H70" s="105"/>
      <c r="I70" s="104"/>
    </row>
    <row r="71" s="62" customFormat="1" ht="36" customHeight="1" spans="1:9">
      <c r="A71" s="100"/>
      <c r="B71" s="158"/>
      <c r="C71" s="158"/>
      <c r="D71" s="95"/>
      <c r="E71" s="96"/>
      <c r="F71" s="97"/>
      <c r="G71" s="98"/>
      <c r="H71" s="105"/>
      <c r="I71" s="104"/>
    </row>
    <row r="72" s="62" customFormat="1" ht="36" customHeight="1" spans="1:9">
      <c r="A72" s="100"/>
      <c r="B72" s="158"/>
      <c r="C72" s="158"/>
      <c r="D72" s="95"/>
      <c r="E72" s="96"/>
      <c r="F72" s="97"/>
      <c r="G72" s="98"/>
      <c r="H72" s="105"/>
      <c r="I72" s="104"/>
    </row>
    <row r="73" s="62" customFormat="1" ht="198.95" customHeight="1" spans="1:9">
      <c r="A73" s="100"/>
      <c r="B73" s="158"/>
      <c r="C73" s="158"/>
      <c r="D73" s="95"/>
      <c r="E73" s="232"/>
      <c r="F73" s="233"/>
      <c r="G73" s="234"/>
      <c r="H73" s="105"/>
      <c r="I73" s="104"/>
    </row>
    <row r="74" s="62" customFormat="1" spans="1:9">
      <c r="A74" s="100">
        <f>MAX(A$12:A73)+1</f>
        <v>1</v>
      </c>
      <c r="B74" s="101"/>
      <c r="C74" s="101"/>
      <c r="D74" s="95" t="s">
        <v>130</v>
      </c>
      <c r="E74" s="103"/>
      <c r="F74" s="104"/>
      <c r="G74" s="98"/>
      <c r="H74" s="105"/>
      <c r="I74" s="104"/>
    </row>
    <row r="75" spans="1:9">
      <c r="A75" s="100">
        <f>MAX(A$12:A74)+1</f>
        <v>2</v>
      </c>
      <c r="B75" s="102"/>
      <c r="C75" s="101"/>
      <c r="D75" s="95" t="s">
        <v>130</v>
      </c>
      <c r="E75" s="103"/>
      <c r="F75" s="104"/>
      <c r="G75" s="98"/>
      <c r="H75" s="105"/>
      <c r="I75" s="104"/>
    </row>
    <row r="76" spans="1:9">
      <c r="A76" s="100">
        <f>MAX(A$12:A75)+1</f>
        <v>3</v>
      </c>
      <c r="B76" s="102"/>
      <c r="C76" s="101"/>
      <c r="D76" s="95" t="s">
        <v>130</v>
      </c>
      <c r="E76" s="103"/>
      <c r="F76" s="104"/>
      <c r="G76" s="98"/>
      <c r="H76" s="105"/>
      <c r="I76" s="104"/>
    </row>
    <row r="77" spans="1:9">
      <c r="A77" s="100">
        <f>MAX(A$12:A76)+1</f>
        <v>4</v>
      </c>
      <c r="B77" s="101"/>
      <c r="C77" s="101"/>
      <c r="D77" s="95" t="s">
        <v>130</v>
      </c>
      <c r="E77" s="103"/>
      <c r="F77" s="104"/>
      <c r="G77" s="98"/>
      <c r="H77" s="105"/>
      <c r="I77" s="104"/>
    </row>
    <row r="78" spans="1:9">
      <c r="A78" s="100">
        <f>MAX(A$12:A77)+1</f>
        <v>5</v>
      </c>
      <c r="B78" s="101"/>
      <c r="C78" s="101"/>
      <c r="D78" s="95" t="s">
        <v>130</v>
      </c>
      <c r="E78" s="103"/>
      <c r="F78" s="104"/>
      <c r="G78" s="98"/>
      <c r="H78" s="105"/>
      <c r="I78" s="104"/>
    </row>
    <row r="79" spans="1:9">
      <c r="A79" s="100">
        <f>MAX(A$12:A78)+1</f>
        <v>6</v>
      </c>
      <c r="B79" s="102"/>
      <c r="C79" s="101"/>
      <c r="D79" s="95" t="s">
        <v>130</v>
      </c>
      <c r="E79" s="103"/>
      <c r="F79" s="104"/>
      <c r="G79" s="98"/>
      <c r="H79" s="105"/>
      <c r="I79" s="104"/>
    </row>
    <row r="80" spans="1:9">
      <c r="A80" s="100">
        <f>MAX(A$12:A79)+1</f>
        <v>7</v>
      </c>
      <c r="B80" s="102"/>
      <c r="C80" s="101"/>
      <c r="D80" s="95" t="s">
        <v>130</v>
      </c>
      <c r="E80" s="103"/>
      <c r="F80" s="104"/>
      <c r="G80" s="98"/>
      <c r="H80" s="105"/>
      <c r="I80" s="104"/>
    </row>
    <row r="81" spans="1:9">
      <c r="A81" s="100">
        <f>MAX(A$12:A80)+1</f>
        <v>8</v>
      </c>
      <c r="B81" s="101"/>
      <c r="C81" s="101"/>
      <c r="D81" s="95" t="s">
        <v>130</v>
      </c>
      <c r="E81" s="103"/>
      <c r="F81" s="104"/>
      <c r="G81" s="98"/>
      <c r="H81" s="105"/>
      <c r="I81" s="104"/>
    </row>
    <row r="82" spans="1:9">
      <c r="A82" s="100">
        <f>MAX(A$12:A81)+1</f>
        <v>9</v>
      </c>
      <c r="B82" s="102"/>
      <c r="C82" s="101"/>
      <c r="D82" s="95" t="s">
        <v>130</v>
      </c>
      <c r="E82" s="103"/>
      <c r="F82" s="104"/>
      <c r="G82" s="98"/>
      <c r="H82" s="105"/>
      <c r="I82" s="104"/>
    </row>
    <row r="83" spans="1:9">
      <c r="A83" s="100">
        <f>MAX(A$12:A82)+1</f>
        <v>10</v>
      </c>
      <c r="B83" s="101"/>
      <c r="C83" s="101"/>
      <c r="D83" s="95" t="s">
        <v>130</v>
      </c>
      <c r="E83" s="103"/>
      <c r="F83" s="104"/>
      <c r="G83" s="98"/>
      <c r="H83" s="105"/>
      <c r="I83" s="104"/>
    </row>
    <row r="84" spans="1:9">
      <c r="A84" s="100">
        <f>MAX(A$12:A83)+1</f>
        <v>11</v>
      </c>
      <c r="B84" s="102"/>
      <c r="C84" s="101"/>
      <c r="D84" s="95" t="s">
        <v>130</v>
      </c>
      <c r="E84" s="103"/>
      <c r="F84" s="104"/>
      <c r="G84" s="98"/>
      <c r="H84" s="105"/>
      <c r="I84" s="104"/>
    </row>
  </sheetData>
  <mergeCells count="3">
    <mergeCell ref="A1:I1"/>
    <mergeCell ref="A13:I13"/>
    <mergeCell ref="A65:I65"/>
  </mergeCells>
  <conditionalFormatting sqref="D14:D64 D66:D84">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3">
    <dataValidation allowBlank="1" showErrorMessage="1" sqref="A12:B12"/>
    <dataValidation allowBlank="1" showErrorMessage="1" promptTitle="Valid values include:" sqref="D12"/>
    <dataValidation type="list" showInputMessage="1" showErrorMessage="1" promptTitle="Valid values include:" prompt="U - Untested&#10;P - Pass&#10;F - Fail&#10;B - Blocked&#10;S - Skipped&#10;n/a - Not applicable&#10;" sqref="D57 D58 D59 D60 D61 D62 D63 D64 D66 D67 D68 D69 D70 D71 D72 D73 D74 D75 D76 D77 D78 D79 D80 D81 D82 D83 D84 D14:D21 D22:D56">
      <formula1>"U,P,F,B,S,n/a"</formula1>
    </dataValidation>
  </dataValidations>
  <hyperlinks>
    <hyperlink ref="B14" location="'UC003 Test Cases'!A1" display="Release Bin From Bin"/>
  </hyperlinks>
  <pageMargins left="0.5" right="0.5" top="0.5" bottom="0.5" header="0.5" footer="0.5"/>
  <pageSetup paperSize="1" orientation="landscape"/>
  <headerFooter alignWithMargins="0"/>
  <drawing r:id="rId2"/>
  <legacyDrawing r:id="rId3"/>
  <oleObjects>
    <mc:AlternateContent xmlns:mc="http://schemas.openxmlformats.org/markup-compatibility/2006">
      <mc:Choice Requires="x14">
        <oleObject shapeId="150529" progId="Paint.Picture" r:id="rId4">
          <objectPr defaultSize="0" r:id="rId5">
            <anchor moveWithCells="1">
              <from>
                <xdr:col>8</xdr:col>
                <xdr:colOff>19050</xdr:colOff>
                <xdr:row>11</xdr:row>
                <xdr:rowOff>190500</xdr:rowOff>
              </from>
              <to>
                <xdr:col>9</xdr:col>
                <xdr:colOff>0</xdr:colOff>
                <xdr:row>11</xdr:row>
                <xdr:rowOff>342900</xdr:rowOff>
              </to>
            </anchor>
          </objectPr>
        </oleObject>
      </mc:Choice>
      <mc:Fallback>
        <oleObject shapeId="150529" progId="Paint.Picture" r:id="rId4"/>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D14" sqref="D14"/>
    </sheetView>
  </sheetViews>
  <sheetFormatPr defaultColWidth="9" defaultRowHeight="12.75" outlineLevelCol="7"/>
  <cols>
    <col min="1" max="1" width="3.14285714285714" customWidth="1"/>
    <col min="2" max="3" width="32.1428571428571" customWidth="1"/>
    <col min="4" max="5" width="30.4285714285714" customWidth="1"/>
    <col min="6" max="6" width="9.14285714285714" customWidth="1"/>
    <col min="7" max="7" width="12.1428571428571" customWidth="1"/>
  </cols>
  <sheetData>
    <row r="1" ht="16.5" spans="1:8">
      <c r="A1" s="115" t="s">
        <v>404</v>
      </c>
      <c r="B1" s="115"/>
      <c r="C1" s="115"/>
      <c r="D1" s="115"/>
      <c r="E1" s="115"/>
      <c r="F1" s="115"/>
      <c r="G1" s="115"/>
      <c r="H1" s="115"/>
    </row>
    <row r="2" ht="13.5" spans="1:8">
      <c r="A2" s="116"/>
      <c r="B2" s="117" t="s">
        <v>139</v>
      </c>
      <c r="C2" s="117"/>
      <c r="D2" s="118" t="s">
        <v>402</v>
      </c>
      <c r="E2" s="119"/>
      <c r="F2" s="120" t="s">
        <v>141</v>
      </c>
      <c r="G2" s="121" t="s">
        <v>405</v>
      </c>
      <c r="H2" s="122"/>
    </row>
    <row r="3" spans="1:8">
      <c r="A3" s="123"/>
      <c r="B3" s="124" t="s">
        <v>143</v>
      </c>
      <c r="C3" s="125"/>
      <c r="D3" s="126" t="s">
        <v>71</v>
      </c>
      <c r="E3" s="127"/>
      <c r="F3" s="128"/>
      <c r="G3" s="129"/>
      <c r="H3" s="122"/>
    </row>
    <row r="4" spans="1:8">
      <c r="A4" s="130"/>
      <c r="B4" s="124" t="s">
        <v>145</v>
      </c>
      <c r="C4" s="125"/>
      <c r="D4" s="126" t="s">
        <v>71</v>
      </c>
      <c r="E4" s="127"/>
      <c r="F4" s="128"/>
      <c r="G4" s="129"/>
      <c r="H4" s="122"/>
    </row>
    <row r="5" spans="1:8">
      <c r="A5" s="130"/>
      <c r="B5" s="124" t="s">
        <v>147</v>
      </c>
      <c r="C5" s="125"/>
      <c r="D5" s="126" t="s">
        <v>406</v>
      </c>
      <c r="E5" s="127"/>
      <c r="F5" s="128"/>
      <c r="G5" s="129"/>
      <c r="H5" s="122"/>
    </row>
    <row r="6" ht="13.5" spans="1:8">
      <c r="A6" s="133"/>
      <c r="B6" s="134" t="s">
        <v>149</v>
      </c>
      <c r="C6" s="222"/>
      <c r="D6" s="223" t="s">
        <v>407</v>
      </c>
      <c r="E6" s="224"/>
      <c r="F6" s="224"/>
      <c r="G6" s="225"/>
      <c r="H6" s="137"/>
    </row>
    <row r="7" spans="1:8">
      <c r="A7" s="138"/>
      <c r="B7" s="139" t="s">
        <v>151</v>
      </c>
      <c r="C7" s="139"/>
      <c r="D7" s="140"/>
      <c r="E7" s="141"/>
      <c r="F7" s="142" t="s">
        <v>153</v>
      </c>
      <c r="G7" s="143" t="s">
        <v>365</v>
      </c>
      <c r="H7" s="144"/>
    </row>
    <row r="8" ht="13.5" spans="1:8">
      <c r="A8" s="145"/>
      <c r="B8" s="146" t="s">
        <v>154</v>
      </c>
      <c r="C8" s="146"/>
      <c r="D8" s="226"/>
      <c r="E8" s="227"/>
      <c r="F8" s="149" t="s">
        <v>156</v>
      </c>
      <c r="G8" s="150" t="s">
        <v>366</v>
      </c>
      <c r="H8" s="151"/>
    </row>
    <row r="9" ht="26.25" spans="1:8">
      <c r="A9" s="152" t="s">
        <v>158</v>
      </c>
      <c r="B9" s="153" t="s">
        <v>159</v>
      </c>
      <c r="C9" s="153" t="s">
        <v>367</v>
      </c>
      <c r="D9" s="153" t="s">
        <v>161</v>
      </c>
      <c r="E9" s="153" t="s">
        <v>368</v>
      </c>
      <c r="F9" s="154" t="s">
        <v>121</v>
      </c>
      <c r="G9" s="155" t="s">
        <v>163</v>
      </c>
      <c r="H9" s="156"/>
    </row>
    <row r="10" spans="1:8">
      <c r="A10" s="157">
        <v>1</v>
      </c>
      <c r="B10" s="164" t="s">
        <v>369</v>
      </c>
      <c r="C10" s="164"/>
      <c r="D10" s="165" t="s">
        <v>169</v>
      </c>
      <c r="E10" s="159"/>
      <c r="F10" s="95" t="s">
        <v>130</v>
      </c>
      <c r="G10" s="160"/>
      <c r="H10" s="161"/>
    </row>
    <row r="11" ht="36" spans="1:8">
      <c r="A11" s="157">
        <v>2</v>
      </c>
      <c r="B11" s="228" t="s">
        <v>408</v>
      </c>
      <c r="C11" s="228"/>
      <c r="D11" s="169" t="s">
        <v>409</v>
      </c>
      <c r="E11" s="209"/>
      <c r="F11" s="95" t="s">
        <v>130</v>
      </c>
      <c r="G11" s="170"/>
      <c r="H11" s="171"/>
    </row>
    <row r="12" ht="24" spans="1:8">
      <c r="A12" s="157">
        <v>3</v>
      </c>
      <c r="B12" s="228" t="s">
        <v>410</v>
      </c>
      <c r="C12" s="228"/>
      <c r="D12" s="169" t="s">
        <v>411</v>
      </c>
      <c r="E12" s="209"/>
      <c r="F12" s="95" t="s">
        <v>130</v>
      </c>
      <c r="G12" s="170"/>
      <c r="H12" s="171"/>
    </row>
    <row r="13" ht="25.5" spans="1:8">
      <c r="A13" s="157">
        <v>4</v>
      </c>
      <c r="B13" s="158" t="s">
        <v>412</v>
      </c>
      <c r="C13" s="158"/>
      <c r="D13" s="158" t="s">
        <v>169</v>
      </c>
      <c r="E13" s="172"/>
      <c r="F13" s="95" t="s">
        <v>130</v>
      </c>
      <c r="G13" s="170"/>
      <c r="H13" s="171"/>
    </row>
    <row r="14" ht="25.5" spans="1:8">
      <c r="A14" s="157">
        <v>5</v>
      </c>
      <c r="B14" s="158"/>
      <c r="C14" s="158"/>
      <c r="D14" s="158" t="s">
        <v>413</v>
      </c>
      <c r="E14" s="172"/>
      <c r="F14" s="95" t="s">
        <v>130</v>
      </c>
      <c r="G14" s="170"/>
      <c r="H14" s="171"/>
    </row>
    <row r="15" spans="1:8">
      <c r="A15" s="157">
        <v>6</v>
      </c>
      <c r="B15" s="158"/>
      <c r="C15" s="158"/>
      <c r="D15" s="158"/>
      <c r="E15" s="172"/>
      <c r="F15" s="95" t="s">
        <v>130</v>
      </c>
      <c r="G15" s="170"/>
      <c r="H15" s="171"/>
    </row>
    <row r="16" spans="1:8">
      <c r="A16" s="157">
        <v>7</v>
      </c>
      <c r="B16" s="164"/>
      <c r="C16" s="164"/>
      <c r="D16" s="164"/>
      <c r="E16" s="229"/>
      <c r="F16" s="95" t="s">
        <v>130</v>
      </c>
      <c r="G16" s="170"/>
      <c r="H16" s="171"/>
    </row>
    <row r="17" spans="1:8">
      <c r="A17" s="157">
        <v>8</v>
      </c>
      <c r="B17" s="164"/>
      <c r="C17" s="164"/>
      <c r="D17" s="158"/>
      <c r="E17" s="172"/>
      <c r="F17" s="95" t="s">
        <v>130</v>
      </c>
      <c r="G17" s="170"/>
      <c r="H17" s="171"/>
    </row>
    <row r="18" spans="1:8">
      <c r="A18" s="157">
        <v>9</v>
      </c>
      <c r="B18" s="158"/>
      <c r="C18" s="158"/>
      <c r="D18" s="158"/>
      <c r="E18" s="172"/>
      <c r="F18" s="95" t="s">
        <v>130</v>
      </c>
      <c r="G18" s="170"/>
      <c r="H18" s="171"/>
    </row>
    <row r="19" spans="1:8">
      <c r="A19" s="157">
        <v>10</v>
      </c>
      <c r="B19" s="158"/>
      <c r="C19" s="158"/>
      <c r="D19" s="164"/>
      <c r="E19" s="229"/>
      <c r="F19" s="95" t="s">
        <v>130</v>
      </c>
      <c r="G19" s="170"/>
      <c r="H19" s="171"/>
    </row>
    <row r="20" spans="1:8">
      <c r="A20" s="157">
        <v>11</v>
      </c>
      <c r="B20" s="164"/>
      <c r="C20" s="164"/>
      <c r="D20" s="164"/>
      <c r="E20" s="229"/>
      <c r="F20" s="95" t="s">
        <v>130</v>
      </c>
      <c r="G20" s="170"/>
      <c r="H20" s="171"/>
    </row>
    <row r="21" spans="1:8">
      <c r="A21" s="157">
        <v>12</v>
      </c>
      <c r="B21" s="164"/>
      <c r="C21" s="164"/>
      <c r="D21" s="164"/>
      <c r="E21" s="229"/>
      <c r="F21" s="95" t="s">
        <v>130</v>
      </c>
      <c r="G21" s="170"/>
      <c r="H21" s="171"/>
    </row>
    <row r="22" spans="1:8">
      <c r="A22" s="157">
        <v>13</v>
      </c>
      <c r="B22" s="164"/>
      <c r="C22" s="164"/>
      <c r="D22" s="164"/>
      <c r="E22" s="229"/>
      <c r="F22" s="95" t="s">
        <v>130</v>
      </c>
      <c r="G22" s="170"/>
      <c r="H22" s="171"/>
    </row>
    <row r="23" spans="1:8">
      <c r="A23" s="157">
        <v>14</v>
      </c>
      <c r="B23" s="164"/>
      <c r="C23" s="164"/>
      <c r="D23" s="164"/>
      <c r="E23" s="229"/>
      <c r="F23" s="95" t="s">
        <v>130</v>
      </c>
      <c r="G23" s="170"/>
      <c r="H23" s="171"/>
    </row>
    <row r="24" spans="1:8">
      <c r="A24" s="157">
        <v>15</v>
      </c>
      <c r="B24" s="158"/>
      <c r="C24" s="158"/>
      <c r="D24" s="158"/>
      <c r="E24" s="172"/>
      <c r="F24" s="95" t="s">
        <v>130</v>
      </c>
      <c r="G24" s="170"/>
      <c r="H24" s="171"/>
    </row>
    <row r="25" spans="1:8">
      <c r="A25" s="157">
        <v>16</v>
      </c>
      <c r="B25" s="158"/>
      <c r="C25" s="158"/>
      <c r="D25" s="158"/>
      <c r="E25" s="172"/>
      <c r="F25" s="95" t="s">
        <v>130</v>
      </c>
      <c r="G25" s="170"/>
      <c r="H25" s="171"/>
    </row>
    <row r="26" spans="1:8">
      <c r="A26" s="157">
        <v>17</v>
      </c>
      <c r="B26" s="158"/>
      <c r="C26" s="158"/>
      <c r="D26" s="158"/>
      <c r="E26" s="172"/>
      <c r="F26" s="95" t="s">
        <v>130</v>
      </c>
      <c r="G26" s="170"/>
      <c r="H26" s="171"/>
    </row>
    <row r="27" spans="1:8">
      <c r="A27" s="157">
        <v>18</v>
      </c>
      <c r="B27" s="158"/>
      <c r="C27" s="158"/>
      <c r="D27" s="158"/>
      <c r="E27" s="172"/>
      <c r="F27" s="95" t="s">
        <v>130</v>
      </c>
      <c r="G27" s="170"/>
      <c r="H27" s="171"/>
    </row>
    <row r="28" spans="1:8">
      <c r="A28" s="157">
        <v>19</v>
      </c>
      <c r="B28" s="158"/>
      <c r="C28" s="158"/>
      <c r="D28" s="158"/>
      <c r="E28" s="172"/>
      <c r="F28" s="95" t="s">
        <v>130</v>
      </c>
      <c r="G28" s="170"/>
      <c r="H28" s="171"/>
    </row>
    <row r="29" spans="1:8">
      <c r="A29" s="157">
        <v>20</v>
      </c>
      <c r="B29" s="158"/>
      <c r="C29" s="158"/>
      <c r="D29" s="158"/>
      <c r="E29" s="172"/>
      <c r="F29" s="95" t="s">
        <v>130</v>
      </c>
      <c r="G29" s="170"/>
      <c r="H29" s="171"/>
    </row>
    <row r="30" ht="13.5" spans="1:8">
      <c r="A30" s="173"/>
      <c r="B30" s="174" t="s">
        <v>238</v>
      </c>
      <c r="C30" s="174"/>
      <c r="D30" s="175"/>
      <c r="E30" s="176"/>
      <c r="F30" s="95" t="s">
        <v>130</v>
      </c>
      <c r="G30" s="177"/>
      <c r="H30" s="178"/>
    </row>
    <row r="32" ht="16.5" customHeight="1"/>
    <row r="34" ht="16.5" customHeight="1"/>
    <row r="36" customHeight="1"/>
    <row r="39" ht="13.5" customHeight="1"/>
  </sheetData>
  <mergeCells count="27">
    <mergeCell ref="A1:H1"/>
    <mergeCell ref="D3:G3"/>
    <mergeCell ref="D4:G4"/>
    <mergeCell ref="D5:G5"/>
    <mergeCell ref="D6:G6"/>
    <mergeCell ref="G9:H9"/>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s>
  <conditionalFormatting sqref="F10:F30">
    <cfRule type="cellIs" dxfId="1" priority="1" stopIfTrue="1" operator="equal">
      <formula>"F"</formula>
    </cfRule>
    <cfRule type="cellIs" dxfId="2" priority="2" stopIfTrue="1" operator="equal">
      <formula>"B"</formula>
    </cfRule>
    <cfRule type="cellIs" dxfId="3" priority="3" stopIfTrue="1" operator="equal">
      <formula>"u"</formula>
    </cfRule>
  </conditionalFormatting>
  <dataValidations count="1">
    <dataValidation type="list" showInputMessage="1" showErrorMessage="1" promptTitle="Valid values include:" prompt="U - Untested&#10;P - Pass&#10;F - Fail&#10;B - Blocked&#10;S - Skipped&#10;n/a - Not applicable&#10;" sqref="F10:F30">
      <formula1>"U,P,F,B,S,n/a"</formula1>
    </dataValidation>
  </dataValidations>
  <hyperlinks>
    <hyperlink ref="G35" location="'UC002'!A1"/>
    <hyperlink ref="G66" location="'UC002'!A1"/>
    <hyperlink ref="G2" location="'Release Bin'!A1" display="UC003-01"/>
    <hyperlink ref="G36" location="'UC002'!A1"/>
    <hyperlink ref="G68" location="'UC002'!A1"/>
  </hyperlink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Company>WinTestGear</Company>
  <Application>Microsoft Excel</Application>
  <HeadingPairs>
    <vt:vector size="2" baseType="variant">
      <vt:variant>
        <vt:lpstr>工作表</vt:lpstr>
      </vt:variant>
      <vt:variant>
        <vt:i4>43</vt:i4>
      </vt:variant>
    </vt:vector>
  </HeadingPairs>
  <TitlesOfParts>
    <vt:vector size="43" baseType="lpstr">
      <vt:lpstr>Snapshot</vt:lpstr>
      <vt:lpstr>Trend</vt:lpstr>
      <vt:lpstr>Use Cases</vt:lpstr>
      <vt:lpstr> Schedule Product Haul</vt:lpstr>
      <vt:lpstr>UC001 Test Cases</vt:lpstr>
      <vt:lpstr>Assign Bin</vt:lpstr>
      <vt:lpstr>UC002 Test Cases</vt:lpstr>
      <vt:lpstr>Release Bin</vt:lpstr>
      <vt:lpstr>UC003 Test Cases</vt:lpstr>
      <vt:lpstr>Adjust Blend Amount</vt:lpstr>
      <vt:lpstr>UC004 Test Cases</vt:lpstr>
      <vt:lpstr>Reschedule Product Haul</vt:lpstr>
      <vt:lpstr>UC005 Test Cases</vt:lpstr>
      <vt:lpstr>Reschedule Product Haul Load</vt:lpstr>
      <vt:lpstr>UC006 Test Cases</vt:lpstr>
      <vt:lpstr>Schedule Blend</vt:lpstr>
      <vt:lpstr>UC007 Test Cases</vt:lpstr>
      <vt:lpstr>Re-Schedule Blend</vt:lpstr>
      <vt:lpstr>UC008 Test Cases</vt:lpstr>
      <vt:lpstr>Cancel Product Haul</vt:lpstr>
      <vt:lpstr>UC009 Test Cases</vt:lpstr>
      <vt:lpstr>Cancel Product Haul Load</vt:lpstr>
      <vt:lpstr>UC010 Test Cases</vt:lpstr>
      <vt:lpstr>OnLocation Product Haul</vt:lpstr>
      <vt:lpstr>UC011 Test Cases</vt:lpstr>
      <vt:lpstr>OnLocation Product Haul Load</vt:lpstr>
      <vt:lpstr>UC012 Test Cases</vt:lpstr>
      <vt:lpstr>create job alert </vt:lpstr>
      <vt:lpstr>UC013 Test Cases</vt:lpstr>
      <vt:lpstr>Update Company Short Name</vt:lpstr>
      <vt:lpstr>UC014 Test Cases</vt:lpstr>
      <vt:lpstr>Remove Job Alert</vt:lpstr>
      <vt:lpstr>UC015 Test Cases</vt:lpstr>
      <vt:lpstr>Update well Location</vt:lpstr>
      <vt:lpstr>UC016 Test Cases</vt:lpstr>
      <vt:lpstr>update direction</vt:lpstr>
      <vt:lpstr>UC017 Test Case</vt:lpstr>
      <vt:lpstr>Cancel blend</vt:lpstr>
      <vt:lpstr>UC018 Test Case</vt:lpstr>
      <vt:lpstr>Context Menu</vt:lpstr>
      <vt:lpstr>UC019 Test Case</vt:lpstr>
      <vt:lpstr>20 - X</vt:lpstr>
      <vt:lpstr>Test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zhangzhigang</cp:lastModifiedBy>
  <dcterms:created xsi:type="dcterms:W3CDTF">1996-10-14T23:33:00Z</dcterms:created>
  <cp:lastPrinted>2010-01-30T03:11:00Z</cp:lastPrinted>
  <dcterms:modified xsi:type="dcterms:W3CDTF">2022-03-01T03:00:34Z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