
<file path=[Content_Types].xml><?xml version="1.0" encoding="utf-8"?>
<Types xmlns="http://schemas.openxmlformats.org/package/2006/content-types">
  <Default Extension="xml" ContentType="application/xml"/>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540" tabRatio="959" activeTab="9"/>
  </bookViews>
  <sheets>
    <sheet name="Snapshot" sheetId="5" r:id="rId1"/>
    <sheet name="Trend" sheetId="32538" r:id="rId2"/>
    <sheet name="Use Cases" sheetId="32578" r:id="rId3"/>
    <sheet name=" Schedule Blend" sheetId="32580" r:id="rId4"/>
    <sheet name="UC001 Test Cases" sheetId="32581" r:id="rId5"/>
    <sheet name="Reschedule Blend" sheetId="32539" r:id="rId6"/>
    <sheet name="UC002 Test Cases" sheetId="32558" r:id="rId7"/>
    <sheet name="CancelBlend" sheetId="32582" r:id="rId8"/>
    <sheet name="UC003 Test Cases" sheetId="32583" r:id="rId9"/>
    <sheet name="Haul Blend" sheetId="32584" r:id="rId10"/>
    <sheet name="UC004 Test Case" sheetId="32585" r:id="rId11"/>
    <sheet name="20 - X" sheetId="32557" r:id="rId12"/>
    <sheet name="Test Data" sheetId="32559" r:id="rId13"/>
  </sheets>
  <calcPr calcId="144525"/>
</workbook>
</file>

<file path=xl/comments1.xml><?xml version="1.0" encoding="utf-8"?>
<comments xmlns="http://schemas.openxmlformats.org/spreadsheetml/2006/main">
  <authors>
    <author>mp</author>
  </authors>
  <commentList>
    <comment ref="B8" authorId="0">
      <text>
        <r>
          <rPr>
            <sz val="9"/>
            <rFont val="Tahoma"/>
            <charset val="134"/>
          </rPr>
          <t>在白色区域输入公司信息</t>
        </r>
      </text>
    </comment>
    <comment ref="G8" authorId="0">
      <text>
        <r>
          <rPr>
            <sz val="9"/>
            <rFont val="Tahoma"/>
            <charset val="134"/>
          </rPr>
          <t>Change staff type in the white cells below; leave the gray cells unchanged</t>
        </r>
      </text>
    </comment>
    <comment ref="I8" authorId="0">
      <text>
        <r>
          <rPr>
            <sz val="9"/>
            <rFont val="Tahoma"/>
            <charset val="134"/>
          </rPr>
          <t>Enter Test Cycle information for the given attribute into the white cells below</t>
        </r>
      </text>
    </comment>
    <comment ref="B15" authorId="0">
      <text>
        <r>
          <rPr>
            <sz val="9"/>
            <rFont val="Tahoma"/>
            <charset val="134"/>
          </rPr>
          <t>输入项目信息到白色区域</t>
        </r>
      </text>
    </comment>
    <comment ref="A20" authorId="0">
      <text>
        <r>
          <rPr>
            <sz val="9"/>
            <rFont val="Tahoma"/>
            <charset val="134"/>
          </rPr>
          <t xml:space="preserve">不要更改这些值; 公式将根据相应的工作表选项卡名称自动填充单元格。
相反，请更改工作表选项卡名称以表示测试区域。
</t>
        </r>
        <r>
          <rPr>
            <b/>
            <sz val="9"/>
            <rFont val="Tahoma"/>
            <charset val="134"/>
          </rPr>
          <t>注意：按F9键EXCEL可重新计算此列的值</t>
        </r>
      </text>
    </comment>
    <comment ref="C20" authorId="0">
      <text>
        <r>
          <rPr>
            <sz val="9"/>
            <rFont val="Tahoma"/>
            <charset val="134"/>
          </rPr>
          <t>输入负责本测试区域的测试人员</t>
        </r>
      </text>
    </comment>
    <comment ref="D20" authorId="0">
      <text>
        <r>
          <rPr>
            <sz val="9"/>
            <rFont val="Tahoma"/>
            <charset val="134"/>
          </rPr>
          <t>本测试区域的测试用例总数</t>
        </r>
      </text>
    </comment>
    <comment ref="E20" authorId="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G20" authorId="0">
      <text>
        <r>
          <rPr>
            <sz val="9"/>
            <rFont val="Tahoma"/>
            <charset val="134"/>
          </rPr>
          <t>本测试区域的测试用例总数</t>
        </r>
      </text>
    </comment>
    <comment ref="I20" authorId="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J34" authorId="0">
      <text>
        <r>
          <rPr>
            <sz val="9"/>
            <rFont val="Tahoma"/>
            <charset val="134"/>
          </rPr>
          <t xml:space="preserve">本测试区域的测试用例总数
</t>
        </r>
      </text>
    </comment>
    <comment ref="K34" authorId="0">
      <text>
        <r>
          <rPr>
            <sz val="9"/>
            <rFont val="Tahoma"/>
            <charset val="134"/>
          </rPr>
          <t>占测试用例总数的百分比</t>
        </r>
      </text>
    </comment>
    <comment ref="L34" authorId="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G44" authorId="0">
      <text>
        <r>
          <rPr>
            <sz val="9"/>
            <rFont val="Tahoma"/>
            <charset val="134"/>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authors>
    <author>mp</author>
  </authors>
  <commentList>
    <comment ref="B31" authorId="0">
      <text>
        <r>
          <rPr>
            <sz val="9"/>
            <rFont val="Tahoma"/>
            <charset val="134"/>
          </rPr>
          <t>Test Cycle Name, taken from the "Snapshot" worksheet's Test Cycle Information section at the end of every test cycle; you manually copy it here</t>
        </r>
      </text>
    </comment>
    <comment ref="C31" authorId="0">
      <text>
        <r>
          <rPr>
            <sz val="9"/>
            <rFont val="Tahoma"/>
            <charset val="134"/>
          </rPr>
          <t>Test Case Counts (total and failed) taken from the Test Results Table of worksheet "Snapshot" at the end of each test cycle; you manually copy the values here</t>
        </r>
      </text>
    </comment>
    <comment ref="E31" authorId="0">
      <text>
        <r>
          <rPr>
            <sz val="9"/>
            <rFont val="Tahoma"/>
            <charset val="134"/>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<sst xmlns="http://schemas.openxmlformats.org/spreadsheetml/2006/main" count="2315" uniqueCount="568">
  <si>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</si>
  <si>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</si>
  <si>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</si>
  <si>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</si>
  <si>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</si>
  <si>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</si>
  <si>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</si>
  <si>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</si>
  <si>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</si>
  <si>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</si>
  <si>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</si>
  <si>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</si>
  <si>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</si>
  <si>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</si>
  <si>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</si>
  <si>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</si>
  <si>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</si>
  <si>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</si>
  <si>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</si>
  <si>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</si>
  <si>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</si>
  <si>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</si>
  <si>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</si>
  <si>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</si>
  <si>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</si>
  <si>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</si>
  <si>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</si>
  <si>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</si>
  <si>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</si>
  <si>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</si>
  <si>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</si>
  <si>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</si>
  <si>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</si>
  <si>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</si>
  <si>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</si>
  <si>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</si>
  <si>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</si>
  <si>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</si>
  <si>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</si>
  <si>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</si>
  <si>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</si>
  <si>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</si>
  <si>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</si>
  <si>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</si>
  <si>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</si>
  <si>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</si>
  <si>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</si>
  <si>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</si>
  <si>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</si>
  <si>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</si>
  <si>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</si>
  <si>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</si>
  <si>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</si>
  <si>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</si>
  <si>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</si>
  <si>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</si>
  <si>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</si>
  <si>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</si>
  <si>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</si>
  <si>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</si>
  <si>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</si>
  <si>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</si>
  <si>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</si>
  <si>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</si>
  <si>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</si>
  <si>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</si>
  <si>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UC001</t>
  </si>
  <si>
    <t>UC002</t>
  </si>
  <si>
    <t>UC003</t>
  </si>
  <si>
    <t>UC004</t>
  </si>
  <si>
    <t>UC005</t>
  </si>
  <si>
    <t>UC006</t>
  </si>
  <si>
    <t>UC007</t>
  </si>
  <si>
    <t>UC008</t>
  </si>
  <si>
    <t>UC009</t>
  </si>
  <si>
    <t>UC010</t>
  </si>
  <si>
    <t>UC011</t>
  </si>
  <si>
    <t>UC012</t>
  </si>
  <si>
    <t>UC013</t>
  </si>
  <si>
    <t>UC014</t>
  </si>
  <si>
    <t>UC015</t>
  </si>
  <si>
    <t>UC016</t>
  </si>
  <si>
    <t>UC017</t>
  </si>
  <si>
    <t>UC018</t>
  </si>
  <si>
    <t>UC019</t>
  </si>
  <si>
    <t>UC020</t>
  </si>
  <si>
    <t>UC021</t>
  </si>
  <si>
    <t>UC022</t>
  </si>
  <si>
    <t>UC023</t>
  </si>
  <si>
    <t>UC024</t>
  </si>
  <si>
    <t>UC025</t>
  </si>
  <si>
    <t>UC026</t>
  </si>
  <si>
    <t>UC027</t>
  </si>
  <si>
    <t>UC028</t>
  </si>
  <si>
    <t>UC029</t>
  </si>
  <si>
    <t>UC030</t>
  </si>
  <si>
    <t>UC031</t>
  </si>
  <si>
    <t>UC032</t>
  </si>
  <si>
    <t>UC033</t>
  </si>
  <si>
    <t>Test Case Results</t>
  </si>
  <si>
    <t>U</t>
  </si>
  <si>
    <t>P</t>
  </si>
  <si>
    <t>F</t>
  </si>
  <si>
    <t>S</t>
  </si>
  <si>
    <t>B</t>
  </si>
  <si>
    <t>TC#</t>
  </si>
  <si>
    <t xml:space="preserve">
Test Scripts</t>
  </si>
  <si>
    <t xml:space="preserve">
Expeced Result</t>
  </si>
  <si>
    <t>Test Result</t>
  </si>
  <si>
    <t>Test Date</t>
  </si>
  <si>
    <t>Test
Time</t>
  </si>
  <si>
    <t xml:space="preserve">UC001 - Schedule Product Haul From Rig Job Blend </t>
  </si>
  <si>
    <t>UC001.1-Schedule Blend From Blend Column Of Rig Board--Not Blend Test</t>
  </si>
  <si>
    <t>Blend is created without any error.</t>
  </si>
  <si>
    <t>UC001.2-Schedule Blend From Blend Column Of Rig Board--Not Blend Test And Not Select  Load To Bin</t>
  </si>
  <si>
    <t>UC001.3-Schedule Blend From Blend Column Of Rig Board--Blend Test</t>
  </si>
  <si>
    <t>UC001.4-Schedule Blend From Blend Column Of Rig Board--Blend Test And Not Select  Load To Bin</t>
  </si>
  <si>
    <t>n/a</t>
  </si>
  <si>
    <t>Copy test case rows and insert-paste here to shift down the gray lines and preserve the automatic calculations.</t>
  </si>
  <si>
    <t>Test Script Name:</t>
  </si>
  <si>
    <r>
      <rPr>
        <sz val="10"/>
        <rFont val="宋体"/>
        <charset val="134"/>
      </rPr>
      <t>Schedule Blend From Blend Column Of Rig Board (</t>
    </r>
    <r>
      <rPr>
        <sz val="10"/>
        <color rgb="FFFF0000"/>
        <rFont val="宋体"/>
        <charset val="134"/>
      </rPr>
      <t>Not Blend Test</t>
    </r>
    <r>
      <rPr>
        <sz val="10"/>
        <rFont val="宋体"/>
        <charset val="134"/>
      </rPr>
      <t>)</t>
    </r>
  </si>
  <si>
    <t>TC #:</t>
  </si>
  <si>
    <t>UC001-01</t>
  </si>
  <si>
    <t>Scenario/Purpose</t>
  </si>
  <si>
    <t xml:space="preserve">A rigjob needs a blend  to rig bin.  </t>
  </si>
  <si>
    <t>Target Test Case:</t>
  </si>
  <si>
    <t xml:space="preserve">Schedule Blend From Blend Column Of Rig Board </t>
  </si>
  <si>
    <t>Testing Requirements:</t>
  </si>
  <si>
    <t>Prerequisite:</t>
  </si>
  <si>
    <t>Rig job is pending, Rig Bin exists and is not empty</t>
  </si>
  <si>
    <t>Tester:</t>
  </si>
  <si>
    <t>Adam</t>
  </si>
  <si>
    <t>Date:</t>
  </si>
  <si>
    <t xml:space="preserve">Version: </t>
  </si>
  <si>
    <t>1.0</t>
  </si>
  <si>
    <t>Time:</t>
  </si>
  <si>
    <t>2022.01.11</t>
  </si>
  <si>
    <t>Step</t>
  </si>
  <si>
    <t>Description</t>
  </si>
  <si>
    <t>Value</t>
  </si>
  <si>
    <t>Expected Results</t>
  </si>
  <si>
    <t>Result</t>
  </si>
  <si>
    <t>Defect/Comments</t>
  </si>
  <si>
    <t>click server top menu rig board</t>
  </si>
  <si>
    <t>PAGE REFRESH</t>
  </si>
  <si>
    <t xml:space="preserve">Right-click on a rig job blend column </t>
  </si>
  <si>
    <t>Context menu pops up</t>
  </si>
  <si>
    <t xml:space="preserve">menu list:
Don't need haul
Schedule Product Hual
Re-schedule Product Hual
Cancel Product Hual
On Location
Update The Blend
Schedule Blend
Re-schedule Blend
Cancel Blend
</t>
  </si>
  <si>
    <t>Click "Schedule Blend"</t>
  </si>
  <si>
    <t>"Schedule Blend Request" form pups up</t>
  </si>
  <si>
    <t>Call sheet number is populated</t>
  </si>
  <si>
    <t>Base Blend is populated</t>
  </si>
  <si>
    <t>Base Blend Tonnage is selected</t>
  </si>
  <si>
    <t>Amount is populated "0"</t>
  </si>
  <si>
    <t>Mix water is populated not "0"</t>
  </si>
  <si>
    <t>Blend Test is not  checked</t>
  </si>
  <si>
    <t>Bulk Plant dropdown box shows "None"</t>
  </si>
  <si>
    <t>Load to Bin dropdown box shows "None"</t>
  </si>
  <si>
    <t>Estimated Load Time  value is datetime of now</t>
  </si>
  <si>
    <t>Comments is not filled</t>
  </si>
  <si>
    <t>Fill out Amount (&lt; blend amount)</t>
  </si>
  <si>
    <t>Amount show filled value</t>
  </si>
  <si>
    <t>open "Bulk Plant" dropdown list</t>
  </si>
  <si>
    <t>Bulk Plant options are listed</t>
  </si>
  <si>
    <t>Selct "####"</t>
  </si>
  <si>
    <t>Dropdown list is closed, "####" is displayed in the box,and the Load to Bin is changed with this selected value.</t>
  </si>
  <si>
    <t>Open "Load to Bin" dropdown list</t>
  </si>
  <si>
    <t>Bins in the bin column are listed</t>
  </si>
  <si>
    <t>Select bin "####"</t>
  </si>
  <si>
    <t>Dropdown list is closed, "####" is displayed in the box</t>
  </si>
  <si>
    <t xml:space="preserve">Click on "Estimated Load Time" calendar icon </t>
  </si>
  <si>
    <t>Calendar control pops up with date and time selectors</t>
  </si>
  <si>
    <t>Selct today date and 1 hour after current time</t>
  </si>
  <si>
    <t>"Estimated Load Time"  show selected value</t>
  </si>
  <si>
    <t>Click "Save" button</t>
  </si>
  <si>
    <t>VerifyQualityOfTheBin if pass do next else not pass show confirm form.
if show confirm  then click "Yes" button,confirm close and will pass and do next auto continue.
if show confirm  then click "No" button, confirm close.</t>
  </si>
  <si>
    <t>VerifyAmountAndMixWater if pass do next else not pass show confirm form.
if show confirm  then click "Yes" button,confirm close and will pass and do next auto continue.
if show confirm  then click "No" button, confirm close.</t>
  </si>
  <si>
    <t>do save to database without  error and page refresh.</t>
  </si>
  <si>
    <t>after page is refresh</t>
  </si>
  <si>
    <t xml:space="preserve">page show </t>
  </si>
  <si>
    <t>Right-click on a rig job blend column as the step 2 select same row</t>
  </si>
  <si>
    <t>mouse move to menu "Re-schedule Blend" or "Cancel Blend"</t>
  </si>
  <si>
    <t>the child menu will show</t>
  </si>
  <si>
    <t>the child menu contains the just added</t>
  </si>
  <si>
    <t>End of Test Case</t>
  </si>
  <si>
    <r>
      <rPr>
        <sz val="10"/>
        <rFont val="宋体"/>
        <charset val="134"/>
      </rPr>
      <t>Schedule Blend From Blend Column Of Rig Board (</t>
    </r>
    <r>
      <rPr>
        <sz val="10"/>
        <color rgb="FFFF0000"/>
        <rFont val="宋体"/>
        <charset val="134"/>
      </rPr>
      <t>Not</t>
    </r>
    <r>
      <rPr>
        <sz val="10"/>
        <rFont val="宋体"/>
        <charset val="134"/>
      </rPr>
      <t xml:space="preserve"> </t>
    </r>
    <r>
      <rPr>
        <sz val="10"/>
        <color rgb="FFFF0000"/>
        <rFont val="宋体"/>
        <charset val="134"/>
      </rPr>
      <t>Blend Test And Not Select  Load To Bin</t>
    </r>
    <r>
      <rPr>
        <sz val="10"/>
        <rFont val="宋体"/>
        <charset val="134"/>
      </rPr>
      <t>)</t>
    </r>
  </si>
  <si>
    <t>do save to database  without  error and page refresh.</t>
  </si>
  <si>
    <r>
      <rPr>
        <sz val="10"/>
        <rFont val="宋体"/>
        <charset val="134"/>
      </rPr>
      <t>Schedule Blend From Blend Column Of Rig Board (</t>
    </r>
    <r>
      <rPr>
        <sz val="10"/>
        <color rgb="FFFF0000"/>
        <rFont val="宋体"/>
        <charset val="134"/>
      </rPr>
      <t>Blend Test</t>
    </r>
    <r>
      <rPr>
        <sz val="10"/>
        <rFont val="宋体"/>
        <charset val="134"/>
      </rPr>
      <t>)</t>
    </r>
  </si>
  <si>
    <t>Blend Test is not checked</t>
  </si>
  <si>
    <t>Click checkbox of "Blend Test"</t>
  </si>
  <si>
    <t>Blend Test is  checked without other changed</t>
  </si>
  <si>
    <r>
      <rPr>
        <sz val="10"/>
        <rFont val="宋体"/>
        <charset val="134"/>
      </rPr>
      <t>Schedule Blend From Blend Column Of Rig Board (</t>
    </r>
    <r>
      <rPr>
        <sz val="10"/>
        <color rgb="FFFF0000"/>
        <rFont val="宋体"/>
        <charset val="134"/>
      </rPr>
      <t>Blend Test And Not Select  Load To Bin</t>
    </r>
    <r>
      <rPr>
        <sz val="10"/>
        <rFont val="宋体"/>
        <charset val="134"/>
      </rPr>
      <t>)</t>
    </r>
  </si>
  <si>
    <t xml:space="preserve">
Test Script</t>
  </si>
  <si>
    <t>Assign Bin From Bin</t>
  </si>
  <si>
    <t>submit save without any error.</t>
  </si>
  <si>
    <t>Assign Bin From Bin(click confirm No button)</t>
  </si>
  <si>
    <t>UC002.1-Re-schedule Blend From Blend Column Of Rig Board</t>
  </si>
  <si>
    <t>Blend is Edit without any error</t>
  </si>
  <si>
    <t>UC002.2-Re-schedule Blend From Blend Column Of Rig Board--Blend Test</t>
  </si>
  <si>
    <t>UC002.3-Re-schedule Blend From Blend Column Of Rig Board--Not Blend Test</t>
  </si>
  <si>
    <t>UC002.4-Re-schedule Blend From Blend Column Of Rig Board--Not Select  Load To Bin</t>
  </si>
  <si>
    <t>UC002.5-Re-schedule Blend From Blend Column Of Rig Board--Not Select  Load To Bin</t>
  </si>
  <si>
    <t>Re-schedule Blend From Blend Column Of Rig Board</t>
  </si>
  <si>
    <t>Right-click on a rig job blend column as the uc001-01 selected one</t>
  </si>
  <si>
    <t>mouse move to "Re-schedule Blend"</t>
  </si>
  <si>
    <t>child menu show</t>
  </si>
  <si>
    <t>mouse move to the child menu 
"###"</t>
  </si>
  <si>
    <t>the second level child Menu show</t>
  </si>
  <si>
    <t>Click The second level Child
 Menu of theUC00-01 added</t>
  </si>
  <si>
    <t>"Re-Schedule Blend Request" form pups up</t>
  </si>
  <si>
    <t>Amount is populated not "0"</t>
  </si>
  <si>
    <t>Bulk Plant dropdown box shows not "None"</t>
  </si>
  <si>
    <t>Load to Bin dropdown box shows not "None"</t>
  </si>
  <si>
    <t>change Amount (&lt; blend amount)</t>
  </si>
  <si>
    <t>Selct  anthor one</t>
  </si>
  <si>
    <t>Dropdown list is closed, "####" is displayed in the box,,and the Load to Bin is changed with this selected value.</t>
  </si>
  <si>
    <t>Select anthor one</t>
  </si>
  <si>
    <r>
      <rPr>
        <sz val="10"/>
        <rFont val="宋体"/>
        <charset val="134"/>
      </rPr>
      <t>Re-schedule Blend From Blend Column Of Rig Board (</t>
    </r>
    <r>
      <rPr>
        <sz val="10"/>
        <color rgb="FFFF0000"/>
        <rFont val="宋体"/>
        <charset val="134"/>
      </rPr>
      <t>Blend Test</t>
    </r>
    <r>
      <rPr>
        <sz val="10"/>
        <rFont val="宋体"/>
        <charset val="134"/>
      </rPr>
      <t>)</t>
    </r>
  </si>
  <si>
    <r>
      <rPr>
        <sz val="10"/>
        <rFont val="宋体"/>
        <charset val="134"/>
      </rPr>
      <t>Re-schedule Blend From Blend Column Of Rig Board (</t>
    </r>
    <r>
      <rPr>
        <sz val="10"/>
        <color rgb="FFFF0000"/>
        <rFont val="宋体"/>
        <charset val="134"/>
      </rPr>
      <t>Not Blend Test</t>
    </r>
    <r>
      <rPr>
        <sz val="10"/>
        <rFont val="宋体"/>
        <charset val="134"/>
      </rPr>
      <t>)</t>
    </r>
  </si>
  <si>
    <t>Blend Test is   checked</t>
  </si>
  <si>
    <t>Blend Test is not  checked without other changed</t>
  </si>
  <si>
    <r>
      <rPr>
        <sz val="10"/>
        <rFont val="宋体"/>
        <charset val="134"/>
      </rPr>
      <t>Re-schedule Blend From Blend Column Of Rig Board (</t>
    </r>
    <r>
      <rPr>
        <sz val="10"/>
        <color rgb="FFFF0000"/>
        <rFont val="宋体"/>
        <charset val="134"/>
      </rPr>
      <t>Not Select  Load To Bin</t>
    </r>
    <r>
      <rPr>
        <sz val="10"/>
        <rFont val="宋体"/>
        <charset val="134"/>
      </rPr>
      <t>)</t>
    </r>
  </si>
  <si>
    <t>open "Load to Bin" dropdown list</t>
  </si>
  <si>
    <t>Load to Bin options are listed</t>
  </si>
  <si>
    <t>Selct "None"</t>
  </si>
  <si>
    <t>Load to Bin show "None"</t>
  </si>
  <si>
    <t>Load to Bin dropdown box shows  "None"</t>
  </si>
  <si>
    <t>Selct Not "None"</t>
  </si>
  <si>
    <t>Load to Bin show "#####"</t>
  </si>
  <si>
    <t>UC003-Release Bin  From Bin</t>
  </si>
  <si>
    <t>UC003.1-Cancel Blend</t>
  </si>
  <si>
    <t>cancel blend without error</t>
  </si>
  <si>
    <t>Cancel Bland</t>
  </si>
  <si>
    <t>UC003-01</t>
  </si>
  <si>
    <t>UC001-1</t>
  </si>
  <si>
    <t>Evan</t>
  </si>
  <si>
    <t>2022.01.06</t>
  </si>
  <si>
    <t>value</t>
  </si>
  <si>
    <t>result</t>
  </si>
  <si>
    <t>Right-click on a rig job blend column as the UC001-1 selected one</t>
  </si>
  <si>
    <t>Click "Cancel Blend"</t>
  </si>
  <si>
    <t>the child menu show</t>
  </si>
  <si>
    <t>Click The second level Child Menu of theUC00-01 added</t>
  </si>
  <si>
    <t>"Cancel blend" form pups up,with "yes" and "no" button</t>
  </si>
  <si>
    <t>Click "Yes" Button</t>
  </si>
  <si>
    <t>form close and save without error,then page refhresh.</t>
  </si>
  <si>
    <t>the child menu not contains the uc001-01 added</t>
  </si>
  <si>
    <t>UC004.1-Haul Bland from haul blend of rig board(no check box checked)</t>
  </si>
  <si>
    <t>haul blend without error</t>
  </si>
  <si>
    <t>UC004.2-Haul Bland from haul blend of rig board(load exiting haul checked)</t>
  </si>
  <si>
    <t>UC004.3-Haul Bland from haul blend of rig board(go with crew checked)</t>
  </si>
  <si>
    <t>UC004.4-Haul Bland from haul blend of rig board(third party crew checked)</t>
  </si>
  <si>
    <t>UC004.5-Haul Bland from haul blend of rig board(third party crew and go with crew checked)</t>
  </si>
  <si>
    <r>
      <t>Haul Bland from haul blend of rig board(</t>
    </r>
    <r>
      <rPr>
        <sz val="10"/>
        <color rgb="FFFF0000"/>
        <rFont val="宋体"/>
        <charset val="134"/>
      </rPr>
      <t>no check box checked</t>
    </r>
    <r>
      <rPr>
        <sz val="10"/>
        <rFont val="宋体"/>
        <charset val="134"/>
      </rPr>
      <t>)</t>
    </r>
  </si>
  <si>
    <t>A rigjob needs a blend  to rig bin.</t>
  </si>
  <si>
    <t>Haul Blend From Blend Column Of Rig Board</t>
  </si>
  <si>
    <t>UC004-1</t>
  </si>
  <si>
    <t xml:space="preserve">menu list:
Don't need haul
Schedule Product Hual
Re-schedule Product Hual
Cancel Product Hual
On Location
Update The Blend
Schedule Blend
Re-schedule Blend
Cancel Blend
Haul Blend
</t>
  </si>
  <si>
    <t>Click "Hual Blend"</t>
  </si>
  <si>
    <t>Click The second level Child Menu of  the "UC00-01" added</t>
  </si>
  <si>
    <t>"Hual blend" form pups up.</t>
  </si>
  <si>
    <t>"bulk plant" is filled and can not edit.</t>
  </si>
  <si>
    <t>"from storage"  is filled and can not edit.</t>
  </si>
  <si>
    <t>"custoner"  is filled and can not edit.</t>
  </si>
  <si>
    <t>"program"  is filled and can not edit.</t>
  </si>
  <si>
    <t>"job type" is filled and can not edit.</t>
  </si>
  <si>
    <t>"category" is drop down control and filled and can chang.</t>
  </si>
  <si>
    <t>"blend"  is filled and can not edit.</t>
  </si>
  <si>
    <t>"call sheet number" is filled and can edit.</t>
  </si>
  <si>
    <t>"load sheet Id" is filled and can edit.</t>
  </si>
  <si>
    <t>"blend Amount" is filled and can edit.</t>
  </si>
  <si>
    <t>"haul amount" is filled "0" and can edit.</t>
  </si>
  <si>
    <t>"Rig" is filled and can  not edit.</t>
  </si>
  <si>
    <t>"Bin XXXX load Amount" is filled "0" and can   edit.</t>
  </si>
  <si>
    <t>"Load to an existing haul" is not checked</t>
  </si>
  <si>
    <t>"go with crew" is not checked</t>
  </si>
  <si>
    <t>"estimated load time" is filled time now</t>
  </si>
  <si>
    <t>"expected on location time" is filled time now</t>
  </si>
  <si>
    <t>"estimated travel time" filled not "0"</t>
  </si>
  <si>
    <t>"third party" is not checked.</t>
  </si>
  <si>
    <t>"crew" is selected with "None"</t>
  </si>
  <si>
    <t>"Pod 1" filled with "0"</t>
  </si>
  <si>
    <t>"Pod 2" filled with "0"</t>
  </si>
  <si>
    <t>"Pod 3" filled with "0"</t>
  </si>
  <si>
    <t>"Pod 4" filled with "0"</t>
  </si>
  <si>
    <t>fill out "haul amount" small than "blend amonum"</t>
  </si>
  <si>
    <t xml:space="preserve">"haul amount" show with filled value </t>
  </si>
  <si>
    <t>fill out "Bin XXXX load Amount" first</t>
  </si>
  <si>
    <t>"Bin XXXX load Amount" first show with filled value</t>
  </si>
  <si>
    <t>fill out "Bin XXXX load Amount" second</t>
  </si>
  <si>
    <t>"Bin XXXX load Amount" second show with filled value</t>
  </si>
  <si>
    <t>click "crew" select control</t>
  </si>
  <si>
    <t>drop down crew list</t>
  </si>
  <si>
    <t>selected one of the crew list</t>
  </si>
  <si>
    <t>the "crew" show with the selected one</t>
  </si>
  <si>
    <t xml:space="preserve">fill out "pod 1" </t>
  </si>
  <si>
    <t>"pod 1" show with filled value</t>
  </si>
  <si>
    <t xml:space="preserve">fill out "pod 2" </t>
  </si>
  <si>
    <t>"pod 2" show with filled value</t>
  </si>
  <si>
    <t xml:space="preserve">fill out "pod 3" </t>
  </si>
  <si>
    <t>"pod 3" show with filled value</t>
  </si>
  <si>
    <t xml:space="preserve">fill out "pod 4" </t>
  </si>
  <si>
    <t>"pod 4" show with filled value</t>
  </si>
  <si>
    <t>Click "Save" Button</t>
  </si>
  <si>
    <t>verify haul amoun equal sum of two "bin XXXX load  amount"</t>
  </si>
  <si>
    <t>verify haul amoun equal sum of four "pod  X"</t>
  </si>
  <si>
    <t>verify sum of"pod x" equal the "bin xxxx load amount",
if tow "bin xxxx load amount"&gt;0,pod 1+pod 2="bin xxxx load amount" first and pod 3+pod 4="bin xxxx load amount" second.
if only one "bin xxxx load amount" there are most thir pod has value.</t>
  </si>
  <si>
    <t xml:space="preserve"> validateSchedule r if pass do next else not pass show confirm form.
if show confirm  then click "Yes" button,confirm close and will pass and do next auto continue.
if show confirm  then click "No" button, confirm close.</t>
  </si>
  <si>
    <t>save to database  without  error and page refresh.</t>
  </si>
  <si>
    <t>Right-click on a rig job blend column of the rigboard</t>
  </si>
  <si>
    <t>mouse move to "haul blend"</t>
  </si>
  <si>
    <t>the chile menu of "UC001"added is remove</t>
  </si>
  <si>
    <t>mouse move to "re-schedule blend"</t>
  </si>
  <si>
    <t>the chile menu include  the just haul blend one</t>
  </si>
  <si>
    <r>
      <t>Haul Bland from haul blend of rig board(</t>
    </r>
    <r>
      <rPr>
        <sz val="10"/>
        <color rgb="FFFF0000"/>
        <rFont val="宋体"/>
        <charset val="134"/>
      </rPr>
      <t>load exiting haul checked</t>
    </r>
    <r>
      <rPr>
        <sz val="10"/>
        <rFont val="宋体"/>
        <charset val="134"/>
      </rPr>
      <t>)</t>
    </r>
  </si>
  <si>
    <t xml:space="preserve">click "load exiting haul" </t>
  </si>
  <si>
    <t>"load exiting haul" checked</t>
  </si>
  <si>
    <t xml:space="preserve">show "exiting haul" 
hide:
"go with crew"
"estimated load time"
"expected on location tim"
"estimated travel time"
"third party"
"crew"
</t>
  </si>
  <si>
    <t>click "exiting haul"</t>
  </si>
  <si>
    <t>haul list drop down</t>
  </si>
  <si>
    <t>slected one haul list</t>
  </si>
  <si>
    <t>"exiting haul" show with the selected one.</t>
  </si>
  <si>
    <r>
      <t>Haul Bland from haul blend of rig board(</t>
    </r>
    <r>
      <rPr>
        <sz val="10"/>
        <color rgb="FFFF0000"/>
        <rFont val="宋体"/>
        <charset val="134"/>
      </rPr>
      <t>go with crew checked</t>
    </r>
    <r>
      <rPr>
        <sz val="10"/>
        <rFont val="宋体"/>
        <charset val="134"/>
      </rPr>
      <t>)</t>
    </r>
  </si>
  <si>
    <t xml:space="preserve">click "go with crew" </t>
  </si>
  <si>
    <t>"go with crew" checked</t>
  </si>
  <si>
    <t xml:space="preserve">hide:
"expected on location tim"
"estimated travel time"
</t>
  </si>
  <si>
    <t>click "crew"</t>
  </si>
  <si>
    <t>crew list drop down</t>
  </si>
  <si>
    <t>slected one crew list</t>
  </si>
  <si>
    <t>"crew" show with the selected one.</t>
  </si>
  <si>
    <r>
      <t>Haul Bland from haul blend of rig board(</t>
    </r>
    <r>
      <rPr>
        <sz val="10"/>
        <color rgb="FFFF0000"/>
        <rFont val="宋体"/>
        <charset val="134"/>
      </rPr>
      <t>thir party crew checked</t>
    </r>
    <r>
      <rPr>
        <sz val="10"/>
        <rFont val="宋体"/>
        <charset val="134"/>
      </rPr>
      <t>)</t>
    </r>
  </si>
  <si>
    <t xml:space="preserve">click "third party" </t>
  </si>
  <si>
    <t>"third party" checked</t>
  </si>
  <si>
    <t xml:space="preserve">"crew" hide,"third party crew" show.
</t>
  </si>
  <si>
    <t>click "third party crew"</t>
  </si>
  <si>
    <t>third party crew list drop down</t>
  </si>
  <si>
    <t>slected one third party crew list</t>
  </si>
  <si>
    <t>"third party crew" show with the selected one.</t>
  </si>
  <si>
    <r>
      <t>Haul Bland from haul blend of rig board(</t>
    </r>
    <r>
      <rPr>
        <sz val="10"/>
        <color rgb="FFFF0000"/>
        <rFont val="宋体"/>
        <charset val="134"/>
      </rPr>
      <t>thir party crew and go with crew checked</t>
    </r>
    <r>
      <rPr>
        <sz val="10"/>
        <rFont val="宋体"/>
        <charset val="134"/>
      </rPr>
      <t>)</t>
    </r>
  </si>
  <si>
    <t xml:space="preserve">User Story - </t>
  </si>
  <si>
    <t>TD #</t>
  </si>
  <si>
    <t>Entity</t>
  </si>
  <si>
    <t>Module</t>
  </si>
  <si>
    <t>Field</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</si>
  <si>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</si>
  <si>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</si>
  <si>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</si>
  <si>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</si>
  <si>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</si>
  <si>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</si>
  <si>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</si>
  <si>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</si>
  <si>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</si>
  <si>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</si>
  <si>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</si>
  <si>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</si>
  <si>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</si>
  <si>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</si>
  <si>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</si>
  <si>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</si>
  <si>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</si>
  <si>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</si>
  <si>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</si>
  <si>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</si>
  <si>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</si>
  <si>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</si>
  <si>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</si>
  <si>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</si>
  <si>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</si>
  <si>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</si>
  <si>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</si>
  <si>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</si>
  <si>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</si>
  <si>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</si>
  <si>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</si>
  <si>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</si>
  <si>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</si>
  <si>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</si>
  <si>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</si>
  <si>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</si>
  <si>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</si>
  <si>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</si>
  <si>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</si>
  <si>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</si>
  <si>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</si>
  <si>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</si>
  <si>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</si>
  <si>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</si>
  <si>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</si>
  <si>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</si>
  <si>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</si>
  <si>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</si>
  <si>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</si>
  <si>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</si>
  <si>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</si>
  <si>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</si>
  <si>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</si>
  <si>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</si>
  <si>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</si>
  <si>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</si>
  <si>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</si>
  <si>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</si>
  <si>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</si>
  <si>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</si>
  <si>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</si>
  <si>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</si>
  <si>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</si>
  <si>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</si>
  <si>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</si>
  <si>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</si>
  <si>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</si>
  <si>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</si>
  <si>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</si>
  <si>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</si>
  <si>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</si>
  <si>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</si>
  <si>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</si>
  <si>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</si>
  <si>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</si>
  <si>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</si>
  <si>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</si>
  <si>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</si>
  <si>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</si>
  <si>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出生Date</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</si>
  <si>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</si>
  <si>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</si>
  <si>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</si>
  <si>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</si>
  <si>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</si>
  <si>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</si>
  <si>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</si>
  <si>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</si>
  <si>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</si>
  <si>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</si>
  <si>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</si>
  <si>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</si>
  <si>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</si>
  <si>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</si>
  <si>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</si>
  <si>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</si>
  <si>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</si>
  <si>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</si>
  <si>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</si>
  <si>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</si>
  <si>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</si>
  <si>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</si>
  <si>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</si>
  <si>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</si>
  <si>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</si>
  <si>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</si>
  <si>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参加此活动Time</t>
  </si>
  <si>
    <t>每年参加此活动共多少周</t>
  </si>
  <si>
    <t>活动的主要作用</t>
  </si>
  <si>
    <t>献爱心</t>
  </si>
  <si>
    <t>活动中担任的职位，得到的荣誉与奖项</t>
  </si>
  <si>
    <t>志愿者</t>
  </si>
  <si>
    <t>UC007-TD-08</t>
  </si>
  <si>
    <t>旅行信息</t>
  </si>
  <si>
    <t>美国</t>
  </si>
  <si>
    <t>入境Time</t>
  </si>
  <si>
    <t>出境Time</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</si>
  <si>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</si>
  <si>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</si>
  <si>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</si>
  <si>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</si>
  <si>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</si>
  <si>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</si>
  <si>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</si>
  <si>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</si>
  <si>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</si>
  <si>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</si>
  <si>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</si>
  <si>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</si>
  <si>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</si>
  <si>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</si>
  <si>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</si>
  <si>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考试Time</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</si>
  <si>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</si>
  <si>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</si>
  <si>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</si>
  <si>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</si>
  <si>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</si>
  <si>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</si>
  <si>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</si>
  <si>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</si>
  <si>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</si>
  <si>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</si>
  <si>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</si>
  <si>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</si>
  <si>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</si>
  <si>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</si>
  <si>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</si>
  <si>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</si>
  <si>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</si>
  <si>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性格Test Result</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</si>
  <si>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</si>
  <si>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</si>
  <si>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</si>
  <si>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</si>
  <si>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</si>
  <si>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</si>
  <si>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</si>
  <si>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</si>
  <si>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</si>
  <si>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</si>
  <si>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</si>
  <si>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</si>
  <si>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</si>
  <si>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</si>
  <si>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</si>
  <si>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添加Time</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</si>
  <si>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</si>
  <si>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</si>
  <si>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</si>
  <si>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</si>
  <si>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</si>
  <si>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</si>
  <si>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</si>
  <si>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</si>
  <si>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</si>
  <si>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</si>
  <si>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</si>
  <si>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</si>
  <si>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</si>
  <si>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</si>
  <si>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</si>
  <si>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</si>
  <si>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</si>
  <si>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</si>
  <si>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</si>
  <si>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</si>
  <si>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</si>
  <si>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</si>
  <si>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</si>
  <si>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</si>
  <si>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</si>
  <si>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</si>
  <si>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</si>
  <si>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</si>
  <si>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</si>
  <si>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申请截止Date</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</si>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</sst>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h"/>
    <numFmt numFmtId="177" formatCode="#,##0.0\ \h"/>
    <numFmt numFmtId="178" formatCode="0\ \m"/>
    <numFmt numFmtId="179" formatCode="d\-mmm\-yyyy"/>
    <numFmt numFmtId="180" formatCode="0\ "/>
    <numFmt numFmtId="181" formatCode="mmmm\ d\,\ yyyy"/>
  </numFmts>
  <fonts count="63">
    <font>
      <sz val="10"/>
      <name val="Arial"/>
      <charset val="134"/>
    </font>
    <font>
      <u/>
      <sz val="9"/>
      <color indexed="12"/>
      <name val="Arial"/>
      <charset val="134"/>
    </font>
    <font>
      <sz val="8"/>
      <name val="Arial"/>
      <charset val="134"/>
    </font>
    <font>
      <b/>
      <sz val="16"/>
      <color indexed="9"/>
      <name val="Arial"/>
      <charset val="134"/>
    </font>
    <font>
      <b/>
      <sz val="8"/>
      <color indexed="9"/>
      <name val="Arial"/>
      <charset val="134"/>
    </font>
    <font>
      <b/>
      <sz val="10"/>
      <color indexed="9"/>
      <name val="Arial"/>
      <charset val="134"/>
    </font>
    <font>
      <b/>
      <sz val="9"/>
      <name val="Arial"/>
      <charset val="134"/>
    </font>
    <font>
      <sz val="9"/>
      <name val="Arial"/>
      <charset val="134"/>
    </font>
    <font>
      <b/>
      <sz val="10"/>
      <name val="Arial"/>
      <charset val="134"/>
    </font>
    <font>
      <b/>
      <i/>
      <sz val="10"/>
      <name val="Arial"/>
      <charset val="134"/>
    </font>
    <font>
      <b/>
      <i/>
      <sz val="10"/>
      <color indexed="12"/>
      <name val="Arial"/>
      <charset val="134"/>
    </font>
    <font>
      <b/>
      <sz val="12"/>
      <name val="Calibri"/>
      <charset val="134"/>
    </font>
    <font>
      <sz val="10"/>
      <name val="Calibri"/>
      <charset val="134"/>
    </font>
    <font>
      <b/>
      <sz val="10"/>
      <name val="Calibri"/>
      <charset val="134"/>
    </font>
    <font>
      <sz val="10"/>
      <name val="宋体"/>
      <charset val="134"/>
    </font>
    <font>
      <u/>
      <sz val="9"/>
      <color rgb="FF800080"/>
      <name val="Arial"/>
      <charset val="134"/>
    </font>
    <font>
      <sz val="10"/>
      <color rgb="FFFF0000"/>
      <name val="Calibri"/>
      <charset val="134"/>
    </font>
    <font>
      <b/>
      <sz val="10"/>
      <color rgb="FFFFFFFF"/>
      <name val="Arial"/>
      <charset val="134"/>
    </font>
    <font>
      <b/>
      <sz val="12"/>
      <color indexed="9"/>
      <name val="Arial"/>
      <charset val="134"/>
    </font>
    <font>
      <sz val="10"/>
      <color indexed="9"/>
      <name val="Arial"/>
      <charset val="134"/>
    </font>
    <font>
      <b/>
      <sz val="10"/>
      <name val="宋体"/>
      <charset val="134"/>
    </font>
    <font>
      <b/>
      <sz val="16"/>
      <name val="Arial"/>
      <charset val="134"/>
    </font>
    <font>
      <b/>
      <sz val="18"/>
      <color indexed="9"/>
      <name val="Arial"/>
      <charset val="134"/>
    </font>
    <font>
      <sz val="12"/>
      <name val="Arial"/>
      <charset val="134"/>
    </font>
    <font>
      <b/>
      <sz val="9"/>
      <color indexed="9"/>
      <name val="Arial"/>
      <charset val="134"/>
    </font>
    <font>
      <sz val="10"/>
      <color indexed="63"/>
      <name val="Arial"/>
      <charset val="134"/>
    </font>
    <font>
      <b/>
      <sz val="10"/>
      <color indexed="63"/>
      <name val="Arial"/>
      <charset val="134"/>
    </font>
    <font>
      <b/>
      <sz val="8"/>
      <color indexed="12"/>
      <name val="Courier New"/>
      <charset val="134"/>
    </font>
    <font>
      <b/>
      <i/>
      <sz val="8"/>
      <color indexed="23"/>
      <name val="Arial"/>
      <charset val="134"/>
    </font>
    <font>
      <sz val="10"/>
      <color indexed="23"/>
      <name val="Arial"/>
      <charset val="134"/>
    </font>
    <font>
      <b/>
      <sz val="10"/>
      <color indexed="16"/>
      <name val="Arial"/>
      <charset val="134"/>
    </font>
    <font>
      <b/>
      <i/>
      <sz val="10"/>
      <color indexed="55"/>
      <name val="Arial"/>
      <charset val="134"/>
    </font>
    <font>
      <b/>
      <sz val="12"/>
      <color indexed="10"/>
      <name val="Arial"/>
      <charset val="134"/>
    </font>
    <font>
      <b/>
      <i/>
      <sz val="8"/>
      <color indexed="55"/>
      <name val="Arial"/>
      <charset val="134"/>
    </font>
    <font>
      <u/>
      <sz val="8"/>
      <color indexed="22"/>
      <name val="Arial"/>
      <charset val="134"/>
    </font>
    <font>
      <b/>
      <sz val="9"/>
      <color indexed="16"/>
      <name val="Arial"/>
      <charset val="134"/>
    </font>
    <font>
      <sz val="9"/>
      <color indexed="63"/>
      <name val="Arial"/>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color rgb="FFFF0000"/>
      <name val="宋体"/>
      <charset val="134"/>
    </font>
    <font>
      <sz val="9"/>
      <name val="Tahoma"/>
      <charset val="134"/>
    </font>
    <font>
      <b/>
      <sz val="9"/>
      <name val="Tahoma"/>
      <charset val="134"/>
    </font>
    <font>
      <u/>
      <sz val="9"/>
      <name val="Tahoma"/>
      <charset val="134"/>
    </font>
    <font>
      <b/>
      <u/>
      <sz val="10"/>
      <name val="Tahoma"/>
      <charset val="134"/>
    </font>
    <font>
      <b/>
      <u/>
      <sz val="9"/>
      <name val="Tahoma"/>
      <charset val="134"/>
    </font>
    <font>
      <sz val="10"/>
      <name val="Tahoma"/>
      <charset val="134"/>
    </font>
  </fonts>
  <fills count="40">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81">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right/>
      <top/>
      <bottom style="thin">
        <color auto="1"/>
      </bottom>
      <diagonal/>
    </border>
    <border>
      <left style="thin">
        <color auto="1"/>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bottom style="medium">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37" fillId="0" borderId="0" applyFont="0" applyFill="0" applyBorder="0" applyAlignment="0" applyProtection="0">
      <alignment vertical="center"/>
    </xf>
    <xf numFmtId="0" fontId="38" fillId="9" borderId="0" applyNumberFormat="0" applyBorder="0" applyAlignment="0" applyProtection="0">
      <alignment vertical="center"/>
    </xf>
    <xf numFmtId="0" fontId="39" fillId="10" borderId="73" applyNumberFormat="0" applyAlignment="0" applyProtection="0">
      <alignment vertical="center"/>
    </xf>
    <xf numFmtId="44" fontId="37" fillId="0" borderId="0" applyFont="0" applyFill="0" applyBorder="0" applyAlignment="0" applyProtection="0">
      <alignment vertical="center"/>
    </xf>
    <xf numFmtId="41" fontId="37" fillId="0" borderId="0" applyFont="0" applyFill="0" applyBorder="0" applyAlignment="0" applyProtection="0">
      <alignment vertical="center"/>
    </xf>
    <xf numFmtId="0" fontId="38" fillId="11" borderId="0" applyNumberFormat="0" applyBorder="0" applyAlignment="0" applyProtection="0">
      <alignment vertical="center"/>
    </xf>
    <xf numFmtId="0" fontId="40" fillId="12" borderId="0" applyNumberFormat="0" applyBorder="0" applyAlignment="0" applyProtection="0">
      <alignment vertical="center"/>
    </xf>
    <xf numFmtId="43" fontId="37" fillId="0" borderId="0" applyFont="0" applyFill="0" applyBorder="0" applyAlignment="0" applyProtection="0">
      <alignment vertical="center"/>
    </xf>
    <xf numFmtId="0" fontId="41" fillId="13" borderId="0" applyNumberFormat="0" applyBorder="0" applyAlignment="0" applyProtection="0">
      <alignment vertical="center"/>
    </xf>
    <xf numFmtId="0" fontId="1" fillId="0" borderId="0" applyNumberFormat="0" applyFill="0" applyBorder="0" applyAlignment="0" applyProtection="0">
      <alignment vertical="top"/>
      <protection locked="0"/>
    </xf>
    <xf numFmtId="9" fontId="0" fillId="0" borderId="0" applyFont="0" applyFill="0" applyBorder="0" applyAlignment="0" applyProtection="0"/>
    <xf numFmtId="0" fontId="42" fillId="0" borderId="0" applyNumberFormat="0" applyFill="0" applyBorder="0" applyAlignment="0" applyProtection="0">
      <alignment vertical="center"/>
    </xf>
    <xf numFmtId="0" fontId="37" fillId="14" borderId="74" applyNumberFormat="0" applyFont="0" applyAlignment="0" applyProtection="0">
      <alignment vertical="center"/>
    </xf>
    <xf numFmtId="0" fontId="41" fillId="15" borderId="0" applyNumberFormat="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75" applyNumberFormat="0" applyFill="0" applyAlignment="0" applyProtection="0">
      <alignment vertical="center"/>
    </xf>
    <xf numFmtId="0" fontId="48" fillId="0" borderId="75" applyNumberFormat="0" applyFill="0" applyAlignment="0" applyProtection="0">
      <alignment vertical="center"/>
    </xf>
    <xf numFmtId="0" fontId="41" fillId="16" borderId="0" applyNumberFormat="0" applyBorder="0" applyAlignment="0" applyProtection="0">
      <alignment vertical="center"/>
    </xf>
    <xf numFmtId="0" fontId="43" fillId="0" borderId="76" applyNumberFormat="0" applyFill="0" applyAlignment="0" applyProtection="0">
      <alignment vertical="center"/>
    </xf>
    <xf numFmtId="0" fontId="41" fillId="17" borderId="0" applyNumberFormat="0" applyBorder="0" applyAlignment="0" applyProtection="0">
      <alignment vertical="center"/>
    </xf>
    <xf numFmtId="0" fontId="49" fillId="18" borderId="77" applyNumberFormat="0" applyAlignment="0" applyProtection="0">
      <alignment vertical="center"/>
    </xf>
    <xf numFmtId="0" fontId="50" fillId="18" borderId="73" applyNumberFormat="0" applyAlignment="0" applyProtection="0">
      <alignment vertical="center"/>
    </xf>
    <xf numFmtId="0" fontId="51" fillId="19" borderId="78" applyNumberFormat="0" applyAlignment="0" applyProtection="0">
      <alignment vertical="center"/>
    </xf>
    <xf numFmtId="0" fontId="38" fillId="20" borderId="0" applyNumberFormat="0" applyBorder="0" applyAlignment="0" applyProtection="0">
      <alignment vertical="center"/>
    </xf>
    <xf numFmtId="0" fontId="41" fillId="21" borderId="0" applyNumberFormat="0" applyBorder="0" applyAlignment="0" applyProtection="0">
      <alignment vertical="center"/>
    </xf>
    <xf numFmtId="0" fontId="52" fillId="0" borderId="79" applyNumberFormat="0" applyFill="0" applyAlignment="0" applyProtection="0">
      <alignment vertical="center"/>
    </xf>
    <xf numFmtId="0" fontId="53" fillId="0" borderId="80" applyNumberFormat="0" applyFill="0" applyAlignment="0" applyProtection="0">
      <alignment vertical="center"/>
    </xf>
    <xf numFmtId="0" fontId="54" fillId="22" borderId="0" applyNumberFormat="0" applyBorder="0" applyAlignment="0" applyProtection="0">
      <alignment vertical="center"/>
    </xf>
    <xf numFmtId="0" fontId="55" fillId="23" borderId="0" applyNumberFormat="0" applyBorder="0" applyAlignment="0" applyProtection="0">
      <alignment vertical="center"/>
    </xf>
    <xf numFmtId="0" fontId="38" fillId="24" borderId="0" applyNumberFormat="0" applyBorder="0" applyAlignment="0" applyProtection="0">
      <alignment vertical="center"/>
    </xf>
    <xf numFmtId="0" fontId="41"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1" fillId="0" borderId="0" applyNumberFormat="0" applyFill="0" applyBorder="0" applyAlignment="0" applyProtection="0">
      <alignment vertical="top"/>
      <protection locked="0"/>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38" fillId="32" borderId="0" applyNumberFormat="0" applyBorder="0" applyAlignment="0" applyProtection="0">
      <alignment vertical="center"/>
    </xf>
    <xf numFmtId="0" fontId="0" fillId="0" borderId="0"/>
    <xf numFmtId="0" fontId="38" fillId="33" borderId="0" applyNumberFormat="0" applyBorder="0" applyAlignment="0" applyProtection="0">
      <alignment vertical="center"/>
    </xf>
    <xf numFmtId="0" fontId="41" fillId="34" borderId="0" applyNumberFormat="0" applyBorder="0" applyAlignment="0" applyProtection="0">
      <alignment vertical="center"/>
    </xf>
    <xf numFmtId="0" fontId="38"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38" fillId="38" borderId="0" applyNumberFormat="0" applyBorder="0" applyAlignment="0" applyProtection="0">
      <alignment vertical="center"/>
    </xf>
    <xf numFmtId="0" fontId="41" fillId="39" borderId="0" applyNumberFormat="0" applyBorder="0" applyAlignment="0" applyProtection="0">
      <alignment vertical="center"/>
    </xf>
    <xf numFmtId="9" fontId="0" fillId="0" borderId="0" applyFont="0" applyFill="0" applyBorder="0" applyAlignment="0" applyProtection="0"/>
  </cellStyleXfs>
  <cellXfs count="405">
    <xf numFmtId="0" fontId="0" fillId="0" borderId="0" xfId="0"/>
    <xf numFmtId="0" fontId="0" fillId="0" borderId="1" xfId="43" applyBorder="1" applyAlignment="1">
      <alignment horizontal="left" vertical="top"/>
    </xf>
    <xf numFmtId="0" fontId="0" fillId="0" borderId="2" xfId="43" applyBorder="1" applyAlignment="1">
      <alignment horizontal="left" vertical="top" wrapText="1"/>
    </xf>
    <xf numFmtId="0" fontId="0" fillId="0" borderId="3" xfId="43" applyBorder="1" applyAlignment="1">
      <alignment horizontal="left" vertical="top"/>
    </xf>
    <xf numFmtId="0" fontId="0" fillId="0" borderId="4" xfId="43" applyBorder="1" applyAlignment="1">
      <alignment horizontal="left" vertical="top"/>
    </xf>
    <xf numFmtId="0" fontId="0" fillId="0" borderId="5" xfId="43" applyBorder="1" applyAlignment="1">
      <alignment horizontal="left" vertical="top" wrapText="1"/>
    </xf>
    <xf numFmtId="0" fontId="0" fillId="0" borderId="6" xfId="43" applyBorder="1" applyAlignment="1">
      <alignment horizontal="left" vertical="top"/>
    </xf>
    <xf numFmtId="0" fontId="0" fillId="0" borderId="7" xfId="43" applyBorder="1" applyAlignment="1">
      <alignment horizontal="left" vertical="top"/>
    </xf>
    <xf numFmtId="0" fontId="0" fillId="0" borderId="8" xfId="43" applyBorder="1" applyAlignment="1">
      <alignment horizontal="left" vertical="top" wrapText="1"/>
    </xf>
    <xf numFmtId="0" fontId="0" fillId="0" borderId="9" xfId="43" applyBorder="1" applyAlignment="1">
      <alignment horizontal="left" vertical="top"/>
    </xf>
    <xf numFmtId="0" fontId="0" fillId="0" borderId="8" xfId="43" applyBorder="1"/>
    <xf numFmtId="0" fontId="1" fillId="0" borderId="9" xfId="39" applyBorder="1" applyAlignment="1" applyProtection="1">
      <alignment horizontal="left" vertical="top"/>
    </xf>
    <xf numFmtId="14" fontId="0" fillId="0" borderId="0" xfId="0" applyNumberFormat="1" applyAlignment="1">
      <alignment horizontal="left"/>
    </xf>
    <xf numFmtId="0" fontId="0" fillId="0" borderId="10" xfId="43" applyBorder="1" applyAlignment="1">
      <alignment horizontal="left" vertical="top"/>
    </xf>
    <xf numFmtId="0" fontId="0" fillId="0" borderId="11" xfId="43" applyBorder="1" applyAlignment="1">
      <alignment horizontal="left" vertical="top" wrapText="1"/>
    </xf>
    <xf numFmtId="0" fontId="0" fillId="0" borderId="12" xfId="43" applyBorder="1" applyAlignment="1">
      <alignment horizontal="left" vertical="top" wrapText="1"/>
    </xf>
    <xf numFmtId="0" fontId="0" fillId="0" borderId="13" xfId="43" applyBorder="1" applyAlignment="1">
      <alignment horizontal="center" vertical="top" wrapText="1"/>
    </xf>
    <xf numFmtId="0" fontId="0" fillId="0" borderId="6" xfId="43" applyFont="1" applyBorder="1" applyAlignment="1">
      <alignment horizontal="left" vertical="top"/>
    </xf>
    <xf numFmtId="0" fontId="0" fillId="0" borderId="14" xfId="43" applyBorder="1" applyAlignment="1">
      <alignment horizontal="center" vertical="top" wrapText="1"/>
    </xf>
    <xf numFmtId="0" fontId="0" fillId="0" borderId="8" xfId="43" applyFont="1" applyBorder="1"/>
    <xf numFmtId="0" fontId="0" fillId="0" borderId="8" xfId="43" applyBorder="1" applyAlignment="1">
      <alignment horizontal="left"/>
    </xf>
    <xf numFmtId="0" fontId="0" fillId="0" borderId="15" xfId="43" applyBorder="1" applyAlignment="1">
      <alignment horizontal="left" vertical="top" wrapText="1"/>
    </xf>
    <xf numFmtId="0" fontId="0" fillId="0" borderId="14" xfId="43" applyBorder="1" applyAlignment="1">
      <alignment horizontal="left" vertical="top" wrapText="1"/>
    </xf>
    <xf numFmtId="0" fontId="0" fillId="0" borderId="16" xfId="43" applyBorder="1" applyAlignment="1">
      <alignment horizontal="left" vertical="top" wrapText="1"/>
    </xf>
    <xf numFmtId="0" fontId="0" fillId="0" borderId="9" xfId="43" applyFont="1" applyBorder="1" applyAlignment="1">
      <alignment horizontal="left" vertical="top"/>
    </xf>
    <xf numFmtId="0" fontId="0" fillId="0" borderId="17" xfId="43" applyBorder="1" applyAlignment="1">
      <alignment horizontal="left" vertical="top"/>
    </xf>
    <xf numFmtId="0" fontId="0" fillId="0" borderId="17" xfId="43" applyFont="1" applyBorder="1" applyAlignment="1">
      <alignment horizontal="left" vertical="top"/>
    </xf>
    <xf numFmtId="0" fontId="0" fillId="0" borderId="18" xfId="43" applyBorder="1" applyAlignment="1">
      <alignment horizontal="left" vertical="top"/>
    </xf>
    <xf numFmtId="0" fontId="0" fillId="0" borderId="17" xfId="43" applyBorder="1" applyAlignment="1">
      <alignment horizontal="left" vertical="top" wrapText="1"/>
    </xf>
    <xf numFmtId="0" fontId="0" fillId="0" borderId="8" xfId="0" applyFont="1" applyBorder="1" applyAlignment="1">
      <alignment horizontal="left" vertical="top"/>
    </xf>
    <xf numFmtId="0" fontId="0" fillId="0" borderId="8" xfId="0" applyBorder="1" applyAlignment="1">
      <alignment horizontal="center"/>
    </xf>
    <xf numFmtId="0" fontId="0" fillId="0" borderId="15" xfId="43" applyFill="1" applyBorder="1" applyAlignment="1">
      <alignment horizontal="left" vertical="top" wrapText="1"/>
    </xf>
    <xf numFmtId="0" fontId="0" fillId="0" borderId="15" xfId="43" applyFill="1" applyBorder="1" applyAlignment="1">
      <alignment horizontal="left" vertical="top"/>
    </xf>
    <xf numFmtId="0" fontId="0" fillId="0" borderId="16" xfId="43" applyFill="1" applyBorder="1" applyAlignment="1">
      <alignment horizontal="left" vertical="top" wrapText="1"/>
    </xf>
    <xf numFmtId="0" fontId="0" fillId="0" borderId="16" xfId="43" applyFill="1" applyBorder="1" applyAlignment="1">
      <alignment horizontal="left" vertical="top"/>
    </xf>
    <xf numFmtId="0" fontId="0" fillId="0" borderId="8" xfId="43" applyFill="1" applyBorder="1" applyAlignment="1">
      <alignment horizontal="left" vertical="top" wrapText="1"/>
    </xf>
    <xf numFmtId="0" fontId="0" fillId="0" borderId="8" xfId="43" applyFill="1" applyBorder="1" applyAlignment="1">
      <alignment horizontal="left" vertical="top"/>
    </xf>
    <xf numFmtId="0" fontId="0" fillId="0" borderId="15" xfId="0" applyFont="1" applyBorder="1" applyAlignment="1">
      <alignment horizontal="left" vertical="top"/>
    </xf>
    <xf numFmtId="0" fontId="0" fillId="0" borderId="14" xfId="0" applyFont="1"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16" xfId="0" applyFont="1" applyBorder="1" applyAlignment="1">
      <alignment horizontal="left" vertical="top"/>
    </xf>
    <xf numFmtId="0" fontId="0" fillId="0" borderId="8" xfId="0" applyFont="1" applyBorder="1"/>
    <xf numFmtId="0" fontId="0" fillId="0" borderId="8" xfId="0" applyBorder="1"/>
    <xf numFmtId="0" fontId="0" fillId="0" borderId="8" xfId="0" applyFont="1" applyFill="1" applyBorder="1"/>
    <xf numFmtId="14" fontId="0" fillId="0" borderId="8" xfId="0" applyNumberFormat="1" applyBorder="1" applyAlignment="1">
      <alignment horizontal="left"/>
    </xf>
    <xf numFmtId="0" fontId="0" fillId="0" borderId="15" xfId="0" applyBorder="1" applyAlignment="1">
      <alignment horizontal="center"/>
    </xf>
    <xf numFmtId="0" fontId="0" fillId="0" borderId="14" xfId="0" applyBorder="1" applyAlignment="1">
      <alignment horizontal="center"/>
    </xf>
    <xf numFmtId="0" fontId="0" fillId="0" borderId="8" xfId="0" applyBorder="1" applyAlignment="1">
      <alignment horizontal="left" vertical="top"/>
    </xf>
    <xf numFmtId="0" fontId="0" fillId="0" borderId="8" xfId="43" applyFont="1" applyFill="1" applyBorder="1" applyAlignment="1">
      <alignment horizontal="left" vertical="top" wrapText="1"/>
    </xf>
    <xf numFmtId="0" fontId="0" fillId="0" borderId="8" xfId="0" applyFont="1" applyBorder="1" applyAlignment="1">
      <alignment horizontal="left"/>
    </xf>
    <xf numFmtId="0" fontId="0" fillId="0" borderId="16" xfId="0" applyBorder="1" applyAlignment="1">
      <alignment horizontal="center"/>
    </xf>
    <xf numFmtId="0" fontId="0" fillId="0" borderId="14" xfId="0" applyBorder="1" applyAlignment="1">
      <alignment horizontal="left" vertical="top"/>
    </xf>
    <xf numFmtId="14" fontId="0" fillId="0" borderId="8" xfId="0" applyNumberFormat="1" applyBorder="1" applyAlignment="1">
      <alignment horizontal="left" vertical="top"/>
    </xf>
    <xf numFmtId="0" fontId="0" fillId="0" borderId="15"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14" fontId="0" fillId="0" borderId="8" xfId="0" applyNumberFormat="1" applyBorder="1" applyAlignment="1">
      <alignment horizontal="left" vertical="center"/>
    </xf>
    <xf numFmtId="0" fontId="0" fillId="0" borderId="16" xfId="0" applyBorder="1" applyAlignment="1">
      <alignment horizontal="center" vertical="top"/>
    </xf>
    <xf numFmtId="0" fontId="0" fillId="0" borderId="8" xfId="0" applyFill="1" applyBorder="1"/>
    <xf numFmtId="0" fontId="0" fillId="0" borderId="8" xfId="0" applyFill="1" applyBorder="1" applyAlignment="1">
      <alignment horizontal="left"/>
    </xf>
    <xf numFmtId="0" fontId="2" fillId="2" borderId="0" xfId="0" applyFont="1" applyFill="1"/>
    <xf numFmtId="0" fontId="0" fillId="2" borderId="0" xfId="0" applyFont="1" applyFill="1" applyAlignment="1">
      <alignment wrapText="1"/>
    </xf>
    <xf numFmtId="0" fontId="0" fillId="2" borderId="0" xfId="0" applyFill="1"/>
    <xf numFmtId="0" fontId="0" fillId="2" borderId="0" xfId="0" applyFill="1" applyAlignment="1">
      <alignment horizontal="center"/>
    </xf>
    <xf numFmtId="0" fontId="3" fillId="3" borderId="0" xfId="0" applyFont="1" applyFill="1" applyAlignment="1">
      <alignment horizontal="left"/>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0" fontId="6" fillId="2" borderId="19" xfId="0" applyNumberFormat="1" applyFont="1" applyFill="1" applyBorder="1" applyAlignment="1">
      <alignment horizontal="center" vertical="center" wrapText="1"/>
    </xf>
    <xf numFmtId="9" fontId="6" fillId="2" borderId="22" xfId="11"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24" xfId="11"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NumberFormat="1" applyFont="1" applyFill="1" applyBorder="1" applyAlignment="1">
      <alignment horizontal="center" vertical="center" wrapText="1"/>
    </xf>
    <xf numFmtId="9" fontId="6" fillId="5" borderId="25" xfId="11" applyNumberFormat="1"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NumberFormat="1" applyFont="1" applyFill="1" applyBorder="1" applyAlignment="1">
      <alignment horizontal="center" vertical="center" wrapText="1"/>
    </xf>
    <xf numFmtId="9" fontId="6" fillId="2" borderId="19" xfId="11" applyNumberFormat="1"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applyBorder="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5" fillId="7" borderId="28" xfId="0" applyFont="1" applyFill="1" applyBorder="1" applyAlignment="1">
      <alignment horizontal="left"/>
    </xf>
    <xf numFmtId="0" fontId="5" fillId="7" borderId="29" xfId="0" applyFont="1" applyFill="1" applyBorder="1" applyAlignment="1">
      <alignment horizontal="left"/>
    </xf>
    <xf numFmtId="0" fontId="0" fillId="2" borderId="25" xfId="0" applyFont="1" applyFill="1" applyBorder="1" applyAlignment="1">
      <alignment horizontal="left" vertical="top" wrapText="1"/>
    </xf>
    <xf numFmtId="0" fontId="0" fillId="4" borderId="16" xfId="0" applyFont="1" applyFill="1" applyBorder="1" applyAlignment="1">
      <alignment vertical="top" wrapText="1"/>
    </xf>
    <xf numFmtId="0" fontId="0" fillId="4" borderId="16" xfId="0" applyFont="1" applyFill="1" applyBorder="1" applyAlignment="1">
      <alignment horizontal="left" vertical="top" wrapText="1"/>
    </xf>
    <xf numFmtId="0" fontId="8" fillId="4" borderId="21" xfId="0" applyNumberFormat="1" applyFont="1" applyFill="1" applyBorder="1" applyAlignment="1">
      <alignment horizontal="center" vertical="top" wrapText="1"/>
    </xf>
    <xf numFmtId="14" fontId="0" fillId="4" borderId="16" xfId="0" applyNumberFormat="1" applyFont="1" applyFill="1" applyBorder="1" applyAlignment="1">
      <alignment horizontal="center" vertical="top" wrapText="1"/>
    </xf>
    <xf numFmtId="0" fontId="0" fillId="4" borderId="16" xfId="0" applyFont="1" applyFill="1" applyBorder="1" applyAlignment="1">
      <alignment horizontal="center" vertical="top" wrapText="1"/>
    </xf>
    <xf numFmtId="178" fontId="0" fillId="4" borderId="16" xfId="0" applyNumberFormat="1" applyFont="1" applyFill="1" applyBorder="1" applyAlignment="1">
      <alignment horizontal="center" vertical="top" wrapText="1"/>
    </xf>
    <xf numFmtId="178" fontId="0" fillId="4" borderId="30" xfId="0" applyNumberFormat="1" applyFont="1" applyFill="1" applyBorder="1" applyAlignment="1">
      <alignment horizontal="left" vertical="top" wrapText="1"/>
    </xf>
    <xf numFmtId="0" fontId="0" fillId="2" borderId="19" xfId="0" applyFont="1" applyFill="1" applyBorder="1" applyAlignment="1">
      <alignment horizontal="left" vertical="top" wrapText="1"/>
    </xf>
    <xf numFmtId="0" fontId="0" fillId="4" borderId="8" xfId="0" applyFont="1" applyFill="1" applyBorder="1" applyAlignment="1">
      <alignment vertical="top" wrapText="1"/>
    </xf>
    <xf numFmtId="0" fontId="0" fillId="4" borderId="8" xfId="0" applyFont="1" applyFill="1" applyBorder="1" applyAlignment="1">
      <alignment horizontal="left" vertical="top" wrapText="1"/>
    </xf>
    <xf numFmtId="14" fontId="0" fillId="4" borderId="8" xfId="0" applyNumberFormat="1" applyFont="1" applyFill="1" applyBorder="1" applyAlignment="1">
      <alignment horizontal="center" vertical="top" wrapText="1"/>
    </xf>
    <xf numFmtId="0" fontId="0" fillId="4" borderId="8" xfId="0" applyFont="1" applyFill="1" applyBorder="1" applyAlignment="1">
      <alignment horizontal="center" vertical="top" wrapText="1"/>
    </xf>
    <xf numFmtId="178" fontId="0" fillId="4" borderId="19" xfId="0" applyNumberFormat="1" applyFont="1" applyFill="1" applyBorder="1" applyAlignment="1">
      <alignment horizontal="left" vertical="top" wrapText="1"/>
    </xf>
    <xf numFmtId="0" fontId="0" fillId="4" borderId="8" xfId="0" applyFill="1" applyBorder="1" applyAlignment="1">
      <alignment vertical="top" wrapText="1"/>
    </xf>
    <xf numFmtId="0" fontId="9" fillId="2" borderId="0" xfId="0" applyFont="1" applyFill="1" applyAlignment="1">
      <alignment horizontal="center"/>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8" xfId="0" applyFont="1" applyFill="1" applyBorder="1" applyAlignment="1">
      <alignment horizontal="center" wrapText="1"/>
    </xf>
    <xf numFmtId="0" fontId="5" fillId="7" borderId="31" xfId="0" applyFont="1" applyFill="1" applyBorder="1" applyAlignment="1">
      <alignment horizontal="left"/>
    </xf>
    <xf numFmtId="0" fontId="10" fillId="2" borderId="0" xfId="0" applyFont="1" applyFill="1" applyAlignment="1">
      <alignment horizontal="center"/>
    </xf>
    <xf numFmtId="0" fontId="0" fillId="2" borderId="0" xfId="0" applyFill="1" applyBorder="1"/>
    <xf numFmtId="0" fontId="0" fillId="2" borderId="0" xfId="0" applyFont="1" applyFill="1" applyBorder="1" applyAlignment="1">
      <alignment wrapText="1"/>
    </xf>
    <xf numFmtId="0" fontId="11" fillId="0" borderId="32" xfId="0" applyFont="1" applyBorder="1" applyAlignment="1">
      <alignment horizontal="left" vertical="center"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4" fillId="0" borderId="34" xfId="0" applyFont="1" applyBorder="1" applyAlignment="1">
      <alignment vertical="center" wrapText="1"/>
    </xf>
    <xf numFmtId="0" fontId="13" fillId="2" borderId="25" xfId="0" applyFont="1" applyFill="1" applyBorder="1" applyAlignment="1">
      <alignment horizontal="right" vertical="center" wrapText="1"/>
    </xf>
    <xf numFmtId="0" fontId="15" fillId="0" borderId="0" xfId="10" applyFont="1" applyAlignment="1" applyProtection="1"/>
    <xf numFmtId="0" fontId="12" fillId="2" borderId="35" xfId="0" applyFont="1" applyFill="1" applyBorder="1" applyAlignment="1">
      <alignment vertical="center" wrapText="1"/>
    </xf>
    <xf numFmtId="0" fontId="12" fillId="2" borderId="36" xfId="0" applyFont="1" applyFill="1" applyBorder="1" applyAlignment="1">
      <alignment horizontal="center"/>
    </xf>
    <xf numFmtId="0" fontId="13" fillId="2" borderId="21" xfId="0" applyFont="1" applyFill="1" applyBorder="1" applyAlignment="1">
      <alignment horizontal="right" vertical="center" wrapText="1"/>
    </xf>
    <xf numFmtId="0" fontId="14" fillId="0" borderId="20" xfId="0" applyFont="1" applyBorder="1" applyAlignment="1">
      <alignment vertical="center" wrapText="1"/>
    </xf>
    <xf numFmtId="0" fontId="14" fillId="0" borderId="21" xfId="0" applyFont="1" applyBorder="1" applyAlignment="1">
      <alignment vertical="center" wrapText="1"/>
    </xf>
    <xf numFmtId="0" fontId="12" fillId="2" borderId="37" xfId="0" applyFont="1" applyFill="1" applyBorder="1" applyAlignment="1">
      <alignment horizontal="center"/>
    </xf>
    <xf numFmtId="0" fontId="12" fillId="2" borderId="38" xfId="0" applyFont="1" applyFill="1" applyBorder="1" applyAlignment="1">
      <alignment horizontal="center"/>
    </xf>
    <xf numFmtId="0" fontId="13" fillId="2" borderId="39" xfId="0" applyFont="1" applyFill="1" applyBorder="1" applyAlignment="1">
      <alignment horizontal="right" vertical="center" wrapText="1"/>
    </xf>
    <xf numFmtId="0" fontId="12" fillId="2" borderId="40" xfId="0" applyFont="1" applyFill="1" applyBorder="1" applyAlignment="1">
      <alignment vertical="center" wrapText="1"/>
    </xf>
    <xf numFmtId="0" fontId="13" fillId="2" borderId="41" xfId="0" applyFont="1" applyFill="1" applyBorder="1" applyAlignment="1">
      <alignment horizontal="center"/>
    </xf>
    <xf numFmtId="0" fontId="13" fillId="2" borderId="42" xfId="0" applyFont="1" applyFill="1" applyBorder="1" applyAlignment="1">
      <alignment horizontal="right"/>
    </xf>
    <xf numFmtId="0" fontId="13" fillId="2" borderId="43" xfId="0" applyFont="1" applyFill="1" applyBorder="1" applyAlignment="1">
      <alignment horizontal="right"/>
    </xf>
    <xf numFmtId="0" fontId="13" fillId="2" borderId="44" xfId="0" applyFont="1" applyFill="1" applyBorder="1" applyAlignment="1">
      <alignment horizontal="center"/>
    </xf>
    <xf numFmtId="179" fontId="12" fillId="0" borderId="44" xfId="0" applyNumberFormat="1" applyFont="1" applyBorder="1" applyAlignment="1">
      <alignment horizontal="center" wrapText="1"/>
    </xf>
    <xf numFmtId="0" fontId="12" fillId="2" borderId="45" xfId="0" applyFont="1" applyFill="1" applyBorder="1"/>
    <xf numFmtId="0" fontId="13" fillId="2" borderId="38" xfId="0" applyFont="1" applyFill="1" applyBorder="1" applyAlignment="1">
      <alignment horizontal="center"/>
    </xf>
    <xf numFmtId="0" fontId="13" fillId="2" borderId="46" xfId="0" applyFont="1" applyFill="1" applyBorder="1" applyAlignment="1">
      <alignment horizontal="right"/>
    </xf>
    <xf numFmtId="0" fontId="13" fillId="2" borderId="47" xfId="0" applyFont="1" applyFill="1" applyBorder="1" applyAlignment="1">
      <alignment horizontal="right"/>
    </xf>
    <xf numFmtId="0" fontId="13" fillId="2" borderId="48" xfId="0" applyFont="1" applyFill="1" applyBorder="1" applyAlignment="1">
      <alignment horizontal="center"/>
    </xf>
    <xf numFmtId="0" fontId="12" fillId="0" borderId="48" xfId="0" applyFont="1" applyBorder="1" applyAlignment="1">
      <alignment horizontal="center" wrapText="1"/>
    </xf>
    <xf numFmtId="0" fontId="12" fillId="2" borderId="40" xfId="0" applyFont="1" applyFill="1" applyBorder="1"/>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9" xfId="0" applyFont="1" applyFill="1" applyBorder="1" applyAlignment="1"/>
    <xf numFmtId="0" fontId="12" fillId="0" borderId="50" xfId="0" applyFont="1" applyBorder="1" applyAlignment="1"/>
    <xf numFmtId="0" fontId="12" fillId="0" borderId="18" xfId="0" applyFont="1" applyBorder="1" applyAlignment="1">
      <alignment horizontal="center"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4" borderId="21" xfId="0" applyFont="1" applyFill="1" applyBorder="1" applyAlignment="1">
      <alignment horizontal="left" vertical="top" wrapText="1"/>
    </xf>
    <xf numFmtId="0" fontId="12" fillId="0" borderId="44" xfId="0" applyFont="1" applyBorder="1" applyAlignment="1">
      <alignment vertical="top" wrapText="1"/>
    </xf>
    <xf numFmtId="0" fontId="12" fillId="0" borderId="51" xfId="0" applyFont="1" applyBorder="1" applyAlignment="1">
      <alignment vertical="top" wrapText="1"/>
    </xf>
    <xf numFmtId="0" fontId="14" fillId="4" borderId="21" xfId="0" applyFont="1" applyFill="1" applyBorder="1" applyAlignment="1">
      <alignment vertical="top" wrapText="1"/>
    </xf>
    <xf numFmtId="0" fontId="12" fillId="0" borderId="19" xfId="0" applyFont="1" applyBorder="1" applyAlignment="1">
      <alignment vertical="top" wrapText="1"/>
    </xf>
    <xf numFmtId="0" fontId="12" fillId="0" borderId="52" xfId="0" applyFont="1" applyBorder="1" applyAlignment="1">
      <alignment vertical="top" wrapText="1"/>
    </xf>
    <xf numFmtId="0" fontId="12" fillId="0" borderId="18" xfId="0" applyFont="1" applyBorder="1" applyAlignment="1">
      <alignment horizontal="center" vertical="center" wrapText="1"/>
    </xf>
    <xf numFmtId="0" fontId="14" fillId="0" borderId="8" xfId="0" applyFont="1" applyBorder="1" applyAlignment="1">
      <alignment vertical="center"/>
    </xf>
    <xf numFmtId="0" fontId="14" fillId="0" borderId="8" xfId="0" applyFont="1" applyBorder="1"/>
    <xf numFmtId="0" fontId="14" fillId="4" borderId="8" xfId="0" applyFont="1" applyFill="1" applyBorder="1" applyAlignment="1">
      <alignment vertical="center" wrapText="1"/>
    </xf>
    <xf numFmtId="0" fontId="12" fillId="0" borderId="23" xfId="0" applyFont="1" applyBorder="1" applyAlignment="1">
      <alignment vertical="top" wrapText="1"/>
    </xf>
    <xf numFmtId="0" fontId="14" fillId="0" borderId="16" xfId="0" applyFont="1" applyBorder="1" applyAlignment="1">
      <alignment vertical="center" wrapText="1"/>
    </xf>
    <xf numFmtId="0" fontId="14" fillId="0" borderId="16" xfId="0" applyFont="1" applyBorder="1"/>
    <xf numFmtId="0" fontId="14" fillId="4" borderId="16" xfId="0" applyFont="1" applyFill="1" applyBorder="1" applyAlignment="1">
      <alignment vertical="center" wrapText="1"/>
    </xf>
    <xf numFmtId="0" fontId="14" fillId="4" borderId="16" xfId="0" applyFont="1" applyFill="1" applyBorder="1" applyAlignment="1">
      <alignment vertical="top" wrapText="1"/>
    </xf>
    <xf numFmtId="0" fontId="12" fillId="0" borderId="16" xfId="0" applyFont="1" applyBorder="1" applyAlignment="1">
      <alignment vertical="top" wrapText="1"/>
    </xf>
    <xf numFmtId="0" fontId="14" fillId="0" borderId="23" xfId="0" applyFont="1" applyBorder="1" applyAlignment="1">
      <alignment vertical="top" wrapText="1"/>
    </xf>
    <xf numFmtId="0" fontId="12" fillId="2" borderId="53"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48" xfId="0" applyFont="1" applyFill="1" applyBorder="1" applyAlignment="1">
      <alignment wrapText="1"/>
    </xf>
    <xf numFmtId="0" fontId="12" fillId="0" borderId="54" xfId="0" applyFont="1" applyBorder="1" applyAlignment="1">
      <alignment wrapText="1"/>
    </xf>
    <xf numFmtId="0" fontId="15" fillId="0" borderId="16" xfId="10" applyFont="1" applyBorder="1" applyAlignment="1" applyProtection="1">
      <alignment vertical="top" wrapText="1"/>
    </xf>
    <xf numFmtId="0" fontId="15" fillId="0" borderId="0" xfId="10" applyFont="1" applyAlignment="1">
      <alignment vertical="top" wrapText="1"/>
    </xf>
    <xf numFmtId="0" fontId="14" fillId="4" borderId="8" xfId="0" applyFont="1" applyFill="1" applyBorder="1" applyAlignment="1">
      <alignment vertical="top" wrapText="1"/>
    </xf>
    <xf numFmtId="0" fontId="1" fillId="0" borderId="0" xfId="10" applyAlignment="1">
      <alignment vertical="top" wrapText="1"/>
    </xf>
    <xf numFmtId="0" fontId="1" fillId="0" borderId="16" xfId="10" applyBorder="1" applyAlignment="1">
      <alignment vertical="top" wrapText="1"/>
    </xf>
    <xf numFmtId="0" fontId="0" fillId="2" borderId="55" xfId="0" applyFont="1" applyFill="1" applyBorder="1" applyAlignment="1">
      <alignment horizontal="left" vertical="top" wrapText="1"/>
    </xf>
    <xf numFmtId="0" fontId="12" fillId="0" borderId="14" xfId="0" applyFont="1" applyBorder="1" applyAlignment="1">
      <alignment vertical="top" wrapText="1"/>
    </xf>
    <xf numFmtId="0" fontId="8" fillId="4" borderId="56" xfId="0" applyNumberFormat="1" applyFont="1" applyFill="1" applyBorder="1" applyAlignment="1">
      <alignment horizontal="center" vertical="top" wrapText="1"/>
    </xf>
    <xf numFmtId="14" fontId="0" fillId="4" borderId="14" xfId="0" applyNumberFormat="1" applyFont="1" applyFill="1" applyBorder="1" applyAlignment="1">
      <alignment horizontal="center" vertical="top" wrapText="1"/>
    </xf>
    <xf numFmtId="0" fontId="0" fillId="4" borderId="14" xfId="0" applyFont="1" applyFill="1" applyBorder="1" applyAlignment="1">
      <alignment horizontal="center" vertical="top" wrapText="1"/>
    </xf>
    <xf numFmtId="178" fontId="0" fillId="4" borderId="14" xfId="0" applyNumberFormat="1" applyFont="1" applyFill="1" applyBorder="1" applyAlignment="1">
      <alignment horizontal="center" vertical="top" wrapText="1"/>
    </xf>
    <xf numFmtId="178" fontId="0" fillId="4" borderId="55" xfId="0" applyNumberFormat="1" applyFont="1" applyFill="1" applyBorder="1" applyAlignment="1">
      <alignment horizontal="left" vertical="top" wrapText="1"/>
    </xf>
    <xf numFmtId="0" fontId="0" fillId="4" borderId="15" xfId="0" applyFont="1" applyFill="1" applyBorder="1" applyAlignment="1">
      <alignment horizontal="center" vertical="top" wrapText="1"/>
    </xf>
    <xf numFmtId="0" fontId="14" fillId="0" borderId="0" xfId="0" applyFont="1" applyAlignment="1">
      <alignment wrapText="1"/>
    </xf>
    <xf numFmtId="0" fontId="14" fillId="0" borderId="16" xfId="0" applyFont="1" applyBorder="1" applyAlignment="1">
      <alignment wrapText="1"/>
    </xf>
    <xf numFmtId="0" fontId="14" fillId="0" borderId="0" xfId="0" applyFont="1"/>
    <xf numFmtId="0" fontId="14" fillId="0" borderId="57" xfId="0" applyFont="1" applyBorder="1" applyAlignment="1">
      <alignment horizontal="left" vertical="center" wrapText="1"/>
    </xf>
    <xf numFmtId="0" fontId="14" fillId="0" borderId="58" xfId="0" applyFont="1" applyBorder="1" applyAlignment="1">
      <alignment horizontal="left" vertical="center" wrapText="1"/>
    </xf>
    <xf numFmtId="0" fontId="14" fillId="0" borderId="59"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0" fillId="0" borderId="55" xfId="0" applyBorder="1" applyAlignment="1">
      <alignment horizontal="left"/>
    </xf>
    <xf numFmtId="0" fontId="0" fillId="0" borderId="60" xfId="0" applyBorder="1" applyAlignment="1">
      <alignment horizontal="left"/>
    </xf>
    <xf numFmtId="0" fontId="0" fillId="0" borderId="56" xfId="0" applyBorder="1" applyAlignment="1">
      <alignment horizontal="left"/>
    </xf>
    <xf numFmtId="0" fontId="12" fillId="0" borderId="61" xfId="0" applyFont="1" applyBorder="1" applyAlignment="1">
      <alignment horizontal="left" vertical="center" wrapText="1"/>
    </xf>
    <xf numFmtId="0" fontId="12" fillId="0" borderId="62" xfId="0" applyFont="1" applyBorder="1" applyAlignment="1">
      <alignment horizontal="left" vertical="center" wrapText="1"/>
    </xf>
    <xf numFmtId="0" fontId="12" fillId="0" borderId="39" xfId="0" applyFont="1" applyBorder="1" applyAlignment="1">
      <alignment horizontal="left" vertical="center" wrapText="1"/>
    </xf>
    <xf numFmtId="0" fontId="13" fillId="0" borderId="44" xfId="0" applyFont="1" applyFill="1" applyBorder="1" applyAlignment="1">
      <alignment horizontal="center"/>
    </xf>
    <xf numFmtId="0" fontId="13" fillId="0" borderId="43" xfId="0" applyFont="1" applyFill="1" applyBorder="1" applyAlignment="1">
      <alignment horizontal="center"/>
    </xf>
    <xf numFmtId="0" fontId="13" fillId="0" borderId="42" xfId="0" applyFont="1" applyFill="1" applyBorder="1" applyAlignment="1">
      <alignment horizontal="center"/>
    </xf>
    <xf numFmtId="49" fontId="12" fillId="0" borderId="48" xfId="0" applyNumberFormat="1" applyFont="1" applyBorder="1" applyAlignment="1">
      <alignment horizontal="left" wrapText="1"/>
    </xf>
    <xf numFmtId="49" fontId="12" fillId="0" borderId="47" xfId="0" applyNumberFormat="1" applyFont="1" applyBorder="1" applyAlignment="1">
      <alignment horizontal="left" wrapText="1"/>
    </xf>
    <xf numFmtId="49" fontId="12" fillId="0" borderId="46" xfId="0" applyNumberFormat="1" applyFont="1" applyBorder="1" applyAlignment="1">
      <alignment horizontal="left" wrapText="1"/>
    </xf>
    <xf numFmtId="0" fontId="12" fillId="0" borderId="25" xfId="0" applyFont="1" applyBorder="1" applyAlignment="1">
      <alignment vertical="top" wrapText="1"/>
    </xf>
    <xf numFmtId="0" fontId="14" fillId="0" borderId="8" xfId="0" applyFont="1" applyBorder="1" applyAlignment="1">
      <alignment wrapText="1"/>
    </xf>
    <xf numFmtId="0" fontId="0" fillId="4" borderId="21" xfId="0" applyFont="1" applyFill="1" applyBorder="1" applyAlignment="1">
      <alignment vertical="top" wrapText="1"/>
    </xf>
    <xf numFmtId="0" fontId="12" fillId="0" borderId="8" xfId="0" applyFont="1" applyBorder="1" applyAlignment="1">
      <alignment vertical="top" wrapText="1"/>
    </xf>
    <xf numFmtId="0" fontId="16" fillId="0" borderId="19" xfId="0" applyFont="1" applyBorder="1" applyAlignment="1">
      <alignment vertical="top" wrapText="1"/>
    </xf>
    <xf numFmtId="0" fontId="8" fillId="4" borderId="46" xfId="0" applyNumberFormat="1" applyFont="1" applyFill="1" applyBorder="1" applyAlignment="1">
      <alignment horizontal="center" vertical="top" wrapText="1"/>
    </xf>
    <xf numFmtId="0" fontId="17" fillId="7" borderId="28" xfId="0" applyFont="1" applyFill="1" applyBorder="1" applyAlignment="1">
      <alignment horizontal="left"/>
    </xf>
    <xf numFmtId="0" fontId="1" fillId="0" borderId="16" xfId="10" applyBorder="1" applyAlignment="1" applyProtection="1">
      <alignment vertical="top" wrapText="1"/>
    </xf>
    <xf numFmtId="0" fontId="15" fillId="0" borderId="0" xfId="10" applyFont="1" applyAlignment="1" applyProtection="1">
      <alignment wrapText="1"/>
    </xf>
    <xf numFmtId="0" fontId="15" fillId="4" borderId="8" xfId="10" applyFont="1" applyFill="1" applyBorder="1" applyAlignment="1" applyProtection="1">
      <alignment vertical="top" wrapText="1"/>
    </xf>
    <xf numFmtId="0" fontId="1" fillId="4" borderId="16" xfId="10" applyFill="1" applyBorder="1" applyAlignment="1" applyProtection="1">
      <alignment vertical="top" wrapText="1"/>
    </xf>
    <xf numFmtId="0" fontId="1" fillId="4" borderId="8" xfId="10" applyFill="1" applyBorder="1" applyAlignment="1" applyProtection="1">
      <alignment vertical="top" wrapText="1"/>
    </xf>
    <xf numFmtId="0" fontId="1" fillId="4" borderId="8" xfId="10" applyFill="1" applyBorder="1" applyAlignment="1" applyProtection="1">
      <alignment horizontal="left" vertical="top" wrapText="1"/>
    </xf>
    <xf numFmtId="0" fontId="18" fillId="3" borderId="19" xfId="0" applyFont="1" applyFill="1" applyBorder="1" applyAlignment="1" applyProtection="1">
      <alignment vertical="center"/>
    </xf>
    <xf numFmtId="0" fontId="19" fillId="3" borderId="21" xfId="0" applyFont="1" applyFill="1" applyBorder="1" applyAlignment="1" applyProtection="1">
      <alignment vertical="center"/>
    </xf>
    <xf numFmtId="0" fontId="5" fillId="8" borderId="8" xfId="0" applyFont="1" applyFill="1" applyBorder="1" applyAlignment="1" applyProtection="1">
      <alignment vertical="center"/>
    </xf>
    <xf numFmtId="0" fontId="1" fillId="8" borderId="8" xfId="10" applyFill="1" applyBorder="1" applyAlignment="1" applyProtection="1">
      <alignment vertical="center"/>
    </xf>
    <xf numFmtId="0" fontId="20" fillId="4" borderId="8" xfId="0" applyFont="1" applyFill="1" applyBorder="1" applyAlignment="1" applyProtection="1">
      <alignment vertical="center"/>
      <protection locked="0"/>
    </xf>
    <xf numFmtId="0" fontId="15" fillId="2" borderId="8" xfId="10" applyFont="1" applyFill="1" applyBorder="1" applyAlignment="1" applyProtection="1">
      <alignment vertical="center"/>
    </xf>
    <xf numFmtId="0" fontId="8" fillId="4" borderId="8" xfId="0" applyFont="1" applyFill="1" applyBorder="1" applyAlignment="1" applyProtection="1">
      <alignment vertical="center"/>
      <protection locked="0"/>
    </xf>
    <xf numFmtId="0" fontId="15" fillId="0" borderId="0" xfId="10" applyFont="1" applyFill="1" applyAlignment="1" applyProtection="1"/>
    <xf numFmtId="0" fontId="8" fillId="4" borderId="0" xfId="0" applyFont="1" applyFill="1" applyBorder="1" applyAlignment="1" applyProtection="1">
      <alignment vertical="center"/>
      <protection locked="0"/>
    </xf>
    <xf numFmtId="0" fontId="0" fillId="0" borderId="0" xfId="0" applyFill="1"/>
    <xf numFmtId="0" fontId="21" fillId="2" borderId="0" xfId="0" applyFont="1" applyFill="1" applyAlignment="1">
      <alignment horizontal="center"/>
    </xf>
    <xf numFmtId="0" fontId="8" fillId="2" borderId="0" xfId="0" applyFont="1" applyFill="1" applyAlignment="1">
      <alignment horizontal="center"/>
    </xf>
    <xf numFmtId="0" fontId="22" fillId="3" borderId="62" xfId="0" applyFont="1" applyFill="1" applyBorder="1" applyAlignment="1" applyProtection="1">
      <alignment vertical="center"/>
    </xf>
    <xf numFmtId="0" fontId="19" fillId="3" borderId="62" xfId="0" applyFont="1" applyFill="1" applyBorder="1" applyAlignment="1" applyProtection="1">
      <alignment vertical="center"/>
    </xf>
    <xf numFmtId="0" fontId="0" fillId="4" borderId="0" xfId="0" applyFill="1"/>
    <xf numFmtId="0" fontId="0" fillId="4" borderId="19" xfId="0" applyFill="1" applyBorder="1"/>
    <xf numFmtId="0" fontId="0" fillId="4" borderId="20" xfId="0" applyFill="1" applyBorder="1"/>
    <xf numFmtId="0" fontId="0" fillId="4" borderId="21" xfId="0" applyFill="1" applyBorder="1"/>
    <xf numFmtId="0" fontId="23" fillId="4" borderId="19" xfId="0" applyFont="1" applyFill="1" applyBorder="1"/>
    <xf numFmtId="0" fontId="23" fillId="4" borderId="20" xfId="0" applyFont="1" applyFill="1" applyBorder="1"/>
    <xf numFmtId="0" fontId="23" fillId="4" borderId="21" xfId="0" applyFont="1" applyFill="1" applyBorder="1"/>
    <xf numFmtId="0" fontId="23" fillId="4" borderId="0" xfId="0" applyFont="1" applyFill="1"/>
    <xf numFmtId="0" fontId="18" fillId="3" borderId="19" xfId="0" applyFont="1" applyFill="1" applyBorder="1" applyAlignment="1" applyProtection="1">
      <alignment horizontal="left" vertical="center"/>
    </xf>
    <xf numFmtId="0" fontId="18" fillId="3" borderId="20" xfId="0" applyFont="1" applyFill="1" applyBorder="1" applyAlignment="1" applyProtection="1">
      <alignment horizontal="left" vertical="center"/>
    </xf>
    <xf numFmtId="0" fontId="18" fillId="3" borderId="21" xfId="0" applyFont="1" applyFill="1" applyBorder="1" applyAlignment="1" applyProtection="1">
      <alignment horizontal="left" vertical="center"/>
    </xf>
    <xf numFmtId="0" fontId="18" fillId="4" borderId="0" xfId="0" applyFont="1" applyFill="1" applyBorder="1" applyAlignment="1" applyProtection="1">
      <alignment horizontal="left" vertical="center"/>
    </xf>
    <xf numFmtId="0" fontId="5" fillId="8" borderId="63" xfId="0" applyFont="1" applyFill="1" applyBorder="1" applyAlignment="1" applyProtection="1">
      <alignment horizontal="center" wrapText="1"/>
    </xf>
    <xf numFmtId="0" fontId="5" fillId="8" borderId="55" xfId="0" applyFont="1" applyFill="1" applyBorder="1" applyAlignment="1" applyProtection="1">
      <alignment horizontal="center" wrapText="1"/>
    </xf>
    <xf numFmtId="0" fontId="5" fillId="8" borderId="19" xfId="0" applyFont="1" applyFill="1" applyBorder="1" applyAlignment="1" applyProtection="1">
      <alignment horizontal="center" vertical="center" wrapText="1"/>
    </xf>
    <xf numFmtId="0" fontId="5" fillId="8" borderId="21" xfId="0" applyFont="1" applyFill="1" applyBorder="1" applyAlignment="1" applyProtection="1">
      <alignment horizontal="center" vertical="center" wrapText="1"/>
    </xf>
    <xf numFmtId="0" fontId="5" fillId="8" borderId="15"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0" fillId="0" borderId="64" xfId="0" applyBorder="1" applyAlignment="1">
      <alignment horizontal="center"/>
    </xf>
    <xf numFmtId="0" fontId="0" fillId="0" borderId="25" xfId="0" applyBorder="1" applyAlignment="1">
      <alignment horizontal="center"/>
    </xf>
    <xf numFmtId="0" fontId="24" fillId="8" borderId="8" xfId="0" applyFont="1" applyFill="1" applyBorder="1" applyAlignment="1" applyProtection="1">
      <alignment horizontal="center" vertical="center"/>
    </xf>
    <xf numFmtId="0" fontId="5" fillId="8" borderId="16" xfId="0" applyFont="1" applyFill="1" applyBorder="1" applyAlignment="1" applyProtection="1">
      <alignment horizontal="center" vertical="center" wrapText="1"/>
    </xf>
    <xf numFmtId="0" fontId="24" fillId="4" borderId="0" xfId="0" applyFont="1" applyFill="1" applyBorder="1" applyAlignment="1" applyProtection="1">
      <alignment horizontal="center" vertical="center"/>
    </xf>
    <xf numFmtId="0" fontId="25" fillId="2" borderId="55" xfId="0" applyFont="1" applyFill="1" applyBorder="1" applyAlignment="1" applyProtection="1">
      <alignment horizontal="center" vertical="center"/>
    </xf>
    <xf numFmtId="0" fontId="26" fillId="4" borderId="55" xfId="0" applyFont="1" applyFill="1" applyBorder="1" applyAlignment="1" applyProtection="1">
      <alignment vertical="center"/>
    </xf>
    <xf numFmtId="180" fontId="8" fillId="4" borderId="55"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Border="1" applyAlignment="1" applyProtection="1">
      <alignment horizontal="right" vertical="center"/>
      <protection locked="0"/>
    </xf>
    <xf numFmtId="0" fontId="25" fillId="2" borderId="65" xfId="0" applyFont="1" applyFill="1" applyBorder="1" applyAlignment="1" applyProtection="1">
      <alignment horizontal="center" vertical="center"/>
    </xf>
    <xf numFmtId="0" fontId="26" fillId="4" borderId="65" xfId="0" applyFont="1" applyFill="1" applyBorder="1" applyAlignment="1" applyProtection="1">
      <alignment vertical="center"/>
    </xf>
    <xf numFmtId="180" fontId="8" fillId="4" borderId="65"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7" fillId="2" borderId="55" xfId="0" applyFont="1" applyFill="1" applyBorder="1" applyAlignment="1" applyProtection="1">
      <alignment horizontal="left" vertical="center"/>
    </xf>
    <xf numFmtId="0" fontId="25" fillId="2" borderId="60" xfId="0" applyFont="1" applyFill="1" applyBorder="1" applyAlignment="1" applyProtection="1">
      <alignment horizontal="left" vertical="center"/>
    </xf>
    <xf numFmtId="0" fontId="25" fillId="2" borderId="56" xfId="0" applyFont="1" applyFill="1" applyBorder="1" applyAlignment="1" applyProtection="1">
      <alignment horizontal="left" vertical="center"/>
    </xf>
    <xf numFmtId="0" fontId="27" fillId="2" borderId="65" xfId="0" applyFont="1" applyFill="1" applyBorder="1" applyAlignment="1" applyProtection="1">
      <alignment horizontal="left" vertical="center"/>
    </xf>
    <xf numFmtId="0" fontId="25" fillId="2" borderId="0" xfId="0" applyFont="1" applyFill="1" applyBorder="1" applyAlignment="1" applyProtection="1">
      <alignment horizontal="left" vertical="center"/>
    </xf>
    <xf numFmtId="0" fontId="25" fillId="2" borderId="66" xfId="0" applyFont="1" applyFill="1" applyBorder="1" applyAlignment="1" applyProtection="1">
      <alignment horizontal="left" vertical="center"/>
    </xf>
    <xf numFmtId="0" fontId="25" fillId="2" borderId="65" xfId="0" applyFont="1" applyFill="1" applyBorder="1" applyAlignment="1" applyProtection="1">
      <alignment horizontal="left" vertical="center"/>
    </xf>
    <xf numFmtId="0" fontId="25" fillId="2" borderId="25" xfId="0" applyFont="1" applyFill="1" applyBorder="1" applyAlignment="1" applyProtection="1">
      <alignment horizontal="left" vertical="center"/>
    </xf>
    <xf numFmtId="0" fontId="25" fillId="2" borderId="34" xfId="0" applyFont="1" applyFill="1" applyBorder="1" applyAlignment="1" applyProtection="1">
      <alignment horizontal="left" vertical="center"/>
    </xf>
    <xf numFmtId="0" fontId="25" fillId="2" borderId="23" xfId="0" applyFont="1" applyFill="1" applyBorder="1" applyAlignment="1" applyProtection="1">
      <alignment horizontal="left" vertical="center"/>
    </xf>
    <xf numFmtId="176" fontId="8" fillId="4" borderId="0" xfId="0" applyNumberFormat="1" applyFont="1" applyFill="1" applyBorder="1" applyAlignment="1" applyProtection="1">
      <alignment horizontal="right" vertical="center"/>
      <protection locked="0"/>
    </xf>
    <xf numFmtId="0" fontId="28" fillId="4" borderId="0" xfId="0" applyFont="1" applyFill="1" applyAlignment="1">
      <alignment horizontal="right"/>
    </xf>
    <xf numFmtId="0" fontId="0" fillId="4" borderId="0" xfId="0" applyFont="1" applyFill="1" applyAlignment="1" applyProtection="1">
      <alignment vertical="center"/>
    </xf>
    <xf numFmtId="0" fontId="18" fillId="3" borderId="20" xfId="0" applyFont="1" applyFill="1" applyBorder="1" applyAlignment="1" applyProtection="1">
      <alignment vertical="center"/>
    </xf>
    <xf numFmtId="0" fontId="5" fillId="8" borderId="8" xfId="0" applyFont="1" applyFill="1" applyBorder="1" applyAlignment="1" applyProtection="1">
      <alignment horizontal="left" vertical="center"/>
    </xf>
    <xf numFmtId="0" fontId="5" fillId="8" borderId="19" xfId="0" applyFont="1" applyFill="1" applyBorder="1" applyAlignment="1" applyProtection="1">
      <alignment horizontal="center" vertical="center"/>
    </xf>
    <xf numFmtId="0" fontId="5" fillId="8" borderId="21" xfId="0" applyFont="1" applyFill="1" applyBorder="1" applyAlignment="1" applyProtection="1">
      <alignment horizontal="center" vertical="center"/>
    </xf>
    <xf numFmtId="0" fontId="25" fillId="2" borderId="55" xfId="0" applyFont="1" applyFill="1" applyBorder="1" applyAlignment="1" applyProtection="1">
      <alignment vertical="center"/>
    </xf>
    <xf numFmtId="0" fontId="8" fillId="4" borderId="55" xfId="0" applyFont="1" applyFill="1" applyBorder="1" applyAlignment="1" applyProtection="1">
      <alignment horizontal="left" vertical="center"/>
      <protection locked="0"/>
    </xf>
    <xf numFmtId="0" fontId="8" fillId="4" borderId="60" xfId="0" applyFont="1" applyFill="1" applyBorder="1" applyAlignment="1" applyProtection="1">
      <alignment horizontal="left" vertical="center"/>
      <protection locked="0"/>
    </xf>
    <xf numFmtId="0" fontId="8" fillId="4" borderId="56" xfId="0" applyFont="1" applyFill="1" applyBorder="1" applyAlignment="1" applyProtection="1">
      <alignment horizontal="left" vertical="center"/>
      <protection locked="0"/>
    </xf>
    <xf numFmtId="0" fontId="25" fillId="2" borderId="55" xfId="0" applyFont="1" applyFill="1" applyBorder="1" applyAlignment="1" applyProtection="1">
      <alignment horizontal="left" vertical="center"/>
    </xf>
    <xf numFmtId="0" fontId="25" fillId="2" borderId="65" xfId="0" applyFont="1" applyFill="1" applyBorder="1" applyAlignment="1" applyProtection="1">
      <alignment vertical="center"/>
    </xf>
    <xf numFmtId="0" fontId="8" fillId="4" borderId="65"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66" xfId="0" applyFont="1" applyFill="1" applyBorder="1" applyAlignment="1" applyProtection="1">
      <alignment horizontal="left" vertical="center"/>
      <protection locked="0"/>
    </xf>
    <xf numFmtId="0" fontId="25" fillId="2" borderId="67" xfId="0" applyFont="1" applyFill="1" applyBorder="1" applyAlignment="1" applyProtection="1">
      <alignment horizontal="left" vertical="center"/>
    </xf>
    <xf numFmtId="0" fontId="25" fillId="2" borderId="68" xfId="0" applyFont="1" applyFill="1" applyBorder="1" applyAlignment="1" applyProtection="1">
      <alignment horizontal="left" vertical="center"/>
    </xf>
    <xf numFmtId="0" fontId="25" fillId="2" borderId="25" xfId="0" applyFont="1" applyFill="1" applyBorder="1" applyAlignment="1" applyProtection="1">
      <alignment vertical="center"/>
    </xf>
    <xf numFmtId="0" fontId="8" fillId="4" borderId="25" xfId="0" applyFont="1" applyFill="1" applyBorder="1" applyAlignment="1" applyProtection="1">
      <alignment horizontal="left" vertical="center"/>
      <protection locked="0"/>
    </xf>
    <xf numFmtId="0" fontId="8" fillId="4" borderId="34"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5" fillId="4" borderId="65" xfId="0" applyFont="1" applyFill="1" applyBorder="1" applyAlignment="1" applyProtection="1">
      <alignment horizontal="left" vertical="center"/>
    </xf>
    <xf numFmtId="0" fontId="25" fillId="4" borderId="66" xfId="0" applyFont="1" applyFill="1" applyBorder="1" applyAlignment="1" applyProtection="1">
      <alignment horizontal="left" vertical="center"/>
    </xf>
    <xf numFmtId="0" fontId="29" fillId="4" borderId="0" xfId="0" applyFont="1" applyFill="1" applyAlignment="1" applyProtection="1">
      <alignment vertical="center"/>
    </xf>
    <xf numFmtId="0" fontId="0" fillId="0" borderId="0" xfId="0" applyFont="1" applyAlignment="1" applyProtection="1">
      <alignment vertical="center"/>
    </xf>
    <xf numFmtId="181" fontId="0" fillId="4" borderId="0" xfId="0" applyNumberFormat="1" applyFont="1" applyFill="1" applyBorder="1" applyAlignment="1" applyProtection="1">
      <alignment horizontal="left" vertical="center"/>
    </xf>
    <xf numFmtId="0" fontId="25" fillId="2" borderId="15" xfId="0" applyFont="1" applyFill="1" applyBorder="1" applyAlignment="1" applyProtection="1">
      <alignment vertical="center"/>
    </xf>
    <xf numFmtId="0" fontId="25" fillId="2" borderId="16" xfId="0" applyFont="1" applyFill="1" applyBorder="1" applyAlignment="1" applyProtection="1">
      <alignment vertical="center"/>
    </xf>
    <xf numFmtId="0" fontId="25" fillId="4" borderId="25" xfId="0" applyFont="1" applyFill="1" applyBorder="1" applyAlignment="1" applyProtection="1">
      <alignment horizontal="left" vertical="center"/>
    </xf>
    <xf numFmtId="0" fontId="25" fillId="4" borderId="23" xfId="0" applyFont="1" applyFill="1" applyBorder="1" applyAlignment="1" applyProtection="1">
      <alignment horizontal="left" vertical="center"/>
    </xf>
    <xf numFmtId="0" fontId="18" fillId="3" borderId="55" xfId="0" applyFont="1" applyFill="1" applyBorder="1" applyAlignment="1" applyProtection="1">
      <alignment vertical="center"/>
    </xf>
    <xf numFmtId="0" fontId="19" fillId="3" borderId="56" xfId="0" applyFont="1" applyFill="1" applyBorder="1" applyAlignment="1" applyProtection="1">
      <alignment vertical="center"/>
    </xf>
    <xf numFmtId="0" fontId="5" fillId="8" borderId="8" xfId="0" applyFont="1" applyFill="1" applyBorder="1" applyAlignment="1" applyProtection="1">
      <alignment horizontal="left"/>
    </xf>
    <xf numFmtId="0" fontId="5" fillId="8" borderId="8" xfId="0" applyFont="1" applyFill="1" applyBorder="1" applyAlignment="1" applyProtection="1">
      <alignment horizontal="center"/>
    </xf>
    <xf numFmtId="0" fontId="5" fillId="8" borderId="8" xfId="0" applyFont="1" applyFill="1" applyBorder="1" applyAlignment="1" applyProtection="1">
      <alignment horizontal="center" wrapText="1"/>
    </xf>
    <xf numFmtId="0" fontId="0" fillId="4" borderId="0" xfId="0" applyFont="1" applyFill="1" applyProtection="1"/>
    <xf numFmtId="0" fontId="5" fillId="8" borderId="19" xfId="0" applyFont="1" applyFill="1" applyBorder="1" applyAlignment="1" applyProtection="1">
      <alignment horizontal="center"/>
    </xf>
    <xf numFmtId="0" fontId="5" fillId="8" borderId="21" xfId="0" applyFont="1" applyFill="1" applyBorder="1" applyAlignment="1" applyProtection="1">
      <alignment horizontal="center"/>
    </xf>
    <xf numFmtId="0" fontId="0" fillId="2" borderId="65" xfId="0" applyFont="1" applyFill="1" applyBorder="1" applyAlignment="1" applyProtection="1">
      <alignment horizontal="left" vertical="center"/>
    </xf>
    <xf numFmtId="0" fontId="0" fillId="2" borderId="66" xfId="0" applyFont="1" applyFill="1" applyBorder="1" applyAlignment="1" applyProtection="1">
      <alignment horizontal="left" vertical="center"/>
    </xf>
    <xf numFmtId="0" fontId="0" fillId="4" borderId="14" xfId="0" applyFont="1" applyFill="1" applyBorder="1" applyAlignment="1" applyProtection="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0" fillId="4" borderId="14" xfId="0" applyFill="1" applyBorder="1" applyAlignment="1">
      <alignment horizontal="center" vertical="center"/>
    </xf>
    <xf numFmtId="0" fontId="0" fillId="4" borderId="14" xfId="0" applyFont="1" applyFill="1" applyBorder="1" applyAlignment="1">
      <alignment horizontal="center" vertical="center"/>
    </xf>
    <xf numFmtId="0" fontId="18" fillId="3" borderId="19" xfId="0" applyFont="1" applyFill="1" applyBorder="1" applyProtection="1"/>
    <xf numFmtId="0" fontId="18" fillId="3" borderId="20" xfId="0" applyFont="1" applyFill="1" applyBorder="1" applyProtection="1"/>
    <xf numFmtId="0" fontId="5" fillId="8" borderId="55" xfId="0" applyFont="1" applyFill="1" applyBorder="1" applyAlignment="1" applyProtection="1">
      <alignment horizontal="left"/>
    </xf>
    <xf numFmtId="0" fontId="5" fillId="8" borderId="60" xfId="0" applyFont="1" applyFill="1" applyBorder="1" applyAlignment="1" applyProtection="1">
      <alignment horizontal="left"/>
    </xf>
    <xf numFmtId="0" fontId="5" fillId="8" borderId="25" xfId="0" applyFont="1" applyFill="1" applyBorder="1" applyAlignment="1" applyProtection="1">
      <alignment horizontal="left"/>
    </xf>
    <xf numFmtId="0" fontId="5" fillId="8" borderId="34" xfId="0" applyFont="1" applyFill="1" applyBorder="1" applyAlignment="1" applyProtection="1">
      <alignment horizontal="left"/>
    </xf>
    <xf numFmtId="0" fontId="8" fillId="2" borderId="55" xfId="0" applyFont="1" applyFill="1" applyBorder="1" applyAlignment="1" applyProtection="1">
      <alignment horizontal="left" vertical="center"/>
    </xf>
    <xf numFmtId="0" fontId="8" fillId="2" borderId="60" xfId="0" applyFont="1" applyFill="1" applyBorder="1" applyAlignment="1" applyProtection="1">
      <alignment horizontal="left" vertical="center"/>
    </xf>
    <xf numFmtId="0" fontId="8" fillId="2" borderId="65"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0" fillId="2" borderId="25" xfId="0" applyFont="1" applyFill="1" applyBorder="1" applyAlignment="1" applyProtection="1">
      <alignment horizontal="left" vertical="center"/>
    </xf>
    <xf numFmtId="0" fontId="0" fillId="2" borderId="23" xfId="0" applyFont="1" applyFill="1" applyBorder="1" applyAlignment="1" applyProtection="1">
      <alignment horizontal="left" vertical="center"/>
    </xf>
    <xf numFmtId="0" fontId="0" fillId="4" borderId="16" xfId="0" applyFont="1"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30" fillId="2" borderId="65" xfId="0" applyFont="1" applyFill="1" applyBorder="1" applyAlignment="1" applyProtection="1">
      <alignment horizontal="left" vertical="center"/>
    </xf>
    <xf numFmtId="0" fontId="30" fillId="2" borderId="0" xfId="0" applyFont="1" applyFill="1" applyBorder="1" applyAlignment="1" applyProtection="1">
      <alignment horizontal="left" vertical="center"/>
    </xf>
    <xf numFmtId="0" fontId="7" fillId="4" borderId="0" xfId="0" applyFont="1" applyFill="1"/>
    <xf numFmtId="0" fontId="8" fillId="2" borderId="19" xfId="0" applyFont="1" applyFill="1" applyBorder="1" applyAlignment="1" applyProtection="1">
      <alignment horizontal="left" vertical="center"/>
    </xf>
    <xf numFmtId="0" fontId="8" fillId="2" borderId="20" xfId="0" applyFont="1" applyFill="1" applyBorder="1" applyAlignment="1" applyProtection="1">
      <alignment horizontal="left" vertical="center"/>
    </xf>
    <xf numFmtId="0" fontId="8" fillId="2" borderId="21" xfId="0" applyFont="1" applyFill="1" applyBorder="1" applyAlignment="1" applyProtection="1">
      <alignment horizontal="left" vertical="center"/>
    </xf>
    <xf numFmtId="0" fontId="8" fillId="2" borderId="8" xfId="0" applyFont="1" applyFill="1" applyBorder="1" applyAlignment="1">
      <alignment vertical="center"/>
    </xf>
    <xf numFmtId="177" fontId="6" fillId="2" borderId="8" xfId="0" applyNumberFormat="1" applyFont="1" applyFill="1" applyBorder="1" applyAlignment="1">
      <alignment vertical="center"/>
    </xf>
    <xf numFmtId="0" fontId="8" fillId="2" borderId="25" xfId="0" applyFont="1" applyFill="1" applyBorder="1" applyAlignment="1" applyProtection="1">
      <alignment horizontal="left" vertical="center"/>
    </xf>
    <xf numFmtId="0" fontId="8" fillId="2" borderId="34" xfId="0" applyFont="1" applyFill="1" applyBorder="1" applyAlignment="1" applyProtection="1">
      <alignment horizontal="left" vertical="center"/>
    </xf>
    <xf numFmtId="0" fontId="31" fillId="4" borderId="0" xfId="0" applyFont="1" applyFill="1" applyAlignment="1">
      <alignment horizontal="center"/>
    </xf>
    <xf numFmtId="0" fontId="25" fillId="2" borderId="19" xfId="0" applyFont="1" applyFill="1" applyBorder="1" applyAlignment="1" applyProtection="1">
      <alignment horizontal="left" vertical="center"/>
    </xf>
    <xf numFmtId="0" fontId="25" fillId="2" borderId="20" xfId="0" applyFont="1" applyFill="1" applyBorder="1" applyAlignment="1" applyProtection="1">
      <alignment horizontal="left" vertical="center"/>
    </xf>
    <xf numFmtId="0" fontId="32" fillId="2" borderId="0" xfId="0" applyFont="1" applyFill="1" applyAlignment="1" applyProtection="1">
      <alignment horizontal="right"/>
    </xf>
    <xf numFmtId="0" fontId="33" fillId="2" borderId="0" xfId="0" applyFont="1" applyFill="1" applyAlignment="1">
      <alignment horizontal="right" vertical="center"/>
    </xf>
    <xf numFmtId="0" fontId="34" fillId="2" borderId="0" xfId="10" applyFont="1" applyFill="1" applyAlignment="1" applyProtection="1">
      <alignment horizontal="right" vertical="top"/>
    </xf>
    <xf numFmtId="0" fontId="21" fillId="2" borderId="0" xfId="0" applyFont="1" applyFill="1" applyAlignment="1">
      <alignment horizontal="right"/>
    </xf>
    <xf numFmtId="0" fontId="31" fillId="2" borderId="0" xfId="0" applyFont="1" applyFill="1" applyAlignment="1">
      <alignment horizontal="center" vertical="top"/>
    </xf>
    <xf numFmtId="0" fontId="8" fillId="4" borderId="55" xfId="0" applyFont="1" applyFill="1" applyBorder="1" applyAlignment="1" applyProtection="1">
      <alignment horizontal="left" vertical="center"/>
    </xf>
    <xf numFmtId="0" fontId="8" fillId="4" borderId="60" xfId="0" applyFont="1" applyFill="1" applyBorder="1" applyAlignment="1" applyProtection="1">
      <alignment horizontal="left" vertical="center"/>
    </xf>
    <xf numFmtId="0" fontId="8" fillId="4" borderId="56" xfId="0" applyFont="1" applyFill="1" applyBorder="1" applyAlignment="1" applyProtection="1">
      <alignment horizontal="left" vertical="center"/>
    </xf>
    <xf numFmtId="181" fontId="8" fillId="4" borderId="65" xfId="0" applyNumberFormat="1" applyFont="1" applyFill="1" applyBorder="1" applyAlignment="1" applyProtection="1">
      <alignment horizontal="left" vertical="center"/>
    </xf>
    <xf numFmtId="181" fontId="8" fillId="4" borderId="0" xfId="0" applyNumberFormat="1" applyFont="1" applyFill="1" applyBorder="1" applyAlignment="1" applyProtection="1">
      <alignment horizontal="left" vertical="center"/>
    </xf>
    <xf numFmtId="181" fontId="8" fillId="4" borderId="66" xfId="0" applyNumberFormat="1" applyFont="1" applyFill="1" applyBorder="1" applyAlignment="1" applyProtection="1">
      <alignment horizontal="left" vertical="center"/>
    </xf>
    <xf numFmtId="0" fontId="8" fillId="4" borderId="65"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66" xfId="0" applyFont="1" applyFill="1" applyBorder="1" applyAlignment="1" applyProtection="1">
      <alignment horizontal="left" vertical="center"/>
    </xf>
    <xf numFmtId="0" fontId="8" fillId="4" borderId="25" xfId="0" applyFont="1" applyFill="1" applyBorder="1" applyAlignment="1" applyProtection="1">
      <alignment horizontal="left" vertical="center"/>
    </xf>
    <xf numFmtId="0" fontId="8" fillId="4" borderId="34" xfId="0" applyFont="1" applyFill="1" applyBorder="1" applyAlignment="1" applyProtection="1">
      <alignment horizontal="left" vertical="center"/>
    </xf>
    <xf numFmtId="0" fontId="8" fillId="4" borderId="23" xfId="0" applyFont="1" applyFill="1" applyBorder="1" applyAlignment="1" applyProtection="1">
      <alignment horizontal="left" vertical="center"/>
    </xf>
    <xf numFmtId="0" fontId="5" fillId="8" borderId="19" xfId="0" applyFont="1" applyFill="1" applyBorder="1" applyAlignment="1">
      <alignment horizontal="center"/>
    </xf>
    <xf numFmtId="0" fontId="5" fillId="8" borderId="20" xfId="0" applyFont="1" applyFill="1" applyBorder="1" applyAlignment="1">
      <alignment horizontal="center"/>
    </xf>
    <xf numFmtId="0" fontId="5" fillId="8" borderId="21" xfId="0" applyFont="1" applyFill="1" applyBorder="1" applyAlignment="1">
      <alignment horizontal="center"/>
    </xf>
    <xf numFmtId="0" fontId="8" fillId="4" borderId="0" xfId="0" applyFont="1" applyFill="1"/>
    <xf numFmtId="0" fontId="19" fillId="3" borderId="21" xfId="0" applyFont="1" applyFill="1" applyBorder="1" applyProtection="1"/>
    <xf numFmtId="0" fontId="5" fillId="8" borderId="56" xfId="0" applyFont="1" applyFill="1" applyBorder="1" applyAlignment="1" applyProtection="1">
      <alignment horizontal="left"/>
    </xf>
    <xf numFmtId="0" fontId="5" fillId="8" borderId="69" xfId="0" applyFont="1" applyFill="1" applyBorder="1" applyAlignment="1" applyProtection="1">
      <alignment horizontal="center" wrapText="1"/>
    </xf>
    <xf numFmtId="0" fontId="5" fillId="8" borderId="15" xfId="0" applyFont="1" applyFill="1" applyBorder="1" applyAlignment="1">
      <alignment horizontal="center" wrapText="1"/>
    </xf>
    <xf numFmtId="0" fontId="5" fillId="8" borderId="23" xfId="0" applyFont="1" applyFill="1" applyBorder="1" applyAlignment="1" applyProtection="1">
      <alignment horizontal="left"/>
    </xf>
    <xf numFmtId="0" fontId="5" fillId="8" borderId="25" xfId="0" applyFont="1" applyFill="1" applyBorder="1" applyAlignment="1" applyProtection="1">
      <alignment horizontal="center"/>
    </xf>
    <xf numFmtId="0" fontId="5" fillId="8" borderId="70" xfId="0" applyFont="1" applyFill="1" applyBorder="1" applyAlignment="1" applyProtection="1">
      <alignment horizontal="center"/>
    </xf>
    <xf numFmtId="0" fontId="5" fillId="8" borderId="16" xfId="0" applyFont="1" applyFill="1" applyBorder="1" applyAlignment="1">
      <alignment horizontal="center"/>
    </xf>
    <xf numFmtId="0" fontId="8" fillId="2" borderId="56" xfId="0" applyFont="1" applyFill="1" applyBorder="1" applyAlignment="1" applyProtection="1">
      <alignment horizontal="left" vertical="center"/>
    </xf>
    <xf numFmtId="3" fontId="8" fillId="2" borderId="55" xfId="0" applyNumberFormat="1" applyFont="1" applyFill="1" applyBorder="1" applyAlignment="1">
      <alignment vertical="center"/>
    </xf>
    <xf numFmtId="9" fontId="8" fillId="2" borderId="22" xfId="11" applyFont="1" applyFill="1" applyBorder="1" applyAlignment="1">
      <alignment vertical="center"/>
    </xf>
    <xf numFmtId="177" fontId="6" fillId="2" borderId="15" xfId="0" applyNumberFormat="1" applyFont="1" applyFill="1" applyBorder="1" applyAlignment="1">
      <alignment vertical="center"/>
    </xf>
    <xf numFmtId="0" fontId="8" fillId="2" borderId="66" xfId="0" applyFont="1" applyFill="1" applyBorder="1" applyAlignment="1" applyProtection="1">
      <alignment horizontal="left" vertical="center"/>
    </xf>
    <xf numFmtId="3" fontId="8" fillId="2" borderId="65" xfId="0" applyNumberFormat="1" applyFont="1" applyFill="1" applyBorder="1" applyAlignment="1">
      <alignment vertical="center"/>
    </xf>
    <xf numFmtId="9" fontId="8" fillId="2" borderId="71" xfId="11" applyFont="1" applyFill="1" applyBorder="1" applyAlignment="1">
      <alignment vertical="center"/>
    </xf>
    <xf numFmtId="177" fontId="6" fillId="2" borderId="14" xfId="0" applyNumberFormat="1" applyFont="1" applyFill="1" applyBorder="1" applyAlignment="1">
      <alignment vertical="center"/>
    </xf>
    <xf numFmtId="0" fontId="30" fillId="2" borderId="66" xfId="0" applyFont="1" applyFill="1" applyBorder="1" applyAlignment="1" applyProtection="1">
      <alignment horizontal="left" vertical="center"/>
    </xf>
    <xf numFmtId="3" fontId="30" fillId="2" borderId="65" xfId="0" applyNumberFormat="1" applyFont="1" applyFill="1" applyBorder="1" applyAlignment="1">
      <alignment vertical="center"/>
    </xf>
    <xf numFmtId="9" fontId="30" fillId="2" borderId="71" xfId="11" applyFont="1" applyFill="1" applyBorder="1" applyAlignment="1">
      <alignment vertical="center"/>
    </xf>
    <xf numFmtId="177" fontId="35" fillId="2" borderId="14" xfId="0" applyNumberFormat="1" applyFont="1" applyFill="1" applyBorder="1" applyAlignment="1">
      <alignment vertical="center"/>
    </xf>
    <xf numFmtId="0" fontId="8" fillId="2" borderId="23" xfId="0" applyFont="1" applyFill="1" applyBorder="1" applyAlignment="1" applyProtection="1">
      <alignment horizontal="left" vertical="center"/>
    </xf>
    <xf numFmtId="3" fontId="8" fillId="2" borderId="25" xfId="0" applyNumberFormat="1" applyFont="1" applyFill="1" applyBorder="1" applyAlignment="1">
      <alignment vertical="center"/>
    </xf>
    <xf numFmtId="9" fontId="8" fillId="2" borderId="72" xfId="11" applyFont="1" applyFill="1" applyBorder="1" applyAlignment="1">
      <alignment vertical="center"/>
    </xf>
    <xf numFmtId="177"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11" applyFont="1" applyFill="1" applyBorder="1" applyAlignment="1">
      <alignment vertical="center"/>
    </xf>
    <xf numFmtId="0" fontId="25" fillId="2" borderId="21" xfId="0" applyFont="1" applyFill="1" applyBorder="1" applyAlignment="1" applyProtection="1">
      <alignment horizontal="left" vertical="center"/>
    </xf>
    <xf numFmtId="3" fontId="25" fillId="2" borderId="19" xfId="0" applyNumberFormat="1" applyFont="1" applyFill="1" applyBorder="1" applyAlignment="1">
      <alignment vertical="center"/>
    </xf>
    <xf numFmtId="0" fontId="25" fillId="2" borderId="24" xfId="0" applyFont="1" applyFill="1" applyBorder="1" applyAlignment="1">
      <alignment vertical="center"/>
    </xf>
    <xf numFmtId="177" fontId="36" fillId="2" borderId="8" xfId="0" applyNumberFormat="1" applyFont="1" applyFill="1" applyBorder="1" applyAlignment="1">
      <alignment vertical="center"/>
    </xf>
    <xf numFmtId="0" fontId="0" fillId="0" borderId="8" xfId="43" applyFont="1" applyBorder="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Hyperlink 2" xfId="39"/>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Percent 2" xfId="51"/>
  </cellStyles>
  <dxfs count="4">
    <dxf>
      <font>
        <color indexed="55"/>
      </font>
    </dxf>
    <dxf>
      <font>
        <b val="1"/>
        <i val="0"/>
        <color indexed="9"/>
      </font>
      <fill>
        <patternFill patternType="solid">
          <bgColor indexed="10"/>
        </patternFill>
      </fill>
    </dxf>
    <dxf>
      <font>
        <b val="1"/>
        <i val="0"/>
        <color auto="1"/>
      </font>
      <fill>
        <patternFill patternType="solid">
          <bgColor indexed="13"/>
        </patternFill>
      </fill>
    </dxf>
    <dxf>
      <fill>
        <patternFill patternType="solid">
          <bgColor indexed="4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00800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customXml" Target="../customXml/item1.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0.0808081472341804"/>
          <c:w val="0.816006375049805"/>
          <c:h val="0.83838452755462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dLbls>
            <c:delete val="1"/>
          </c:dLbls>
          <c:val>
            <c:numRef>
              <c:f>Snapshot!$J$37</c:f>
              <c:numCache>
                <c:formatCode>#,##0</c:formatCode>
                <c:ptCount val="1"/>
                <c:pt idx="0">
                  <c:v>0</c:v>
                </c:pt>
              </c:numCache>
            </c:numRef>
          </c:val>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dLbls>
            <c:delete val="1"/>
          </c:dLbls>
          <c:val>
            <c:numRef>
              <c:f>Snapshot!$J$40</c:f>
              <c:numCache>
                <c:formatCode>#,##0</c:formatCode>
                <c:ptCount val="1"/>
                <c:pt idx="0">
                  <c:v>0</c:v>
                </c:pt>
              </c:numCache>
            </c:numRef>
          </c:val>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dLbls>
            <c:delete val="1"/>
          </c:dLbls>
          <c:val>
            <c:numRef>
              <c:f>Snapshot!$J$38</c:f>
              <c:numCache>
                <c:formatCode>#,##0</c:formatCode>
                <c:ptCount val="1"/>
                <c:pt idx="0">
                  <c:v>0</c:v>
                </c:pt>
              </c:numCache>
            </c:numRef>
          </c:val>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dLbls>
            <c:delete val="1"/>
          </c:dLbls>
          <c:val>
            <c:numRef>
              <c:f>Snapshot!$J$39</c:f>
              <c:numCache>
                <c:formatCode>#,##0</c:formatCode>
                <c:ptCount val="1"/>
                <c:pt idx="0">
                  <c:v>0</c:v>
                </c:pt>
              </c:numCache>
            </c:numRef>
          </c:val>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dLbls>
            <c:delete val="1"/>
          </c:dLbls>
          <c:val>
            <c:numRef>
              <c:f>Snapshot!$J$36</c:f>
              <c:numCache>
                <c:formatCode>#,##0</c:formatCode>
                <c:ptCount val="1"/>
                <c:pt idx="0">
                  <c:v>0</c:v>
                </c:pt>
              </c:numCache>
            </c:numRef>
          </c:val>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'20 - X'!$E$5</c:f>
              <c:numCache>
                <c:formatCode>General</c:formatCode>
                <c:ptCount val="1"/>
                <c:pt idx="0">
                  <c:v>0</c:v>
                </c:pt>
              </c:numCache>
            </c:numRef>
          </c:val>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'20 - X'!$E$6</c:f>
              <c:numCache>
                <c:formatCode>General</c:formatCode>
                <c:ptCount val="1"/>
                <c:pt idx="0">
                  <c:v>0</c:v>
                </c:pt>
              </c:numCache>
            </c:numRef>
          </c:val>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'20 - X'!$E$8</c:f>
              <c:numCache>
                <c:formatCode>General</c:formatCode>
                <c:ptCount val="1"/>
                <c:pt idx="0">
                  <c:v>0</c:v>
                </c:pt>
              </c:numCache>
            </c:numRef>
          </c:val>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'20 - X'!$E$4</c:f>
              <c:numCache>
                <c:formatCode>General</c:formatCode>
                <c:ptCount val="1"/>
                <c:pt idx="0">
                  <c:v>0</c:v>
                </c:pt>
              </c:numCache>
            </c:numRef>
          </c:val>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'20 - X'!$E$7</c:f>
              <c:numCache>
                <c:formatCode>General</c:formatCode>
                <c:ptCount val="1"/>
                <c:pt idx="0">
                  <c:v>0</c:v>
                </c:pt>
              </c:numCache>
            </c:numRef>
          </c:val>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71788416"/>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
          <c:y val="0.0808081472341804"/>
          <c:w val="0.710530228630694"/>
          <c:h val="0.841751533689379"/>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dLbls>
            <c:delete val="1"/>
          </c:dLbls>
          <c:val>
            <c:numRef>
              <c:f>Snapshot!$L$37</c:f>
              <c:numCache>
                <c:formatCode>#,##0.0\ \h</c:formatCode>
                <c:ptCount val="1"/>
                <c:pt idx="0">
                  <c:v>0</c:v>
                </c:pt>
              </c:numCache>
            </c:numRef>
          </c:val>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dLbls>
            <c:delete val="1"/>
          </c:dLbls>
          <c:val>
            <c:numRef>
              <c:f>Snapshot!$L$40</c:f>
              <c:numCache>
                <c:formatCode>#,##0.0\ \h</c:formatCode>
                <c:ptCount val="1"/>
                <c:pt idx="0">
                  <c:v>0</c:v>
                </c:pt>
              </c:numCache>
            </c:numRef>
          </c:val>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dLbls>
            <c:delete val="1"/>
          </c:dLbls>
          <c:val>
            <c:numRef>
              <c:f>Snapshot!$L$38</c:f>
              <c:numCache>
                <c:formatCode>#,##0.0\ \h</c:formatCode>
                <c:ptCount val="1"/>
                <c:pt idx="0">
                  <c:v>0</c:v>
                </c:pt>
              </c:numCache>
            </c:numRef>
          </c:val>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dLbls>
            <c:delete val="1"/>
          </c:dLbls>
          <c:val>
            <c:numRef>
              <c:f>Snapshot!$L$39</c:f>
              <c:numCache>
                <c:formatCode>#,##0.0\ \h</c:formatCode>
                <c:ptCount val="1"/>
                <c:pt idx="0">
                  <c:v>0</c:v>
                </c:pt>
              </c:numCache>
            </c:numRef>
          </c:val>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dLbls>
            <c:delete val="1"/>
          </c:dLbls>
          <c:val>
            <c:numRef>
              <c:f>Snapshot!$L$36</c:f>
              <c:numCache>
                <c:formatCode>#,##0.0\ \h</c:formatCode>
                <c:ptCount val="1"/>
                <c:pt idx="0">
                  <c:v>0</c:v>
                </c:pt>
              </c:numCache>
            </c:numRef>
          </c:val>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
          <c:h val="0.582222853974451"/>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dLbls>
            <c:delete val="1"/>
          </c:dLbls>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endParaRPr lang="en-CA"/>
              </a:p>
            </c:rich>
          </c:tx>
          <c:layout>
            <c:manualLayout>
              <c:xMode val="edge"/>
              <c:yMode val="edge"/>
              <c:x val="0.436698403525247"/>
              <c:y val="0.8088895888014"/>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
          <c:y val="0.0468433169412221"/>
          <c:w val="0.815842372991156"/>
          <c:h val="0.74745640510558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dLbls>
            <c:delete val="1"/>
          </c:dLbls>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c:v>
                </c:pt>
                <c:pt idx="7">
                  <c:v>65.2</c:v>
                </c:pt>
                <c:pt idx="8">
                  <c:v>66.4</c:v>
                </c:pt>
                <c:pt idx="9">
                  <c:v>61.8</c:v>
                </c:pt>
              </c:numCache>
            </c:numRef>
          </c:val>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endParaRPr lang="en-CA"/>
              </a:p>
            </c:rich>
          </c:tx>
          <c:layout>
            <c:manualLayout>
              <c:xMode val="edge"/>
              <c:yMode val="edge"/>
              <c:x val="0.461386450456069"/>
              <c:y val="0.904279551614093"/>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35782331697064"/>
          <c:y val="0.102222333140552"/>
          <c:w val="0.893580383404844"/>
          <c:h val="0.582222853974451"/>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dLbls>
            <c:delete val="1"/>
          </c:dLbls>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endParaRPr lang="en-CA"/>
              </a:p>
            </c:rich>
          </c:tx>
          <c:layout>
            <c:manualLayout>
              <c:xMode val="edge"/>
              <c:yMode val="edge"/>
              <c:x val="0.392661706277541"/>
              <c:y val="0.8088895888014"/>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 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 Schedule Blend'!$E$5</c:f>
              <c:numCache>
                <c:formatCode>General</c:formatCode>
                <c:ptCount val="1"/>
                <c:pt idx="0">
                  <c:v>3</c:v>
                </c:pt>
              </c:numCache>
            </c:numRef>
          </c:val>
        </c:ser>
        <c:ser>
          <c:idx val="2"/>
          <c:order val="1"/>
          <c:tx>
            <c:strRef>
              <c:f>' 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 Schedule Blend'!$E$6</c:f>
              <c:numCache>
                <c:formatCode>General</c:formatCode>
                <c:ptCount val="1"/>
                <c:pt idx="0">
                  <c:v>0</c:v>
                </c:pt>
              </c:numCache>
            </c:numRef>
          </c:val>
        </c:ser>
        <c:ser>
          <c:idx val="4"/>
          <c:order val="2"/>
          <c:tx>
            <c:strRef>
              <c:f>' 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 Schedule Blend'!$E$8</c:f>
              <c:numCache>
                <c:formatCode>General</c:formatCode>
                <c:ptCount val="1"/>
                <c:pt idx="0">
                  <c:v>0</c:v>
                </c:pt>
              </c:numCache>
            </c:numRef>
          </c:val>
        </c:ser>
        <c:ser>
          <c:idx val="0"/>
          <c:order val="3"/>
          <c:tx>
            <c:strRef>
              <c:f>' 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 Schedule Blend'!$E$4</c:f>
              <c:numCache>
                <c:formatCode>General</c:formatCode>
                <c:ptCount val="1"/>
                <c:pt idx="0">
                  <c:v>0</c:v>
                </c:pt>
              </c:numCache>
            </c:numRef>
          </c:val>
        </c:ser>
        <c:ser>
          <c:idx val="3"/>
          <c:order val="4"/>
          <c:tx>
            <c:strRef>
              <c:f>' 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 Schedule Blend'!$E$7</c:f>
              <c:numCache>
                <c:formatCode>General</c:formatCode>
                <c:ptCount val="1"/>
                <c:pt idx="0">
                  <c:v>0</c:v>
                </c:pt>
              </c:numCache>
            </c:numRef>
          </c:val>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71788416"/>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'Reschedule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'Reschedule Blend'!$E$5</c:f>
              <c:numCache>
                <c:formatCode>General</c:formatCode>
                <c:ptCount val="1"/>
                <c:pt idx="0">
                  <c:v>0</c:v>
                </c:pt>
              </c:numCache>
            </c:numRef>
          </c:val>
        </c:ser>
        <c:ser>
          <c:idx val="2"/>
          <c:order val="1"/>
          <c:tx>
            <c:strRef>
              <c:f>'Reschedule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'Reschedule Blend'!$E$6</c:f>
              <c:numCache>
                <c:formatCode>General</c:formatCode>
                <c:ptCount val="1"/>
                <c:pt idx="0">
                  <c:v>0</c:v>
                </c:pt>
              </c:numCache>
            </c:numRef>
          </c:val>
        </c:ser>
        <c:ser>
          <c:idx val="4"/>
          <c:order val="2"/>
          <c:tx>
            <c:strRef>
              <c:f>'Reschedule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'Reschedule Blend'!$E$8</c:f>
              <c:numCache>
                <c:formatCode>General</c:formatCode>
                <c:ptCount val="1"/>
                <c:pt idx="0">
                  <c:v>0</c:v>
                </c:pt>
              </c:numCache>
            </c:numRef>
          </c:val>
        </c:ser>
        <c:ser>
          <c:idx val="0"/>
          <c:order val="3"/>
          <c:tx>
            <c:strRef>
              <c:f>'Reschedule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'Reschedule Blend'!$E$4</c:f>
              <c:numCache>
                <c:formatCode>General</c:formatCode>
                <c:ptCount val="1"/>
                <c:pt idx="0">
                  <c:v>0</c:v>
                </c:pt>
              </c:numCache>
            </c:numRef>
          </c:val>
        </c:ser>
        <c:ser>
          <c:idx val="3"/>
          <c:order val="4"/>
          <c:tx>
            <c:strRef>
              <c:f>'Reschedule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'Reschedule Blend'!$E$7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CancelBlend!$D$5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CancelBlend!$E$5</c:f>
              <c:numCache>
                <c:formatCode>General</c:formatCode>
                <c:ptCount val="1"/>
                <c:pt idx="0">
                  <c:v>0</c:v>
                </c:pt>
              </c:numCache>
            </c:numRef>
          </c:val>
        </c:ser>
        <c:ser>
          <c:idx val="2"/>
          <c:order val="1"/>
          <c:tx>
            <c:strRef>
              <c:f>CancelBlend!$D$6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CancelBlend!$E$6</c:f>
              <c:numCache>
                <c:formatCode>General</c:formatCode>
                <c:ptCount val="1"/>
                <c:pt idx="0">
                  <c:v>0</c:v>
                </c:pt>
              </c:numCache>
            </c:numRef>
          </c:val>
        </c:ser>
        <c:ser>
          <c:idx val="4"/>
          <c:order val="2"/>
          <c:tx>
            <c:strRef>
              <c:f>CancelBlend!$D$8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CancelBlend!$E$8</c:f>
              <c:numCache>
                <c:formatCode>General</c:formatCode>
                <c:ptCount val="1"/>
                <c:pt idx="0">
                  <c:v>0</c:v>
                </c:pt>
              </c:numCache>
            </c:numRef>
          </c:val>
        </c:ser>
        <c:ser>
          <c:idx val="0"/>
          <c:order val="3"/>
          <c:tx>
            <c:strRef>
              <c:f>CancelBlend!$D$4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CancelBlend!$E$4</c:f>
              <c:numCache>
                <c:formatCode>General</c:formatCode>
                <c:ptCount val="1"/>
                <c:pt idx="0">
                  <c:v>0</c:v>
                </c:pt>
              </c:numCache>
            </c:numRef>
          </c:val>
        </c:ser>
        <c:ser>
          <c:idx val="3"/>
          <c:order val="4"/>
          <c:tx>
            <c:strRef>
              <c:f>CancelBlend!$D$7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CancelBlend!$E$7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CancelBlend!$D$5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CancelBlend!$E$5</c:f>
              <c:numCache>
                <c:formatCode>General</c:formatCode>
                <c:ptCount val="1"/>
                <c:pt idx="0">
                  <c:v>0</c:v>
                </c:pt>
              </c:numCache>
            </c:numRef>
          </c:val>
        </c:ser>
        <c:ser>
          <c:idx val="2"/>
          <c:order val="1"/>
          <c:tx>
            <c:strRef>
              <c:f>CancelBlend!$D$6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CancelBlend!$E$6</c:f>
              <c:numCache>
                <c:formatCode>General</c:formatCode>
                <c:ptCount val="1"/>
                <c:pt idx="0">
                  <c:v>0</c:v>
                </c:pt>
              </c:numCache>
            </c:numRef>
          </c:val>
        </c:ser>
        <c:ser>
          <c:idx val="4"/>
          <c:order val="2"/>
          <c:tx>
            <c:strRef>
              <c:f>CancelBlend!$D$8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CancelBlend!$E$8</c:f>
              <c:numCache>
                <c:formatCode>General</c:formatCode>
                <c:ptCount val="1"/>
                <c:pt idx="0">
                  <c:v>0</c:v>
                </c:pt>
              </c:numCache>
            </c:numRef>
          </c:val>
        </c:ser>
        <c:ser>
          <c:idx val="0"/>
          <c:order val="3"/>
          <c:tx>
            <c:strRef>
              <c:f>CancelBlend!$D$4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CancelBlend!$E$4</c:f>
              <c:numCache>
                <c:formatCode>General</c:formatCode>
                <c:ptCount val="1"/>
                <c:pt idx="0">
                  <c:v>0</c:v>
                </c:pt>
              </c:numCache>
            </c:numRef>
          </c:val>
        </c:ser>
        <c:ser>
          <c:idx val="3"/>
          <c:order val="4"/>
          <c:tx>
            <c:strRef>
              <c:f>CancelBlend!$D$7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CancelBlend!$E$7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externalData r:id="rId1">
    <c:autoUpdate val="0"/>
  </c:externalData>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20</xdr:row>
      <xdr:rowOff>0</xdr:rowOff>
    </xdr:from>
    <xdr:to>
      <xdr:col>8</xdr:col>
      <xdr:colOff>0</xdr:colOff>
      <xdr:row>29</xdr:row>
      <xdr:rowOff>0</xdr:rowOff>
    </xdr:to>
    <xdr:graphicFrame>
      <xdr:nvGraphicFramePr>
        <xdr:cNvPr id="1297" name="Chart 54"/>
        <xdr:cNvGraphicFramePr/>
      </xdr:nvGraphicFramePr>
      <xdr:xfrm>
        <a:off x="3352800" y="4105275"/>
        <a:ext cx="1514475" cy="18859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xdr:nvSpPr>
            <xdr:cNvPr id="1077" name="Object 53" hidden="1">
              <a:extLst>
                <a:ext uri="{63B3BB69-23CF-44E3-9099-C40C66FF867C}">
                  <a14:compatExt spid="_x0000_s1077"/>
                </a:ext>
              </a:extLst>
            </xdr:cNvPr>
            <xdr:cNvSpPr/>
          </xdr:nvSpPr>
          <xdr:spPr>
            <a:xfrm>
              <a:off x="5686425" y="9029700"/>
              <a:ext cx="790575" cy="304800"/>
            </a:xfrm>
            <a:prstGeom prst="rect">
              <a:avLst/>
            </a:prstGeom>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xmlns:a14="http://schemas.microsoft.com/office/drawing/2010/main"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xdr:nvGraphicFramePr>
        <xdr:cNvPr id="1299" name="Chart 74"/>
        <xdr:cNvGraphicFramePr/>
      </xdr:nvGraphicFramePr>
      <xdr:xfrm>
        <a:off x="4867275" y="4105275"/>
        <a:ext cx="1609725" cy="18859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xdr:cNvGrpSpPr/>
      </xdr:nvGrpSpPr>
      <xdr:grpSpPr>
        <a:xfrm>
          <a:off x="5581650" y="95250"/>
          <a:ext cx="895350" cy="523875"/>
          <a:chOff x="588" y="12"/>
          <a:chExt cx="94" cy="55"/>
        </a:xfrm>
      </xdr:grpSpPr>
      <xdr:sp>
        <xdr:nvSpPr>
          <xdr:cNvPr id="1082" name="Text Box 58"/>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endParaRPr lang="en-CA" sz="1000" b="1" i="1" u="none" strike="noStrike" baseline="0">
              <a:solidFill>
                <a:srgbClr val="000080"/>
              </a:solidFill>
              <a:latin typeface="Arial" panose="020B0604020202020204"/>
              <a:cs typeface="Arial" panose="020B0604020202020204"/>
            </a:endParaRPr>
          </a:p>
        </xdr:txBody>
      </xdr:sp>
      <mc:AlternateContent xmlns:mc="http://schemas.openxmlformats.org/markup-compatibility/2006">
        <mc:Choice xmlns:a14="http://schemas.microsoft.com/office/drawing/2010/main" Requires="a14">
          <xdr:sp>
            <xdr:nvSpPr>
              <xdr:cNvPr id="1113" name="Object 89" hidden="1">
                <a:extLst>
                  <a:ext uri="{63B3BB69-23CF-44E3-9099-C40C66FF867C}">
                    <a14:compatExt spid="_x0000_s1113"/>
                  </a:ext>
                </a:extLst>
              </xdr:cNvPr>
              <xdr:cNvSpPr/>
            </xdr:nvSpPr>
            <xdr:spPr>
              <a:xfrm>
                <a:off x="618" y="12"/>
                <a:ext cx="34" cy="33"/>
              </a:xfrm>
              <a:prstGeom prst="rect">
                <a:avLst/>
              </a:prstGeom>
            </xdr:spPr>
          </xdr:sp>
        </mc:Choice>
        <mc:Fallback/>
      </mc:AlternateContent>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xdr:nvSpPr>
            <xdr:cNvPr id="104460" name="Object 12" hidden="1">
              <a:extLst>
                <a:ext uri="{63B3BB69-23CF-44E3-9099-C40C66FF867C}">
                  <a14:compatExt spid="_x0000_s104460"/>
                </a:ext>
              </a:extLst>
            </xdr:cNvPr>
            <xdr:cNvSpPr/>
          </xdr:nvSpPr>
          <xdr:spPr>
            <a:xfrm>
              <a:off x="5562600" y="7810500"/>
              <a:ext cx="809625" cy="304800"/>
            </a:xfrm>
            <a:prstGeom prst="rect">
              <a:avLst/>
            </a:prstGeom>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xdr:nvGraphicFramePr>
        <xdr:cNvPr id="104810" name="Chart 13"/>
        <xdr:cNvGraphicFramePr/>
      </xdr:nvGraphicFramePr>
      <xdr:xfrm>
        <a:off x="0" y="1352550"/>
        <a:ext cx="3305175" cy="1457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xdr:nvSpPr>
        <xdr:cNvPr id="104463" name="Text Box 15"/>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endParaRPr lang="en-CA" sz="800" b="0" i="0" u="none" strike="noStrike" baseline="0">
            <a:solidFill>
              <a:srgbClr val="0000FF"/>
            </a:solidFill>
            <a:latin typeface="Arial" panose="020B0604020202020204"/>
            <a:cs typeface="Arial" panose="020B0604020202020204"/>
          </a:endParaRPr>
        </a:p>
      </xdr:txBody>
    </xdr:sp>
    <xdr:clientData fPrintsWithSheet="0"/>
  </xdr:twoCellAnchor>
  <xdr:twoCellAnchor>
    <xdr:from>
      <xdr:col>6</xdr:col>
      <xdr:colOff>0</xdr:colOff>
      <xdr:row>7</xdr:row>
      <xdr:rowOff>0</xdr:rowOff>
    </xdr:from>
    <xdr:to>
      <xdr:col>12</xdr:col>
      <xdr:colOff>0</xdr:colOff>
      <xdr:row>27</xdr:row>
      <xdr:rowOff>0</xdr:rowOff>
    </xdr:to>
    <xdr:graphicFrame>
      <xdr:nvGraphicFramePr>
        <xdr:cNvPr id="104812" name="Chart 16"/>
        <xdr:cNvGraphicFramePr/>
      </xdr:nvGraphicFramePr>
      <xdr:xfrm>
        <a:off x="3400425" y="1352550"/>
        <a:ext cx="3057525" cy="31718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xdr:nvSpPr>
        <xdr:cNvPr id="104465" name="Text Box 17"/>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endParaRPr lang="en-CA" sz="1200" b="1" i="0" u="none" strike="noStrike" baseline="0">
            <a:solidFill>
              <a:srgbClr val="FFFFFF"/>
            </a:solidFill>
            <a:latin typeface="Arial" panose="020B0604020202020204"/>
            <a:cs typeface="Arial" panose="020B0604020202020204"/>
          </a:endParaRPr>
        </a:p>
      </xdr:txBody>
    </xdr:sp>
    <xdr:clientData/>
  </xdr:twoCellAnchor>
  <xdr:twoCellAnchor>
    <xdr:from>
      <xdr:col>5</xdr:col>
      <xdr:colOff>419100</xdr:colOff>
      <xdr:row>6</xdr:row>
      <xdr:rowOff>0</xdr:rowOff>
    </xdr:from>
    <xdr:to>
      <xdr:col>12</xdr:col>
      <xdr:colOff>0</xdr:colOff>
      <xdr:row>7</xdr:row>
      <xdr:rowOff>0</xdr:rowOff>
    </xdr:to>
    <xdr:sp>
      <xdr:nvSpPr>
        <xdr:cNvPr id="104466" name="Text Box 18"/>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endParaRPr lang="en-CA" sz="1200" b="1" i="0" u="none" strike="noStrike" baseline="0">
            <a:solidFill>
              <a:srgbClr val="FFFFFF"/>
            </a:solidFill>
            <a:latin typeface="Arial" panose="020B0604020202020204"/>
            <a:cs typeface="Arial" panose="020B0604020202020204"/>
          </a:endParaRPr>
        </a:p>
      </xdr:txBody>
    </xdr:sp>
    <xdr:clientData/>
  </xdr:twoCellAnchor>
  <xdr:twoCellAnchor>
    <xdr:from>
      <xdr:col>0</xdr:col>
      <xdr:colOff>0</xdr:colOff>
      <xdr:row>18</xdr:row>
      <xdr:rowOff>0</xdr:rowOff>
    </xdr:from>
    <xdr:to>
      <xdr:col>5</xdr:col>
      <xdr:colOff>0</xdr:colOff>
      <xdr:row>27</xdr:row>
      <xdr:rowOff>0</xdr:rowOff>
    </xdr:to>
    <xdr:graphicFrame>
      <xdr:nvGraphicFramePr>
        <xdr:cNvPr id="104815" name="Chart 19"/>
        <xdr:cNvGraphicFramePr/>
      </xdr:nvGraphicFramePr>
      <xdr:xfrm>
        <a:off x="0" y="3067050"/>
        <a:ext cx="3305175" cy="14573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xdr:nvSpPr>
        <xdr:cNvPr id="104468" name="Text Box 20"/>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endParaRPr lang="en-CA" sz="1200" b="1" i="0" u="none" strike="noStrike" baseline="0">
            <a:solidFill>
              <a:srgbClr val="FFFFFF"/>
            </a:solidFill>
            <a:latin typeface="Arial" panose="020B0604020202020204"/>
            <a:cs typeface="Arial" panose="020B0604020202020204"/>
          </a:endParaRP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xdr:cNvGrpSpPr/>
      </xdr:nvGrpSpPr>
      <xdr:grpSpPr>
        <a:xfrm>
          <a:off x="5597525" y="95250"/>
          <a:ext cx="860425" cy="523875"/>
          <a:chOff x="588" y="12"/>
          <a:chExt cx="94" cy="55"/>
        </a:xfrm>
      </xdr:grpSpPr>
      <xdr:sp>
        <xdr:nvSpPr>
          <xdr:cNvPr id="104474" name="Text Box 26"/>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endParaRPr lang="en-CA" sz="1000" b="1" i="1" u="none" strike="noStrike" baseline="0">
              <a:solidFill>
                <a:srgbClr val="000080"/>
              </a:solidFill>
              <a:latin typeface="Arial" panose="020B0604020202020204"/>
              <a:cs typeface="Arial" panose="020B0604020202020204"/>
            </a:endParaRPr>
          </a:p>
        </xdr:txBody>
      </xdr:sp>
      <mc:AlternateContent xmlns:mc="http://schemas.openxmlformats.org/markup-compatibility/2006">
        <mc:Choice xmlns:a14="http://schemas.microsoft.com/office/drawing/2010/main" Requires="a14">
          <xdr:sp>
            <xdr:nvSpPr>
              <xdr:cNvPr id="104475" name="Object 27" hidden="1">
                <a:extLst>
                  <a:ext uri="{63B3BB69-23CF-44E3-9099-C40C66FF867C}">
                    <a14:compatExt spid="_x0000_s104475"/>
                  </a:ext>
                </a:extLst>
              </xdr:cNvPr>
              <xdr:cNvSpPr/>
            </xdr:nvSpPr>
            <xdr:spPr>
              <a:xfrm>
                <a:off x="618" y="12"/>
                <a:ext cx="35" cy="33"/>
              </a:xfrm>
              <a:prstGeom prst="rect">
                <a:avLst/>
              </a:prstGeom>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xdr:nvSpPr>
        <xdr:cNvPr id="104818" name="Line 28"/>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7457" name="Object 1" hidden="1">
              <a:extLst>
                <a:ext uri="{63B3BB69-23CF-44E3-9099-C40C66FF867C}">
                  <a14:compatExt spid="_x0000_s147457"/>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xdr:nvSpPr>
        <xdr:cNvPr id="4" name="Line 17"/>
        <xdr:cNvSpPr>
          <a:spLocks noChangeShapeType="1"/>
        </xdr:cNvSpPr>
      </xdr:nvSpPr>
      <xdr:spPr>
        <a:xfrm flipH="1" flipV="1">
          <a:off x="19050" y="113284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7458" name="Object 2" hidden="1">
              <a:extLst>
                <a:ext uri="{63B3BB69-23CF-44E3-9099-C40C66FF867C}">
                  <a14:compatExt spid="_x0000_s147458"/>
                </a:ext>
              </a:extLst>
            </xdr:cNvPr>
            <xdr:cNvSpPr/>
          </xdr:nvSpPr>
          <xdr:spPr>
            <a:xfrm>
              <a:off x="8496300" y="1476375"/>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7459" name="Object 3" hidden="1">
              <a:extLst>
                <a:ext uri="{63B3BB69-23CF-44E3-9099-C40C66FF867C}">
                  <a14:compatExt spid="_x0000_s147459"/>
                </a:ext>
              </a:extLst>
            </xdr:cNvPr>
            <xdr:cNvSpPr/>
          </xdr:nvSpPr>
          <xdr:spPr>
            <a:xfrm>
              <a:off x="8496300" y="1476375"/>
              <a:ext cx="161925" cy="152400"/>
            </a:xfrm>
            <a:prstGeom prst="rect">
              <a:avLst/>
            </a:prstGeom>
          </xdr:spPr>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109653"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09578" name="Object 10" hidden="1">
              <a:extLst>
                <a:ext uri="{63B3BB69-23CF-44E3-9099-C40C66FF867C}">
                  <a14:compatExt spid="_x0000_s109578"/>
                </a:ext>
              </a:extLst>
            </xdr:cNvPr>
            <xdr:cNvSpPr/>
          </xdr:nvSpPr>
          <xdr:spPr>
            <a:xfrm>
              <a:off x="8496300" y="1476375"/>
              <a:ext cx="161925" cy="152400"/>
            </a:xfrm>
            <a:prstGeom prst="rect">
              <a:avLst/>
            </a:prstGeom>
          </xdr:spPr>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50529" name="Object 1" hidden="1">
              <a:extLst>
                <a:ext uri="{63B3BB69-23CF-44E3-9099-C40C66FF867C}">
                  <a14:compatExt spid="_x0000_s150529"/>
                </a:ext>
              </a:extLst>
            </xdr:cNvPr>
            <xdr:cNvSpPr/>
          </xdr:nvSpPr>
          <xdr:spPr>
            <a:xfrm>
              <a:off x="8496300" y="1476375"/>
              <a:ext cx="161925" cy="152400"/>
            </a:xfrm>
            <a:prstGeom prst="rect">
              <a:avLst/>
            </a:prstGeom>
          </xdr:spPr>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52577" name="Object 1" hidden="1">
              <a:extLst>
                <a:ext uri="{63B3BB69-23CF-44E3-9099-C40C66FF867C}">
                  <a14:compatExt spid="_x0000_s152577"/>
                </a:ext>
              </a:extLst>
            </xdr:cNvPr>
            <xdr:cNvSpPr/>
          </xdr:nvSpPr>
          <xdr:spPr>
            <a:xfrm>
              <a:off x="8496300" y="1476375"/>
              <a:ext cx="161925" cy="152400"/>
            </a:xfrm>
            <a:prstGeom prst="rect">
              <a:avLst/>
            </a:prstGeom>
          </xdr:spPr>
        </xdr:sp>
        <xdr:clientData/>
      </xdr:twoCellAnchor>
    </mc:Choice>
    <mc:Fallback/>
  </mc:AlternateContent>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146516"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6442" name="Object 10" hidden="1">
              <a:extLst>
                <a:ext uri="{63B3BB69-23CF-44E3-9099-C40C66FF867C}">
                  <a14:compatExt spid="_x0000_s146442"/>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xdr:nvSpPr>
        <xdr:cNvPr id="146517" name="Line 17"/>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6449" name="Object 17" hidden="1">
              <a:extLst>
                <a:ext uri="{63B3BB69-23CF-44E3-9099-C40C66FF867C}">
                  <a14:compatExt spid="_x0000_s146449"/>
                </a:ext>
              </a:extLst>
            </xdr:cNvPr>
            <xdr:cNvSpPr/>
          </xdr:nvSpPr>
          <xdr:spPr>
            <a:xfrm>
              <a:off x="8496300" y="1476375"/>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6450" name="Object 18" hidden="1">
              <a:extLst>
                <a:ext uri="{63B3BB69-23CF-44E3-9099-C40C66FF867C}">
                  <a14:compatExt spid="_x0000_s146450"/>
                </a:ext>
              </a:extLst>
            </xdr:cNvPr>
            <xdr:cNvSpPr/>
          </xdr:nvSpPr>
          <xdr:spPr>
            <a:xfrm>
              <a:off x="8496300" y="1476375"/>
              <a:ext cx="161925" cy="15240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7" Type="http://schemas.openxmlformats.org/officeDocument/2006/relationships/image" Target="../media/image3.emf"/><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10.bin"/><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7" Type="http://schemas.openxmlformats.org/officeDocument/2006/relationships/oleObject" Target="../embeddings/oleObject13.bin"/><Relationship Id="rId6" Type="http://schemas.openxmlformats.org/officeDocument/2006/relationships/oleObject" Target="../embeddings/oleObject12.bin"/><Relationship Id="rId5" Type="http://schemas.openxmlformats.org/officeDocument/2006/relationships/image" Target="../media/image4.emf"/><Relationship Id="rId4" Type="http://schemas.openxmlformats.org/officeDocument/2006/relationships/oleObject" Target="../embeddings/oleObject11.bin"/><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7" Type="http://schemas.openxmlformats.org/officeDocument/2006/relationships/image" Target="../media/image3.emf"/><Relationship Id="rId6" Type="http://schemas.openxmlformats.org/officeDocument/2006/relationships/oleObject" Target="../embeddings/oleObject4.bin"/><Relationship Id="rId5" Type="http://schemas.openxmlformats.org/officeDocument/2006/relationships/image" Target="../media/image2.emf"/><Relationship Id="rId4" Type="http://schemas.openxmlformats.org/officeDocument/2006/relationships/oleObject" Target="../embeddings/oleObject3.bin"/><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7" Type="http://schemas.openxmlformats.org/officeDocument/2006/relationships/oleObject" Target="../embeddings/oleObject7.bin"/><Relationship Id="rId6" Type="http://schemas.openxmlformats.org/officeDocument/2006/relationships/oleObject" Target="../embeddings/oleObject6.bin"/><Relationship Id="rId5" Type="http://schemas.openxmlformats.org/officeDocument/2006/relationships/image" Target="../media/image4.emf"/><Relationship Id="rId4" Type="http://schemas.openxmlformats.org/officeDocument/2006/relationships/oleObject" Target="../embeddings/oleObject5.bin"/><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8.bin"/><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9.bin"/><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L48"/>
  <sheetViews>
    <sheetView workbookViewId="0">
      <selection activeCell="A1" sqref="A1"/>
    </sheetView>
  </sheetViews>
  <sheetFormatPr defaultColWidth="9.14285714285714" defaultRowHeight="12.75"/>
  <cols>
    <col min="1" max="1" width="15.7142857142857" style="63" customWidth="1"/>
    <col min="2" max="2" width="10.7142857142857" style="63" customWidth="1"/>
    <col min="3" max="3" width="8.71428571428571" style="63" customWidth="1"/>
    <col min="4" max="5" width="6.71428571428571" style="63" customWidth="1"/>
    <col min="6" max="6" width="1.71428571428571" style="63" customWidth="1"/>
    <col min="7" max="7" width="15.7142857142857" style="63" customWidth="1"/>
    <col min="8" max="8" width="7" style="63" customWidth="1"/>
    <col min="9" max="9" width="4" style="63" customWidth="1"/>
    <col min="10" max="12" width="6.71428571428571" style="63" customWidth="1"/>
    <col min="13" max="16384" width="9.14285714285714" style="63"/>
  </cols>
  <sheetData>
    <row r="1" ht="15.75" spans="9:12">
      <c r="I1" s="354"/>
      <c r="J1" s="355"/>
      <c r="K1" s="355"/>
      <c r="L1" s="355"/>
    </row>
    <row r="2" ht="20.25" spans="6:12">
      <c r="F2" s="229" t="str">
        <f>$I$9</f>
        <v>Release 1.1</v>
      </c>
      <c r="I2" s="356"/>
      <c r="L2" s="357"/>
    </row>
    <row r="3" spans="6:12">
      <c r="F3" s="230" t="str">
        <f>"Project: "&amp;$B$16&amp;"  "&amp;$B$17</f>
        <v>Project: P18  教育平台</v>
      </c>
      <c r="I3" s="356"/>
      <c r="J3" s="358"/>
      <c r="K3" s="358"/>
      <c r="L3" s="355"/>
    </row>
    <row r="4" ht="4.5" customHeight="1"/>
    <row r="5" ht="24" spans="1:12">
      <c r="A5" s="231" t="s">
        <v>0</v>
      </c>
      <c r="B5" s="232"/>
      <c r="C5" s="232"/>
      <c r="D5" s="232"/>
      <c r="E5" s="232"/>
      <c r="F5" s="232"/>
      <c r="G5" s="232"/>
      <c r="H5" s="232"/>
      <c r="I5" s="232"/>
      <c r="J5" s="232"/>
      <c r="K5" s="232"/>
      <c r="L5" s="232"/>
    </row>
    <row r="6" ht="9" customHeight="1" spans="1:12">
      <c r="A6" s="233"/>
      <c r="B6" s="233"/>
      <c r="C6" s="233"/>
      <c r="D6" s="233"/>
      <c r="E6" s="233"/>
      <c r="F6" s="233"/>
      <c r="G6" s="233"/>
      <c r="H6" s="233"/>
      <c r="I6" s="233"/>
      <c r="J6" s="233"/>
      <c r="K6" s="233"/>
      <c r="L6" s="233"/>
    </row>
    <row r="7" ht="16.5" customHeight="1" spans="1:12">
      <c r="A7" s="219" t="s">
        <v>1</v>
      </c>
      <c r="B7" s="220"/>
      <c r="C7" s="220"/>
      <c r="D7" s="220"/>
      <c r="E7" s="220"/>
      <c r="F7" s="282"/>
      <c r="G7" s="219" t="s">
        <v>2</v>
      </c>
      <c r="H7" s="283"/>
      <c r="I7" s="220"/>
      <c r="J7" s="220"/>
      <c r="K7" s="220"/>
      <c r="L7" s="220"/>
    </row>
    <row r="8" ht="16.5" customHeight="1" spans="1:12">
      <c r="A8" s="221" t="s">
        <v>3</v>
      </c>
      <c r="B8" s="284" t="s">
        <v>4</v>
      </c>
      <c r="C8" s="284"/>
      <c r="D8" s="284"/>
      <c r="E8" s="284"/>
      <c r="F8" s="282"/>
      <c r="G8" s="285" t="s">
        <v>3</v>
      </c>
      <c r="H8" s="286"/>
      <c r="I8" s="284" t="s">
        <v>4</v>
      </c>
      <c r="J8" s="284"/>
      <c r="K8" s="284"/>
      <c r="L8" s="284"/>
    </row>
    <row r="9" ht="16.5" customHeight="1" spans="1:12">
      <c r="A9" s="287" t="s">
        <v>5</v>
      </c>
      <c r="B9" s="288" t="s">
        <v>6</v>
      </c>
      <c r="C9" s="289"/>
      <c r="D9" s="289"/>
      <c r="E9" s="290"/>
      <c r="F9" s="282"/>
      <c r="G9" s="291" t="s">
        <v>7</v>
      </c>
      <c r="H9" s="272"/>
      <c r="I9" s="359" t="s">
        <v>8</v>
      </c>
      <c r="J9" s="360"/>
      <c r="K9" s="360"/>
      <c r="L9" s="361"/>
    </row>
    <row r="10" ht="16.5" customHeight="1" spans="1:12">
      <c r="A10" s="292" t="s">
        <v>9</v>
      </c>
      <c r="B10" s="293" t="s">
        <v>10</v>
      </c>
      <c r="C10" s="294"/>
      <c r="D10" s="294"/>
      <c r="E10" s="295"/>
      <c r="F10" s="282"/>
      <c r="G10" s="276" t="s">
        <v>11</v>
      </c>
      <c r="H10" s="275"/>
      <c r="I10" s="362"/>
      <c r="J10" s="363"/>
      <c r="K10" s="363"/>
      <c r="L10" s="364"/>
    </row>
    <row r="11" ht="16.5" customHeight="1" spans="1:12">
      <c r="A11" s="292" t="s">
        <v>12</v>
      </c>
      <c r="B11" s="293" t="s">
        <v>13</v>
      </c>
      <c r="C11" s="294"/>
      <c r="D11" s="294"/>
      <c r="E11" s="295"/>
      <c r="F11" s="282"/>
      <c r="G11" s="296" t="s">
        <v>14</v>
      </c>
      <c r="H11" s="297"/>
      <c r="I11" s="362"/>
      <c r="J11" s="363"/>
      <c r="K11" s="363"/>
      <c r="L11" s="364"/>
    </row>
    <row r="12" ht="16.5" customHeight="1" spans="1:12">
      <c r="A12" s="298" t="s">
        <v>15</v>
      </c>
      <c r="B12" s="299" t="s">
        <v>16</v>
      </c>
      <c r="C12" s="300"/>
      <c r="D12" s="300"/>
      <c r="E12" s="301"/>
      <c r="F12" s="282"/>
      <c r="G12" s="302" t="s">
        <v>17</v>
      </c>
      <c r="H12" s="303"/>
      <c r="I12" s="365"/>
      <c r="J12" s="366"/>
      <c r="K12" s="366"/>
      <c r="L12" s="367"/>
    </row>
    <row r="13" ht="16.5" customHeight="1" spans="1:12">
      <c r="A13" s="304"/>
      <c r="B13" s="282"/>
      <c r="C13" s="282"/>
      <c r="D13" s="282"/>
      <c r="E13" s="282"/>
      <c r="F13" s="305"/>
      <c r="G13" s="302" t="s">
        <v>18</v>
      </c>
      <c r="H13" s="303"/>
      <c r="I13" s="365"/>
      <c r="J13" s="366"/>
      <c r="K13" s="366"/>
      <c r="L13" s="367"/>
    </row>
    <row r="14" ht="16.5" customHeight="1" spans="1:12">
      <c r="A14" s="219" t="s">
        <v>19</v>
      </c>
      <c r="B14" s="220"/>
      <c r="C14" s="220"/>
      <c r="D14" s="220"/>
      <c r="E14" s="220"/>
      <c r="F14" s="282"/>
      <c r="G14" s="302" t="s">
        <v>20</v>
      </c>
      <c r="H14" s="303"/>
      <c r="I14" s="365"/>
      <c r="J14" s="366"/>
      <c r="K14" s="366"/>
      <c r="L14" s="367"/>
    </row>
    <row r="15" ht="16.5" customHeight="1" spans="1:12">
      <c r="A15" s="221" t="s">
        <v>3</v>
      </c>
      <c r="B15" s="284" t="s">
        <v>4</v>
      </c>
      <c r="C15" s="284"/>
      <c r="D15" s="284"/>
      <c r="E15" s="284"/>
      <c r="F15" s="306"/>
      <c r="G15" s="302" t="s">
        <v>21</v>
      </c>
      <c r="H15" s="303"/>
      <c r="I15" s="365"/>
      <c r="J15" s="366"/>
      <c r="K15" s="366"/>
      <c r="L15" s="367"/>
    </row>
    <row r="16" ht="16.5" customHeight="1" spans="1:12">
      <c r="A16" s="307" t="s">
        <v>22</v>
      </c>
      <c r="B16" s="288" t="s">
        <v>23</v>
      </c>
      <c r="C16" s="289"/>
      <c r="D16" s="289"/>
      <c r="E16" s="290"/>
      <c r="F16" s="282"/>
      <c r="G16" s="302" t="s">
        <v>24</v>
      </c>
      <c r="H16" s="303"/>
      <c r="I16" s="365"/>
      <c r="J16" s="366"/>
      <c r="K16" s="366"/>
      <c r="L16" s="367"/>
    </row>
    <row r="17" ht="16.5" customHeight="1" spans="1:12">
      <c r="A17" s="308" t="s">
        <v>25</v>
      </c>
      <c r="B17" s="299" t="s">
        <v>26</v>
      </c>
      <c r="C17" s="300"/>
      <c r="D17" s="300"/>
      <c r="E17" s="301"/>
      <c r="F17" s="282"/>
      <c r="G17" s="309" t="s">
        <v>27</v>
      </c>
      <c r="H17" s="310"/>
      <c r="I17" s="368"/>
      <c r="J17" s="369"/>
      <c r="K17" s="369"/>
      <c r="L17" s="370"/>
    </row>
    <row r="18" ht="9" customHeight="1" spans="1:12">
      <c r="A18" s="233"/>
      <c r="B18" s="233"/>
      <c r="C18" s="233"/>
      <c r="D18" s="233"/>
      <c r="E18" s="233"/>
      <c r="F18" s="233"/>
      <c r="G18" s="233"/>
      <c r="H18" s="233"/>
      <c r="I18" s="233"/>
      <c r="J18" s="233"/>
      <c r="K18" s="233"/>
      <c r="L18" s="233"/>
    </row>
    <row r="19" ht="16.5" customHeight="1" spans="1:12">
      <c r="A19" s="311" t="s">
        <v>28</v>
      </c>
      <c r="B19" s="312"/>
      <c r="C19" s="312"/>
      <c r="D19" s="312"/>
      <c r="E19" s="312"/>
      <c r="F19" s="282"/>
      <c r="G19" s="219" t="s">
        <v>29</v>
      </c>
      <c r="H19" s="283"/>
      <c r="I19" s="220"/>
      <c r="J19" s="220"/>
      <c r="K19" s="220"/>
      <c r="L19" s="220"/>
    </row>
    <row r="20" ht="30" customHeight="1" spans="1:12">
      <c r="A20" s="313" t="s">
        <v>30</v>
      </c>
      <c r="B20" s="313"/>
      <c r="C20" s="314" t="s">
        <v>31</v>
      </c>
      <c r="D20" s="315" t="s">
        <v>32</v>
      </c>
      <c r="E20" s="315" t="s">
        <v>33</v>
      </c>
      <c r="F20" s="316"/>
      <c r="G20" s="317" t="s">
        <v>34</v>
      </c>
      <c r="H20" s="318"/>
      <c r="I20" s="371" t="s">
        <v>33</v>
      </c>
      <c r="J20" s="372"/>
      <c r="K20" s="372"/>
      <c r="L20" s="373"/>
    </row>
    <row r="21" ht="16.5" customHeight="1" spans="1:12">
      <c r="A21" s="319" t="str">
        <f ca="1">MID(CELL("filename",'Reschedule Blend'!$A$1),FIND("]",CELL("filename"),1)+1,255)</f>
        <v>Reschedule Blend</v>
      </c>
      <c r="B21" s="320"/>
      <c r="C21" s="321"/>
      <c r="D21" s="322" t="str">
        <f>IF('Reschedule Blend'!$E$9=0,"",'Reschedule Blend'!$E$9)</f>
        <v/>
      </c>
      <c r="E21" s="323" t="str">
        <f>IF('Reschedule Blend'!$G$9=0,"",'Reschedule Blend'!$G$9)</f>
        <v/>
      </c>
      <c r="F21" s="316"/>
      <c r="G21" s="233"/>
      <c r="H21" s="233"/>
      <c r="I21" s="374"/>
      <c r="J21" s="233"/>
      <c r="K21" s="233"/>
      <c r="L21" s="233"/>
    </row>
    <row r="22" ht="16.5" customHeight="1" spans="1:12">
      <c r="A22" s="319" t="e">
        <f ca="1">MID(CELL("filename",#REF!),FIND("]",CELL("filename"),1)+1,255)</f>
        <v>#REF!</v>
      </c>
      <c r="B22" s="320"/>
      <c r="C22" s="324"/>
      <c r="D22" s="322" t="e">
        <f>IF(#REF!=0,"",#REF!)</f>
        <v>#REF!</v>
      </c>
      <c r="E22" s="323" t="e">
        <f>IF(#REF!=0,"",#REF!)</f>
        <v>#REF!</v>
      </c>
      <c r="F22" s="316"/>
      <c r="G22" s="233"/>
      <c r="H22" s="233"/>
      <c r="I22" s="374"/>
      <c r="J22" s="233"/>
      <c r="K22" s="233"/>
      <c r="L22" s="233"/>
    </row>
    <row r="23" ht="16.5" customHeight="1" spans="1:12">
      <c r="A23" s="319" t="e">
        <f ca="1">MID(CELL("filename",#REF!),FIND("]",CELL("filename"),1)+1,255)</f>
        <v>#REF!</v>
      </c>
      <c r="B23" s="320"/>
      <c r="C23" s="325"/>
      <c r="D23" s="322" t="e">
        <f>IF(#REF!=0,"",#REF!)</f>
        <v>#REF!</v>
      </c>
      <c r="E23" s="323" t="e">
        <f>IF(#REF!=0,"",#REF!)</f>
        <v>#REF!</v>
      </c>
      <c r="F23" s="233"/>
      <c r="G23" s="233"/>
      <c r="H23" s="233"/>
      <c r="I23" s="374"/>
      <c r="J23" s="233"/>
      <c r="K23" s="233"/>
      <c r="L23" s="233"/>
    </row>
    <row r="24" ht="16.5" customHeight="1" spans="1:12">
      <c r="A24" s="319" t="e">
        <f ca="1">MID(CELL("filename",#REF!),FIND("]",CELL("filename"),1)+1,255)</f>
        <v>#REF!</v>
      </c>
      <c r="B24" s="320"/>
      <c r="C24" s="325"/>
      <c r="D24" s="322" t="e">
        <f>IF(#REF!=0,"",#REF!)</f>
        <v>#REF!</v>
      </c>
      <c r="E24" s="323" t="e">
        <f>IF(#REF!=0,"",#REF!)</f>
        <v>#REF!</v>
      </c>
      <c r="F24" s="233"/>
      <c r="G24" s="233"/>
      <c r="H24" s="233"/>
      <c r="I24" s="374"/>
      <c r="J24" s="233"/>
      <c r="K24" s="233"/>
      <c r="L24" s="233"/>
    </row>
    <row r="25" ht="16.5" customHeight="1" spans="1:12">
      <c r="A25" s="319" t="e">
        <f ca="1">MID(CELL("filename",#REF!),FIND("]",CELL("filename"),1)+1,255)</f>
        <v>#REF!</v>
      </c>
      <c r="B25" s="320"/>
      <c r="C25" s="325"/>
      <c r="D25" s="322" t="e">
        <f>IF(#REF!=0,"",#REF!)</f>
        <v>#REF!</v>
      </c>
      <c r="E25" s="323" t="e">
        <f>IF(#REF!=0,"",#REF!)</f>
        <v>#REF!</v>
      </c>
      <c r="F25" s="233"/>
      <c r="G25" s="233"/>
      <c r="H25" s="233"/>
      <c r="I25" s="374"/>
      <c r="J25" s="233"/>
      <c r="K25" s="233"/>
      <c r="L25" s="233"/>
    </row>
    <row r="26" ht="16.5" customHeight="1" spans="1:12">
      <c r="A26" s="319" t="e">
        <f ca="1">MID(CELL("filename",#REF!),FIND("]",CELL("filename"),1)+1,255)</f>
        <v>#REF!</v>
      </c>
      <c r="B26" s="320"/>
      <c r="C26" s="325"/>
      <c r="D26" s="322" t="e">
        <f>IF(#REF!=0,"",#REF!)</f>
        <v>#REF!</v>
      </c>
      <c r="E26" s="323" t="e">
        <f>IF(#REF!=0,"",#REF!)</f>
        <v>#REF!</v>
      </c>
      <c r="F26" s="233"/>
      <c r="G26" s="233"/>
      <c r="H26" s="233"/>
      <c r="I26" s="374"/>
      <c r="J26" s="233"/>
      <c r="K26" s="233"/>
      <c r="L26" s="233"/>
    </row>
    <row r="27" ht="16.5" customHeight="1" spans="1:12">
      <c r="A27" s="319" t="e">
        <f ca="1">MID(CELL("filename",#REF!),FIND("]",CELL("filename"),1)+1,255)</f>
        <v>#REF!</v>
      </c>
      <c r="B27" s="320"/>
      <c r="C27" s="325"/>
      <c r="D27" s="322" t="e">
        <f>IF(#REF!=0,"",#REF!)</f>
        <v>#REF!</v>
      </c>
      <c r="E27" s="323" t="e">
        <f>IF(#REF!=0,"",#REF!)</f>
        <v>#REF!</v>
      </c>
      <c r="F27" s="233"/>
      <c r="G27" s="233"/>
      <c r="H27" s="233"/>
      <c r="I27" s="374"/>
      <c r="J27" s="233"/>
      <c r="K27" s="233"/>
      <c r="L27" s="233"/>
    </row>
    <row r="28" ht="16.5" customHeight="1" spans="1:12">
      <c r="A28" s="319" t="e">
        <f ca="1">MID(CELL("filename",#REF!),FIND("]",CELL("filename"),1)+1,255)</f>
        <v>#REF!</v>
      </c>
      <c r="B28" s="320"/>
      <c r="C28" s="325"/>
      <c r="D28" s="322" t="e">
        <f>IF(#REF!=0,"",#REF!)</f>
        <v>#REF!</v>
      </c>
      <c r="E28" s="323" t="e">
        <f>IF(#REF!=0,"",#REF!)</f>
        <v>#REF!</v>
      </c>
      <c r="F28" s="233"/>
      <c r="G28" s="233"/>
      <c r="H28" s="233"/>
      <c r="I28" s="374"/>
      <c r="J28" s="233"/>
      <c r="K28" s="233"/>
      <c r="L28" s="233"/>
    </row>
    <row r="29" ht="16.5" customHeight="1" spans="1:12">
      <c r="A29" s="319" t="e">
        <f ca="1">MID(CELL("filename",#REF!),FIND("]",CELL("filename"),1)+1,255)</f>
        <v>#REF!</v>
      </c>
      <c r="B29" s="320"/>
      <c r="C29" s="325"/>
      <c r="D29" s="322" t="e">
        <f>IF(#REF!=0,"",#REF!)</f>
        <v>#REF!</v>
      </c>
      <c r="E29" s="323" t="e">
        <f>IF(#REF!=0,"",#REF!)</f>
        <v>#REF!</v>
      </c>
      <c r="F29" s="233"/>
      <c r="G29" s="233"/>
      <c r="H29" s="233"/>
      <c r="I29" s="374"/>
      <c r="J29" s="233"/>
      <c r="K29" s="233"/>
      <c r="L29" s="233"/>
    </row>
    <row r="30" ht="16.5" customHeight="1" spans="1:12">
      <c r="A30" s="319" t="e">
        <f ca="1">MID(CELL("filename",#REF!),FIND("]",CELL("filename"),1)+1,255)</f>
        <v>#REF!</v>
      </c>
      <c r="B30" s="320"/>
      <c r="C30" s="325"/>
      <c r="D30" s="322" t="e">
        <f>IF(#REF!=0,"",#REF!)</f>
        <v>#REF!</v>
      </c>
      <c r="E30" s="323" t="e">
        <f>IF(#REF!=0,"",#REF!)</f>
        <v>#REF!</v>
      </c>
      <c r="F30" s="233"/>
      <c r="G30" s="233"/>
      <c r="H30" s="233"/>
      <c r="I30" s="374"/>
      <c r="J30" s="233"/>
      <c r="K30" s="233"/>
      <c r="L30" s="233"/>
    </row>
    <row r="31" ht="16.5" customHeight="1" spans="1:12">
      <c r="A31" s="319" t="e">
        <f ca="1">MID(CELL("filename",#REF!),FIND("]",CELL("filename"),1)+1,255)</f>
        <v>#REF!</v>
      </c>
      <c r="B31" s="320"/>
      <c r="C31" s="325"/>
      <c r="D31" s="322" t="e">
        <f>IF(#REF!=0,"",#REF!)</f>
        <v>#REF!</v>
      </c>
      <c r="E31" s="323" t="e">
        <f>IF(#REF!=0,"",#REF!)</f>
        <v>#REF!</v>
      </c>
      <c r="F31" s="233"/>
      <c r="G31" s="233"/>
      <c r="H31" s="233"/>
      <c r="I31" s="374"/>
      <c r="J31" s="233"/>
      <c r="K31" s="233"/>
      <c r="L31" s="233"/>
    </row>
    <row r="32" ht="16.5" customHeight="1" spans="1:12">
      <c r="A32" s="319" t="e">
        <f ca="1">MID(CELL("filename",#REF!),FIND("]",CELL("filename"),1)+1,255)</f>
        <v>#REF!</v>
      </c>
      <c r="B32" s="320"/>
      <c r="C32" s="325"/>
      <c r="D32" s="322" t="e">
        <f>IF(#REF!=0,"",#REF!)</f>
        <v>#REF!</v>
      </c>
      <c r="E32" s="323" t="e">
        <f>IF(#REF!=0,"",#REF!)</f>
        <v>#REF!</v>
      </c>
      <c r="F32" s="233"/>
      <c r="G32" s="233"/>
      <c r="H32" s="233"/>
      <c r="I32" s="374"/>
      <c r="J32" s="233"/>
      <c r="K32" s="233"/>
      <c r="L32" s="233"/>
    </row>
    <row r="33" ht="16.5" customHeight="1" spans="1:12">
      <c r="A33" s="319" t="e">
        <f ca="1">MID(CELL("filename",#REF!),FIND("]",CELL("filename"),1)+1,255)</f>
        <v>#REF!</v>
      </c>
      <c r="B33" s="320"/>
      <c r="C33" s="325"/>
      <c r="D33" s="322" t="e">
        <f>IF(#REF!=0,"",#REF!)</f>
        <v>#REF!</v>
      </c>
      <c r="E33" s="323" t="e">
        <f>IF(#REF!=0,"",#REF!)</f>
        <v>#REF!</v>
      </c>
      <c r="F33" s="233"/>
      <c r="G33" s="326" t="s">
        <v>35</v>
      </c>
      <c r="H33" s="327"/>
      <c r="I33" s="375"/>
      <c r="J33" s="375"/>
      <c r="K33" s="375"/>
      <c r="L33" s="375"/>
    </row>
    <row r="34" ht="16.5" customHeight="1" spans="1:12">
      <c r="A34" s="319" t="e">
        <f ca="1">MID(CELL("filename",#REF!),FIND("]",CELL("filename"),1)+1,255)</f>
        <v>#REF!</v>
      </c>
      <c r="B34" s="320"/>
      <c r="C34" s="325"/>
      <c r="D34" s="322" t="e">
        <f>IF(#REF!=0,"",#REF!)</f>
        <v>#REF!</v>
      </c>
      <c r="E34" s="323" t="e">
        <f>IF(#REF!=0,"",#REF!)</f>
        <v>#REF!</v>
      </c>
      <c r="F34" s="233"/>
      <c r="G34" s="328" t="s">
        <v>36</v>
      </c>
      <c r="H34" s="329"/>
      <c r="I34" s="376"/>
      <c r="J34" s="246" t="s">
        <v>34</v>
      </c>
      <c r="K34" s="377" t="s">
        <v>37</v>
      </c>
      <c r="L34" s="378" t="s">
        <v>33</v>
      </c>
    </row>
    <row r="35" ht="16.5" customHeight="1" spans="1:12">
      <c r="A35" s="319" t="e">
        <f ca="1">MID(CELL("filename",#REF!),FIND("]",CELL("filename"),1)+1,255)</f>
        <v>#REF!</v>
      </c>
      <c r="B35" s="320"/>
      <c r="C35" s="325"/>
      <c r="D35" s="322" t="e">
        <f>IF(#REF!=0,"",#REF!)</f>
        <v>#REF!</v>
      </c>
      <c r="E35" s="323" t="e">
        <f>IF(#REF!=0,"",#REF!)</f>
        <v>#REF!</v>
      </c>
      <c r="F35" s="233"/>
      <c r="G35" s="330"/>
      <c r="H35" s="331"/>
      <c r="I35" s="379"/>
      <c r="J35" s="380"/>
      <c r="K35" s="381"/>
      <c r="L35" s="382"/>
    </row>
    <row r="36" ht="16.5" customHeight="1" spans="1:12">
      <c r="A36" s="319" t="e">
        <f ca="1">MID(CELL("filename",#REF!),FIND("]",CELL("filename"),1)+1,255)</f>
        <v>#REF!</v>
      </c>
      <c r="B36" s="320"/>
      <c r="C36" s="325"/>
      <c r="D36" s="322" t="e">
        <f>IF(#REF!=0,"",#REF!)</f>
        <v>#REF!</v>
      </c>
      <c r="E36" s="323" t="e">
        <f>IF(#REF!=0,"",#REF!)</f>
        <v>#REF!</v>
      </c>
      <c r="F36" s="233"/>
      <c r="G36" s="332" t="s">
        <v>38</v>
      </c>
      <c r="H36" s="333"/>
      <c r="I36" s="383"/>
      <c r="J36" s="384" t="e">
        <f>#REF!+'Reschedule Blend'!E4+#REF!+#REF!+#REF!+#REF!+#REF!+#REF!+#REF!+#REF!+#REF!+#REF!+#REF!+#REF!+#REF!+#REF!+#REF!+#REF!+#REF!+'20 - X'!E4</f>
        <v>#REF!</v>
      </c>
      <c r="K36" s="385" t="e">
        <f>J36/$J$42</f>
        <v>#REF!</v>
      </c>
      <c r="L36" s="386" t="e">
        <f>#REF!+'Reschedule Blend'!G4+#REF!+#REF!+#REF!+#REF!+#REF!+#REF!+#REF!+#REF!+#REF!+#REF!+#REF!+#REF!+#REF!+#REF!+#REF!+#REF!+#REF!+'20 - X'!G4</f>
        <v>#REF!</v>
      </c>
    </row>
    <row r="37" ht="16.5" customHeight="1" spans="1:12">
      <c r="A37" s="319" t="e">
        <f ca="1">MID(CELL("filename",#REF!),FIND("]",CELL("filename"),1)+1,255)</f>
        <v>#REF!</v>
      </c>
      <c r="B37" s="320"/>
      <c r="C37" s="325"/>
      <c r="D37" s="322" t="e">
        <f>IF(#REF!=0,"",#REF!)</f>
        <v>#REF!</v>
      </c>
      <c r="E37" s="323" t="e">
        <f>IF(#REF!=0,"",#REF!)</f>
        <v>#REF!</v>
      </c>
      <c r="F37" s="233"/>
      <c r="G37" s="334" t="s">
        <v>39</v>
      </c>
      <c r="H37" s="335"/>
      <c r="I37" s="387"/>
      <c r="J37" s="388" t="e">
        <f>#REF!+'Reschedule Blend'!E5+#REF!+#REF!+#REF!+#REF!+#REF!+#REF!+#REF!+#REF!+#REF!+#REF!+#REF!+#REF!+#REF!+#REF!+#REF!+#REF!+#REF!+'20 - X'!E5</f>
        <v>#REF!</v>
      </c>
      <c r="K37" s="389" t="e">
        <f>J37/$J$42</f>
        <v>#REF!</v>
      </c>
      <c r="L37" s="390" t="e">
        <f>#REF!+'Reschedule Blend'!G5+#REF!+#REF!+#REF!+#REF!+#REF!+#REF!+#REF!+#REF!+#REF!+#REF!+#REF!+#REF!+#REF!+#REF!+#REF!+#REF!+#REF!+'20 - X'!G5</f>
        <v>#REF!</v>
      </c>
    </row>
    <row r="38" ht="16.5" customHeight="1" spans="1:12">
      <c r="A38" s="336" t="str">
        <f ca="1">MID(CELL("filename",'20 - X'!$A$1),FIND("]",CELL("filename"),1)+1,255)</f>
        <v>20 - X</v>
      </c>
      <c r="B38" s="337"/>
      <c r="C38" s="338"/>
      <c r="D38" s="339" t="str">
        <f>IF('20 - X'!$E$9=0,"",'20 - X'!$E$9)</f>
        <v/>
      </c>
      <c r="E38" s="340" t="str">
        <f>IF('20 - X'!$G$9=0,"",'20 - X'!$G$9)</f>
        <v/>
      </c>
      <c r="F38" s="233"/>
      <c r="G38" s="341" t="s">
        <v>40</v>
      </c>
      <c r="H38" s="342"/>
      <c r="I38" s="391"/>
      <c r="J38" s="392" t="e">
        <f>#REF!+'Reschedule Blend'!E6+#REF!+#REF!+#REF!+#REF!+#REF!+#REF!+#REF!+#REF!+#REF!+#REF!+#REF!+#REF!+#REF!+#REF!+#REF!+#REF!+#REF!+'20 - X'!E6</f>
        <v>#REF!</v>
      </c>
      <c r="K38" s="393" t="e">
        <f>J38/$J$42</f>
        <v>#REF!</v>
      </c>
      <c r="L38" s="394" t="e">
        <f>#REF!+'Reschedule Blend'!G6+#REF!+#REF!+#REF!+#REF!+#REF!+#REF!+#REF!+#REF!+#REF!+#REF!+#REF!+#REF!+#REF!+#REF!+#REF!+#REF!+#REF!+'20 - X'!G6</f>
        <v>#REF!</v>
      </c>
    </row>
    <row r="39" ht="16.5" customHeight="1" spans="1:12">
      <c r="A39" s="233"/>
      <c r="B39" s="233"/>
      <c r="C39" s="233"/>
      <c r="D39" s="233"/>
      <c r="E39" s="343"/>
      <c r="F39" s="233"/>
      <c r="G39" s="334" t="s">
        <v>41</v>
      </c>
      <c r="H39" s="335"/>
      <c r="I39" s="387"/>
      <c r="J39" s="388" t="e">
        <f>#REF!+'Reschedule Blend'!E7+#REF!+#REF!+#REF!+#REF!+#REF!+#REF!+#REF!+#REF!+#REF!+#REF!+#REF!+#REF!+#REF!+#REF!+#REF!+#REF!+#REF!+'20 - X'!E7</f>
        <v>#REF!</v>
      </c>
      <c r="K39" s="389" t="e">
        <f>J39/$J$42</f>
        <v>#REF!</v>
      </c>
      <c r="L39" s="390" t="e">
        <f>#REF!+'Reschedule Blend'!G7+#REF!+#REF!+#REF!+#REF!+#REF!+#REF!+#REF!+#REF!+#REF!+#REF!+#REF!+#REF!+#REF!+#REF!+#REF!+#REF!+#REF!+'20 - X'!G7</f>
        <v>#REF!</v>
      </c>
    </row>
    <row r="40" ht="16.5" customHeight="1" spans="1:12">
      <c r="A40" s="344" t="s">
        <v>42</v>
      </c>
      <c r="B40" s="345"/>
      <c r="C40" s="346"/>
      <c r="D40" s="347" t="e">
        <f>SUM(D21:D38)</f>
        <v>#REF!</v>
      </c>
      <c r="E40" s="348" t="e">
        <f>SUM(E21:E38)</f>
        <v>#REF!</v>
      </c>
      <c r="F40" s="233"/>
      <c r="G40" s="349" t="s">
        <v>43</v>
      </c>
      <c r="H40" s="350"/>
      <c r="I40" s="395"/>
      <c r="J40" s="396" t="e">
        <f>#REF!+'Reschedule Blend'!E8+#REF!+#REF!+#REF!+#REF!+#REF!+#REF!+#REF!+#REF!+#REF!+#REF!+#REF!+#REF!+#REF!+#REF!+#REF!+#REF!+#REF!+'20 - X'!E8</f>
        <v>#REF!</v>
      </c>
      <c r="K40" s="397" t="e">
        <f>J40/$J$42</f>
        <v>#REF!</v>
      </c>
      <c r="L40" s="398" t="e">
        <f>#REF!+'Reschedule Blend'!G8+#REF!+#REF!+#REF!+#REF!+#REF!+#REF!+#REF!+#REF!+#REF!+#REF!+#REF!+#REF!+#REF!+#REF!+#REF!+#REF!+#REF!+'20 - X'!G8</f>
        <v>#REF!</v>
      </c>
    </row>
    <row r="41" ht="4.5" customHeight="1" spans="1:12">
      <c r="A41" s="233"/>
      <c r="B41" s="233"/>
      <c r="C41" s="233"/>
      <c r="D41" s="233"/>
      <c r="E41" s="343"/>
      <c r="F41" s="233"/>
      <c r="G41" s="233"/>
      <c r="H41" s="233"/>
      <c r="I41" s="233"/>
      <c r="J41" s="233"/>
      <c r="K41" s="233"/>
      <c r="L41" s="233"/>
    </row>
    <row r="42" spans="1:12">
      <c r="A42" s="233"/>
      <c r="B42" s="233"/>
      <c r="C42" s="233"/>
      <c r="D42" s="233"/>
      <c r="E42" s="233"/>
      <c r="F42" s="233"/>
      <c r="G42" s="344" t="s">
        <v>42</v>
      </c>
      <c r="H42" s="345"/>
      <c r="I42" s="346"/>
      <c r="J42" s="399" t="e">
        <f>SUM(J36:J40)</f>
        <v>#REF!</v>
      </c>
      <c r="K42" s="400" t="e">
        <f>J42/$J$42</f>
        <v>#REF!</v>
      </c>
      <c r="L42" s="348" t="e">
        <f>SUM(L36:L40)</f>
        <v>#REF!</v>
      </c>
    </row>
    <row r="43" ht="4.5" customHeight="1" spans="1:12">
      <c r="A43" s="233"/>
      <c r="B43" s="233"/>
      <c r="C43" s="233"/>
      <c r="D43" s="233"/>
      <c r="E43" s="343"/>
      <c r="F43" s="233"/>
      <c r="G43" s="233"/>
      <c r="H43" s="233"/>
      <c r="I43" s="233"/>
      <c r="J43" s="233"/>
      <c r="K43" s="233"/>
      <c r="L43" s="233"/>
    </row>
    <row r="44" spans="1:12">
      <c r="A44" s="351"/>
      <c r="B44" s="233"/>
      <c r="C44" s="233"/>
      <c r="D44" s="233"/>
      <c r="E44" s="233"/>
      <c r="F44" s="233"/>
      <c r="G44" s="352" t="s">
        <v>44</v>
      </c>
      <c r="H44" s="353"/>
      <c r="I44" s="401"/>
      <c r="J44" s="402" t="e">
        <f>#REF!+'Reschedule Blend'!E10+#REF!+#REF!+#REF!+#REF!+#REF!+#REF!+#REF!+#REF!+#REF!+#REF!+#REF!+#REF!+#REF!+#REF!+#REF!+#REF!+#REF!+'20 - X'!E10</f>
        <v>#REF!</v>
      </c>
      <c r="K44" s="403"/>
      <c r="L44" s="404" t="e">
        <f>#REF!+'Reschedule Blend'!G10+#REF!+#REF!+#REF!+#REF!+#REF!+#REF!+#REF!+#REF!+#REF!+#REF!+#REF!+#REF!+#REF!+#REF!+#REF!+#REF!+#REF!+'20 - X'!G10</f>
        <v>#REF!</v>
      </c>
    </row>
    <row r="45" ht="9" customHeight="1" spans="1:12">
      <c r="A45" s="233"/>
      <c r="B45" s="233"/>
      <c r="C45" s="233"/>
      <c r="D45" s="233"/>
      <c r="E45" s="233"/>
      <c r="F45" s="233"/>
      <c r="G45" s="233"/>
      <c r="H45" s="233"/>
      <c r="I45" s="233"/>
      <c r="J45" s="233"/>
      <c r="K45" s="233"/>
      <c r="L45" s="233"/>
    </row>
    <row r="46" spans="1:12">
      <c r="A46" s="233"/>
      <c r="B46" s="233"/>
      <c r="C46" s="233"/>
      <c r="D46" s="233"/>
      <c r="E46" s="233"/>
      <c r="F46" s="233"/>
      <c r="G46" s="233"/>
      <c r="H46" s="233"/>
      <c r="I46" s="233"/>
      <c r="J46" s="233"/>
      <c r="K46" s="233"/>
      <c r="L46" s="281" t="s">
        <v>45</v>
      </c>
    </row>
    <row r="47" spans="6:12">
      <c r="F47" s="233"/>
      <c r="G47" s="233"/>
      <c r="H47" s="233"/>
      <c r="I47" s="233"/>
      <c r="J47" s="233"/>
      <c r="K47" s="233"/>
      <c r="L47" s="233"/>
    </row>
    <row r="48" spans="6:12">
      <c r="F48" s="233"/>
      <c r="G48" s="233"/>
      <c r="H48" s="233"/>
      <c r="I48" s="233"/>
      <c r="J48" s="233"/>
      <c r="K48" s="233"/>
      <c r="L48" s="233"/>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G40:I40"/>
    <mergeCell ref="G42:I42"/>
    <mergeCell ref="G44:I44"/>
    <mergeCell ref="J34:J35"/>
    <mergeCell ref="K34:K35"/>
    <mergeCell ref="L34:L35"/>
    <mergeCell ref="G34:I35"/>
  </mergeCells>
  <conditionalFormatting sqref="A21:B21">
    <cfRule type="cellIs" dxfId="0" priority="19" stopIfTrue="1" operator="equal">
      <formula>"2 - X"</formula>
    </cfRule>
  </conditionalFormatting>
  <conditionalFormatting sqref="A22:B22">
    <cfRule type="cellIs" dxfId="0" priority="18" stopIfTrue="1" operator="equal">
      <formula>"3 - X"</formula>
    </cfRule>
  </conditionalFormatting>
  <conditionalFormatting sqref="A23:B23">
    <cfRule type="cellIs" dxfId="0" priority="1" stopIfTrue="1" operator="equal">
      <formula>"4 - X"</formula>
    </cfRule>
  </conditionalFormatting>
  <conditionalFormatting sqref="A24:B24">
    <cfRule type="cellIs" dxfId="0" priority="2" stopIfTrue="1" operator="equal">
      <formula>"5 - X"</formula>
    </cfRule>
  </conditionalFormatting>
  <conditionalFormatting sqref="A25:B25">
    <cfRule type="cellIs" dxfId="0" priority="3" stopIfTrue="1" operator="equal">
      <formula>"6 - X"</formula>
    </cfRule>
  </conditionalFormatting>
  <conditionalFormatting sqref="A26:B26">
    <cfRule type="cellIs" dxfId="0" priority="5" stopIfTrue="1" operator="equal">
      <formula>"8 - X"</formula>
    </cfRule>
  </conditionalFormatting>
  <conditionalFormatting sqref="A27:B27">
    <cfRule type="cellIs" dxfId="0" priority="6" stopIfTrue="1" operator="equal">
      <formula>"9 - X"</formula>
    </cfRule>
  </conditionalFormatting>
  <conditionalFormatting sqref="A28:B28">
    <cfRule type="cellIs" dxfId="0" priority="7" stopIfTrue="1" operator="equal">
      <formula>"10 - X"</formula>
    </cfRule>
  </conditionalFormatting>
  <conditionalFormatting sqref="A29:B29">
    <cfRule type="cellIs" dxfId="0" priority="8" stopIfTrue="1" operator="equal">
      <formula>"11 - X"</formula>
    </cfRule>
  </conditionalFormatting>
  <conditionalFormatting sqref="A30:B30">
    <cfRule type="cellIs" dxfId="0" priority="9" stopIfTrue="1" operator="equal">
      <formula>"12 - X"</formula>
    </cfRule>
  </conditionalFormatting>
  <conditionalFormatting sqref="A31:B31">
    <cfRule type="cellIs" dxfId="0" priority="10" stopIfTrue="1" operator="equal">
      <formula>"13 - X"</formula>
    </cfRule>
  </conditionalFormatting>
  <conditionalFormatting sqref="A32:B32">
    <cfRule type="cellIs" dxfId="0" priority="11" stopIfTrue="1" operator="equal">
      <formula>"14 - X"</formula>
    </cfRule>
  </conditionalFormatting>
  <conditionalFormatting sqref="A33:B33">
    <cfRule type="cellIs" dxfId="0" priority="12" stopIfTrue="1" operator="equal">
      <formula>"15 - X"</formula>
    </cfRule>
  </conditionalFormatting>
  <conditionalFormatting sqref="A34:B34">
    <cfRule type="cellIs" dxfId="0" priority="13" stopIfTrue="1" operator="equal">
      <formula>"16 - X"</formula>
    </cfRule>
  </conditionalFormatting>
  <conditionalFormatting sqref="A35:B35">
    <cfRule type="cellIs" dxfId="0" priority="14" stopIfTrue="1" operator="equal">
      <formula>"17 - X"</formula>
    </cfRule>
  </conditionalFormatting>
  <conditionalFormatting sqref="A36:B36">
    <cfRule type="cellIs" dxfId="0" priority="15" stopIfTrue="1" operator="equal">
      <formula>"18 - X"</formula>
    </cfRule>
  </conditionalFormatting>
  <conditionalFormatting sqref="A37:B37">
    <cfRule type="cellIs" dxfId="0" priority="16" stopIfTrue="1" operator="equal">
      <formula>"19 - X"</formula>
    </cfRule>
  </conditionalFormatting>
  <conditionalFormatting sqref="A38:B38">
    <cfRule type="cellIs" dxfId="0" priority="17" stopIfTrue="1" operator="equal">
      <formula>"20 - X"</formula>
    </cfRule>
  </conditionalFormatting>
  <pageMargins left="0.5" right="0.5" top="0.5" bottom="0.5" header="0.5" footer="0.5"/>
  <pageSetup paperSize="1" orientation="portrait"/>
  <headerFooter alignWithMargins="0"/>
  <drawing r:id="rId2"/>
  <legacyDrawing r:id="rId3"/>
  <oleObjects>
    <mc:AlternateContent xmlns:mc="http://schemas.openxmlformats.org/markup-compatibility/2006">
      <mc:Choice Requires="x14">
        <oleObject shapeId="1077" progId="Paint.Picture" r:id="rId4">
          <objectPr defaultSize="0" r:id="rId5">
            <anchor moveWithCells="1">
              <from>
                <xdr:col>10</xdr:col>
                <xdr:colOff>104775</xdr:colOff>
                <xdr:row>46</xdr:row>
                <xdr:rowOff>19050</xdr:rowOff>
              </from>
              <to>
                <xdr:col>12</xdr:col>
                <xdr:colOff>0</xdr:colOff>
                <xdr:row>48</xdr:row>
                <xdr:rowOff>0</xdr:rowOff>
              </to>
            </anchor>
          </objectPr>
        </oleObject>
      </mc:Choice>
      <mc:Fallback>
        <oleObject shapeId="1077" progId="Paint.Picture" r:id="rId4"/>
      </mc:Fallback>
    </mc:AlternateContent>
    <mc:AlternateContent xmlns:mc="http://schemas.openxmlformats.org/markup-compatibility/2006">
      <mc:Choice Requires="x14">
        <oleObject shapeId="1113" progId="Paint.Picture" r:id="rId6">
          <objectPr defaultSize="0" r:id="rId7">
            <anchor moveWithCells="1" sizeWithCells="1">
              <from>
                <xdr:col>10</xdr:col>
                <xdr:colOff>285750</xdr:colOff>
                <xdr:row>0</xdr:row>
                <xdr:rowOff>95250</xdr:rowOff>
              </from>
              <to>
                <xdr:col>11</xdr:col>
                <xdr:colOff>161925</xdr:colOff>
                <xdr:row>1</xdr:row>
                <xdr:rowOff>209550</xdr:rowOff>
              </to>
            </anchor>
          </objectPr>
        </oleObject>
      </mc:Choice>
      <mc:Fallback>
        <oleObject shapeId="1113" progId="Paint.Picture" r:id="rId6"/>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tabSelected="1" workbookViewId="0">
      <selection activeCell="L18" sqref="L18"/>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s="63" customFormat="1" ht="20.25" spans="1:9">
      <c r="A1" s="65" t="str">
        <f ca="1">MID(CELL("filename",A7),FIND("]",CELL("filename"),1)+1,255)</f>
        <v>Haul Blend</v>
      </c>
      <c r="B1" s="65"/>
      <c r="C1" s="65"/>
      <c r="D1" s="65"/>
      <c r="E1" s="65"/>
      <c r="F1" s="65"/>
      <c r="G1" s="65"/>
      <c r="H1" s="65"/>
      <c r="I1" s="65"/>
    </row>
    <row r="2" s="63" customFormat="1" ht="3.75" customHeight="1" spans="1:9">
      <c r="A2" s="66"/>
      <c r="B2" s="66"/>
      <c r="C2" s="66"/>
      <c r="D2" s="66"/>
      <c r="E2" s="66"/>
      <c r="F2" s="66"/>
      <c r="G2" s="66"/>
      <c r="H2" s="66"/>
      <c r="I2" s="66"/>
    </row>
    <row r="3" s="61" customFormat="1" spans="1:9">
      <c r="A3" s="67"/>
      <c r="B3" s="67"/>
      <c r="C3" s="67"/>
      <c r="D3" s="68"/>
      <c r="E3" s="68" t="s">
        <v>99</v>
      </c>
      <c r="F3" s="69"/>
      <c r="G3" s="70"/>
      <c r="H3" s="67"/>
      <c r="I3" s="67"/>
    </row>
    <row r="4" s="61" customFormat="1" ht="12" spans="1:9">
      <c r="A4" s="67"/>
      <c r="B4" s="67"/>
      <c r="C4" s="67"/>
      <c r="D4" s="71" t="s">
        <v>100</v>
      </c>
      <c r="E4" s="72">
        <f>COUNTIF($D$12:$D$65,"U")</f>
        <v>0</v>
      </c>
      <c r="F4" s="73" t="str">
        <f t="shared" ref="F4:F8" si="0">IF($E$9=0,"-",$E4/$E$9)</f>
        <v>-</v>
      </c>
      <c r="G4" s="74">
        <f>SUMIF($D$12:$D$64,"U",$G$12:$G$64)/60</f>
        <v>0</v>
      </c>
      <c r="H4" s="67"/>
      <c r="I4" s="67"/>
    </row>
    <row r="5" s="61" customFormat="1" ht="12" spans="1:9">
      <c r="A5" s="67"/>
      <c r="B5" s="67"/>
      <c r="C5" s="67"/>
      <c r="D5" s="71" t="s">
        <v>101</v>
      </c>
      <c r="E5" s="72">
        <f>COUNTIF($D$12:$D$65,"P")</f>
        <v>0</v>
      </c>
      <c r="F5" s="73" t="str">
        <f t="shared" si="0"/>
        <v>-</v>
      </c>
      <c r="G5" s="75">
        <f>SUMIF($D$12:$D$65,"P",$G$12:$G$65)/60</f>
        <v>0</v>
      </c>
      <c r="H5" s="67"/>
      <c r="I5" s="67"/>
    </row>
    <row r="6" s="61" customFormat="1" ht="12" spans="1:9">
      <c r="A6" s="67"/>
      <c r="B6" s="67"/>
      <c r="C6" s="67"/>
      <c r="D6" s="71" t="s">
        <v>102</v>
      </c>
      <c r="E6" s="72">
        <f>COUNTIF($D$12:$D$65,"F")</f>
        <v>0</v>
      </c>
      <c r="F6" s="73" t="str">
        <f t="shared" si="0"/>
        <v>-</v>
      </c>
      <c r="G6" s="75">
        <f>SUMIF($D$12:$D$65,"F",$G$12:$G$65)/60</f>
        <v>0</v>
      </c>
      <c r="H6" s="67"/>
      <c r="I6" s="67"/>
    </row>
    <row r="7" s="61" customFormat="1" ht="12" spans="1:9">
      <c r="A7" s="76"/>
      <c r="B7" s="76"/>
      <c r="C7" s="77"/>
      <c r="D7" s="71" t="s">
        <v>103</v>
      </c>
      <c r="E7" s="72">
        <f>COUNTIF($D$12:$D$65,"S")</f>
        <v>0</v>
      </c>
      <c r="F7" s="73" t="str">
        <f t="shared" si="0"/>
        <v>-</v>
      </c>
      <c r="G7" s="75">
        <f>SUMIF($D$12:$D$65,"S",$G$12:$G$65)/60</f>
        <v>0</v>
      </c>
      <c r="H7" s="67"/>
      <c r="I7" s="67"/>
    </row>
    <row r="8" s="61" customFormat="1" ht="12" spans="1:9">
      <c r="A8" s="76"/>
      <c r="B8" s="76"/>
      <c r="C8" s="77"/>
      <c r="D8" s="71" t="s">
        <v>104</v>
      </c>
      <c r="E8" s="72">
        <f>COUNTIF($D$12:$D$65,"B")</f>
        <v>0</v>
      </c>
      <c r="F8" s="78" t="str">
        <f t="shared" si="0"/>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0</v>
      </c>
      <c r="F10" s="85"/>
      <c r="G10" s="86">
        <f>SUMIF($D$12:$D$65,"n/a",$G$12:$G$65)/60</f>
        <v>0</v>
      </c>
      <c r="I10" s="108"/>
    </row>
    <row r="11" s="63" customFormat="1" ht="4.5" customHeight="1" spans="1:9">
      <c r="A11" s="87"/>
      <c r="B11" s="87"/>
      <c r="C11" s="87"/>
      <c r="D11" s="87"/>
      <c r="E11" s="87"/>
      <c r="F11" s="87"/>
      <c r="G11" s="87"/>
      <c r="H11" s="87"/>
      <c r="I11" s="109"/>
    </row>
    <row r="12" s="63" customFormat="1" ht="29.25" customHeight="1" spans="1:9">
      <c r="A12" s="88" t="s">
        <v>105</v>
      </c>
      <c r="B12" s="88" t="s">
        <v>192</v>
      </c>
      <c r="C12" s="88" t="s">
        <v>107</v>
      </c>
      <c r="D12" s="88" t="s">
        <v>108</v>
      </c>
      <c r="E12" s="88" t="s">
        <v>109</v>
      </c>
      <c r="F12" s="88" t="s">
        <v>31</v>
      </c>
      <c r="G12" s="88" t="s">
        <v>110</v>
      </c>
      <c r="H12" s="89" t="s">
        <v>65</v>
      </c>
      <c r="I12" s="110"/>
    </row>
    <row r="13" s="63" customFormat="1" ht="13.5" spans="1:9">
      <c r="A13" s="90" t="s">
        <v>229</v>
      </c>
      <c r="B13" s="91"/>
      <c r="C13" s="91"/>
      <c r="D13" s="91"/>
      <c r="E13" s="91"/>
      <c r="F13" s="91"/>
      <c r="G13" s="91"/>
      <c r="H13" s="91"/>
      <c r="I13" s="111"/>
    </row>
    <row r="14" s="63" customFormat="1" ht="50" customHeight="1" spans="1:9">
      <c r="A14" s="92"/>
      <c r="B14" s="172" t="s">
        <v>247</v>
      </c>
      <c r="C14" s="149" t="s">
        <v>248</v>
      </c>
      <c r="D14" s="95"/>
      <c r="E14" s="96"/>
      <c r="F14" s="97"/>
      <c r="G14" s="98"/>
      <c r="H14" s="99"/>
      <c r="I14" s="97"/>
    </row>
    <row r="15" s="63" customFormat="1" ht="57" customHeight="1" spans="1:9">
      <c r="A15" s="100"/>
      <c r="B15" s="173" t="s">
        <v>249</v>
      </c>
      <c r="C15" s="174" t="s">
        <v>248</v>
      </c>
      <c r="D15" s="95"/>
      <c r="E15" s="96"/>
      <c r="F15" s="97"/>
      <c r="G15" s="98"/>
      <c r="H15" s="105"/>
      <c r="I15" s="104"/>
    </row>
    <row r="16" s="63" customFormat="1" ht="58" customHeight="1" spans="1:9">
      <c r="A16" s="100"/>
      <c r="B16" s="175" t="s">
        <v>250</v>
      </c>
      <c r="C16" s="101" t="s">
        <v>248</v>
      </c>
      <c r="D16" s="95"/>
      <c r="E16" s="96"/>
      <c r="F16" s="97"/>
      <c r="G16" s="98"/>
      <c r="H16" s="105"/>
      <c r="I16" s="104"/>
    </row>
    <row r="17" s="63" customFormat="1" ht="59" customHeight="1" spans="1:9">
      <c r="A17" s="100"/>
      <c r="B17" s="176" t="s">
        <v>251</v>
      </c>
      <c r="C17" s="165" t="s">
        <v>248</v>
      </c>
      <c r="D17" s="95"/>
      <c r="E17" s="96"/>
      <c r="F17" s="97"/>
      <c r="G17" s="98"/>
      <c r="H17" s="105"/>
      <c r="I17" s="104"/>
    </row>
    <row r="18" s="63" customFormat="1" ht="89" customHeight="1" spans="1:9">
      <c r="A18" s="100"/>
      <c r="B18" s="176" t="s">
        <v>252</v>
      </c>
      <c r="C18" s="165" t="s">
        <v>248</v>
      </c>
      <c r="D18" s="95"/>
      <c r="E18" s="96"/>
      <c r="F18" s="97"/>
      <c r="G18" s="98"/>
      <c r="H18" s="105"/>
      <c r="I18" s="104"/>
    </row>
    <row r="19" s="63" customFormat="1" spans="1:9">
      <c r="A19" s="100"/>
      <c r="B19" s="165"/>
      <c r="C19" s="165"/>
      <c r="D19" s="95"/>
      <c r="E19" s="96"/>
      <c r="F19" s="97"/>
      <c r="G19" s="98"/>
      <c r="H19" s="105"/>
      <c r="I19" s="104"/>
    </row>
    <row r="20" s="63" customFormat="1" spans="1:9">
      <c r="A20" s="100"/>
      <c r="B20" s="165"/>
      <c r="C20" s="165"/>
      <c r="D20" s="95"/>
      <c r="E20" s="96"/>
      <c r="F20" s="97"/>
      <c r="G20" s="98"/>
      <c r="H20" s="105"/>
      <c r="I20" s="104"/>
    </row>
    <row r="21" s="63" customFormat="1" spans="1:9">
      <c r="A21" s="177"/>
      <c r="B21" s="178"/>
      <c r="C21" s="178"/>
      <c r="D21" s="179"/>
      <c r="E21" s="180"/>
      <c r="F21" s="181"/>
      <c r="G21" s="182"/>
      <c r="H21" s="183"/>
      <c r="I21" s="184"/>
    </row>
    <row r="22" s="63" customFormat="1" spans="1:9">
      <c r="A22" s="100"/>
      <c r="B22" s="165"/>
      <c r="C22" s="165"/>
      <c r="D22" s="95"/>
      <c r="E22" s="103"/>
      <c r="F22" s="104"/>
      <c r="G22" s="98"/>
      <c r="H22" s="105"/>
      <c r="I22" s="104"/>
    </row>
    <row r="23" s="63" customFormat="1" spans="1:9">
      <c r="A23" s="100"/>
      <c r="B23" s="165"/>
      <c r="C23" s="165"/>
      <c r="D23" s="95"/>
      <c r="E23" s="103"/>
      <c r="F23" s="104"/>
      <c r="G23" s="98"/>
      <c r="H23" s="105"/>
      <c r="I23" s="104"/>
    </row>
    <row r="24" s="63" customFormat="1" spans="1:9">
      <c r="A24" s="100"/>
      <c r="B24" s="165"/>
      <c r="C24" s="165"/>
      <c r="D24" s="95"/>
      <c r="E24" s="103"/>
      <c r="F24" s="104"/>
      <c r="G24" s="98"/>
      <c r="H24" s="105"/>
      <c r="I24" s="104"/>
    </row>
    <row r="25" s="63" customFormat="1" spans="1:9">
      <c r="A25" s="100"/>
      <c r="B25" s="165"/>
      <c r="C25" s="165"/>
      <c r="D25" s="95"/>
      <c r="E25" s="103"/>
      <c r="F25" s="104"/>
      <c r="G25" s="98"/>
      <c r="H25" s="105"/>
      <c r="I25" s="104"/>
    </row>
    <row r="26" s="63" customFormat="1" spans="1:9">
      <c r="A26" s="100"/>
      <c r="B26" s="165"/>
      <c r="C26" s="165"/>
      <c r="D26" s="95"/>
      <c r="E26" s="103"/>
      <c r="F26" s="104"/>
      <c r="G26" s="98"/>
      <c r="H26" s="105"/>
      <c r="I26" s="104"/>
    </row>
    <row r="27" s="63" customFormat="1" spans="1:9">
      <c r="A27" s="100"/>
      <c r="B27" s="165"/>
      <c r="C27" s="165"/>
      <c r="D27" s="95"/>
      <c r="E27" s="103"/>
      <c r="F27" s="104"/>
      <c r="G27" s="98"/>
      <c r="H27" s="105"/>
      <c r="I27" s="104"/>
    </row>
    <row r="28" s="63" customFormat="1" spans="1:9">
      <c r="A28" s="100"/>
      <c r="B28" s="165"/>
      <c r="C28" s="165"/>
      <c r="D28" s="95"/>
      <c r="E28" s="103"/>
      <c r="F28" s="104"/>
      <c r="G28" s="98"/>
      <c r="H28" s="105"/>
      <c r="I28" s="104"/>
    </row>
    <row r="29" s="63" customFormat="1" spans="1:9">
      <c r="A29" s="100"/>
      <c r="B29" s="165"/>
      <c r="C29" s="165"/>
      <c r="D29" s="95"/>
      <c r="E29" s="103"/>
      <c r="F29" s="104"/>
      <c r="G29" s="98"/>
      <c r="H29" s="105"/>
      <c r="I29" s="104"/>
    </row>
    <row r="30" s="63" customFormat="1" spans="1:9">
      <c r="A30" s="100"/>
      <c r="B30" s="101"/>
      <c r="C30" s="101"/>
      <c r="D30" s="95"/>
      <c r="E30" s="103"/>
      <c r="F30" s="104"/>
      <c r="G30" s="98"/>
      <c r="H30" s="105"/>
      <c r="I30" s="104"/>
    </row>
    <row r="31" s="63" customFormat="1" spans="1:9">
      <c r="A31" s="100"/>
      <c r="B31" s="102"/>
      <c r="C31" s="101"/>
      <c r="D31" s="95"/>
      <c r="E31" s="103"/>
      <c r="F31" s="104"/>
      <c r="G31" s="98"/>
      <c r="H31" s="105"/>
      <c r="I31" s="104"/>
    </row>
    <row r="32" s="63" customFormat="1" spans="1:9">
      <c r="A32" s="100"/>
      <c r="B32" s="102"/>
      <c r="C32" s="101"/>
      <c r="D32" s="95"/>
      <c r="E32" s="103"/>
      <c r="F32" s="104"/>
      <c r="G32" s="98"/>
      <c r="H32" s="105"/>
      <c r="I32" s="104"/>
    </row>
    <row r="33" s="63" customFormat="1" spans="1:9">
      <c r="A33" s="100"/>
      <c r="B33" s="101"/>
      <c r="C33" s="101"/>
      <c r="D33" s="95"/>
      <c r="E33" s="103"/>
      <c r="F33" s="104"/>
      <c r="G33" s="98"/>
      <c r="H33" s="105"/>
      <c r="I33" s="104"/>
    </row>
    <row r="34" s="63" customFormat="1" spans="1:9">
      <c r="A34" s="100"/>
      <c r="B34" s="102"/>
      <c r="C34" s="101"/>
      <c r="D34" s="95"/>
      <c r="E34" s="103"/>
      <c r="F34" s="104"/>
      <c r="G34" s="98"/>
      <c r="H34" s="105"/>
      <c r="I34" s="104"/>
    </row>
    <row r="35" s="63" customFormat="1" spans="1:9">
      <c r="A35" s="100"/>
      <c r="B35" s="102"/>
      <c r="C35" s="101"/>
      <c r="D35" s="95"/>
      <c r="E35" s="103"/>
      <c r="F35" s="104"/>
      <c r="G35" s="98"/>
      <c r="H35" s="105"/>
      <c r="I35" s="104"/>
    </row>
    <row r="36" s="63" customFormat="1" spans="1:9">
      <c r="A36" s="100"/>
      <c r="B36" s="101"/>
      <c r="C36" s="101"/>
      <c r="D36" s="95"/>
      <c r="E36" s="103"/>
      <c r="F36" s="104"/>
      <c r="G36" s="98"/>
      <c r="H36" s="105"/>
      <c r="I36" s="104"/>
    </row>
    <row r="37" s="63" customFormat="1" spans="1:9">
      <c r="A37" s="100"/>
      <c r="B37" s="102"/>
      <c r="C37" s="101"/>
      <c r="D37" s="95"/>
      <c r="E37" s="103"/>
      <c r="F37" s="104"/>
      <c r="G37" s="98"/>
      <c r="H37" s="105"/>
      <c r="I37" s="104"/>
    </row>
    <row r="38" s="63" customFormat="1" spans="1:9">
      <c r="A38" s="100"/>
      <c r="B38" s="102"/>
      <c r="C38" s="101"/>
      <c r="D38" s="95"/>
      <c r="E38" s="103"/>
      <c r="F38" s="104"/>
      <c r="G38" s="98"/>
      <c r="H38" s="105"/>
      <c r="I38" s="104"/>
    </row>
    <row r="39" s="63" customFormat="1" spans="1:9">
      <c r="A39" s="100"/>
      <c r="B39" s="101"/>
      <c r="C39" s="101"/>
      <c r="D39" s="95"/>
      <c r="E39" s="103"/>
      <c r="F39" s="104"/>
      <c r="G39" s="98"/>
      <c r="H39" s="105"/>
      <c r="I39" s="104"/>
    </row>
    <row r="40" s="63" customFormat="1" spans="1:9">
      <c r="A40" s="100"/>
      <c r="B40" s="102"/>
      <c r="C40" s="101"/>
      <c r="D40" s="95"/>
      <c r="E40" s="103"/>
      <c r="F40" s="104"/>
      <c r="G40" s="98"/>
      <c r="H40" s="105"/>
      <c r="I40" s="104"/>
    </row>
    <row r="41" s="63" customFormat="1" spans="1:9">
      <c r="A41" s="100"/>
      <c r="B41" s="102"/>
      <c r="C41" s="101"/>
      <c r="D41" s="95"/>
      <c r="E41" s="103"/>
      <c r="F41" s="104"/>
      <c r="G41" s="98"/>
      <c r="H41" s="105"/>
      <c r="I41" s="104"/>
    </row>
    <row r="42" s="63" customFormat="1" spans="1:9">
      <c r="A42" s="100"/>
      <c r="B42" s="101"/>
      <c r="C42" s="101"/>
      <c r="D42" s="95"/>
      <c r="E42" s="103"/>
      <c r="F42" s="104"/>
      <c r="G42" s="98"/>
      <c r="H42" s="105"/>
      <c r="I42" s="104"/>
    </row>
    <row r="43" s="63" customFormat="1" spans="1:9">
      <c r="A43" s="100"/>
      <c r="B43" s="102"/>
      <c r="C43" s="101"/>
      <c r="D43" s="95"/>
      <c r="E43" s="103"/>
      <c r="F43" s="104"/>
      <c r="G43" s="98"/>
      <c r="H43" s="105"/>
      <c r="I43" s="104"/>
    </row>
    <row r="44" s="63" customFormat="1" spans="1:9">
      <c r="A44" s="100"/>
      <c r="B44" s="102"/>
      <c r="C44" s="101"/>
      <c r="D44" s="95"/>
      <c r="E44" s="103"/>
      <c r="F44" s="104"/>
      <c r="G44" s="98"/>
      <c r="H44" s="105"/>
      <c r="I44" s="104"/>
    </row>
    <row r="45" s="63" customFormat="1" spans="1:9">
      <c r="A45" s="100"/>
      <c r="B45" s="101"/>
      <c r="C45" s="101"/>
      <c r="D45" s="95"/>
      <c r="E45" s="103"/>
      <c r="F45" s="104"/>
      <c r="G45" s="98"/>
      <c r="H45" s="105"/>
      <c r="I45" s="104"/>
    </row>
    <row r="46" s="63" customFormat="1" spans="1:9">
      <c r="A46" s="100"/>
      <c r="B46" s="102"/>
      <c r="C46" s="101"/>
      <c r="D46" s="95"/>
      <c r="E46" s="103"/>
      <c r="F46" s="104"/>
      <c r="G46" s="98"/>
      <c r="H46" s="105"/>
      <c r="I46" s="104"/>
    </row>
    <row r="47" s="63" customFormat="1" spans="1:9">
      <c r="A47" s="100"/>
      <c r="B47" s="102"/>
      <c r="C47" s="101"/>
      <c r="D47" s="95"/>
      <c r="E47" s="103"/>
      <c r="F47" s="104"/>
      <c r="G47" s="98"/>
      <c r="H47" s="105"/>
      <c r="I47" s="104"/>
    </row>
    <row r="48" s="63" customFormat="1" spans="1:9">
      <c r="A48" s="100"/>
      <c r="B48" s="101"/>
      <c r="C48" s="101"/>
      <c r="D48" s="95"/>
      <c r="E48" s="103"/>
      <c r="F48" s="104"/>
      <c r="G48" s="98"/>
      <c r="H48" s="105"/>
      <c r="I48" s="104"/>
    </row>
    <row r="49" s="63" customFormat="1" spans="1:9">
      <c r="A49" s="100"/>
      <c r="B49" s="102"/>
      <c r="C49" s="101"/>
      <c r="D49" s="95"/>
      <c r="E49" s="103"/>
      <c r="F49" s="104"/>
      <c r="G49" s="98"/>
      <c r="H49" s="105"/>
      <c r="I49" s="104"/>
    </row>
    <row r="50" s="63" customFormat="1" spans="1:9">
      <c r="A50" s="100"/>
      <c r="B50" s="102"/>
      <c r="C50" s="101"/>
      <c r="D50" s="95"/>
      <c r="E50" s="103"/>
      <c r="F50" s="104"/>
      <c r="G50" s="98"/>
      <c r="H50" s="105"/>
      <c r="I50" s="104"/>
    </row>
    <row r="51" s="63" customFormat="1" spans="1:9">
      <c r="A51" s="100"/>
      <c r="B51" s="101"/>
      <c r="C51" s="101"/>
      <c r="D51" s="95"/>
      <c r="E51" s="103"/>
      <c r="F51" s="104"/>
      <c r="G51" s="98"/>
      <c r="H51" s="105"/>
      <c r="I51" s="104"/>
    </row>
    <row r="52" s="63" customFormat="1" spans="1:9">
      <c r="A52" s="100"/>
      <c r="B52" s="102"/>
      <c r="C52" s="101"/>
      <c r="D52" s="95"/>
      <c r="E52" s="103"/>
      <c r="F52" s="104"/>
      <c r="G52" s="98"/>
      <c r="H52" s="105"/>
      <c r="I52" s="104"/>
    </row>
    <row r="53" s="63" customFormat="1" spans="1:9">
      <c r="A53" s="100"/>
      <c r="B53" s="102"/>
      <c r="C53" s="101"/>
      <c r="D53" s="95"/>
      <c r="E53" s="103"/>
      <c r="F53" s="104"/>
      <c r="G53" s="98"/>
      <c r="H53" s="105"/>
      <c r="I53" s="104"/>
    </row>
    <row r="54" s="63" customFormat="1" spans="1:9">
      <c r="A54" s="100"/>
      <c r="B54" s="101"/>
      <c r="C54" s="101"/>
      <c r="D54" s="95"/>
      <c r="E54" s="103"/>
      <c r="F54" s="104"/>
      <c r="G54" s="98"/>
      <c r="H54" s="105"/>
      <c r="I54" s="104"/>
    </row>
    <row r="55" s="63" customFormat="1" spans="1:9">
      <c r="A55" s="100"/>
      <c r="B55" s="102"/>
      <c r="C55" s="101"/>
      <c r="D55" s="95"/>
      <c r="E55" s="103"/>
      <c r="F55" s="104"/>
      <c r="G55" s="98"/>
      <c r="H55" s="105"/>
      <c r="I55" s="104"/>
    </row>
    <row r="56" s="63" customFormat="1" spans="1:9">
      <c r="A56" s="100"/>
      <c r="B56" s="102"/>
      <c r="C56" s="101"/>
      <c r="D56" s="95"/>
      <c r="E56" s="103"/>
      <c r="F56" s="104"/>
      <c r="G56" s="98"/>
      <c r="H56" s="105"/>
      <c r="I56" s="104"/>
    </row>
    <row r="57" s="63" customFormat="1" spans="1:9">
      <c r="A57" s="100"/>
      <c r="B57" s="101"/>
      <c r="C57" s="101"/>
      <c r="D57" s="95"/>
      <c r="E57" s="103"/>
      <c r="F57" s="104"/>
      <c r="G57" s="98"/>
      <c r="H57" s="105"/>
      <c r="I57" s="104"/>
    </row>
    <row r="58" s="63" customFormat="1" spans="1:9">
      <c r="A58" s="100"/>
      <c r="B58" s="102"/>
      <c r="C58" s="101"/>
      <c r="D58" s="95"/>
      <c r="E58" s="103"/>
      <c r="F58" s="104"/>
      <c r="G58" s="98"/>
      <c r="H58" s="105"/>
      <c r="I58" s="104"/>
    </row>
    <row r="59" s="63" customFormat="1" spans="1:9">
      <c r="A59" s="100"/>
      <c r="B59" s="102"/>
      <c r="C59" s="101"/>
      <c r="D59" s="95"/>
      <c r="E59" s="103"/>
      <c r="F59" s="104"/>
      <c r="G59" s="98"/>
      <c r="H59" s="105"/>
      <c r="I59" s="104"/>
    </row>
    <row r="60" s="63" customFormat="1" spans="1:9">
      <c r="A60" s="100"/>
      <c r="B60" s="101"/>
      <c r="C60" s="101"/>
      <c r="D60" s="95"/>
      <c r="E60" s="103"/>
      <c r="F60" s="104"/>
      <c r="G60" s="98"/>
      <c r="H60" s="105"/>
      <c r="I60" s="104"/>
    </row>
    <row r="61" s="63" customFormat="1" spans="1:9">
      <c r="A61" s="100"/>
      <c r="B61" s="102"/>
      <c r="C61" s="101"/>
      <c r="D61" s="95"/>
      <c r="E61" s="103"/>
      <c r="F61" s="104"/>
      <c r="G61" s="98"/>
      <c r="H61" s="105"/>
      <c r="I61" s="104"/>
    </row>
    <row r="62" s="63" customFormat="1" spans="1:9">
      <c r="A62" s="100"/>
      <c r="B62" s="102"/>
      <c r="C62" s="101"/>
      <c r="D62" s="95"/>
      <c r="E62" s="103"/>
      <c r="F62" s="104"/>
      <c r="G62" s="98"/>
      <c r="H62" s="105"/>
      <c r="I62" s="104"/>
    </row>
    <row r="63" s="63" customFormat="1" spans="1:9">
      <c r="A63" s="100"/>
      <c r="B63" s="101"/>
      <c r="C63" s="101"/>
      <c r="D63" s="95"/>
      <c r="E63" s="103"/>
      <c r="F63" s="104"/>
      <c r="G63" s="98"/>
      <c r="H63" s="105"/>
      <c r="I63" s="104"/>
    </row>
    <row r="64" s="63" customFormat="1" spans="1:9">
      <c r="A64" s="100"/>
      <c r="B64" s="101"/>
      <c r="C64" s="101"/>
      <c r="D64" s="95"/>
      <c r="E64" s="103"/>
      <c r="F64" s="104"/>
      <c r="G64" s="98"/>
      <c r="H64" s="105"/>
      <c r="I64" s="104"/>
    </row>
    <row r="65" s="63" customFormat="1" ht="13.5" spans="1:9">
      <c r="A65" s="90"/>
      <c r="B65" s="91"/>
      <c r="C65" s="91"/>
      <c r="D65" s="91"/>
      <c r="E65" s="91"/>
      <c r="F65" s="91"/>
      <c r="G65" s="91"/>
      <c r="H65" s="91"/>
      <c r="I65" s="111"/>
    </row>
    <row r="66" s="62" customFormat="1" ht="36" customHeight="1" spans="1:9">
      <c r="A66" s="100"/>
      <c r="B66" s="148"/>
      <c r="C66" s="149"/>
      <c r="D66" s="95"/>
      <c r="E66" s="96"/>
      <c r="F66" s="97"/>
      <c r="G66" s="98"/>
      <c r="H66" s="105"/>
      <c r="I66" s="104"/>
    </row>
    <row r="67" s="62" customFormat="1" ht="36" customHeight="1" spans="1:9">
      <c r="A67" s="100"/>
      <c r="B67" s="185"/>
      <c r="C67" s="174"/>
      <c r="D67" s="95"/>
      <c r="E67" s="96"/>
      <c r="F67" s="97"/>
      <c r="G67" s="98"/>
      <c r="H67" s="105"/>
      <c r="I67" s="104"/>
    </row>
    <row r="68" s="62" customFormat="1" ht="36" customHeight="1" spans="1:9">
      <c r="A68" s="100"/>
      <c r="B68" s="185"/>
      <c r="C68" s="101"/>
      <c r="D68" s="95"/>
      <c r="E68" s="96"/>
      <c r="F68" s="97"/>
      <c r="G68" s="98"/>
      <c r="H68" s="105"/>
      <c r="I68" s="104"/>
    </row>
    <row r="69" s="62" customFormat="1" ht="36" customHeight="1" spans="1:9">
      <c r="A69" s="100"/>
      <c r="B69" s="165"/>
      <c r="C69" s="165"/>
      <c r="D69" s="95"/>
      <c r="E69" s="96"/>
      <c r="F69" s="97"/>
      <c r="G69" s="98"/>
      <c r="H69" s="105"/>
      <c r="I69" s="104"/>
    </row>
    <row r="70" s="62" customFormat="1" ht="36" customHeight="1" spans="1:9">
      <c r="A70" s="100"/>
      <c r="B70" s="165"/>
      <c r="C70" s="165"/>
      <c r="D70" s="95"/>
      <c r="E70" s="96"/>
      <c r="F70" s="97"/>
      <c r="G70" s="98"/>
      <c r="H70" s="105"/>
      <c r="I70" s="104"/>
    </row>
    <row r="71" s="62" customFormat="1" ht="36" customHeight="1" spans="1:9">
      <c r="A71" s="100"/>
      <c r="B71" s="165"/>
      <c r="C71" s="165"/>
      <c r="D71" s="95"/>
      <c r="E71" s="96"/>
      <c r="F71" s="97"/>
      <c r="G71" s="98"/>
      <c r="H71" s="105"/>
      <c r="I71" s="104"/>
    </row>
    <row r="72" s="62" customFormat="1" ht="36" customHeight="1" spans="1:9">
      <c r="A72" s="100"/>
      <c r="B72" s="165"/>
      <c r="C72" s="165"/>
      <c r="D72" s="95"/>
      <c r="E72" s="96"/>
      <c r="F72" s="97"/>
      <c r="G72" s="98"/>
      <c r="H72" s="105"/>
      <c r="I72" s="104"/>
    </row>
    <row r="73" s="62" customFormat="1" ht="198.95" customHeight="1" spans="1:9">
      <c r="A73" s="100"/>
      <c r="B73" s="165"/>
      <c r="C73" s="165"/>
      <c r="D73" s="95"/>
      <c r="E73" s="180"/>
      <c r="F73" s="181"/>
      <c r="G73" s="182"/>
      <c r="H73" s="105"/>
      <c r="I73" s="104"/>
    </row>
    <row r="74" s="62" customFormat="1" spans="1:9">
      <c r="A74" s="100">
        <f>MAX(A$12:A73)+1</f>
        <v>1</v>
      </c>
      <c r="B74" s="101"/>
      <c r="C74" s="101"/>
      <c r="D74" s="95" t="s">
        <v>117</v>
      </c>
      <c r="E74" s="103"/>
      <c r="F74" s="104"/>
      <c r="G74" s="98"/>
      <c r="H74" s="105"/>
      <c r="I74" s="104"/>
    </row>
    <row r="75" s="63" customFormat="1" spans="1:9">
      <c r="A75" s="100">
        <f>MAX(A$12:A74)+1</f>
        <v>2</v>
      </c>
      <c r="B75" s="102"/>
      <c r="C75" s="101"/>
      <c r="D75" s="95" t="s">
        <v>117</v>
      </c>
      <c r="E75" s="103"/>
      <c r="F75" s="104"/>
      <c r="G75" s="98"/>
      <c r="H75" s="105"/>
      <c r="I75" s="104"/>
    </row>
    <row r="76" s="63" customFormat="1" spans="1:9">
      <c r="A76" s="100">
        <f>MAX(A$12:A75)+1</f>
        <v>3</v>
      </c>
      <c r="B76" s="102"/>
      <c r="C76" s="101"/>
      <c r="D76" s="95" t="s">
        <v>117</v>
      </c>
      <c r="E76" s="103"/>
      <c r="F76" s="104"/>
      <c r="G76" s="98"/>
      <c r="H76" s="105"/>
      <c r="I76" s="104"/>
    </row>
    <row r="77" s="63" customFormat="1" spans="1:9">
      <c r="A77" s="100">
        <f>MAX(A$12:A76)+1</f>
        <v>4</v>
      </c>
      <c r="B77" s="101"/>
      <c r="C77" s="101"/>
      <c r="D77" s="95" t="s">
        <v>117</v>
      </c>
      <c r="E77" s="103"/>
      <c r="F77" s="104"/>
      <c r="G77" s="98"/>
      <c r="H77" s="105"/>
      <c r="I77" s="104"/>
    </row>
    <row r="78" s="63" customFormat="1" spans="1:9">
      <c r="A78" s="100">
        <f>MAX(A$12:A77)+1</f>
        <v>5</v>
      </c>
      <c r="B78" s="101"/>
      <c r="C78" s="101"/>
      <c r="D78" s="95" t="s">
        <v>117</v>
      </c>
      <c r="E78" s="103"/>
      <c r="F78" s="104"/>
      <c r="G78" s="98"/>
      <c r="H78" s="105"/>
      <c r="I78" s="104"/>
    </row>
    <row r="79" s="63" customFormat="1" spans="1:9">
      <c r="A79" s="100">
        <f>MAX(A$12:A78)+1</f>
        <v>6</v>
      </c>
      <c r="B79" s="102"/>
      <c r="C79" s="101"/>
      <c r="D79" s="95" t="s">
        <v>117</v>
      </c>
      <c r="E79" s="103"/>
      <c r="F79" s="104"/>
      <c r="G79" s="98"/>
      <c r="H79" s="105"/>
      <c r="I79" s="104"/>
    </row>
    <row r="80" s="63" customFormat="1" spans="1:9">
      <c r="A80" s="100">
        <f>MAX(A$12:A79)+1</f>
        <v>7</v>
      </c>
      <c r="B80" s="102"/>
      <c r="C80" s="101"/>
      <c r="D80" s="95" t="s">
        <v>117</v>
      </c>
      <c r="E80" s="103"/>
      <c r="F80" s="104"/>
      <c r="G80" s="98"/>
      <c r="H80" s="105"/>
      <c r="I80" s="104"/>
    </row>
    <row r="81" s="63" customFormat="1" spans="1:9">
      <c r="A81" s="100">
        <f>MAX(A$12:A80)+1</f>
        <v>8</v>
      </c>
      <c r="B81" s="101"/>
      <c r="C81" s="101"/>
      <c r="D81" s="95" t="s">
        <v>117</v>
      </c>
      <c r="E81" s="103"/>
      <c r="F81" s="104"/>
      <c r="G81" s="98"/>
      <c r="H81" s="105"/>
      <c r="I81" s="104"/>
    </row>
    <row r="82" s="63" customFormat="1" spans="1:9">
      <c r="A82" s="100">
        <f>MAX(A$12:A81)+1</f>
        <v>9</v>
      </c>
      <c r="B82" s="102"/>
      <c r="C82" s="101"/>
      <c r="D82" s="95" t="s">
        <v>117</v>
      </c>
      <c r="E82" s="103"/>
      <c r="F82" s="104"/>
      <c r="G82" s="98"/>
      <c r="H82" s="105"/>
      <c r="I82" s="104"/>
    </row>
    <row r="83" s="63" customFormat="1" spans="1:9">
      <c r="A83" s="100">
        <f>MAX(A$12:A82)+1</f>
        <v>10</v>
      </c>
      <c r="B83" s="101"/>
      <c r="C83" s="101"/>
      <c r="D83" s="95" t="s">
        <v>117</v>
      </c>
      <c r="E83" s="103"/>
      <c r="F83" s="104"/>
      <c r="G83" s="98"/>
      <c r="H83" s="105"/>
      <c r="I83" s="104"/>
    </row>
    <row r="84" s="63" customFormat="1" spans="1:9">
      <c r="A84" s="100">
        <f>MAX(A$12:A83)+1</f>
        <v>11</v>
      </c>
      <c r="B84" s="102"/>
      <c r="C84" s="101"/>
      <c r="D84" s="95" t="s">
        <v>117</v>
      </c>
      <c r="E84" s="103"/>
      <c r="F84" s="104"/>
      <c r="G84" s="98"/>
      <c r="H84" s="105"/>
      <c r="I84" s="104"/>
    </row>
  </sheetData>
  <mergeCells count="3">
    <mergeCell ref="A1:I1"/>
    <mergeCell ref="A13:I13"/>
    <mergeCell ref="A65:I65"/>
  </mergeCells>
  <conditionalFormatting sqref="D14:D64 D66:D84">
    <cfRule type="cellIs" dxfId="3" priority="3" stopIfTrue="1" operator="equal">
      <formula>"u"</formula>
    </cfRule>
    <cfRule type="cellIs" dxfId="2" priority="2" stopIfTrue="1" operator="equal">
      <formula>"B"</formula>
    </cfRule>
    <cfRule type="cellIs" dxfId="1" priority="1" stopIfTrue="1" operator="equal">
      <formula>"F"</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57 D58 D59 D60 D61 D62 D63 D64 D66 D67 D68 D69 D70 D71 D72 D73 D74 D75 D76 D77 D78 D79 D80 D81 D82 D83 D84 D14:D21 D22:D56">
      <formula1>"U,P,F,B,S,n/a"</formula1>
    </dataValidation>
  </dataValidations>
  <hyperlinks>
    <hyperlink ref="B14" location="'UC004 Test Case'!A1" display="UC004.1-Haul Bland from haul blend of rig board(no check box checked)"/>
    <hyperlink ref="B15" location="'UC004 Test Case'!A1" display="UC004.2-Haul Bland from haul blend of rig board(load exiting haul checked)"/>
    <hyperlink ref="B16" location="'UC004 Test Case'!A1" display="UC004.3-Haul Bland from haul blend of rig board(go with crew checked)"/>
    <hyperlink ref="B17" location="'UC004 Test Case'!A1" display="UC004.4-Haul Bland from haul blend of rig board(third party crew checked)"/>
    <hyperlink ref="B18" location="'UC004 Test Case'!A1" display="UC004.5-Haul Bland from haul blend of rig board(third party crew and go with crew checked)"/>
  </hyperlinks>
  <pageMargins left="0.75" right="0.75" top="1" bottom="1" header="0.5" footer="0.5"/>
  <headerFooter/>
  <drawing r:id="rId2"/>
  <legacyDrawing r:id="rId3"/>
  <oleObjects>
    <mc:AlternateContent xmlns:mc="http://schemas.openxmlformats.org/markup-compatibility/2006">
      <mc:Choice Requires="x14">
        <oleObject shapeId="152577"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52577" progId="Paint.Picture"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386"/>
  <sheetViews>
    <sheetView workbookViewId="0">
      <selection activeCell="A1" sqref="A1"/>
    </sheetView>
  </sheetViews>
  <sheetFormatPr defaultColWidth="9.14285714285714" defaultRowHeight="12.75" outlineLevelCol="7"/>
  <cols>
    <col min="1" max="1" width="5.57142857142857" customWidth="1"/>
    <col min="2" max="2" width="24.4285714285714" customWidth="1"/>
    <col min="3" max="3" width="19.8571428571429" customWidth="1"/>
    <col min="4" max="4" width="27.5714285714286" customWidth="1"/>
    <col min="5" max="5" width="23.2857142857143" customWidth="1"/>
    <col min="7" max="7" width="11.5714285714286" customWidth="1"/>
  </cols>
  <sheetData>
    <row r="2" ht="16.5" spans="1:8">
      <c r="A2" s="115" t="s">
        <v>247</v>
      </c>
      <c r="B2" s="115"/>
      <c r="C2" s="115"/>
      <c r="D2" s="115"/>
      <c r="E2" s="115"/>
      <c r="F2" s="115"/>
      <c r="G2" s="115"/>
      <c r="H2" s="115"/>
    </row>
    <row r="3" ht="26.25" spans="1:8">
      <c r="A3" s="116"/>
      <c r="B3" s="117" t="s">
        <v>119</v>
      </c>
      <c r="C3" s="118" t="s">
        <v>253</v>
      </c>
      <c r="D3" s="118"/>
      <c r="E3" s="118"/>
      <c r="F3" s="119" t="s">
        <v>121</v>
      </c>
      <c r="G3" s="120"/>
      <c r="H3" s="121"/>
    </row>
    <row r="4" ht="25.5" spans="1:8">
      <c r="A4" s="122"/>
      <c r="B4" s="123" t="s">
        <v>123</v>
      </c>
      <c r="C4" s="124" t="s">
        <v>254</v>
      </c>
      <c r="D4" s="124"/>
      <c r="E4" s="124"/>
      <c r="F4" s="124"/>
      <c r="G4" s="125"/>
      <c r="H4" s="121"/>
    </row>
    <row r="5" spans="1:8">
      <c r="A5" s="126"/>
      <c r="B5" s="123" t="s">
        <v>125</v>
      </c>
      <c r="C5" s="124" t="s">
        <v>255</v>
      </c>
      <c r="D5" s="124"/>
      <c r="E5" s="124"/>
      <c r="F5" s="124"/>
      <c r="G5" s="125"/>
      <c r="H5" s="121"/>
    </row>
    <row r="6" ht="38.25" spans="1:8">
      <c r="A6" s="126"/>
      <c r="B6" s="123" t="s">
        <v>127</v>
      </c>
      <c r="C6" s="124"/>
      <c r="D6" s="124"/>
      <c r="E6" s="124"/>
      <c r="F6" s="124"/>
      <c r="G6" s="125"/>
      <c r="H6" s="121"/>
    </row>
    <row r="7" ht="26.25" spans="1:8">
      <c r="A7" s="127"/>
      <c r="B7" s="128" t="s">
        <v>128</v>
      </c>
      <c r="C7" s="124" t="s">
        <v>256</v>
      </c>
      <c r="D7" s="124"/>
      <c r="E7" s="124"/>
      <c r="F7" s="124"/>
      <c r="G7" s="125"/>
      <c r="H7" s="129"/>
    </row>
    <row r="8" spans="1:8">
      <c r="A8" s="130"/>
      <c r="B8" s="131" t="s">
        <v>130</v>
      </c>
      <c r="C8" s="132"/>
      <c r="D8" s="132"/>
      <c r="E8" s="132"/>
      <c r="F8" s="133" t="s">
        <v>132</v>
      </c>
      <c r="G8" s="134" t="s">
        <v>235</v>
      </c>
      <c r="H8" s="135"/>
    </row>
    <row r="9" ht="26.25" spans="1:8">
      <c r="A9" s="136"/>
      <c r="B9" s="137" t="s">
        <v>133</v>
      </c>
      <c r="C9" s="138"/>
      <c r="D9" s="138"/>
      <c r="E9" s="138"/>
      <c r="F9" s="139" t="s">
        <v>135</v>
      </c>
      <c r="G9" s="140" t="s">
        <v>236</v>
      </c>
      <c r="H9" s="141"/>
    </row>
    <row r="10" ht="26.25" spans="1:8">
      <c r="A10" s="142" t="s">
        <v>137</v>
      </c>
      <c r="B10" s="143" t="s">
        <v>138</v>
      </c>
      <c r="C10" s="143" t="s">
        <v>237</v>
      </c>
      <c r="D10" s="143" t="s">
        <v>140</v>
      </c>
      <c r="E10" s="143" t="s">
        <v>238</v>
      </c>
      <c r="F10" s="144" t="s">
        <v>108</v>
      </c>
      <c r="G10" s="145" t="s">
        <v>142</v>
      </c>
      <c r="H10" s="146"/>
    </row>
    <row r="11" ht="24" spans="1:8">
      <c r="A11" s="147">
        <v>1</v>
      </c>
      <c r="B11" s="148" t="s">
        <v>143</v>
      </c>
      <c r="C11" s="148"/>
      <c r="D11" s="149" t="s">
        <v>144</v>
      </c>
      <c r="E11" s="150"/>
      <c r="F11" s="95" t="s">
        <v>117</v>
      </c>
      <c r="G11" s="151"/>
      <c r="H11" s="152"/>
    </row>
    <row r="12" ht="47" customHeight="1" spans="1:8">
      <c r="A12" s="147">
        <v>2</v>
      </c>
      <c r="B12" s="148" t="s">
        <v>239</v>
      </c>
      <c r="C12" s="148"/>
      <c r="D12" s="149" t="s">
        <v>146</v>
      </c>
      <c r="E12" s="153"/>
      <c r="F12" s="95" t="s">
        <v>117</v>
      </c>
      <c r="G12" s="154"/>
      <c r="H12" s="155"/>
    </row>
    <row r="13" ht="147" customHeight="1" spans="1:8">
      <c r="A13" s="147"/>
      <c r="B13" s="148"/>
      <c r="C13" s="148"/>
      <c r="D13" s="149" t="s">
        <v>257</v>
      </c>
      <c r="E13" s="153"/>
      <c r="F13" s="95" t="s">
        <v>117</v>
      </c>
      <c r="G13" s="154"/>
      <c r="H13" s="155"/>
    </row>
    <row r="14" ht="24" customHeight="1" spans="1:8">
      <c r="A14" s="156">
        <v>3</v>
      </c>
      <c r="B14" s="157" t="s">
        <v>258</v>
      </c>
      <c r="C14" s="158"/>
      <c r="D14" s="159" t="s">
        <v>241</v>
      </c>
      <c r="E14" s="160"/>
      <c r="F14" s="95" t="s">
        <v>117</v>
      </c>
      <c r="G14" s="154"/>
      <c r="H14" s="155"/>
    </row>
    <row r="15" ht="42" customHeight="1" spans="1:8">
      <c r="A15" s="156">
        <v>4</v>
      </c>
      <c r="B15" s="161" t="s">
        <v>206</v>
      </c>
      <c r="C15" s="162"/>
      <c r="D15" s="163" t="s">
        <v>207</v>
      </c>
      <c r="E15" s="160"/>
      <c r="F15" s="95" t="s">
        <v>117</v>
      </c>
      <c r="G15" s="154"/>
      <c r="H15" s="155"/>
    </row>
    <row r="16" ht="45" customHeight="1" spans="1:8">
      <c r="A16" s="156">
        <v>5</v>
      </c>
      <c r="B16" s="148" t="s">
        <v>259</v>
      </c>
      <c r="C16" s="162"/>
      <c r="D16" s="164" t="s">
        <v>260</v>
      </c>
      <c r="E16" s="160"/>
      <c r="F16" s="95" t="s">
        <v>117</v>
      </c>
      <c r="G16" s="154"/>
      <c r="H16" s="155"/>
    </row>
    <row r="17" ht="44" customHeight="1" spans="1:8">
      <c r="A17" s="156"/>
      <c r="B17" s="148"/>
      <c r="C17" s="162"/>
      <c r="D17" s="164" t="s">
        <v>261</v>
      </c>
      <c r="E17" s="160"/>
      <c r="F17" s="95" t="s">
        <v>117</v>
      </c>
      <c r="G17" s="154"/>
      <c r="H17" s="155"/>
    </row>
    <row r="18" ht="37" customHeight="1" spans="1:8">
      <c r="A18" s="156"/>
      <c r="B18" s="148"/>
      <c r="C18" s="162"/>
      <c r="D18" s="164" t="s">
        <v>262</v>
      </c>
      <c r="E18" s="160"/>
      <c r="F18" s="95" t="s">
        <v>117</v>
      </c>
      <c r="G18" s="154"/>
      <c r="H18" s="155"/>
    </row>
    <row r="19" ht="41" customHeight="1" spans="1:8">
      <c r="A19" s="156"/>
      <c r="B19" s="148"/>
      <c r="C19" s="162"/>
      <c r="D19" s="164" t="s">
        <v>263</v>
      </c>
      <c r="E19" s="160"/>
      <c r="F19" s="95" t="s">
        <v>117</v>
      </c>
      <c r="G19" s="154"/>
      <c r="H19" s="155"/>
    </row>
    <row r="20" ht="37" customHeight="1" spans="1:8">
      <c r="A20" s="156"/>
      <c r="B20" s="148"/>
      <c r="C20" s="162"/>
      <c r="D20" s="164" t="s">
        <v>264</v>
      </c>
      <c r="E20" s="160"/>
      <c r="F20" s="95" t="s">
        <v>117</v>
      </c>
      <c r="G20" s="154"/>
      <c r="H20" s="155"/>
    </row>
    <row r="21" ht="34" customHeight="1" spans="1:8">
      <c r="A21" s="156"/>
      <c r="B21" s="148"/>
      <c r="C21" s="162"/>
      <c r="D21" s="164" t="s">
        <v>265</v>
      </c>
      <c r="E21" s="160"/>
      <c r="F21" s="95" t="s">
        <v>117</v>
      </c>
      <c r="G21" s="154"/>
      <c r="H21" s="155"/>
    </row>
    <row r="22" ht="45" customHeight="1" spans="1:8">
      <c r="A22" s="156"/>
      <c r="B22" s="148"/>
      <c r="C22" s="162"/>
      <c r="D22" s="164" t="s">
        <v>266</v>
      </c>
      <c r="E22" s="160"/>
      <c r="F22" s="95" t="s">
        <v>117</v>
      </c>
      <c r="G22" s="154"/>
      <c r="H22" s="155"/>
    </row>
    <row r="23" ht="32" customHeight="1" spans="1:8">
      <c r="A23" s="156"/>
      <c r="B23" s="148"/>
      <c r="C23" s="162"/>
      <c r="D23" s="164" t="s">
        <v>267</v>
      </c>
      <c r="E23" s="160"/>
      <c r="F23" s="95" t="s">
        <v>117</v>
      </c>
      <c r="G23" s="154"/>
      <c r="H23" s="155"/>
    </row>
    <row r="24" ht="38" customHeight="1" spans="1:8">
      <c r="A24" s="156"/>
      <c r="B24" s="148"/>
      <c r="C24" s="162"/>
      <c r="D24" s="164" t="s">
        <v>268</v>
      </c>
      <c r="E24" s="160"/>
      <c r="F24" s="95" t="s">
        <v>117</v>
      </c>
      <c r="G24" s="154"/>
      <c r="H24" s="155"/>
    </row>
    <row r="25" ht="30" customHeight="1" spans="1:8">
      <c r="A25" s="156"/>
      <c r="B25" s="148"/>
      <c r="C25" s="162"/>
      <c r="D25" s="164" t="s">
        <v>269</v>
      </c>
      <c r="E25" s="160"/>
      <c r="F25" s="95" t="s">
        <v>117</v>
      </c>
      <c r="G25" s="154"/>
      <c r="H25" s="155"/>
    </row>
    <row r="26" ht="27" customHeight="1" spans="1:8">
      <c r="A26" s="156"/>
      <c r="B26" s="148"/>
      <c r="C26" s="162"/>
      <c r="D26" s="164" t="s">
        <v>270</v>
      </c>
      <c r="E26" s="160"/>
      <c r="F26" s="95" t="s">
        <v>117</v>
      </c>
      <c r="G26" s="154"/>
      <c r="H26" s="155"/>
    </row>
    <row r="27" ht="29" customHeight="1" spans="1:8">
      <c r="A27" s="156"/>
      <c r="B27" s="148"/>
      <c r="C27" s="162"/>
      <c r="D27" s="164" t="s">
        <v>271</v>
      </c>
      <c r="E27" s="160"/>
      <c r="F27" s="95" t="s">
        <v>117</v>
      </c>
      <c r="G27" s="154"/>
      <c r="H27" s="155"/>
    </row>
    <row r="28" ht="27" customHeight="1" spans="1:8">
      <c r="A28" s="156"/>
      <c r="B28" s="148"/>
      <c r="C28" s="162"/>
      <c r="D28" s="164" t="s">
        <v>272</v>
      </c>
      <c r="E28" s="160"/>
      <c r="F28" s="95" t="s">
        <v>117</v>
      </c>
      <c r="G28" s="154"/>
      <c r="H28" s="155"/>
    </row>
    <row r="29" ht="30" customHeight="1" spans="1:8">
      <c r="A29" s="156"/>
      <c r="B29" s="148"/>
      <c r="C29" s="162"/>
      <c r="D29" s="164" t="s">
        <v>273</v>
      </c>
      <c r="E29" s="160"/>
      <c r="F29" s="95" t="s">
        <v>117</v>
      </c>
      <c r="G29" s="154"/>
      <c r="H29" s="155"/>
    </row>
    <row r="30" ht="29" customHeight="1" spans="1:8">
      <c r="A30" s="156"/>
      <c r="B30" s="148"/>
      <c r="C30" s="162"/>
      <c r="D30" s="164" t="s">
        <v>273</v>
      </c>
      <c r="E30" s="160"/>
      <c r="F30" s="95" t="s">
        <v>117</v>
      </c>
      <c r="G30" s="154"/>
      <c r="H30" s="155"/>
    </row>
    <row r="31" ht="30" customHeight="1" spans="1:8">
      <c r="A31" s="156"/>
      <c r="B31" s="148"/>
      <c r="C31" s="162"/>
      <c r="D31" s="164" t="s">
        <v>274</v>
      </c>
      <c r="E31" s="160"/>
      <c r="F31" s="95" t="s">
        <v>117</v>
      </c>
      <c r="G31" s="154"/>
      <c r="H31" s="155"/>
    </row>
    <row r="32" ht="33" customHeight="1" spans="1:8">
      <c r="A32" s="156"/>
      <c r="B32" s="148"/>
      <c r="C32" s="162"/>
      <c r="D32" s="164" t="s">
        <v>275</v>
      </c>
      <c r="E32" s="160"/>
      <c r="F32" s="95" t="s">
        <v>117</v>
      </c>
      <c r="G32" s="154"/>
      <c r="H32" s="155"/>
    </row>
    <row r="33" ht="31" customHeight="1" spans="1:8">
      <c r="A33" s="156"/>
      <c r="B33" s="148"/>
      <c r="C33" s="162"/>
      <c r="D33" s="164" t="s">
        <v>276</v>
      </c>
      <c r="E33" s="160"/>
      <c r="F33" s="95" t="s">
        <v>117</v>
      </c>
      <c r="G33" s="154"/>
      <c r="H33" s="155"/>
    </row>
    <row r="34" ht="33" customHeight="1" spans="1:8">
      <c r="A34" s="156"/>
      <c r="B34" s="148"/>
      <c r="C34" s="162"/>
      <c r="D34" s="164" t="s">
        <v>277</v>
      </c>
      <c r="E34" s="160"/>
      <c r="F34" s="95" t="s">
        <v>117</v>
      </c>
      <c r="G34" s="154"/>
      <c r="H34" s="155"/>
    </row>
    <row r="35" ht="42" customHeight="1" spans="1:8">
      <c r="A35" s="156"/>
      <c r="B35" s="148"/>
      <c r="C35" s="162"/>
      <c r="D35" s="164" t="s">
        <v>278</v>
      </c>
      <c r="E35" s="160"/>
      <c r="F35" s="95" t="s">
        <v>117</v>
      </c>
      <c r="G35" s="154"/>
      <c r="H35" s="155"/>
    </row>
    <row r="36" ht="39" customHeight="1" spans="1:8">
      <c r="A36" s="156"/>
      <c r="B36" s="148"/>
      <c r="C36" s="162"/>
      <c r="D36" s="164" t="s">
        <v>279</v>
      </c>
      <c r="E36" s="160"/>
      <c r="F36" s="95" t="s">
        <v>117</v>
      </c>
      <c r="G36" s="154"/>
      <c r="H36" s="155"/>
    </row>
    <row r="37" ht="39" customHeight="1" spans="1:8">
      <c r="A37" s="156"/>
      <c r="B37" s="148"/>
      <c r="C37" s="162"/>
      <c r="D37" s="164" t="s">
        <v>280</v>
      </c>
      <c r="E37" s="160"/>
      <c r="F37" s="95" t="s">
        <v>117</v>
      </c>
      <c r="G37" s="154"/>
      <c r="H37" s="155"/>
    </row>
    <row r="38" ht="28" customHeight="1" spans="1:8">
      <c r="A38" s="156"/>
      <c r="B38" s="148"/>
      <c r="C38" s="162"/>
      <c r="D38" s="164" t="s">
        <v>281</v>
      </c>
      <c r="E38" s="160"/>
      <c r="F38" s="95" t="s">
        <v>117</v>
      </c>
      <c r="G38" s="154"/>
      <c r="H38" s="155"/>
    </row>
    <row r="39" ht="24" customHeight="1" spans="1:8">
      <c r="A39" s="156"/>
      <c r="B39" s="148"/>
      <c r="C39" s="162"/>
      <c r="D39" s="164" t="s">
        <v>282</v>
      </c>
      <c r="E39" s="160"/>
      <c r="F39" s="95" t="s">
        <v>117</v>
      </c>
      <c r="G39" s="154"/>
      <c r="H39" s="155"/>
    </row>
    <row r="40" ht="24" customHeight="1" spans="1:8">
      <c r="A40" s="156"/>
      <c r="B40" s="148"/>
      <c r="C40" s="162"/>
      <c r="D40" s="164" t="s">
        <v>283</v>
      </c>
      <c r="E40" s="160"/>
      <c r="F40" s="95" t="s">
        <v>117</v>
      </c>
      <c r="G40" s="154"/>
      <c r="H40" s="155"/>
    </row>
    <row r="41" ht="28" customHeight="1" spans="1:8">
      <c r="A41" s="156"/>
      <c r="B41" s="148"/>
      <c r="C41" s="162"/>
      <c r="D41" s="164" t="s">
        <v>284</v>
      </c>
      <c r="E41" s="160"/>
      <c r="F41" s="95" t="s">
        <v>117</v>
      </c>
      <c r="G41" s="154"/>
      <c r="H41" s="155"/>
    </row>
    <row r="42" ht="41" customHeight="1" spans="1:8">
      <c r="A42" s="156">
        <v>6</v>
      </c>
      <c r="B42" s="148" t="s">
        <v>285</v>
      </c>
      <c r="C42" s="162"/>
      <c r="D42" s="164" t="s">
        <v>286</v>
      </c>
      <c r="E42" s="160"/>
      <c r="F42" s="95" t="s">
        <v>117</v>
      </c>
      <c r="G42" s="154"/>
      <c r="H42" s="155"/>
    </row>
    <row r="43" ht="28" customHeight="1" spans="1:8">
      <c r="A43" s="156">
        <v>7</v>
      </c>
      <c r="B43" s="148" t="s">
        <v>287</v>
      </c>
      <c r="C43" s="162"/>
      <c r="D43" s="164" t="s">
        <v>288</v>
      </c>
      <c r="E43" s="160"/>
      <c r="F43" s="95" t="s">
        <v>117</v>
      </c>
      <c r="G43" s="154"/>
      <c r="H43" s="155"/>
    </row>
    <row r="44" ht="28" customHeight="1" spans="1:8">
      <c r="A44" s="156">
        <v>8</v>
      </c>
      <c r="B44" s="148" t="s">
        <v>289</v>
      </c>
      <c r="C44" s="162"/>
      <c r="D44" s="164" t="s">
        <v>290</v>
      </c>
      <c r="E44" s="160"/>
      <c r="F44" s="95" t="s">
        <v>117</v>
      </c>
      <c r="G44" s="154"/>
      <c r="H44" s="155"/>
    </row>
    <row r="45" ht="28" customHeight="1" spans="1:8">
      <c r="A45" s="156">
        <v>9</v>
      </c>
      <c r="B45" s="148" t="s">
        <v>291</v>
      </c>
      <c r="C45" s="162"/>
      <c r="D45" s="164" t="s">
        <v>292</v>
      </c>
      <c r="E45" s="160"/>
      <c r="F45" s="95" t="s">
        <v>117</v>
      </c>
      <c r="G45" s="154"/>
      <c r="H45" s="155"/>
    </row>
    <row r="46" ht="28" customHeight="1" spans="1:8">
      <c r="A46" s="156"/>
      <c r="B46" s="148" t="s">
        <v>293</v>
      </c>
      <c r="C46" s="162"/>
      <c r="D46" s="164" t="s">
        <v>294</v>
      </c>
      <c r="E46" s="160"/>
      <c r="F46" s="95" t="s">
        <v>117</v>
      </c>
      <c r="G46" s="154"/>
      <c r="H46" s="155"/>
    </row>
    <row r="47" ht="26" customHeight="1" spans="1:8">
      <c r="A47" s="156">
        <v>10</v>
      </c>
      <c r="B47" s="148" t="s">
        <v>295</v>
      </c>
      <c r="C47" s="162"/>
      <c r="D47" s="164" t="s">
        <v>296</v>
      </c>
      <c r="E47" s="160"/>
      <c r="F47" s="95" t="s">
        <v>117</v>
      </c>
      <c r="G47" s="154"/>
      <c r="H47" s="155"/>
    </row>
    <row r="48" ht="28" customHeight="1" spans="1:8">
      <c r="A48" s="156">
        <v>11</v>
      </c>
      <c r="B48" s="148" t="s">
        <v>297</v>
      </c>
      <c r="C48" s="162"/>
      <c r="D48" s="164" t="s">
        <v>298</v>
      </c>
      <c r="E48" s="160"/>
      <c r="F48" s="95" t="s">
        <v>117</v>
      </c>
      <c r="G48" s="154"/>
      <c r="H48" s="155"/>
    </row>
    <row r="49" ht="28" customHeight="1" spans="1:8">
      <c r="A49" s="156">
        <v>12</v>
      </c>
      <c r="B49" s="148" t="s">
        <v>299</v>
      </c>
      <c r="C49" s="162"/>
      <c r="D49" s="164" t="s">
        <v>300</v>
      </c>
      <c r="E49" s="160"/>
      <c r="F49" s="95" t="s">
        <v>117</v>
      </c>
      <c r="G49" s="154"/>
      <c r="H49" s="155"/>
    </row>
    <row r="50" ht="28" customHeight="1" spans="1:8">
      <c r="A50" s="156">
        <v>13</v>
      </c>
      <c r="B50" s="148" t="s">
        <v>301</v>
      </c>
      <c r="C50" s="162"/>
      <c r="D50" s="164" t="s">
        <v>302</v>
      </c>
      <c r="E50" s="160"/>
      <c r="F50" s="95" t="s">
        <v>117</v>
      </c>
      <c r="G50" s="154"/>
      <c r="H50" s="155"/>
    </row>
    <row r="51" ht="63" customHeight="1" spans="1:8">
      <c r="A51" s="156">
        <v>14</v>
      </c>
      <c r="B51" s="148" t="s">
        <v>303</v>
      </c>
      <c r="C51" s="162"/>
      <c r="D51" s="164" t="s">
        <v>304</v>
      </c>
      <c r="E51" s="160"/>
      <c r="F51" s="95" t="s">
        <v>117</v>
      </c>
      <c r="G51" s="154"/>
      <c r="H51" s="155"/>
    </row>
    <row r="52" ht="42" customHeight="1" spans="1:8">
      <c r="A52" s="156"/>
      <c r="B52" s="148"/>
      <c r="C52" s="162"/>
      <c r="D52" s="164" t="s">
        <v>305</v>
      </c>
      <c r="E52" s="160"/>
      <c r="F52" s="95" t="s">
        <v>117</v>
      </c>
      <c r="G52" s="154"/>
      <c r="H52" s="155"/>
    </row>
    <row r="53" ht="181" customHeight="1" spans="1:8">
      <c r="A53" s="156"/>
      <c r="B53" s="148"/>
      <c r="C53" s="162"/>
      <c r="D53" s="164" t="s">
        <v>306</v>
      </c>
      <c r="E53" s="160"/>
      <c r="F53" s="95" t="s">
        <v>117</v>
      </c>
      <c r="G53" s="154"/>
      <c r="H53" s="155"/>
    </row>
    <row r="54" ht="140" customHeight="1" spans="1:8">
      <c r="A54" s="156"/>
      <c r="B54" s="165"/>
      <c r="C54" s="165"/>
      <c r="D54" s="165" t="s">
        <v>175</v>
      </c>
      <c r="E54" s="160"/>
      <c r="F54" s="95" t="s">
        <v>117</v>
      </c>
      <c r="G54" s="154"/>
      <c r="H54" s="155"/>
    </row>
    <row r="55" ht="137" customHeight="1" spans="1:8">
      <c r="A55" s="156"/>
      <c r="B55" s="165"/>
      <c r="C55" s="165"/>
      <c r="D55" s="165" t="s">
        <v>176</v>
      </c>
      <c r="E55" s="160"/>
      <c r="F55" s="95" t="s">
        <v>117</v>
      </c>
      <c r="G55" s="154"/>
      <c r="H55" s="155"/>
    </row>
    <row r="56" ht="161" customHeight="1" spans="1:8">
      <c r="A56" s="156"/>
      <c r="B56" s="165"/>
      <c r="C56" s="165"/>
      <c r="D56" s="165" t="s">
        <v>307</v>
      </c>
      <c r="E56" s="160"/>
      <c r="F56" s="95" t="s">
        <v>117</v>
      </c>
      <c r="G56" s="154"/>
      <c r="H56" s="155"/>
    </row>
    <row r="57" ht="33" customHeight="1" spans="1:8">
      <c r="A57" s="156"/>
      <c r="B57" s="165"/>
      <c r="C57" s="165"/>
      <c r="D57" s="165" t="s">
        <v>308</v>
      </c>
      <c r="E57" s="160"/>
      <c r="F57" s="95" t="s">
        <v>117</v>
      </c>
      <c r="G57" s="154"/>
      <c r="H57" s="155"/>
    </row>
    <row r="58" ht="33" customHeight="1" spans="1:8">
      <c r="A58" s="156"/>
      <c r="B58" s="165"/>
      <c r="C58" s="165"/>
      <c r="D58" s="165"/>
      <c r="E58" s="160"/>
      <c r="F58" s="95" t="s">
        <v>117</v>
      </c>
      <c r="G58" s="154"/>
      <c r="H58" s="155"/>
    </row>
    <row r="59" ht="33" customHeight="1" spans="1:8">
      <c r="A59" s="156"/>
      <c r="B59" s="165"/>
      <c r="C59" s="165"/>
      <c r="D59" s="165"/>
      <c r="E59" s="160"/>
      <c r="F59" s="95"/>
      <c r="G59" s="154"/>
      <c r="H59" s="155"/>
    </row>
    <row r="60" ht="166" customHeight="1" spans="1:8">
      <c r="A60" s="156">
        <v>15</v>
      </c>
      <c r="B60" s="165" t="s">
        <v>309</v>
      </c>
      <c r="C60" s="165"/>
      <c r="D60" s="165" t="s">
        <v>257</v>
      </c>
      <c r="E60" s="160"/>
      <c r="F60" s="95" t="s">
        <v>117</v>
      </c>
      <c r="G60" s="154"/>
      <c r="H60" s="155"/>
    </row>
    <row r="61" ht="24" spans="1:8">
      <c r="A61" s="147">
        <v>16</v>
      </c>
      <c r="B61" s="148" t="s">
        <v>310</v>
      </c>
      <c r="C61" s="148"/>
      <c r="D61" s="148" t="s">
        <v>311</v>
      </c>
      <c r="E61" s="166"/>
      <c r="F61" s="95" t="s">
        <v>117</v>
      </c>
      <c r="G61" s="154"/>
      <c r="H61" s="155"/>
    </row>
    <row r="62" ht="25.5" spans="1:8">
      <c r="A62" s="147">
        <v>17</v>
      </c>
      <c r="B62" s="148" t="s">
        <v>312</v>
      </c>
      <c r="C62" s="148"/>
      <c r="D62" s="165" t="s">
        <v>313</v>
      </c>
      <c r="E62" s="160"/>
      <c r="F62" s="95" t="s">
        <v>117</v>
      </c>
      <c r="G62" s="154"/>
      <c r="H62" s="155"/>
    </row>
    <row r="63" spans="1:8">
      <c r="A63" s="147"/>
      <c r="B63" s="165"/>
      <c r="C63" s="165"/>
      <c r="D63" s="165"/>
      <c r="E63" s="160"/>
      <c r="F63" s="95" t="s">
        <v>117</v>
      </c>
      <c r="G63" s="154"/>
      <c r="H63" s="155"/>
    </row>
    <row r="64" spans="1:8">
      <c r="A64" s="147"/>
      <c r="B64" s="165"/>
      <c r="C64" s="165"/>
      <c r="D64" s="148"/>
      <c r="E64" s="166"/>
      <c r="F64" s="95" t="s">
        <v>117</v>
      </c>
      <c r="G64" s="154"/>
      <c r="H64" s="155"/>
    </row>
    <row r="65" spans="1:8">
      <c r="A65" s="147"/>
      <c r="B65" s="148"/>
      <c r="C65" s="148"/>
      <c r="D65" s="148"/>
      <c r="E65" s="166"/>
      <c r="F65" s="95" t="s">
        <v>117</v>
      </c>
      <c r="G65" s="154"/>
      <c r="H65" s="155"/>
    </row>
    <row r="66" spans="1:8">
      <c r="A66" s="147"/>
      <c r="B66" s="148"/>
      <c r="C66" s="148"/>
      <c r="D66" s="148"/>
      <c r="E66" s="166"/>
      <c r="F66" s="95" t="s">
        <v>117</v>
      </c>
      <c r="G66" s="154"/>
      <c r="H66" s="155"/>
    </row>
    <row r="67" spans="1:8">
      <c r="A67" s="147"/>
      <c r="B67" s="148"/>
      <c r="C67" s="148"/>
      <c r="D67" s="148"/>
      <c r="E67" s="166"/>
      <c r="F67" s="95" t="s">
        <v>117</v>
      </c>
      <c r="G67" s="154"/>
      <c r="H67" s="155"/>
    </row>
    <row r="68" spans="1:8">
      <c r="A68" s="147"/>
      <c r="B68" s="148"/>
      <c r="C68" s="148"/>
      <c r="D68" s="148"/>
      <c r="E68" s="166"/>
      <c r="F68" s="95" t="s">
        <v>117</v>
      </c>
      <c r="G68" s="154"/>
      <c r="H68" s="155"/>
    </row>
    <row r="69" spans="1:8">
      <c r="A69" s="147"/>
      <c r="B69" s="165"/>
      <c r="C69" s="165"/>
      <c r="D69" s="165"/>
      <c r="E69" s="160"/>
      <c r="F69" s="95" t="s">
        <v>117</v>
      </c>
      <c r="G69" s="154"/>
      <c r="H69" s="155"/>
    </row>
    <row r="70" spans="1:8">
      <c r="A70" s="147"/>
      <c r="B70" s="165"/>
      <c r="C70" s="165"/>
      <c r="D70" s="165"/>
      <c r="E70" s="160"/>
      <c r="F70" s="95" t="s">
        <v>117</v>
      </c>
      <c r="G70" s="154"/>
      <c r="H70" s="155"/>
    </row>
    <row r="71" spans="1:8">
      <c r="A71" s="147"/>
      <c r="B71" s="165"/>
      <c r="C71" s="165"/>
      <c r="D71" s="165"/>
      <c r="E71" s="160"/>
      <c r="F71" s="95" t="s">
        <v>117</v>
      </c>
      <c r="G71" s="154"/>
      <c r="H71" s="155"/>
    </row>
    <row r="72" spans="1:8">
      <c r="A72" s="147"/>
      <c r="B72" s="165"/>
      <c r="C72" s="165"/>
      <c r="D72" s="165"/>
      <c r="E72" s="160"/>
      <c r="F72" s="95" t="s">
        <v>117</v>
      </c>
      <c r="G72" s="154"/>
      <c r="H72" s="155"/>
    </row>
    <row r="73" spans="1:8">
      <c r="A73" s="147"/>
      <c r="B73" s="165"/>
      <c r="C73" s="165"/>
      <c r="D73" s="165"/>
      <c r="E73" s="160"/>
      <c r="F73" s="95" t="s">
        <v>117</v>
      </c>
      <c r="G73" s="154"/>
      <c r="H73" s="155"/>
    </row>
    <row r="74" spans="1:8">
      <c r="A74" s="147"/>
      <c r="B74" s="165" t="s">
        <v>310</v>
      </c>
      <c r="C74" s="165"/>
      <c r="D74" s="165"/>
      <c r="E74" s="160"/>
      <c r="F74" s="95" t="s">
        <v>117</v>
      </c>
      <c r="G74" s="154"/>
      <c r="H74" s="155"/>
    </row>
    <row r="75" ht="13.5" spans="1:8">
      <c r="A75" s="167"/>
      <c r="B75" s="168" t="s">
        <v>184</v>
      </c>
      <c r="C75" s="168"/>
      <c r="D75" s="169"/>
      <c r="E75" s="169"/>
      <c r="F75" s="95" t="s">
        <v>117</v>
      </c>
      <c r="G75" s="170"/>
      <c r="H75" s="171"/>
    </row>
    <row r="79" ht="16.5" spans="1:8">
      <c r="A79" s="115" t="s">
        <v>249</v>
      </c>
      <c r="B79" s="115"/>
      <c r="C79" s="115"/>
      <c r="D79" s="115"/>
      <c r="E79" s="115"/>
      <c r="F79" s="115"/>
      <c r="G79" s="115"/>
      <c r="H79" s="115"/>
    </row>
    <row r="80" ht="13.5" spans="1:8">
      <c r="A80" s="116"/>
      <c r="B80" s="117" t="s">
        <v>119</v>
      </c>
      <c r="C80" s="118" t="s">
        <v>314</v>
      </c>
      <c r="D80" s="118"/>
      <c r="E80" s="118"/>
      <c r="F80" s="119" t="s">
        <v>121</v>
      </c>
      <c r="G80" s="120"/>
      <c r="H80" s="121"/>
    </row>
    <row r="81" spans="1:8">
      <c r="A81" s="122"/>
      <c r="B81" s="123" t="s">
        <v>123</v>
      </c>
      <c r="C81" s="124" t="s">
        <v>254</v>
      </c>
      <c r="D81" s="124"/>
      <c r="E81" s="124"/>
      <c r="F81" s="124"/>
      <c r="G81" s="125"/>
      <c r="H81" s="121"/>
    </row>
    <row r="82" spans="1:8">
      <c r="A82" s="126"/>
      <c r="B82" s="123" t="s">
        <v>125</v>
      </c>
      <c r="C82" s="124" t="s">
        <v>255</v>
      </c>
      <c r="D82" s="124"/>
      <c r="E82" s="124"/>
      <c r="F82" s="124"/>
      <c r="G82" s="125"/>
      <c r="H82" s="121"/>
    </row>
    <row r="83" spans="1:8">
      <c r="A83" s="126"/>
      <c r="B83" s="123" t="s">
        <v>127</v>
      </c>
      <c r="C83" s="124"/>
      <c r="D83" s="124"/>
      <c r="E83" s="124"/>
      <c r="F83" s="124"/>
      <c r="G83" s="125"/>
      <c r="H83" s="121"/>
    </row>
    <row r="84" ht="13.5" spans="1:8">
      <c r="A84" s="127"/>
      <c r="B84" s="128" t="s">
        <v>128</v>
      </c>
      <c r="C84" s="124" t="s">
        <v>256</v>
      </c>
      <c r="D84" s="124"/>
      <c r="E84" s="124"/>
      <c r="F84" s="124"/>
      <c r="G84" s="125"/>
      <c r="H84" s="129"/>
    </row>
    <row r="85" spans="1:8">
      <c r="A85" s="130"/>
      <c r="B85" s="131" t="s">
        <v>130</v>
      </c>
      <c r="C85" s="132"/>
      <c r="D85" s="132"/>
      <c r="E85" s="132"/>
      <c r="F85" s="133" t="s">
        <v>132</v>
      </c>
      <c r="G85" s="134" t="s">
        <v>235</v>
      </c>
      <c r="H85" s="135"/>
    </row>
    <row r="86" ht="13.5" spans="1:8">
      <c r="A86" s="136"/>
      <c r="B86" s="137" t="s">
        <v>133</v>
      </c>
      <c r="C86" s="138"/>
      <c r="D86" s="138"/>
      <c r="E86" s="138"/>
      <c r="F86" s="139" t="s">
        <v>135</v>
      </c>
      <c r="G86" s="140" t="s">
        <v>236</v>
      </c>
      <c r="H86" s="141"/>
    </row>
    <row r="87" ht="26.25" spans="1:8">
      <c r="A87" s="142" t="s">
        <v>137</v>
      </c>
      <c r="B87" s="143" t="s">
        <v>138</v>
      </c>
      <c r="C87" s="143" t="s">
        <v>237</v>
      </c>
      <c r="D87" s="143" t="s">
        <v>140</v>
      </c>
      <c r="E87" s="143" t="s">
        <v>238</v>
      </c>
      <c r="F87" s="144" t="s">
        <v>108</v>
      </c>
      <c r="G87" s="145" t="s">
        <v>142</v>
      </c>
      <c r="H87" s="146"/>
    </row>
    <row r="88" ht="24" spans="1:8">
      <c r="A88" s="147">
        <v>1</v>
      </c>
      <c r="B88" s="148" t="s">
        <v>143</v>
      </c>
      <c r="C88" s="148"/>
      <c r="D88" s="149" t="s">
        <v>144</v>
      </c>
      <c r="E88" s="150"/>
      <c r="F88" s="95" t="s">
        <v>117</v>
      </c>
      <c r="G88" s="151"/>
      <c r="H88" s="152"/>
    </row>
    <row r="89" ht="36" spans="1:8">
      <c r="A89" s="147">
        <v>2</v>
      </c>
      <c r="B89" s="148" t="s">
        <v>239</v>
      </c>
      <c r="C89" s="148"/>
      <c r="D89" s="149" t="s">
        <v>146</v>
      </c>
      <c r="E89" s="153"/>
      <c r="F89" s="95" t="s">
        <v>117</v>
      </c>
      <c r="G89" s="154"/>
      <c r="H89" s="155"/>
    </row>
    <row r="90" ht="144" spans="1:8">
      <c r="A90" s="147"/>
      <c r="B90" s="148"/>
      <c r="C90" s="148"/>
      <c r="D90" s="149" t="s">
        <v>257</v>
      </c>
      <c r="E90" s="153"/>
      <c r="F90" s="95" t="s">
        <v>117</v>
      </c>
      <c r="G90" s="154"/>
      <c r="H90" s="155"/>
    </row>
    <row r="91" spans="1:8">
      <c r="A91" s="156">
        <v>3</v>
      </c>
      <c r="B91" s="157" t="s">
        <v>258</v>
      </c>
      <c r="C91" s="158"/>
      <c r="D91" s="159" t="s">
        <v>241</v>
      </c>
      <c r="E91" s="160"/>
      <c r="F91" s="95" t="s">
        <v>117</v>
      </c>
      <c r="G91" s="154"/>
      <c r="H91" s="155"/>
    </row>
    <row r="92" ht="36" spans="1:8">
      <c r="A92" s="156">
        <v>4</v>
      </c>
      <c r="B92" s="161" t="s">
        <v>206</v>
      </c>
      <c r="C92" s="162"/>
      <c r="D92" s="163" t="s">
        <v>207</v>
      </c>
      <c r="E92" s="160"/>
      <c r="F92" s="95" t="s">
        <v>117</v>
      </c>
      <c r="G92" s="154"/>
      <c r="H92" s="155"/>
    </row>
    <row r="93" ht="36" spans="1:8">
      <c r="A93" s="156">
        <v>5</v>
      </c>
      <c r="B93" s="148" t="s">
        <v>259</v>
      </c>
      <c r="C93" s="162"/>
      <c r="D93" s="164" t="s">
        <v>260</v>
      </c>
      <c r="E93" s="160"/>
      <c r="F93" s="95" t="s">
        <v>117</v>
      </c>
      <c r="G93" s="154"/>
      <c r="H93" s="155"/>
    </row>
    <row r="94" ht="24" spans="1:8">
      <c r="A94" s="156"/>
      <c r="B94" s="148"/>
      <c r="C94" s="162"/>
      <c r="D94" s="164" t="s">
        <v>261</v>
      </c>
      <c r="E94" s="160"/>
      <c r="F94" s="95" t="s">
        <v>117</v>
      </c>
      <c r="G94" s="154"/>
      <c r="H94" s="155"/>
    </row>
    <row r="95" ht="24" spans="1:8">
      <c r="A95" s="156"/>
      <c r="B95" s="148"/>
      <c r="C95" s="162"/>
      <c r="D95" s="164" t="s">
        <v>262</v>
      </c>
      <c r="E95" s="160"/>
      <c r="F95" s="95" t="s">
        <v>117</v>
      </c>
      <c r="G95" s="154"/>
      <c r="H95" s="155"/>
    </row>
    <row r="96" ht="24" spans="1:8">
      <c r="A96" s="156"/>
      <c r="B96" s="148"/>
      <c r="C96" s="162"/>
      <c r="D96" s="164" t="s">
        <v>263</v>
      </c>
      <c r="E96" s="160"/>
      <c r="F96" s="95" t="s">
        <v>117</v>
      </c>
      <c r="G96" s="154"/>
      <c r="H96" s="155"/>
    </row>
    <row r="97" ht="24" spans="1:8">
      <c r="A97" s="156"/>
      <c r="B97" s="148"/>
      <c r="C97" s="162"/>
      <c r="D97" s="164" t="s">
        <v>264</v>
      </c>
      <c r="E97" s="160"/>
      <c r="F97" s="95" t="s">
        <v>117</v>
      </c>
      <c r="G97" s="154"/>
      <c r="H97" s="155"/>
    </row>
    <row r="98" ht="24" spans="1:8">
      <c r="A98" s="156"/>
      <c r="B98" s="148"/>
      <c r="C98" s="162"/>
      <c r="D98" s="164" t="s">
        <v>265</v>
      </c>
      <c r="E98" s="160"/>
      <c r="F98" s="95" t="s">
        <v>117</v>
      </c>
      <c r="G98" s="154"/>
      <c r="H98" s="155"/>
    </row>
    <row r="99" ht="36" spans="1:8">
      <c r="A99" s="156"/>
      <c r="B99" s="148"/>
      <c r="C99" s="162"/>
      <c r="D99" s="164" t="s">
        <v>266</v>
      </c>
      <c r="E99" s="160"/>
      <c r="F99" s="95" t="s">
        <v>117</v>
      </c>
      <c r="G99" s="154"/>
      <c r="H99" s="155"/>
    </row>
    <row r="100" ht="24" spans="1:8">
      <c r="A100" s="156"/>
      <c r="B100" s="148"/>
      <c r="C100" s="162"/>
      <c r="D100" s="164" t="s">
        <v>267</v>
      </c>
      <c r="E100" s="160"/>
      <c r="F100" s="95" t="s">
        <v>117</v>
      </c>
      <c r="G100" s="154"/>
      <c r="H100" s="155"/>
    </row>
    <row r="101" ht="24" spans="1:8">
      <c r="A101" s="156"/>
      <c r="B101" s="148"/>
      <c r="C101" s="162"/>
      <c r="D101" s="164" t="s">
        <v>268</v>
      </c>
      <c r="E101" s="160"/>
      <c r="F101" s="95" t="s">
        <v>117</v>
      </c>
      <c r="G101" s="154"/>
      <c r="H101" s="155"/>
    </row>
    <row r="102" ht="24" spans="1:8">
      <c r="A102" s="156"/>
      <c r="B102" s="148"/>
      <c r="C102" s="162"/>
      <c r="D102" s="164" t="s">
        <v>269</v>
      </c>
      <c r="E102" s="160"/>
      <c r="F102" s="95" t="s">
        <v>117</v>
      </c>
      <c r="G102" s="154"/>
      <c r="H102" s="155"/>
    </row>
    <row r="103" ht="24" spans="1:8">
      <c r="A103" s="156"/>
      <c r="B103" s="148"/>
      <c r="C103" s="162"/>
      <c r="D103" s="164" t="s">
        <v>270</v>
      </c>
      <c r="E103" s="160"/>
      <c r="F103" s="95" t="s">
        <v>117</v>
      </c>
      <c r="G103" s="154"/>
      <c r="H103" s="155"/>
    </row>
    <row r="104" ht="24" spans="1:8">
      <c r="A104" s="156"/>
      <c r="B104" s="148"/>
      <c r="C104" s="162"/>
      <c r="D104" s="164" t="s">
        <v>271</v>
      </c>
      <c r="E104" s="160"/>
      <c r="F104" s="95" t="s">
        <v>117</v>
      </c>
      <c r="G104" s="154"/>
      <c r="H104" s="155"/>
    </row>
    <row r="105" ht="24" spans="1:8">
      <c r="A105" s="156"/>
      <c r="B105" s="148"/>
      <c r="C105" s="162"/>
      <c r="D105" s="164" t="s">
        <v>272</v>
      </c>
      <c r="E105" s="160"/>
      <c r="F105" s="95" t="s">
        <v>117</v>
      </c>
      <c r="G105" s="154"/>
      <c r="H105" s="155"/>
    </row>
    <row r="106" ht="24" spans="1:8">
      <c r="A106" s="156"/>
      <c r="B106" s="148"/>
      <c r="C106" s="162"/>
      <c r="D106" s="164" t="s">
        <v>273</v>
      </c>
      <c r="E106" s="160"/>
      <c r="F106" s="95" t="s">
        <v>117</v>
      </c>
      <c r="G106" s="154"/>
      <c r="H106" s="155"/>
    </row>
    <row r="107" ht="24" spans="1:8">
      <c r="A107" s="156"/>
      <c r="B107" s="148"/>
      <c r="C107" s="162"/>
      <c r="D107" s="164" t="s">
        <v>273</v>
      </c>
      <c r="E107" s="160"/>
      <c r="F107" s="95" t="s">
        <v>117</v>
      </c>
      <c r="G107" s="154"/>
      <c r="H107" s="155"/>
    </row>
    <row r="108" ht="24" spans="1:8">
      <c r="A108" s="156"/>
      <c r="B108" s="148"/>
      <c r="C108" s="162"/>
      <c r="D108" s="164" t="s">
        <v>274</v>
      </c>
      <c r="E108" s="160"/>
      <c r="F108" s="95" t="s">
        <v>117</v>
      </c>
      <c r="G108" s="154"/>
      <c r="H108" s="155"/>
    </row>
    <row r="109" ht="24" spans="1:8">
      <c r="A109" s="156"/>
      <c r="B109" s="148"/>
      <c r="C109" s="162"/>
      <c r="D109" s="164" t="s">
        <v>275</v>
      </c>
      <c r="E109" s="160"/>
      <c r="F109" s="95" t="s">
        <v>117</v>
      </c>
      <c r="G109" s="154"/>
      <c r="H109" s="155"/>
    </row>
    <row r="110" ht="24" spans="1:8">
      <c r="A110" s="156"/>
      <c r="B110" s="148"/>
      <c r="C110" s="162"/>
      <c r="D110" s="164" t="s">
        <v>276</v>
      </c>
      <c r="E110" s="160"/>
      <c r="F110" s="95" t="s">
        <v>117</v>
      </c>
      <c r="G110" s="154"/>
      <c r="H110" s="155"/>
    </row>
    <row r="111" ht="24" spans="1:8">
      <c r="A111" s="156"/>
      <c r="B111" s="148"/>
      <c r="C111" s="162"/>
      <c r="D111" s="164" t="s">
        <v>277</v>
      </c>
      <c r="E111" s="160"/>
      <c r="F111" s="95" t="s">
        <v>117</v>
      </c>
      <c r="G111" s="154"/>
      <c r="H111" s="155"/>
    </row>
    <row r="112" ht="24" spans="1:8">
      <c r="A112" s="156"/>
      <c r="B112" s="148"/>
      <c r="C112" s="162"/>
      <c r="D112" s="164" t="s">
        <v>278</v>
      </c>
      <c r="E112" s="160"/>
      <c r="F112" s="95" t="s">
        <v>117</v>
      </c>
      <c r="G112" s="154"/>
      <c r="H112" s="155"/>
    </row>
    <row r="113" ht="24" spans="1:8">
      <c r="A113" s="156"/>
      <c r="B113" s="148"/>
      <c r="C113" s="162"/>
      <c r="D113" s="164" t="s">
        <v>279</v>
      </c>
      <c r="E113" s="160"/>
      <c r="F113" s="95" t="s">
        <v>117</v>
      </c>
      <c r="G113" s="154"/>
      <c r="H113" s="155"/>
    </row>
    <row r="114" ht="24" spans="1:8">
      <c r="A114" s="156"/>
      <c r="B114" s="148"/>
      <c r="C114" s="162"/>
      <c r="D114" s="164" t="s">
        <v>280</v>
      </c>
      <c r="E114" s="160"/>
      <c r="F114" s="95" t="s">
        <v>117</v>
      </c>
      <c r="G114" s="154"/>
      <c r="H114" s="155"/>
    </row>
    <row r="115" spans="1:8">
      <c r="A115" s="156"/>
      <c r="B115" s="148"/>
      <c r="C115" s="162"/>
      <c r="D115" s="164" t="s">
        <v>281</v>
      </c>
      <c r="E115" s="160"/>
      <c r="F115" s="95" t="s">
        <v>117</v>
      </c>
      <c r="G115" s="154"/>
      <c r="H115" s="155"/>
    </row>
    <row r="116" spans="1:8">
      <c r="A116" s="156"/>
      <c r="B116" s="148"/>
      <c r="C116" s="162"/>
      <c r="D116" s="164" t="s">
        <v>282</v>
      </c>
      <c r="E116" s="160"/>
      <c r="F116" s="95" t="s">
        <v>117</v>
      </c>
      <c r="G116" s="154"/>
      <c r="H116" s="155"/>
    </row>
    <row r="117" spans="1:8">
      <c r="A117" s="156"/>
      <c r="B117" s="148"/>
      <c r="C117" s="162"/>
      <c r="D117" s="164" t="s">
        <v>283</v>
      </c>
      <c r="E117" s="160"/>
      <c r="F117" s="95" t="s">
        <v>117</v>
      </c>
      <c r="G117" s="154"/>
      <c r="H117" s="155"/>
    </row>
    <row r="118" spans="1:8">
      <c r="A118" s="156"/>
      <c r="B118" s="148"/>
      <c r="C118" s="162"/>
      <c r="D118" s="164" t="s">
        <v>284</v>
      </c>
      <c r="E118" s="160"/>
      <c r="F118" s="95" t="s">
        <v>117</v>
      </c>
      <c r="G118" s="154"/>
      <c r="H118" s="155"/>
    </row>
    <row r="119" ht="36" spans="1:8">
      <c r="A119" s="156">
        <v>6</v>
      </c>
      <c r="B119" s="148" t="s">
        <v>285</v>
      </c>
      <c r="C119" s="162"/>
      <c r="D119" s="164" t="s">
        <v>286</v>
      </c>
      <c r="E119" s="160"/>
      <c r="F119" s="95" t="s">
        <v>117</v>
      </c>
      <c r="G119" s="154"/>
      <c r="H119" s="155"/>
    </row>
    <row r="120" ht="36" spans="1:8">
      <c r="A120" s="156">
        <v>7</v>
      </c>
      <c r="B120" s="148" t="s">
        <v>287</v>
      </c>
      <c r="C120" s="162"/>
      <c r="D120" s="164" t="s">
        <v>288</v>
      </c>
      <c r="E120" s="160"/>
      <c r="F120" s="95" t="s">
        <v>117</v>
      </c>
      <c r="G120" s="154"/>
      <c r="H120" s="155"/>
    </row>
    <row r="121" ht="36" spans="1:8">
      <c r="A121" s="156">
        <v>8</v>
      </c>
      <c r="B121" s="148" t="s">
        <v>289</v>
      </c>
      <c r="C121" s="162"/>
      <c r="D121" s="164" t="s">
        <v>290</v>
      </c>
      <c r="E121" s="160"/>
      <c r="F121" s="95" t="s">
        <v>117</v>
      </c>
      <c r="G121" s="154"/>
      <c r="H121" s="155"/>
    </row>
    <row r="122" ht="32" customHeight="1" spans="1:8">
      <c r="A122" s="156">
        <v>9</v>
      </c>
      <c r="B122" s="148" t="s">
        <v>315</v>
      </c>
      <c r="C122" s="162"/>
      <c r="D122" s="164" t="s">
        <v>316</v>
      </c>
      <c r="E122" s="160"/>
      <c r="F122" s="95" t="s">
        <v>117</v>
      </c>
      <c r="G122" s="154"/>
      <c r="H122" s="155"/>
    </row>
    <row r="123" ht="118" customHeight="1" spans="1:8">
      <c r="A123" s="156"/>
      <c r="B123" s="148"/>
      <c r="C123" s="162"/>
      <c r="D123" s="164" t="s">
        <v>317</v>
      </c>
      <c r="E123" s="160"/>
      <c r="F123" s="95" t="s">
        <v>117</v>
      </c>
      <c r="G123" s="154"/>
      <c r="H123" s="155"/>
    </row>
    <row r="124" ht="26" customHeight="1" spans="1:8">
      <c r="A124" s="156">
        <v>10</v>
      </c>
      <c r="B124" s="148" t="s">
        <v>318</v>
      </c>
      <c r="C124" s="162"/>
      <c r="D124" s="164" t="s">
        <v>319</v>
      </c>
      <c r="E124" s="160"/>
      <c r="F124" s="95" t="s">
        <v>117</v>
      </c>
      <c r="G124" s="154"/>
      <c r="H124" s="155"/>
    </row>
    <row r="125" ht="33" customHeight="1" spans="1:8">
      <c r="A125" s="156"/>
      <c r="B125" s="148" t="s">
        <v>320</v>
      </c>
      <c r="C125" s="162"/>
      <c r="D125" s="164" t="s">
        <v>321</v>
      </c>
      <c r="E125" s="160"/>
      <c r="F125" s="95" t="s">
        <v>117</v>
      </c>
      <c r="G125" s="154"/>
      <c r="H125" s="155"/>
    </row>
    <row r="126" ht="24" spans="1:8">
      <c r="A126" s="156">
        <v>11</v>
      </c>
      <c r="B126" s="148" t="s">
        <v>295</v>
      </c>
      <c r="C126" s="162"/>
      <c r="D126" s="164" t="s">
        <v>296</v>
      </c>
      <c r="E126" s="160"/>
      <c r="F126" s="95" t="s">
        <v>117</v>
      </c>
      <c r="G126" s="154"/>
      <c r="H126" s="155"/>
    </row>
    <row r="127" ht="24" spans="1:8">
      <c r="A127" s="156">
        <v>12</v>
      </c>
      <c r="B127" s="148" t="s">
        <v>297</v>
      </c>
      <c r="C127" s="162"/>
      <c r="D127" s="164" t="s">
        <v>298</v>
      </c>
      <c r="E127" s="160"/>
      <c r="F127" s="95" t="s">
        <v>117</v>
      </c>
      <c r="G127" s="154"/>
      <c r="H127" s="155"/>
    </row>
    <row r="128" ht="24" spans="1:8">
      <c r="A128" s="156">
        <v>13</v>
      </c>
      <c r="B128" s="148" t="s">
        <v>299</v>
      </c>
      <c r="C128" s="162"/>
      <c r="D128" s="164" t="s">
        <v>300</v>
      </c>
      <c r="E128" s="160"/>
      <c r="F128" s="95" t="s">
        <v>117</v>
      </c>
      <c r="G128" s="154"/>
      <c r="H128" s="155"/>
    </row>
    <row r="129" ht="24" spans="1:8">
      <c r="A129" s="156">
        <v>14</v>
      </c>
      <c r="B129" s="148" t="s">
        <v>301</v>
      </c>
      <c r="C129" s="162"/>
      <c r="D129" s="164" t="s">
        <v>302</v>
      </c>
      <c r="E129" s="160"/>
      <c r="F129" s="95" t="s">
        <v>117</v>
      </c>
      <c r="G129" s="154"/>
      <c r="H129" s="155"/>
    </row>
    <row r="130" ht="36" spans="1:8">
      <c r="A130" s="156">
        <v>15</v>
      </c>
      <c r="B130" s="148" t="s">
        <v>303</v>
      </c>
      <c r="C130" s="162"/>
      <c r="D130" s="164" t="s">
        <v>304</v>
      </c>
      <c r="E130" s="160"/>
      <c r="F130" s="95" t="s">
        <v>117</v>
      </c>
      <c r="G130" s="154"/>
      <c r="H130" s="155"/>
    </row>
    <row r="131" ht="24" spans="1:8">
      <c r="A131" s="156"/>
      <c r="B131" s="148"/>
      <c r="C131" s="162"/>
      <c r="D131" s="164" t="s">
        <v>305</v>
      </c>
      <c r="E131" s="160"/>
      <c r="F131" s="95" t="s">
        <v>117</v>
      </c>
      <c r="G131" s="154"/>
      <c r="H131" s="155"/>
    </row>
    <row r="132" ht="156" spans="1:8">
      <c r="A132" s="156"/>
      <c r="B132" s="148"/>
      <c r="C132" s="162"/>
      <c r="D132" s="164" t="s">
        <v>306</v>
      </c>
      <c r="E132" s="160"/>
      <c r="F132" s="95" t="s">
        <v>117</v>
      </c>
      <c r="G132" s="154"/>
      <c r="H132" s="155"/>
    </row>
    <row r="133" ht="127.5" spans="1:8">
      <c r="A133" s="156"/>
      <c r="B133" s="165"/>
      <c r="C133" s="165"/>
      <c r="D133" s="165" t="s">
        <v>175</v>
      </c>
      <c r="E133" s="160"/>
      <c r="F133" s="95" t="s">
        <v>117</v>
      </c>
      <c r="G133" s="154"/>
      <c r="H133" s="155"/>
    </row>
    <row r="134" ht="127.5" spans="1:8">
      <c r="A134" s="156"/>
      <c r="B134" s="165"/>
      <c r="C134" s="165"/>
      <c r="D134" s="165" t="s">
        <v>176</v>
      </c>
      <c r="E134" s="160"/>
      <c r="F134" s="95" t="s">
        <v>117</v>
      </c>
      <c r="G134" s="154"/>
      <c r="H134" s="155"/>
    </row>
    <row r="135" ht="114.75" spans="1:8">
      <c r="A135" s="156"/>
      <c r="B135" s="165"/>
      <c r="C135" s="165"/>
      <c r="D135" s="165" t="s">
        <v>307</v>
      </c>
      <c r="E135" s="160"/>
      <c r="F135" s="95" t="s">
        <v>117</v>
      </c>
      <c r="G135" s="154"/>
      <c r="H135" s="155"/>
    </row>
    <row r="136" ht="25.5" spans="1:8">
      <c r="A136" s="156"/>
      <c r="B136" s="165"/>
      <c r="C136" s="165"/>
      <c r="D136" s="165" t="s">
        <v>308</v>
      </c>
      <c r="E136" s="160"/>
      <c r="F136" s="95" t="s">
        <v>117</v>
      </c>
      <c r="G136" s="154"/>
      <c r="H136" s="155"/>
    </row>
    <row r="137" ht="153" spans="1:8">
      <c r="A137" s="156">
        <v>16</v>
      </c>
      <c r="B137" s="165" t="s">
        <v>309</v>
      </c>
      <c r="C137" s="165"/>
      <c r="D137" s="165" t="s">
        <v>257</v>
      </c>
      <c r="E137" s="160"/>
      <c r="F137" s="95" t="s">
        <v>117</v>
      </c>
      <c r="G137" s="154"/>
      <c r="H137" s="155"/>
    </row>
    <row r="138" ht="24" spans="1:8">
      <c r="A138" s="156">
        <v>17</v>
      </c>
      <c r="B138" s="148" t="s">
        <v>310</v>
      </c>
      <c r="C138" s="148"/>
      <c r="D138" s="148" t="s">
        <v>311</v>
      </c>
      <c r="E138" s="166"/>
      <c r="F138" s="95" t="s">
        <v>117</v>
      </c>
      <c r="G138" s="154"/>
      <c r="H138" s="155"/>
    </row>
    <row r="139" ht="25.5" spans="1:8">
      <c r="A139" s="156">
        <v>18</v>
      </c>
      <c r="B139" s="148" t="s">
        <v>312</v>
      </c>
      <c r="C139" s="148"/>
      <c r="D139" s="165" t="s">
        <v>313</v>
      </c>
      <c r="E139" s="160"/>
      <c r="F139" s="95" t="s">
        <v>117</v>
      </c>
      <c r="G139" s="154"/>
      <c r="H139" s="155"/>
    </row>
    <row r="140" spans="1:8">
      <c r="A140" s="147"/>
      <c r="B140" s="165"/>
      <c r="C140" s="165"/>
      <c r="D140" s="165"/>
      <c r="E140" s="160"/>
      <c r="F140" s="95" t="s">
        <v>117</v>
      </c>
      <c r="G140" s="154"/>
      <c r="H140" s="155"/>
    </row>
    <row r="141" spans="1:8">
      <c r="A141" s="147"/>
      <c r="B141" s="165"/>
      <c r="C141" s="165"/>
      <c r="D141" s="148"/>
      <c r="E141" s="166"/>
      <c r="F141" s="95" t="s">
        <v>117</v>
      </c>
      <c r="G141" s="154"/>
      <c r="H141" s="155"/>
    </row>
    <row r="142" spans="1:8">
      <c r="A142" s="147"/>
      <c r="B142" s="148"/>
      <c r="C142" s="148"/>
      <c r="D142" s="148"/>
      <c r="E142" s="166"/>
      <c r="F142" s="95" t="s">
        <v>117</v>
      </c>
      <c r="G142" s="154"/>
      <c r="H142" s="155"/>
    </row>
    <row r="143" spans="1:8">
      <c r="A143" s="147"/>
      <c r="B143" s="148"/>
      <c r="C143" s="148"/>
      <c r="D143" s="148"/>
      <c r="E143" s="166"/>
      <c r="F143" s="95" t="s">
        <v>117</v>
      </c>
      <c r="G143" s="154"/>
      <c r="H143" s="155"/>
    </row>
    <row r="144" spans="1:8">
      <c r="A144" s="147"/>
      <c r="B144" s="148"/>
      <c r="C144" s="148"/>
      <c r="D144" s="148"/>
      <c r="E144" s="166"/>
      <c r="F144" s="95" t="s">
        <v>117</v>
      </c>
      <c r="G144" s="154"/>
      <c r="H144" s="155"/>
    </row>
    <row r="145" spans="1:8">
      <c r="A145" s="147"/>
      <c r="B145" s="148"/>
      <c r="C145" s="148"/>
      <c r="D145" s="148"/>
      <c r="E145" s="166"/>
      <c r="F145" s="95" t="s">
        <v>117</v>
      </c>
      <c r="G145" s="154"/>
      <c r="H145" s="155"/>
    </row>
    <row r="146" spans="1:8">
      <c r="A146" s="147"/>
      <c r="B146" s="165"/>
      <c r="C146" s="165"/>
      <c r="D146" s="165"/>
      <c r="E146" s="160"/>
      <c r="F146" s="95" t="s">
        <v>117</v>
      </c>
      <c r="G146" s="154"/>
      <c r="H146" s="155"/>
    </row>
    <row r="147" spans="1:8">
      <c r="A147" s="147"/>
      <c r="B147" s="165"/>
      <c r="C147" s="165"/>
      <c r="D147" s="165"/>
      <c r="E147" s="160"/>
      <c r="F147" s="95" t="s">
        <v>117</v>
      </c>
      <c r="G147" s="154"/>
      <c r="H147" s="155"/>
    </row>
    <row r="148" spans="1:8">
      <c r="A148" s="147"/>
      <c r="B148" s="165"/>
      <c r="C148" s="165"/>
      <c r="D148" s="165"/>
      <c r="E148" s="160"/>
      <c r="F148" s="95" t="s">
        <v>117</v>
      </c>
      <c r="G148" s="154"/>
      <c r="H148" s="155"/>
    </row>
    <row r="149" spans="1:8">
      <c r="A149" s="147"/>
      <c r="B149" s="165"/>
      <c r="C149" s="165"/>
      <c r="D149" s="165"/>
      <c r="E149" s="160"/>
      <c r="F149" s="95" t="s">
        <v>117</v>
      </c>
      <c r="G149" s="154"/>
      <c r="H149" s="155"/>
    </row>
    <row r="150" spans="1:8">
      <c r="A150" s="147"/>
      <c r="B150" s="165"/>
      <c r="C150" s="165"/>
      <c r="D150" s="165"/>
      <c r="E150" s="160"/>
      <c r="F150" s="95" t="s">
        <v>117</v>
      </c>
      <c r="G150" s="154"/>
      <c r="H150" s="155"/>
    </row>
    <row r="151" spans="1:8">
      <c r="A151" s="147"/>
      <c r="B151" s="165" t="s">
        <v>310</v>
      </c>
      <c r="C151" s="165"/>
      <c r="D151" s="165"/>
      <c r="E151" s="160"/>
      <c r="F151" s="95" t="s">
        <v>117</v>
      </c>
      <c r="G151" s="154"/>
      <c r="H151" s="155"/>
    </row>
    <row r="152" ht="13.5" spans="1:8">
      <c r="A152" s="167"/>
      <c r="B152" s="168" t="s">
        <v>184</v>
      </c>
      <c r="C152" s="168"/>
      <c r="D152" s="169"/>
      <c r="E152" s="169"/>
      <c r="F152" s="95" t="s">
        <v>117</v>
      </c>
      <c r="G152" s="170"/>
      <c r="H152" s="171"/>
    </row>
    <row r="157" ht="16.5" spans="1:8">
      <c r="A157" s="115" t="s">
        <v>250</v>
      </c>
      <c r="B157" s="115"/>
      <c r="C157" s="115"/>
      <c r="D157" s="115"/>
      <c r="E157" s="115"/>
      <c r="F157" s="115"/>
      <c r="G157" s="115"/>
      <c r="H157" s="115"/>
    </row>
    <row r="158" ht="13.5" spans="1:8">
      <c r="A158" s="116"/>
      <c r="B158" s="117" t="s">
        <v>119</v>
      </c>
      <c r="C158" s="118" t="s">
        <v>322</v>
      </c>
      <c r="D158" s="118"/>
      <c r="E158" s="118"/>
      <c r="F158" s="119" t="s">
        <v>121</v>
      </c>
      <c r="G158" s="120"/>
      <c r="H158" s="121"/>
    </row>
    <row r="159" spans="1:8">
      <c r="A159" s="122"/>
      <c r="B159" s="123" t="s">
        <v>123</v>
      </c>
      <c r="C159" s="124" t="s">
        <v>254</v>
      </c>
      <c r="D159" s="124"/>
      <c r="E159" s="124"/>
      <c r="F159" s="124"/>
      <c r="G159" s="125"/>
      <c r="H159" s="121"/>
    </row>
    <row r="160" spans="1:8">
      <c r="A160" s="126"/>
      <c r="B160" s="123" t="s">
        <v>125</v>
      </c>
      <c r="C160" s="124" t="s">
        <v>255</v>
      </c>
      <c r="D160" s="124"/>
      <c r="E160" s="124"/>
      <c r="F160" s="124"/>
      <c r="G160" s="125"/>
      <c r="H160" s="121"/>
    </row>
    <row r="161" spans="1:8">
      <c r="A161" s="126"/>
      <c r="B161" s="123" t="s">
        <v>127</v>
      </c>
      <c r="C161" s="124"/>
      <c r="D161" s="124"/>
      <c r="E161" s="124"/>
      <c r="F161" s="124"/>
      <c r="G161" s="125"/>
      <c r="H161" s="121"/>
    </row>
    <row r="162" ht="13.5" spans="1:8">
      <c r="A162" s="127"/>
      <c r="B162" s="128" t="s">
        <v>128</v>
      </c>
      <c r="C162" s="124" t="s">
        <v>256</v>
      </c>
      <c r="D162" s="124"/>
      <c r="E162" s="124"/>
      <c r="F162" s="124"/>
      <c r="G162" s="125"/>
      <c r="H162" s="129"/>
    </row>
    <row r="163" spans="1:8">
      <c r="A163" s="130"/>
      <c r="B163" s="131" t="s">
        <v>130</v>
      </c>
      <c r="C163" s="132"/>
      <c r="D163" s="132"/>
      <c r="E163" s="132"/>
      <c r="F163" s="133" t="s">
        <v>132</v>
      </c>
      <c r="G163" s="134" t="s">
        <v>235</v>
      </c>
      <c r="H163" s="135"/>
    </row>
    <row r="164" ht="13.5" spans="1:8">
      <c r="A164" s="136"/>
      <c r="B164" s="137" t="s">
        <v>133</v>
      </c>
      <c r="C164" s="138"/>
      <c r="D164" s="138"/>
      <c r="E164" s="138"/>
      <c r="F164" s="139" t="s">
        <v>135</v>
      </c>
      <c r="G164" s="140" t="s">
        <v>236</v>
      </c>
      <c r="H164" s="141"/>
    </row>
    <row r="165" ht="26.25" spans="1:8">
      <c r="A165" s="142" t="s">
        <v>137</v>
      </c>
      <c r="B165" s="143" t="s">
        <v>138</v>
      </c>
      <c r="C165" s="143" t="s">
        <v>237</v>
      </c>
      <c r="D165" s="143" t="s">
        <v>140</v>
      </c>
      <c r="E165" s="143" t="s">
        <v>238</v>
      </c>
      <c r="F165" s="144" t="s">
        <v>108</v>
      </c>
      <c r="G165" s="145" t="s">
        <v>142</v>
      </c>
      <c r="H165" s="146"/>
    </row>
    <row r="166" ht="24" spans="1:8">
      <c r="A166" s="147">
        <v>1</v>
      </c>
      <c r="B166" s="148" t="s">
        <v>143</v>
      </c>
      <c r="C166" s="148"/>
      <c r="D166" s="149" t="s">
        <v>144</v>
      </c>
      <c r="E166" s="150"/>
      <c r="F166" s="95" t="s">
        <v>117</v>
      </c>
      <c r="G166" s="151"/>
      <c r="H166" s="152"/>
    </row>
    <row r="167" ht="36" spans="1:8">
      <c r="A167" s="147">
        <v>2</v>
      </c>
      <c r="B167" s="148" t="s">
        <v>239</v>
      </c>
      <c r="C167" s="148"/>
      <c r="D167" s="149" t="s">
        <v>146</v>
      </c>
      <c r="E167" s="153"/>
      <c r="F167" s="95" t="s">
        <v>117</v>
      </c>
      <c r="G167" s="154"/>
      <c r="H167" s="155"/>
    </row>
    <row r="168" ht="144" spans="1:8">
      <c r="A168" s="147"/>
      <c r="B168" s="148"/>
      <c r="C168" s="148"/>
      <c r="D168" s="149" t="s">
        <v>257</v>
      </c>
      <c r="E168" s="153"/>
      <c r="F168" s="95" t="s">
        <v>117</v>
      </c>
      <c r="G168" s="154"/>
      <c r="H168" s="155"/>
    </row>
    <row r="169" spans="1:8">
      <c r="A169" s="156">
        <v>3</v>
      </c>
      <c r="B169" s="157" t="s">
        <v>258</v>
      </c>
      <c r="C169" s="158"/>
      <c r="D169" s="159" t="s">
        <v>241</v>
      </c>
      <c r="E169" s="160"/>
      <c r="F169" s="95" t="s">
        <v>117</v>
      </c>
      <c r="G169" s="154"/>
      <c r="H169" s="155"/>
    </row>
    <row r="170" ht="36" spans="1:8">
      <c r="A170" s="156">
        <v>4</v>
      </c>
      <c r="B170" s="161" t="s">
        <v>206</v>
      </c>
      <c r="C170" s="162"/>
      <c r="D170" s="163" t="s">
        <v>207</v>
      </c>
      <c r="E170" s="160"/>
      <c r="F170" s="95" t="s">
        <v>117</v>
      </c>
      <c r="G170" s="154"/>
      <c r="H170" s="155"/>
    </row>
    <row r="171" ht="36" spans="1:8">
      <c r="A171" s="156">
        <v>5</v>
      </c>
      <c r="B171" s="148" t="s">
        <v>259</v>
      </c>
      <c r="C171" s="162"/>
      <c r="D171" s="164" t="s">
        <v>260</v>
      </c>
      <c r="E171" s="160"/>
      <c r="F171" s="95" t="s">
        <v>117</v>
      </c>
      <c r="G171" s="154"/>
      <c r="H171" s="155"/>
    </row>
    <row r="172" ht="24" spans="1:8">
      <c r="A172" s="156"/>
      <c r="B172" s="148"/>
      <c r="C172" s="162"/>
      <c r="D172" s="164" t="s">
        <v>261</v>
      </c>
      <c r="E172" s="160"/>
      <c r="F172" s="95" t="s">
        <v>117</v>
      </c>
      <c r="G172" s="154"/>
      <c r="H172" s="155"/>
    </row>
    <row r="173" ht="24" spans="1:8">
      <c r="A173" s="156"/>
      <c r="B173" s="148"/>
      <c r="C173" s="162"/>
      <c r="D173" s="164" t="s">
        <v>262</v>
      </c>
      <c r="E173" s="160"/>
      <c r="F173" s="95" t="s">
        <v>117</v>
      </c>
      <c r="G173" s="154"/>
      <c r="H173" s="155"/>
    </row>
    <row r="174" ht="24" spans="1:8">
      <c r="A174" s="156"/>
      <c r="B174" s="148"/>
      <c r="C174" s="162"/>
      <c r="D174" s="164" t="s">
        <v>263</v>
      </c>
      <c r="E174" s="160"/>
      <c r="F174" s="95" t="s">
        <v>117</v>
      </c>
      <c r="G174" s="154"/>
      <c r="H174" s="155"/>
    </row>
    <row r="175" ht="24" spans="1:8">
      <c r="A175" s="156"/>
      <c r="B175" s="148"/>
      <c r="C175" s="162"/>
      <c r="D175" s="164" t="s">
        <v>264</v>
      </c>
      <c r="E175" s="160"/>
      <c r="F175" s="95" t="s">
        <v>117</v>
      </c>
      <c r="G175" s="154"/>
      <c r="H175" s="155"/>
    </row>
    <row r="176" ht="24" spans="1:8">
      <c r="A176" s="156"/>
      <c r="B176" s="148"/>
      <c r="C176" s="162"/>
      <c r="D176" s="164" t="s">
        <v>265</v>
      </c>
      <c r="E176" s="160"/>
      <c r="F176" s="95" t="s">
        <v>117</v>
      </c>
      <c r="G176" s="154"/>
      <c r="H176" s="155"/>
    </row>
    <row r="177" ht="36" spans="1:8">
      <c r="A177" s="156"/>
      <c r="B177" s="148"/>
      <c r="C177" s="162"/>
      <c r="D177" s="164" t="s">
        <v>266</v>
      </c>
      <c r="E177" s="160"/>
      <c r="F177" s="95" t="s">
        <v>117</v>
      </c>
      <c r="G177" s="154"/>
      <c r="H177" s="155"/>
    </row>
    <row r="178" ht="24" spans="1:8">
      <c r="A178" s="156"/>
      <c r="B178" s="148"/>
      <c r="C178" s="162"/>
      <c r="D178" s="164" t="s">
        <v>267</v>
      </c>
      <c r="E178" s="160"/>
      <c r="F178" s="95" t="s">
        <v>117</v>
      </c>
      <c r="G178" s="154"/>
      <c r="H178" s="155"/>
    </row>
    <row r="179" ht="24" spans="1:8">
      <c r="A179" s="156"/>
      <c r="B179" s="148"/>
      <c r="C179" s="162"/>
      <c r="D179" s="164" t="s">
        <v>268</v>
      </c>
      <c r="E179" s="160"/>
      <c r="F179" s="95" t="s">
        <v>117</v>
      </c>
      <c r="G179" s="154"/>
      <c r="H179" s="155"/>
    </row>
    <row r="180" ht="24" spans="1:8">
      <c r="A180" s="156"/>
      <c r="B180" s="148"/>
      <c r="C180" s="162"/>
      <c r="D180" s="164" t="s">
        <v>269</v>
      </c>
      <c r="E180" s="160"/>
      <c r="F180" s="95" t="s">
        <v>117</v>
      </c>
      <c r="G180" s="154"/>
      <c r="H180" s="155"/>
    </row>
    <row r="181" ht="24" spans="1:8">
      <c r="A181" s="156"/>
      <c r="B181" s="148"/>
      <c r="C181" s="162"/>
      <c r="D181" s="164" t="s">
        <v>270</v>
      </c>
      <c r="E181" s="160"/>
      <c r="F181" s="95" t="s">
        <v>117</v>
      </c>
      <c r="G181" s="154"/>
      <c r="H181" s="155"/>
    </row>
    <row r="182" ht="24" spans="1:8">
      <c r="A182" s="156"/>
      <c r="B182" s="148"/>
      <c r="C182" s="162"/>
      <c r="D182" s="164" t="s">
        <v>271</v>
      </c>
      <c r="E182" s="160"/>
      <c r="F182" s="95" t="s">
        <v>117</v>
      </c>
      <c r="G182" s="154"/>
      <c r="H182" s="155"/>
    </row>
    <row r="183" ht="24" spans="1:8">
      <c r="A183" s="156"/>
      <c r="B183" s="148"/>
      <c r="C183" s="162"/>
      <c r="D183" s="164" t="s">
        <v>272</v>
      </c>
      <c r="E183" s="160"/>
      <c r="F183" s="95" t="s">
        <v>117</v>
      </c>
      <c r="G183" s="154"/>
      <c r="H183" s="155"/>
    </row>
    <row r="184" ht="24" spans="1:8">
      <c r="A184" s="156"/>
      <c r="B184" s="148"/>
      <c r="C184" s="162"/>
      <c r="D184" s="164" t="s">
        <v>273</v>
      </c>
      <c r="E184" s="160"/>
      <c r="F184" s="95" t="s">
        <v>117</v>
      </c>
      <c r="G184" s="154"/>
      <c r="H184" s="155"/>
    </row>
    <row r="185" ht="24" spans="1:8">
      <c r="A185" s="156"/>
      <c r="B185" s="148"/>
      <c r="C185" s="162"/>
      <c r="D185" s="164" t="s">
        <v>273</v>
      </c>
      <c r="E185" s="160"/>
      <c r="F185" s="95" t="s">
        <v>117</v>
      </c>
      <c r="G185" s="154"/>
      <c r="H185" s="155"/>
    </row>
    <row r="186" ht="24" spans="1:8">
      <c r="A186" s="156"/>
      <c r="B186" s="148"/>
      <c r="C186" s="162"/>
      <c r="D186" s="164" t="s">
        <v>274</v>
      </c>
      <c r="E186" s="160"/>
      <c r="F186" s="95" t="s">
        <v>117</v>
      </c>
      <c r="G186" s="154"/>
      <c r="H186" s="155"/>
    </row>
    <row r="187" ht="24" spans="1:8">
      <c r="A187" s="156"/>
      <c r="B187" s="148"/>
      <c r="C187" s="162"/>
      <c r="D187" s="164" t="s">
        <v>275</v>
      </c>
      <c r="E187" s="160"/>
      <c r="F187" s="95" t="s">
        <v>117</v>
      </c>
      <c r="G187" s="154"/>
      <c r="H187" s="155"/>
    </row>
    <row r="188" ht="24" spans="1:8">
      <c r="A188" s="156"/>
      <c r="B188" s="148"/>
      <c r="C188" s="162"/>
      <c r="D188" s="164" t="s">
        <v>276</v>
      </c>
      <c r="E188" s="160"/>
      <c r="F188" s="95" t="s">
        <v>117</v>
      </c>
      <c r="G188" s="154"/>
      <c r="H188" s="155"/>
    </row>
    <row r="189" ht="24" spans="1:8">
      <c r="A189" s="156"/>
      <c r="B189" s="148"/>
      <c r="C189" s="162"/>
      <c r="D189" s="164" t="s">
        <v>277</v>
      </c>
      <c r="E189" s="160"/>
      <c r="F189" s="95" t="s">
        <v>117</v>
      </c>
      <c r="G189" s="154"/>
      <c r="H189" s="155"/>
    </row>
    <row r="190" ht="24" spans="1:8">
      <c r="A190" s="156"/>
      <c r="B190" s="148"/>
      <c r="C190" s="162"/>
      <c r="D190" s="164" t="s">
        <v>278</v>
      </c>
      <c r="E190" s="160"/>
      <c r="F190" s="95" t="s">
        <v>117</v>
      </c>
      <c r="G190" s="154"/>
      <c r="H190" s="155"/>
    </row>
    <row r="191" ht="24" spans="1:8">
      <c r="A191" s="156"/>
      <c r="B191" s="148"/>
      <c r="C191" s="162"/>
      <c r="D191" s="164" t="s">
        <v>279</v>
      </c>
      <c r="E191" s="160"/>
      <c r="F191" s="95" t="s">
        <v>117</v>
      </c>
      <c r="G191" s="154"/>
      <c r="H191" s="155"/>
    </row>
    <row r="192" ht="24" spans="1:8">
      <c r="A192" s="156"/>
      <c r="B192" s="148"/>
      <c r="C192" s="162"/>
      <c r="D192" s="164" t="s">
        <v>280</v>
      </c>
      <c r="E192" s="160"/>
      <c r="F192" s="95" t="s">
        <v>117</v>
      </c>
      <c r="G192" s="154"/>
      <c r="H192" s="155"/>
    </row>
    <row r="193" spans="1:8">
      <c r="A193" s="156"/>
      <c r="B193" s="148"/>
      <c r="C193" s="162"/>
      <c r="D193" s="164" t="s">
        <v>281</v>
      </c>
      <c r="E193" s="160"/>
      <c r="F193" s="95" t="s">
        <v>117</v>
      </c>
      <c r="G193" s="154"/>
      <c r="H193" s="155"/>
    </row>
    <row r="194" spans="1:8">
      <c r="A194" s="156"/>
      <c r="B194" s="148"/>
      <c r="C194" s="162"/>
      <c r="D194" s="164" t="s">
        <v>282</v>
      </c>
      <c r="E194" s="160"/>
      <c r="F194" s="95" t="s">
        <v>117</v>
      </c>
      <c r="G194" s="154"/>
      <c r="H194" s="155"/>
    </row>
    <row r="195" spans="1:8">
      <c r="A195" s="156"/>
      <c r="B195" s="148"/>
      <c r="C195" s="162"/>
      <c r="D195" s="164" t="s">
        <v>283</v>
      </c>
      <c r="E195" s="160"/>
      <c r="F195" s="95" t="s">
        <v>117</v>
      </c>
      <c r="G195" s="154"/>
      <c r="H195" s="155"/>
    </row>
    <row r="196" spans="1:8">
      <c r="A196" s="156"/>
      <c r="B196" s="148"/>
      <c r="C196" s="162"/>
      <c r="D196" s="164" t="s">
        <v>284</v>
      </c>
      <c r="E196" s="160"/>
      <c r="F196" s="95" t="s">
        <v>117</v>
      </c>
      <c r="G196" s="154"/>
      <c r="H196" s="155"/>
    </row>
    <row r="197" ht="36" spans="1:8">
      <c r="A197" s="156">
        <v>6</v>
      </c>
      <c r="B197" s="148" t="s">
        <v>285</v>
      </c>
      <c r="C197" s="162"/>
      <c r="D197" s="164" t="s">
        <v>286</v>
      </c>
      <c r="E197" s="160"/>
      <c r="F197" s="95" t="s">
        <v>117</v>
      </c>
      <c r="G197" s="154"/>
      <c r="H197" s="155"/>
    </row>
    <row r="198" ht="36" spans="1:8">
      <c r="A198" s="156">
        <v>7</v>
      </c>
      <c r="B198" s="148" t="s">
        <v>287</v>
      </c>
      <c r="C198" s="162"/>
      <c r="D198" s="164" t="s">
        <v>288</v>
      </c>
      <c r="E198" s="160"/>
      <c r="F198" s="95" t="s">
        <v>117</v>
      </c>
      <c r="G198" s="154"/>
      <c r="H198" s="155"/>
    </row>
    <row r="199" ht="36" spans="1:8">
      <c r="A199" s="156">
        <v>8</v>
      </c>
      <c r="B199" s="148" t="s">
        <v>289</v>
      </c>
      <c r="C199" s="162"/>
      <c r="D199" s="164" t="s">
        <v>290</v>
      </c>
      <c r="E199" s="160"/>
      <c r="F199" s="95" t="s">
        <v>117</v>
      </c>
      <c r="G199" s="154"/>
      <c r="H199" s="155"/>
    </row>
    <row r="200" spans="1:8">
      <c r="A200" s="156">
        <v>9</v>
      </c>
      <c r="B200" s="148" t="s">
        <v>323</v>
      </c>
      <c r="C200" s="162"/>
      <c r="D200" s="164" t="s">
        <v>324</v>
      </c>
      <c r="E200" s="160"/>
      <c r="F200" s="95" t="s">
        <v>117</v>
      </c>
      <c r="G200" s="154"/>
      <c r="H200" s="155"/>
    </row>
    <row r="201" ht="60" spans="1:8">
      <c r="A201" s="156"/>
      <c r="B201" s="148"/>
      <c r="C201" s="162"/>
      <c r="D201" s="164" t="s">
        <v>325</v>
      </c>
      <c r="E201" s="160"/>
      <c r="F201" s="95" t="s">
        <v>117</v>
      </c>
      <c r="G201" s="154"/>
      <c r="H201" s="155"/>
    </row>
    <row r="202" spans="1:8">
      <c r="A202" s="156">
        <v>10</v>
      </c>
      <c r="B202" s="148" t="s">
        <v>326</v>
      </c>
      <c r="C202" s="162"/>
      <c r="D202" s="164" t="s">
        <v>327</v>
      </c>
      <c r="E202" s="160"/>
      <c r="F202" s="95" t="s">
        <v>117</v>
      </c>
      <c r="G202" s="154"/>
      <c r="H202" s="155"/>
    </row>
    <row r="203" ht="24" spans="1:8">
      <c r="A203" s="156"/>
      <c r="B203" s="148" t="s">
        <v>328</v>
      </c>
      <c r="C203" s="162"/>
      <c r="D203" s="164" t="s">
        <v>329</v>
      </c>
      <c r="E203" s="160"/>
      <c r="F203" s="95" t="s">
        <v>117</v>
      </c>
      <c r="G203" s="154"/>
      <c r="H203" s="155"/>
    </row>
    <row r="204" ht="24" spans="1:8">
      <c r="A204" s="156">
        <v>11</v>
      </c>
      <c r="B204" s="148" t="s">
        <v>295</v>
      </c>
      <c r="C204" s="162"/>
      <c r="D204" s="164" t="s">
        <v>296</v>
      </c>
      <c r="E204" s="160"/>
      <c r="F204" s="95" t="s">
        <v>117</v>
      </c>
      <c r="G204" s="154"/>
      <c r="H204" s="155"/>
    </row>
    <row r="205" ht="24" spans="1:8">
      <c r="A205" s="156">
        <v>12</v>
      </c>
      <c r="B205" s="148" t="s">
        <v>297</v>
      </c>
      <c r="C205" s="162"/>
      <c r="D205" s="164" t="s">
        <v>298</v>
      </c>
      <c r="E205" s="160"/>
      <c r="F205" s="95" t="s">
        <v>117</v>
      </c>
      <c r="G205" s="154"/>
      <c r="H205" s="155"/>
    </row>
    <row r="206" ht="24" spans="1:8">
      <c r="A206" s="156">
        <v>13</v>
      </c>
      <c r="B206" s="148" t="s">
        <v>299</v>
      </c>
      <c r="C206" s="162"/>
      <c r="D206" s="164" t="s">
        <v>300</v>
      </c>
      <c r="E206" s="160"/>
      <c r="F206" s="95" t="s">
        <v>117</v>
      </c>
      <c r="G206" s="154"/>
      <c r="H206" s="155"/>
    </row>
    <row r="207" ht="24" spans="1:8">
      <c r="A207" s="156">
        <v>14</v>
      </c>
      <c r="B207" s="148" t="s">
        <v>301</v>
      </c>
      <c r="C207" s="162"/>
      <c r="D207" s="164" t="s">
        <v>302</v>
      </c>
      <c r="E207" s="160"/>
      <c r="F207" s="95" t="s">
        <v>117</v>
      </c>
      <c r="G207" s="154"/>
      <c r="H207" s="155"/>
    </row>
    <row r="208" ht="36" spans="1:8">
      <c r="A208" s="156">
        <v>15</v>
      </c>
      <c r="B208" s="148" t="s">
        <v>303</v>
      </c>
      <c r="C208" s="162"/>
      <c r="D208" s="164" t="s">
        <v>304</v>
      </c>
      <c r="E208" s="160"/>
      <c r="F208" s="95" t="s">
        <v>117</v>
      </c>
      <c r="G208" s="154"/>
      <c r="H208" s="155"/>
    </row>
    <row r="209" ht="24" spans="1:8">
      <c r="A209" s="156"/>
      <c r="B209" s="148"/>
      <c r="C209" s="162"/>
      <c r="D209" s="164" t="s">
        <v>305</v>
      </c>
      <c r="E209" s="160"/>
      <c r="F209" s="95" t="s">
        <v>117</v>
      </c>
      <c r="G209" s="154"/>
      <c r="H209" s="155"/>
    </row>
    <row r="210" ht="156" spans="1:8">
      <c r="A210" s="156"/>
      <c r="B210" s="148"/>
      <c r="C210" s="162"/>
      <c r="D210" s="164" t="s">
        <v>306</v>
      </c>
      <c r="E210" s="160"/>
      <c r="F210" s="95" t="s">
        <v>117</v>
      </c>
      <c r="G210" s="154"/>
      <c r="H210" s="155"/>
    </row>
    <row r="211" ht="127.5" spans="1:8">
      <c r="A211" s="156"/>
      <c r="B211" s="165"/>
      <c r="C211" s="165"/>
      <c r="D211" s="165" t="s">
        <v>175</v>
      </c>
      <c r="E211" s="160"/>
      <c r="F211" s="95" t="s">
        <v>117</v>
      </c>
      <c r="G211" s="154"/>
      <c r="H211" s="155"/>
    </row>
    <row r="212" ht="127.5" spans="1:8">
      <c r="A212" s="156"/>
      <c r="B212" s="165"/>
      <c r="C212" s="165"/>
      <c r="D212" s="165" t="s">
        <v>176</v>
      </c>
      <c r="E212" s="160"/>
      <c r="F212" s="95" t="s">
        <v>117</v>
      </c>
      <c r="G212" s="154"/>
      <c r="H212" s="155"/>
    </row>
    <row r="213" ht="114.75" spans="1:8">
      <c r="A213" s="156"/>
      <c r="B213" s="165"/>
      <c r="C213" s="165"/>
      <c r="D213" s="165" t="s">
        <v>307</v>
      </c>
      <c r="E213" s="160"/>
      <c r="F213" s="95" t="s">
        <v>117</v>
      </c>
      <c r="G213" s="154"/>
      <c r="H213" s="155"/>
    </row>
    <row r="214" ht="25.5" spans="1:8">
      <c r="A214" s="156"/>
      <c r="B214" s="165"/>
      <c r="C214" s="165"/>
      <c r="D214" s="165" t="s">
        <v>308</v>
      </c>
      <c r="E214" s="160"/>
      <c r="F214" s="95" t="s">
        <v>117</v>
      </c>
      <c r="G214" s="154"/>
      <c r="H214" s="155"/>
    </row>
    <row r="215" ht="153" spans="1:8">
      <c r="A215" s="156">
        <v>16</v>
      </c>
      <c r="B215" s="165" t="s">
        <v>309</v>
      </c>
      <c r="C215" s="165"/>
      <c r="D215" s="165" t="s">
        <v>257</v>
      </c>
      <c r="E215" s="160"/>
      <c r="F215" s="95" t="s">
        <v>117</v>
      </c>
      <c r="G215" s="154"/>
      <c r="H215" s="155"/>
    </row>
    <row r="216" ht="24" spans="1:8">
      <c r="A216" s="156">
        <v>17</v>
      </c>
      <c r="B216" s="148" t="s">
        <v>310</v>
      </c>
      <c r="C216" s="148"/>
      <c r="D216" s="148" t="s">
        <v>311</v>
      </c>
      <c r="E216" s="166"/>
      <c r="F216" s="95" t="s">
        <v>117</v>
      </c>
      <c r="G216" s="154"/>
      <c r="H216" s="155"/>
    </row>
    <row r="217" ht="25.5" spans="1:8">
      <c r="A217" s="156">
        <v>18</v>
      </c>
      <c r="B217" s="148" t="s">
        <v>312</v>
      </c>
      <c r="C217" s="148"/>
      <c r="D217" s="165" t="s">
        <v>313</v>
      </c>
      <c r="E217" s="160"/>
      <c r="F217" s="95" t="s">
        <v>117</v>
      </c>
      <c r="G217" s="154"/>
      <c r="H217" s="155"/>
    </row>
    <row r="218" spans="1:8">
      <c r="A218" s="147"/>
      <c r="B218" s="165"/>
      <c r="C218" s="165"/>
      <c r="D218" s="165"/>
      <c r="E218" s="160"/>
      <c r="F218" s="95" t="s">
        <v>117</v>
      </c>
      <c r="G218" s="154"/>
      <c r="H218" s="155"/>
    </row>
    <row r="219" spans="1:8">
      <c r="A219" s="147"/>
      <c r="B219" s="165"/>
      <c r="C219" s="165"/>
      <c r="D219" s="148"/>
      <c r="E219" s="166"/>
      <c r="F219" s="95" t="s">
        <v>117</v>
      </c>
      <c r="G219" s="154"/>
      <c r="H219" s="155"/>
    </row>
    <row r="220" spans="1:8">
      <c r="A220" s="147"/>
      <c r="B220" s="148"/>
      <c r="C220" s="148"/>
      <c r="D220" s="148"/>
      <c r="E220" s="166"/>
      <c r="F220" s="95" t="s">
        <v>117</v>
      </c>
      <c r="G220" s="154"/>
      <c r="H220" s="155"/>
    </row>
    <row r="221" spans="1:8">
      <c r="A221" s="147"/>
      <c r="B221" s="148"/>
      <c r="C221" s="148"/>
      <c r="D221" s="148"/>
      <c r="E221" s="166"/>
      <c r="F221" s="95" t="s">
        <v>117</v>
      </c>
      <c r="G221" s="154"/>
      <c r="H221" s="155"/>
    </row>
    <row r="222" spans="1:8">
      <c r="A222" s="147"/>
      <c r="B222" s="148"/>
      <c r="C222" s="148"/>
      <c r="D222" s="148"/>
      <c r="E222" s="166"/>
      <c r="F222" s="95" t="s">
        <v>117</v>
      </c>
      <c r="G222" s="154"/>
      <c r="H222" s="155"/>
    </row>
    <row r="223" spans="1:8">
      <c r="A223" s="147"/>
      <c r="B223" s="148"/>
      <c r="C223" s="148"/>
      <c r="D223" s="148"/>
      <c r="E223" s="166"/>
      <c r="F223" s="95" t="s">
        <v>117</v>
      </c>
      <c r="G223" s="154"/>
      <c r="H223" s="155"/>
    </row>
    <row r="224" spans="1:8">
      <c r="A224" s="147"/>
      <c r="B224" s="165"/>
      <c r="C224" s="165"/>
      <c r="D224" s="165"/>
      <c r="E224" s="160"/>
      <c r="F224" s="95" t="s">
        <v>117</v>
      </c>
      <c r="G224" s="154"/>
      <c r="H224" s="155"/>
    </row>
    <row r="225" spans="1:8">
      <c r="A225" s="147"/>
      <c r="B225" s="165"/>
      <c r="C225" s="165"/>
      <c r="D225" s="165"/>
      <c r="E225" s="160"/>
      <c r="F225" s="95" t="s">
        <v>117</v>
      </c>
      <c r="G225" s="154"/>
      <c r="H225" s="155"/>
    </row>
    <row r="226" spans="1:8">
      <c r="A226" s="147"/>
      <c r="B226" s="165"/>
      <c r="C226" s="165"/>
      <c r="D226" s="165"/>
      <c r="E226" s="160"/>
      <c r="F226" s="95" t="s">
        <v>117</v>
      </c>
      <c r="G226" s="154"/>
      <c r="H226" s="155"/>
    </row>
    <row r="227" spans="1:8">
      <c r="A227" s="147"/>
      <c r="B227" s="165"/>
      <c r="C227" s="165"/>
      <c r="D227" s="165"/>
      <c r="E227" s="160"/>
      <c r="F227" s="95" t="s">
        <v>117</v>
      </c>
      <c r="G227" s="154"/>
      <c r="H227" s="155"/>
    </row>
    <row r="228" spans="1:8">
      <c r="A228" s="147"/>
      <c r="B228" s="165"/>
      <c r="C228" s="165"/>
      <c r="D228" s="165"/>
      <c r="E228" s="160"/>
      <c r="F228" s="95" t="s">
        <v>117</v>
      </c>
      <c r="G228" s="154"/>
      <c r="H228" s="155"/>
    </row>
    <row r="229" spans="1:8">
      <c r="A229" s="147"/>
      <c r="B229" s="165" t="s">
        <v>310</v>
      </c>
      <c r="C229" s="165"/>
      <c r="D229" s="165"/>
      <c r="E229" s="160"/>
      <c r="F229" s="95" t="s">
        <v>117</v>
      </c>
      <c r="G229" s="154"/>
      <c r="H229" s="155"/>
    </row>
    <row r="230" ht="13.5" spans="1:8">
      <c r="A230" s="167"/>
      <c r="B230" s="168" t="s">
        <v>184</v>
      </c>
      <c r="C230" s="168"/>
      <c r="D230" s="169"/>
      <c r="E230" s="169"/>
      <c r="F230" s="95" t="s">
        <v>117</v>
      </c>
      <c r="G230" s="170"/>
      <c r="H230" s="171"/>
    </row>
    <row r="235" ht="16.5" spans="1:8">
      <c r="A235" s="115" t="s">
        <v>251</v>
      </c>
      <c r="B235" s="115"/>
      <c r="C235" s="115"/>
      <c r="D235" s="115"/>
      <c r="E235" s="115"/>
      <c r="F235" s="115"/>
      <c r="G235" s="115"/>
      <c r="H235" s="115"/>
    </row>
    <row r="236" ht="13.5" spans="1:8">
      <c r="A236" s="116"/>
      <c r="B236" s="117" t="s">
        <v>119</v>
      </c>
      <c r="C236" s="118" t="s">
        <v>330</v>
      </c>
      <c r="D236" s="118"/>
      <c r="E236" s="118"/>
      <c r="F236" s="119" t="s">
        <v>121</v>
      </c>
      <c r="G236" s="120"/>
      <c r="H236" s="121"/>
    </row>
    <row r="237" spans="1:8">
      <c r="A237" s="122"/>
      <c r="B237" s="123" t="s">
        <v>123</v>
      </c>
      <c r="C237" s="124" t="s">
        <v>254</v>
      </c>
      <c r="D237" s="124"/>
      <c r="E237" s="124"/>
      <c r="F237" s="124"/>
      <c r="G237" s="125"/>
      <c r="H237" s="121"/>
    </row>
    <row r="238" spans="1:8">
      <c r="A238" s="126"/>
      <c r="B238" s="123" t="s">
        <v>125</v>
      </c>
      <c r="C238" s="124" t="s">
        <v>255</v>
      </c>
      <c r="D238" s="124"/>
      <c r="E238" s="124"/>
      <c r="F238" s="124"/>
      <c r="G238" s="125"/>
      <c r="H238" s="121"/>
    </row>
    <row r="239" spans="1:8">
      <c r="A239" s="126"/>
      <c r="B239" s="123" t="s">
        <v>127</v>
      </c>
      <c r="C239" s="124"/>
      <c r="D239" s="124"/>
      <c r="E239" s="124"/>
      <c r="F239" s="124"/>
      <c r="G239" s="125"/>
      <c r="H239" s="121"/>
    </row>
    <row r="240" ht="13.5" spans="1:8">
      <c r="A240" s="127"/>
      <c r="B240" s="128" t="s">
        <v>128</v>
      </c>
      <c r="C240" s="124" t="s">
        <v>256</v>
      </c>
      <c r="D240" s="124"/>
      <c r="E240" s="124"/>
      <c r="F240" s="124"/>
      <c r="G240" s="125"/>
      <c r="H240" s="129"/>
    </row>
    <row r="241" spans="1:8">
      <c r="A241" s="130"/>
      <c r="B241" s="131" t="s">
        <v>130</v>
      </c>
      <c r="C241" s="132"/>
      <c r="D241" s="132"/>
      <c r="E241" s="132"/>
      <c r="F241" s="133" t="s">
        <v>132</v>
      </c>
      <c r="G241" s="134" t="s">
        <v>235</v>
      </c>
      <c r="H241" s="135"/>
    </row>
    <row r="242" ht="13.5" spans="1:8">
      <c r="A242" s="136"/>
      <c r="B242" s="137" t="s">
        <v>133</v>
      </c>
      <c r="C242" s="138"/>
      <c r="D242" s="138"/>
      <c r="E242" s="138"/>
      <c r="F242" s="139" t="s">
        <v>135</v>
      </c>
      <c r="G242" s="140" t="s">
        <v>236</v>
      </c>
      <c r="H242" s="141"/>
    </row>
    <row r="243" ht="26.25" spans="1:8">
      <c r="A243" s="142" t="s">
        <v>137</v>
      </c>
      <c r="B243" s="143" t="s">
        <v>138</v>
      </c>
      <c r="C243" s="143" t="s">
        <v>237</v>
      </c>
      <c r="D243" s="143" t="s">
        <v>140</v>
      </c>
      <c r="E243" s="143" t="s">
        <v>238</v>
      </c>
      <c r="F243" s="144" t="s">
        <v>108</v>
      </c>
      <c r="G243" s="145" t="s">
        <v>142</v>
      </c>
      <c r="H243" s="146"/>
    </row>
    <row r="244" ht="24" spans="1:8">
      <c r="A244" s="147">
        <v>1</v>
      </c>
      <c r="B244" s="148" t="s">
        <v>143</v>
      </c>
      <c r="C244" s="148"/>
      <c r="D244" s="149" t="s">
        <v>144</v>
      </c>
      <c r="E244" s="150"/>
      <c r="F244" s="95" t="s">
        <v>117</v>
      </c>
      <c r="G244" s="151"/>
      <c r="H244" s="152"/>
    </row>
    <row r="245" ht="36" spans="1:8">
      <c r="A245" s="147">
        <v>2</v>
      </c>
      <c r="B245" s="148" t="s">
        <v>239</v>
      </c>
      <c r="C245" s="148"/>
      <c r="D245" s="149" t="s">
        <v>146</v>
      </c>
      <c r="E245" s="153"/>
      <c r="F245" s="95" t="s">
        <v>117</v>
      </c>
      <c r="G245" s="154"/>
      <c r="H245" s="155"/>
    </row>
    <row r="246" ht="144" spans="1:8">
      <c r="A246" s="147"/>
      <c r="B246" s="148"/>
      <c r="C246" s="148"/>
      <c r="D246" s="149" t="s">
        <v>257</v>
      </c>
      <c r="E246" s="153"/>
      <c r="F246" s="95" t="s">
        <v>117</v>
      </c>
      <c r="G246" s="154"/>
      <c r="H246" s="155"/>
    </row>
    <row r="247" spans="1:8">
      <c r="A247" s="156">
        <v>3</v>
      </c>
      <c r="B247" s="157" t="s">
        <v>258</v>
      </c>
      <c r="C247" s="158"/>
      <c r="D247" s="159" t="s">
        <v>241</v>
      </c>
      <c r="E247" s="160"/>
      <c r="F247" s="95" t="s">
        <v>117</v>
      </c>
      <c r="G247" s="154"/>
      <c r="H247" s="155"/>
    </row>
    <row r="248" ht="36" spans="1:8">
      <c r="A248" s="156">
        <v>4</v>
      </c>
      <c r="B248" s="161" t="s">
        <v>206</v>
      </c>
      <c r="C248" s="162"/>
      <c r="D248" s="163" t="s">
        <v>207</v>
      </c>
      <c r="E248" s="160"/>
      <c r="F248" s="95" t="s">
        <v>117</v>
      </c>
      <c r="G248" s="154"/>
      <c r="H248" s="155"/>
    </row>
    <row r="249" ht="36" spans="1:8">
      <c r="A249" s="156">
        <v>5</v>
      </c>
      <c r="B249" s="148" t="s">
        <v>259</v>
      </c>
      <c r="C249" s="162"/>
      <c r="D249" s="164" t="s">
        <v>260</v>
      </c>
      <c r="E249" s="160"/>
      <c r="F249" s="95" t="s">
        <v>117</v>
      </c>
      <c r="G249" s="154"/>
      <c r="H249" s="155"/>
    </row>
    <row r="250" ht="24" spans="1:8">
      <c r="A250" s="156"/>
      <c r="B250" s="148"/>
      <c r="C250" s="162"/>
      <c r="D250" s="164" t="s">
        <v>261</v>
      </c>
      <c r="E250" s="160"/>
      <c r="F250" s="95" t="s">
        <v>117</v>
      </c>
      <c r="G250" s="154"/>
      <c r="H250" s="155"/>
    </row>
    <row r="251" ht="24" spans="1:8">
      <c r="A251" s="156"/>
      <c r="B251" s="148"/>
      <c r="C251" s="162"/>
      <c r="D251" s="164" t="s">
        <v>262</v>
      </c>
      <c r="E251" s="160"/>
      <c r="F251" s="95" t="s">
        <v>117</v>
      </c>
      <c r="G251" s="154"/>
      <c r="H251" s="155"/>
    </row>
    <row r="252" ht="24" spans="1:8">
      <c r="A252" s="156"/>
      <c r="B252" s="148"/>
      <c r="C252" s="162"/>
      <c r="D252" s="164" t="s">
        <v>263</v>
      </c>
      <c r="E252" s="160"/>
      <c r="F252" s="95" t="s">
        <v>117</v>
      </c>
      <c r="G252" s="154"/>
      <c r="H252" s="155"/>
    </row>
    <row r="253" ht="24" spans="1:8">
      <c r="A253" s="156"/>
      <c r="B253" s="148"/>
      <c r="C253" s="162"/>
      <c r="D253" s="164" t="s">
        <v>264</v>
      </c>
      <c r="E253" s="160"/>
      <c r="F253" s="95" t="s">
        <v>117</v>
      </c>
      <c r="G253" s="154"/>
      <c r="H253" s="155"/>
    </row>
    <row r="254" ht="24" spans="1:8">
      <c r="A254" s="156"/>
      <c r="B254" s="148"/>
      <c r="C254" s="162"/>
      <c r="D254" s="164" t="s">
        <v>265</v>
      </c>
      <c r="E254" s="160"/>
      <c r="F254" s="95" t="s">
        <v>117</v>
      </c>
      <c r="G254" s="154"/>
      <c r="H254" s="155"/>
    </row>
    <row r="255" ht="36" spans="1:8">
      <c r="A255" s="156"/>
      <c r="B255" s="148"/>
      <c r="C255" s="162"/>
      <c r="D255" s="164" t="s">
        <v>266</v>
      </c>
      <c r="E255" s="160"/>
      <c r="F255" s="95" t="s">
        <v>117</v>
      </c>
      <c r="G255" s="154"/>
      <c r="H255" s="155"/>
    </row>
    <row r="256" ht="24" spans="1:8">
      <c r="A256" s="156"/>
      <c r="B256" s="148"/>
      <c r="C256" s="162"/>
      <c r="D256" s="164" t="s">
        <v>267</v>
      </c>
      <c r="E256" s="160"/>
      <c r="F256" s="95" t="s">
        <v>117</v>
      </c>
      <c r="G256" s="154"/>
      <c r="H256" s="155"/>
    </row>
    <row r="257" ht="24" spans="1:8">
      <c r="A257" s="156"/>
      <c r="B257" s="148"/>
      <c r="C257" s="162"/>
      <c r="D257" s="164" t="s">
        <v>268</v>
      </c>
      <c r="E257" s="160"/>
      <c r="F257" s="95" t="s">
        <v>117</v>
      </c>
      <c r="G257" s="154"/>
      <c r="H257" s="155"/>
    </row>
    <row r="258" ht="24" spans="1:8">
      <c r="A258" s="156"/>
      <c r="B258" s="148"/>
      <c r="C258" s="162"/>
      <c r="D258" s="164" t="s">
        <v>269</v>
      </c>
      <c r="E258" s="160"/>
      <c r="F258" s="95" t="s">
        <v>117</v>
      </c>
      <c r="G258" s="154"/>
      <c r="H258" s="155"/>
    </row>
    <row r="259" ht="24" spans="1:8">
      <c r="A259" s="156"/>
      <c r="B259" s="148"/>
      <c r="C259" s="162"/>
      <c r="D259" s="164" t="s">
        <v>270</v>
      </c>
      <c r="E259" s="160"/>
      <c r="F259" s="95" t="s">
        <v>117</v>
      </c>
      <c r="G259" s="154"/>
      <c r="H259" s="155"/>
    </row>
    <row r="260" ht="24" spans="1:8">
      <c r="A260" s="156"/>
      <c r="B260" s="148"/>
      <c r="C260" s="162"/>
      <c r="D260" s="164" t="s">
        <v>271</v>
      </c>
      <c r="E260" s="160"/>
      <c r="F260" s="95" t="s">
        <v>117</v>
      </c>
      <c r="G260" s="154"/>
      <c r="H260" s="155"/>
    </row>
    <row r="261" ht="24" spans="1:8">
      <c r="A261" s="156"/>
      <c r="B261" s="148"/>
      <c r="C261" s="162"/>
      <c r="D261" s="164" t="s">
        <v>272</v>
      </c>
      <c r="E261" s="160"/>
      <c r="F261" s="95" t="s">
        <v>117</v>
      </c>
      <c r="G261" s="154"/>
      <c r="H261" s="155"/>
    </row>
    <row r="262" ht="24" spans="1:8">
      <c r="A262" s="156"/>
      <c r="B262" s="148"/>
      <c r="C262" s="162"/>
      <c r="D262" s="164" t="s">
        <v>273</v>
      </c>
      <c r="E262" s="160"/>
      <c r="F262" s="95" t="s">
        <v>117</v>
      </c>
      <c r="G262" s="154"/>
      <c r="H262" s="155"/>
    </row>
    <row r="263" ht="24" spans="1:8">
      <c r="A263" s="156"/>
      <c r="B263" s="148"/>
      <c r="C263" s="162"/>
      <c r="D263" s="164" t="s">
        <v>273</v>
      </c>
      <c r="E263" s="160"/>
      <c r="F263" s="95" t="s">
        <v>117</v>
      </c>
      <c r="G263" s="154"/>
      <c r="H263" s="155"/>
    </row>
    <row r="264" ht="24" spans="1:8">
      <c r="A264" s="156"/>
      <c r="B264" s="148"/>
      <c r="C264" s="162"/>
      <c r="D264" s="164" t="s">
        <v>274</v>
      </c>
      <c r="E264" s="160"/>
      <c r="F264" s="95" t="s">
        <v>117</v>
      </c>
      <c r="G264" s="154"/>
      <c r="H264" s="155"/>
    </row>
    <row r="265" ht="24" spans="1:8">
      <c r="A265" s="156"/>
      <c r="B265" s="148"/>
      <c r="C265" s="162"/>
      <c r="D265" s="164" t="s">
        <v>275</v>
      </c>
      <c r="E265" s="160"/>
      <c r="F265" s="95" t="s">
        <v>117</v>
      </c>
      <c r="G265" s="154"/>
      <c r="H265" s="155"/>
    </row>
    <row r="266" ht="24" spans="1:8">
      <c r="A266" s="156"/>
      <c r="B266" s="148"/>
      <c r="C266" s="162"/>
      <c r="D266" s="164" t="s">
        <v>276</v>
      </c>
      <c r="E266" s="160"/>
      <c r="F266" s="95" t="s">
        <v>117</v>
      </c>
      <c r="G266" s="154"/>
      <c r="H266" s="155"/>
    </row>
    <row r="267" ht="24" spans="1:8">
      <c r="A267" s="156"/>
      <c r="B267" s="148"/>
      <c r="C267" s="162"/>
      <c r="D267" s="164" t="s">
        <v>277</v>
      </c>
      <c r="E267" s="160"/>
      <c r="F267" s="95" t="s">
        <v>117</v>
      </c>
      <c r="G267" s="154"/>
      <c r="H267" s="155"/>
    </row>
    <row r="268" ht="24" spans="1:8">
      <c r="A268" s="156"/>
      <c r="B268" s="148"/>
      <c r="C268" s="162"/>
      <c r="D268" s="164" t="s">
        <v>278</v>
      </c>
      <c r="E268" s="160"/>
      <c r="F268" s="95" t="s">
        <v>117</v>
      </c>
      <c r="G268" s="154"/>
      <c r="H268" s="155"/>
    </row>
    <row r="269" ht="24" spans="1:8">
      <c r="A269" s="156"/>
      <c r="B269" s="148"/>
      <c r="C269" s="162"/>
      <c r="D269" s="164" t="s">
        <v>279</v>
      </c>
      <c r="E269" s="160"/>
      <c r="F269" s="95" t="s">
        <v>117</v>
      </c>
      <c r="G269" s="154"/>
      <c r="H269" s="155"/>
    </row>
    <row r="270" ht="24" spans="1:8">
      <c r="A270" s="156"/>
      <c r="B270" s="148"/>
      <c r="C270" s="162"/>
      <c r="D270" s="164" t="s">
        <v>280</v>
      </c>
      <c r="E270" s="160"/>
      <c r="F270" s="95" t="s">
        <v>117</v>
      </c>
      <c r="G270" s="154"/>
      <c r="H270" s="155"/>
    </row>
    <row r="271" spans="1:8">
      <c r="A271" s="156"/>
      <c r="B271" s="148"/>
      <c r="C271" s="162"/>
      <c r="D271" s="164" t="s">
        <v>281</v>
      </c>
      <c r="E271" s="160"/>
      <c r="F271" s="95" t="s">
        <v>117</v>
      </c>
      <c r="G271" s="154"/>
      <c r="H271" s="155"/>
    </row>
    <row r="272" spans="1:8">
      <c r="A272" s="156"/>
      <c r="B272" s="148"/>
      <c r="C272" s="162"/>
      <c r="D272" s="164" t="s">
        <v>282</v>
      </c>
      <c r="E272" s="160"/>
      <c r="F272" s="95" t="s">
        <v>117</v>
      </c>
      <c r="G272" s="154"/>
      <c r="H272" s="155"/>
    </row>
    <row r="273" spans="1:8">
      <c r="A273" s="156"/>
      <c r="B273" s="148"/>
      <c r="C273" s="162"/>
      <c r="D273" s="164" t="s">
        <v>283</v>
      </c>
      <c r="E273" s="160"/>
      <c r="F273" s="95" t="s">
        <v>117</v>
      </c>
      <c r="G273" s="154"/>
      <c r="H273" s="155"/>
    </row>
    <row r="274" spans="1:8">
      <c r="A274" s="156"/>
      <c r="B274" s="148"/>
      <c r="C274" s="162"/>
      <c r="D274" s="164" t="s">
        <v>284</v>
      </c>
      <c r="E274" s="160"/>
      <c r="F274" s="95" t="s">
        <v>117</v>
      </c>
      <c r="G274" s="154"/>
      <c r="H274" s="155"/>
    </row>
    <row r="275" ht="36" spans="1:8">
      <c r="A275" s="156">
        <v>6</v>
      </c>
      <c r="B275" s="148" t="s">
        <v>285</v>
      </c>
      <c r="C275" s="162"/>
      <c r="D275" s="164" t="s">
        <v>286</v>
      </c>
      <c r="E275" s="160"/>
      <c r="F275" s="95" t="s">
        <v>117</v>
      </c>
      <c r="G275" s="154"/>
      <c r="H275" s="155"/>
    </row>
    <row r="276" ht="36" spans="1:8">
      <c r="A276" s="156">
        <v>7</v>
      </c>
      <c r="B276" s="148" t="s">
        <v>287</v>
      </c>
      <c r="C276" s="162"/>
      <c r="D276" s="164" t="s">
        <v>288</v>
      </c>
      <c r="E276" s="160"/>
      <c r="F276" s="95" t="s">
        <v>117</v>
      </c>
      <c r="G276" s="154"/>
      <c r="H276" s="155"/>
    </row>
    <row r="277" ht="36" spans="1:8">
      <c r="A277" s="156">
        <v>8</v>
      </c>
      <c r="B277" s="148" t="s">
        <v>289</v>
      </c>
      <c r="C277" s="162"/>
      <c r="D277" s="164" t="s">
        <v>290</v>
      </c>
      <c r="E277" s="160"/>
      <c r="F277" s="95" t="s">
        <v>117</v>
      </c>
      <c r="G277" s="154"/>
      <c r="H277" s="155"/>
    </row>
    <row r="278" spans="1:8">
      <c r="A278" s="156">
        <v>9</v>
      </c>
      <c r="B278" s="148" t="s">
        <v>331</v>
      </c>
      <c r="C278" s="162"/>
      <c r="D278" s="164" t="s">
        <v>332</v>
      </c>
      <c r="E278" s="160"/>
      <c r="F278" s="95" t="s">
        <v>117</v>
      </c>
      <c r="G278" s="154"/>
      <c r="H278" s="155"/>
    </row>
    <row r="279" ht="48" spans="1:8">
      <c r="A279" s="156"/>
      <c r="B279" s="148"/>
      <c r="C279" s="162"/>
      <c r="D279" s="164" t="s">
        <v>333</v>
      </c>
      <c r="E279" s="160"/>
      <c r="F279" s="95" t="s">
        <v>117</v>
      </c>
      <c r="G279" s="154"/>
      <c r="H279" s="155"/>
    </row>
    <row r="280" ht="24" spans="1:8">
      <c r="A280" s="156">
        <v>10</v>
      </c>
      <c r="B280" s="148" t="s">
        <v>334</v>
      </c>
      <c r="C280" s="162"/>
      <c r="D280" s="164" t="s">
        <v>335</v>
      </c>
      <c r="E280" s="160"/>
      <c r="F280" s="95" t="s">
        <v>117</v>
      </c>
      <c r="G280" s="154"/>
      <c r="H280" s="155"/>
    </row>
    <row r="281" ht="24" spans="1:8">
      <c r="A281" s="156"/>
      <c r="B281" s="148" t="s">
        <v>336</v>
      </c>
      <c r="C281" s="162"/>
      <c r="D281" s="164" t="s">
        <v>337</v>
      </c>
      <c r="E281" s="160"/>
      <c r="F281" s="95" t="s">
        <v>117</v>
      </c>
      <c r="G281" s="154"/>
      <c r="H281" s="155"/>
    </row>
    <row r="282" ht="24" spans="1:8">
      <c r="A282" s="156">
        <v>11</v>
      </c>
      <c r="B282" s="148" t="s">
        <v>295</v>
      </c>
      <c r="C282" s="162"/>
      <c r="D282" s="164" t="s">
        <v>296</v>
      </c>
      <c r="E282" s="160"/>
      <c r="F282" s="95" t="s">
        <v>117</v>
      </c>
      <c r="G282" s="154"/>
      <c r="H282" s="155"/>
    </row>
    <row r="283" ht="24" spans="1:8">
      <c r="A283" s="156">
        <v>12</v>
      </c>
      <c r="B283" s="148" t="s">
        <v>297</v>
      </c>
      <c r="C283" s="162"/>
      <c r="D283" s="164" t="s">
        <v>298</v>
      </c>
      <c r="E283" s="160"/>
      <c r="F283" s="95" t="s">
        <v>117</v>
      </c>
      <c r="G283" s="154"/>
      <c r="H283" s="155"/>
    </row>
    <row r="284" ht="24" spans="1:8">
      <c r="A284" s="156">
        <v>13</v>
      </c>
      <c r="B284" s="148" t="s">
        <v>299</v>
      </c>
      <c r="C284" s="162"/>
      <c r="D284" s="164" t="s">
        <v>300</v>
      </c>
      <c r="E284" s="160"/>
      <c r="F284" s="95" t="s">
        <v>117</v>
      </c>
      <c r="G284" s="154"/>
      <c r="H284" s="155"/>
    </row>
    <row r="285" ht="24" spans="1:8">
      <c r="A285" s="156">
        <v>14</v>
      </c>
      <c r="B285" s="148" t="s">
        <v>301</v>
      </c>
      <c r="C285" s="162"/>
      <c r="D285" s="164" t="s">
        <v>302</v>
      </c>
      <c r="E285" s="160"/>
      <c r="F285" s="95" t="s">
        <v>117</v>
      </c>
      <c r="G285" s="154"/>
      <c r="H285" s="155"/>
    </row>
    <row r="286" ht="36" spans="1:8">
      <c r="A286" s="156">
        <v>15</v>
      </c>
      <c r="B286" s="148" t="s">
        <v>303</v>
      </c>
      <c r="C286" s="162"/>
      <c r="D286" s="164" t="s">
        <v>304</v>
      </c>
      <c r="E286" s="160"/>
      <c r="F286" s="95" t="s">
        <v>117</v>
      </c>
      <c r="G286" s="154"/>
      <c r="H286" s="155"/>
    </row>
    <row r="287" ht="24" spans="1:8">
      <c r="A287" s="156"/>
      <c r="B287" s="148"/>
      <c r="C287" s="162"/>
      <c r="D287" s="164" t="s">
        <v>305</v>
      </c>
      <c r="E287" s="160"/>
      <c r="F287" s="95" t="s">
        <v>117</v>
      </c>
      <c r="G287" s="154"/>
      <c r="H287" s="155"/>
    </row>
    <row r="288" ht="156" spans="1:8">
      <c r="A288" s="156"/>
      <c r="B288" s="148"/>
      <c r="C288" s="162"/>
      <c r="D288" s="164" t="s">
        <v>306</v>
      </c>
      <c r="E288" s="160"/>
      <c r="F288" s="95" t="s">
        <v>117</v>
      </c>
      <c r="G288" s="154"/>
      <c r="H288" s="155"/>
    </row>
    <row r="289" ht="127.5" spans="1:8">
      <c r="A289" s="156"/>
      <c r="B289" s="165"/>
      <c r="C289" s="165"/>
      <c r="D289" s="165" t="s">
        <v>175</v>
      </c>
      <c r="E289" s="160"/>
      <c r="F289" s="95" t="s">
        <v>117</v>
      </c>
      <c r="G289" s="154"/>
      <c r="H289" s="155"/>
    </row>
    <row r="290" ht="127.5" spans="1:8">
      <c r="A290" s="156"/>
      <c r="B290" s="165"/>
      <c r="C290" s="165"/>
      <c r="D290" s="165" t="s">
        <v>176</v>
      </c>
      <c r="E290" s="160"/>
      <c r="F290" s="95" t="s">
        <v>117</v>
      </c>
      <c r="G290" s="154"/>
      <c r="H290" s="155"/>
    </row>
    <row r="291" ht="114.75" spans="1:8">
      <c r="A291" s="156"/>
      <c r="B291" s="165"/>
      <c r="C291" s="165"/>
      <c r="D291" s="165" t="s">
        <v>307</v>
      </c>
      <c r="E291" s="160"/>
      <c r="F291" s="95" t="s">
        <v>117</v>
      </c>
      <c r="G291" s="154"/>
      <c r="H291" s="155"/>
    </row>
    <row r="292" ht="25.5" spans="1:8">
      <c r="A292" s="156"/>
      <c r="B292" s="165"/>
      <c r="C292" s="165"/>
      <c r="D292" s="165" t="s">
        <v>308</v>
      </c>
      <c r="E292" s="160"/>
      <c r="F292" s="95" t="s">
        <v>117</v>
      </c>
      <c r="G292" s="154"/>
      <c r="H292" s="155"/>
    </row>
    <row r="293" ht="153" spans="1:8">
      <c r="A293" s="156">
        <v>16</v>
      </c>
      <c r="B293" s="165" t="s">
        <v>309</v>
      </c>
      <c r="C293" s="165"/>
      <c r="D293" s="165" t="s">
        <v>257</v>
      </c>
      <c r="E293" s="160"/>
      <c r="F293" s="95" t="s">
        <v>117</v>
      </c>
      <c r="G293" s="154"/>
      <c r="H293" s="155"/>
    </row>
    <row r="294" ht="24" spans="1:8">
      <c r="A294" s="156">
        <v>17</v>
      </c>
      <c r="B294" s="148" t="s">
        <v>310</v>
      </c>
      <c r="C294" s="148"/>
      <c r="D294" s="148" t="s">
        <v>311</v>
      </c>
      <c r="E294" s="166"/>
      <c r="F294" s="95" t="s">
        <v>117</v>
      </c>
      <c r="G294" s="154"/>
      <c r="H294" s="155"/>
    </row>
    <row r="295" ht="25.5" spans="1:8">
      <c r="A295" s="156">
        <v>18</v>
      </c>
      <c r="B295" s="148" t="s">
        <v>312</v>
      </c>
      <c r="C295" s="148"/>
      <c r="D295" s="165" t="s">
        <v>313</v>
      </c>
      <c r="E295" s="160"/>
      <c r="F295" s="95" t="s">
        <v>117</v>
      </c>
      <c r="G295" s="154"/>
      <c r="H295" s="155"/>
    </row>
    <row r="296" spans="1:8">
      <c r="A296" s="147"/>
      <c r="B296" s="165"/>
      <c r="C296" s="165"/>
      <c r="D296" s="165"/>
      <c r="E296" s="160"/>
      <c r="F296" s="95" t="s">
        <v>117</v>
      </c>
      <c r="G296" s="154"/>
      <c r="H296" s="155"/>
    </row>
    <row r="297" spans="1:8">
      <c r="A297" s="147"/>
      <c r="B297" s="165"/>
      <c r="C297" s="165"/>
      <c r="D297" s="148"/>
      <c r="E297" s="166"/>
      <c r="F297" s="95" t="s">
        <v>117</v>
      </c>
      <c r="G297" s="154"/>
      <c r="H297" s="155"/>
    </row>
    <row r="298" spans="1:8">
      <c r="A298" s="147"/>
      <c r="B298" s="148"/>
      <c r="C298" s="148"/>
      <c r="D298" s="148"/>
      <c r="E298" s="166"/>
      <c r="F298" s="95" t="s">
        <v>117</v>
      </c>
      <c r="G298" s="154"/>
      <c r="H298" s="155"/>
    </row>
    <row r="299" spans="1:8">
      <c r="A299" s="147"/>
      <c r="B299" s="148"/>
      <c r="C299" s="148"/>
      <c r="D299" s="148"/>
      <c r="E299" s="166"/>
      <c r="F299" s="95" t="s">
        <v>117</v>
      </c>
      <c r="G299" s="154"/>
      <c r="H299" s="155"/>
    </row>
    <row r="300" spans="1:8">
      <c r="A300" s="147"/>
      <c r="B300" s="148"/>
      <c r="C300" s="148"/>
      <c r="D300" s="148"/>
      <c r="E300" s="166"/>
      <c r="F300" s="95" t="s">
        <v>117</v>
      </c>
      <c r="G300" s="154"/>
      <c r="H300" s="155"/>
    </row>
    <row r="301" spans="1:8">
      <c r="A301" s="147"/>
      <c r="B301" s="148"/>
      <c r="C301" s="148"/>
      <c r="D301" s="148"/>
      <c r="E301" s="166"/>
      <c r="F301" s="95" t="s">
        <v>117</v>
      </c>
      <c r="G301" s="154"/>
      <c r="H301" s="155"/>
    </row>
    <row r="302" spans="1:8">
      <c r="A302" s="147"/>
      <c r="B302" s="165"/>
      <c r="C302" s="165"/>
      <c r="D302" s="165"/>
      <c r="E302" s="160"/>
      <c r="F302" s="95" t="s">
        <v>117</v>
      </c>
      <c r="G302" s="154"/>
      <c r="H302" s="155"/>
    </row>
    <row r="303" spans="1:8">
      <c r="A303" s="147"/>
      <c r="B303" s="165"/>
      <c r="C303" s="165"/>
      <c r="D303" s="165"/>
      <c r="E303" s="160"/>
      <c r="F303" s="95" t="s">
        <v>117</v>
      </c>
      <c r="G303" s="154"/>
      <c r="H303" s="155"/>
    </row>
    <row r="304" spans="1:8">
      <c r="A304" s="147"/>
      <c r="B304" s="165"/>
      <c r="C304" s="165"/>
      <c r="D304" s="165"/>
      <c r="E304" s="160"/>
      <c r="F304" s="95" t="s">
        <v>117</v>
      </c>
      <c r="G304" s="154"/>
      <c r="H304" s="155"/>
    </row>
    <row r="305" spans="1:8">
      <c r="A305" s="147"/>
      <c r="B305" s="165"/>
      <c r="C305" s="165"/>
      <c r="D305" s="165"/>
      <c r="E305" s="160"/>
      <c r="F305" s="95" t="s">
        <v>117</v>
      </c>
      <c r="G305" s="154"/>
      <c r="H305" s="155"/>
    </row>
    <row r="306" spans="1:8">
      <c r="A306" s="147"/>
      <c r="B306" s="165"/>
      <c r="C306" s="165"/>
      <c r="D306" s="165"/>
      <c r="E306" s="160"/>
      <c r="F306" s="95" t="s">
        <v>117</v>
      </c>
      <c r="G306" s="154"/>
      <c r="H306" s="155"/>
    </row>
    <row r="307" spans="1:8">
      <c r="A307" s="147"/>
      <c r="B307" s="165" t="s">
        <v>310</v>
      </c>
      <c r="C307" s="165"/>
      <c r="D307" s="165"/>
      <c r="E307" s="160"/>
      <c r="F307" s="95" t="s">
        <v>117</v>
      </c>
      <c r="G307" s="154"/>
      <c r="H307" s="155"/>
    </row>
    <row r="308" ht="13.5" spans="1:8">
      <c r="A308" s="167"/>
      <c r="B308" s="168" t="s">
        <v>184</v>
      </c>
      <c r="C308" s="168"/>
      <c r="D308" s="169"/>
      <c r="E308" s="169"/>
      <c r="F308" s="95" t="s">
        <v>117</v>
      </c>
      <c r="G308" s="170"/>
      <c r="H308" s="171"/>
    </row>
    <row r="311" ht="16.5" spans="1:8">
      <c r="A311" s="115" t="s">
        <v>252</v>
      </c>
      <c r="B311" s="115"/>
      <c r="C311" s="115"/>
      <c r="D311" s="115"/>
      <c r="E311" s="115"/>
      <c r="F311" s="115"/>
      <c r="G311" s="115"/>
      <c r="H311" s="115"/>
    </row>
    <row r="312" ht="49" customHeight="1" spans="1:8">
      <c r="A312" s="116"/>
      <c r="B312" s="117" t="s">
        <v>119</v>
      </c>
      <c r="C312" s="118" t="s">
        <v>338</v>
      </c>
      <c r="D312" s="118"/>
      <c r="E312" s="118"/>
      <c r="F312" s="119" t="s">
        <v>121</v>
      </c>
      <c r="G312" s="120"/>
      <c r="H312" s="121"/>
    </row>
    <row r="313" spans="1:8">
      <c r="A313" s="122"/>
      <c r="B313" s="123" t="s">
        <v>123</v>
      </c>
      <c r="C313" s="124" t="s">
        <v>254</v>
      </c>
      <c r="D313" s="124"/>
      <c r="E313" s="124"/>
      <c r="F313" s="124"/>
      <c r="G313" s="125"/>
      <c r="H313" s="121"/>
    </row>
    <row r="314" spans="1:8">
      <c r="A314" s="126"/>
      <c r="B314" s="123" t="s">
        <v>125</v>
      </c>
      <c r="C314" s="124" t="s">
        <v>255</v>
      </c>
      <c r="D314" s="124"/>
      <c r="E314" s="124"/>
      <c r="F314" s="124"/>
      <c r="G314" s="125"/>
      <c r="H314" s="121"/>
    </row>
    <row r="315" spans="1:8">
      <c r="A315" s="126"/>
      <c r="B315" s="123" t="s">
        <v>127</v>
      </c>
      <c r="C315" s="124"/>
      <c r="D315" s="124"/>
      <c r="E315" s="124"/>
      <c r="F315" s="124"/>
      <c r="G315" s="125"/>
      <c r="H315" s="121"/>
    </row>
    <row r="316" ht="13.5" spans="1:8">
      <c r="A316" s="127"/>
      <c r="B316" s="128" t="s">
        <v>128</v>
      </c>
      <c r="C316" s="124" t="s">
        <v>256</v>
      </c>
      <c r="D316" s="124"/>
      <c r="E316" s="124"/>
      <c r="F316" s="124"/>
      <c r="G316" s="125"/>
      <c r="H316" s="129"/>
    </row>
    <row r="317" spans="1:8">
      <c r="A317" s="130"/>
      <c r="B317" s="131" t="s">
        <v>130</v>
      </c>
      <c r="C317" s="132"/>
      <c r="D317" s="132"/>
      <c r="E317" s="132"/>
      <c r="F317" s="133" t="s">
        <v>132</v>
      </c>
      <c r="G317" s="134" t="s">
        <v>235</v>
      </c>
      <c r="H317" s="135"/>
    </row>
    <row r="318" ht="13.5" spans="1:8">
      <c r="A318" s="136"/>
      <c r="B318" s="137" t="s">
        <v>133</v>
      </c>
      <c r="C318" s="138"/>
      <c r="D318" s="138"/>
      <c r="E318" s="138"/>
      <c r="F318" s="139" t="s">
        <v>135</v>
      </c>
      <c r="G318" s="140" t="s">
        <v>236</v>
      </c>
      <c r="H318" s="141"/>
    </row>
    <row r="319" ht="26.25" spans="1:8">
      <c r="A319" s="142" t="s">
        <v>137</v>
      </c>
      <c r="B319" s="143" t="s">
        <v>138</v>
      </c>
      <c r="C319" s="143" t="s">
        <v>237</v>
      </c>
      <c r="D319" s="143" t="s">
        <v>140</v>
      </c>
      <c r="E319" s="143" t="s">
        <v>238</v>
      </c>
      <c r="F319" s="144" t="s">
        <v>108</v>
      </c>
      <c r="G319" s="145" t="s">
        <v>142</v>
      </c>
      <c r="H319" s="146"/>
    </row>
    <row r="320" ht="24" spans="1:8">
      <c r="A320" s="147">
        <v>1</v>
      </c>
      <c r="B320" s="148" t="s">
        <v>143</v>
      </c>
      <c r="C320" s="148"/>
      <c r="D320" s="149" t="s">
        <v>144</v>
      </c>
      <c r="E320" s="150"/>
      <c r="F320" s="95" t="s">
        <v>117</v>
      </c>
      <c r="G320" s="151"/>
      <c r="H320" s="152"/>
    </row>
    <row r="321" ht="36" spans="1:8">
      <c r="A321" s="147">
        <v>2</v>
      </c>
      <c r="B321" s="148" t="s">
        <v>239</v>
      </c>
      <c r="C321" s="148"/>
      <c r="D321" s="149" t="s">
        <v>146</v>
      </c>
      <c r="E321" s="153"/>
      <c r="F321" s="95" t="s">
        <v>117</v>
      </c>
      <c r="G321" s="154"/>
      <c r="H321" s="155"/>
    </row>
    <row r="322" ht="144" spans="1:8">
      <c r="A322" s="147"/>
      <c r="B322" s="148"/>
      <c r="C322" s="148"/>
      <c r="D322" s="149" t="s">
        <v>257</v>
      </c>
      <c r="E322" s="153"/>
      <c r="F322" s="95" t="s">
        <v>117</v>
      </c>
      <c r="G322" s="154"/>
      <c r="H322" s="155"/>
    </row>
    <row r="323" spans="1:8">
      <c r="A323" s="156">
        <v>3</v>
      </c>
      <c r="B323" s="157" t="s">
        <v>258</v>
      </c>
      <c r="C323" s="158"/>
      <c r="D323" s="159" t="s">
        <v>241</v>
      </c>
      <c r="E323" s="160"/>
      <c r="F323" s="95" t="s">
        <v>117</v>
      </c>
      <c r="G323" s="154"/>
      <c r="H323" s="155"/>
    </row>
    <row r="324" ht="36" spans="1:8">
      <c r="A324" s="156">
        <v>4</v>
      </c>
      <c r="B324" s="161" t="s">
        <v>206</v>
      </c>
      <c r="C324" s="162"/>
      <c r="D324" s="163" t="s">
        <v>207</v>
      </c>
      <c r="E324" s="160"/>
      <c r="F324" s="95" t="s">
        <v>117</v>
      </c>
      <c r="G324" s="154"/>
      <c r="H324" s="155"/>
    </row>
    <row r="325" ht="36" spans="1:8">
      <c r="A325" s="156">
        <v>5</v>
      </c>
      <c r="B325" s="148" t="s">
        <v>259</v>
      </c>
      <c r="C325" s="162"/>
      <c r="D325" s="164" t="s">
        <v>260</v>
      </c>
      <c r="E325" s="160"/>
      <c r="F325" s="95" t="s">
        <v>117</v>
      </c>
      <c r="G325" s="154"/>
      <c r="H325" s="155"/>
    </row>
    <row r="326" ht="24" spans="1:8">
      <c r="A326" s="156"/>
      <c r="B326" s="148"/>
      <c r="C326" s="162"/>
      <c r="D326" s="164" t="s">
        <v>261</v>
      </c>
      <c r="E326" s="160"/>
      <c r="F326" s="95" t="s">
        <v>117</v>
      </c>
      <c r="G326" s="154"/>
      <c r="H326" s="155"/>
    </row>
    <row r="327" ht="24" spans="1:8">
      <c r="A327" s="156"/>
      <c r="B327" s="148"/>
      <c r="C327" s="162"/>
      <c r="D327" s="164" t="s">
        <v>262</v>
      </c>
      <c r="E327" s="160"/>
      <c r="F327" s="95" t="s">
        <v>117</v>
      </c>
      <c r="G327" s="154"/>
      <c r="H327" s="155"/>
    </row>
    <row r="328" ht="24" spans="1:8">
      <c r="A328" s="156"/>
      <c r="B328" s="148"/>
      <c r="C328" s="162"/>
      <c r="D328" s="164" t="s">
        <v>263</v>
      </c>
      <c r="E328" s="160"/>
      <c r="F328" s="95" t="s">
        <v>117</v>
      </c>
      <c r="G328" s="154"/>
      <c r="H328" s="155"/>
    </row>
    <row r="329" ht="24" spans="1:8">
      <c r="A329" s="156"/>
      <c r="B329" s="148"/>
      <c r="C329" s="162"/>
      <c r="D329" s="164" t="s">
        <v>264</v>
      </c>
      <c r="E329" s="160"/>
      <c r="F329" s="95" t="s">
        <v>117</v>
      </c>
      <c r="G329" s="154"/>
      <c r="H329" s="155"/>
    </row>
    <row r="330" ht="24" spans="1:8">
      <c r="A330" s="156"/>
      <c r="B330" s="148"/>
      <c r="C330" s="162"/>
      <c r="D330" s="164" t="s">
        <v>265</v>
      </c>
      <c r="E330" s="160"/>
      <c r="F330" s="95" t="s">
        <v>117</v>
      </c>
      <c r="G330" s="154"/>
      <c r="H330" s="155"/>
    </row>
    <row r="331" ht="36" spans="1:8">
      <c r="A331" s="156"/>
      <c r="B331" s="148"/>
      <c r="C331" s="162"/>
      <c r="D331" s="164" t="s">
        <v>266</v>
      </c>
      <c r="E331" s="160"/>
      <c r="F331" s="95" t="s">
        <v>117</v>
      </c>
      <c r="G331" s="154"/>
      <c r="H331" s="155"/>
    </row>
    <row r="332" ht="24" spans="1:8">
      <c r="A332" s="156"/>
      <c r="B332" s="148"/>
      <c r="C332" s="162"/>
      <c r="D332" s="164" t="s">
        <v>267</v>
      </c>
      <c r="E332" s="160"/>
      <c r="F332" s="95" t="s">
        <v>117</v>
      </c>
      <c r="G332" s="154"/>
      <c r="H332" s="155"/>
    </row>
    <row r="333" ht="24" spans="1:8">
      <c r="A333" s="156"/>
      <c r="B333" s="148"/>
      <c r="C333" s="162"/>
      <c r="D333" s="164" t="s">
        <v>268</v>
      </c>
      <c r="E333" s="160"/>
      <c r="F333" s="95" t="s">
        <v>117</v>
      </c>
      <c r="G333" s="154"/>
      <c r="H333" s="155"/>
    </row>
    <row r="334" ht="24" spans="1:8">
      <c r="A334" s="156"/>
      <c r="B334" s="148"/>
      <c r="C334" s="162"/>
      <c r="D334" s="164" t="s">
        <v>269</v>
      </c>
      <c r="E334" s="160"/>
      <c r="F334" s="95" t="s">
        <v>117</v>
      </c>
      <c r="G334" s="154"/>
      <c r="H334" s="155"/>
    </row>
    <row r="335" ht="24" spans="1:8">
      <c r="A335" s="156"/>
      <c r="B335" s="148"/>
      <c r="C335" s="162"/>
      <c r="D335" s="164" t="s">
        <v>270</v>
      </c>
      <c r="E335" s="160"/>
      <c r="F335" s="95" t="s">
        <v>117</v>
      </c>
      <c r="G335" s="154"/>
      <c r="H335" s="155"/>
    </row>
    <row r="336" ht="24" spans="1:8">
      <c r="A336" s="156"/>
      <c r="B336" s="148"/>
      <c r="C336" s="162"/>
      <c r="D336" s="164" t="s">
        <v>271</v>
      </c>
      <c r="E336" s="160"/>
      <c r="F336" s="95" t="s">
        <v>117</v>
      </c>
      <c r="G336" s="154"/>
      <c r="H336" s="155"/>
    </row>
    <row r="337" ht="24" spans="1:8">
      <c r="A337" s="156"/>
      <c r="B337" s="148"/>
      <c r="C337" s="162"/>
      <c r="D337" s="164" t="s">
        <v>272</v>
      </c>
      <c r="E337" s="160"/>
      <c r="F337" s="95" t="s">
        <v>117</v>
      </c>
      <c r="G337" s="154"/>
      <c r="H337" s="155"/>
    </row>
    <row r="338" ht="24" spans="1:8">
      <c r="A338" s="156"/>
      <c r="B338" s="148"/>
      <c r="C338" s="162"/>
      <c r="D338" s="164" t="s">
        <v>273</v>
      </c>
      <c r="E338" s="160"/>
      <c r="F338" s="95" t="s">
        <v>117</v>
      </c>
      <c r="G338" s="154"/>
      <c r="H338" s="155"/>
    </row>
    <row r="339" ht="24" spans="1:8">
      <c r="A339" s="156"/>
      <c r="B339" s="148"/>
      <c r="C339" s="162"/>
      <c r="D339" s="164" t="s">
        <v>273</v>
      </c>
      <c r="E339" s="160"/>
      <c r="F339" s="95" t="s">
        <v>117</v>
      </c>
      <c r="G339" s="154"/>
      <c r="H339" s="155"/>
    </row>
    <row r="340" ht="24" spans="1:8">
      <c r="A340" s="156"/>
      <c r="B340" s="148"/>
      <c r="C340" s="162"/>
      <c r="D340" s="164" t="s">
        <v>274</v>
      </c>
      <c r="E340" s="160"/>
      <c r="F340" s="95" t="s">
        <v>117</v>
      </c>
      <c r="G340" s="154"/>
      <c r="H340" s="155"/>
    </row>
    <row r="341" ht="24" spans="1:8">
      <c r="A341" s="156"/>
      <c r="B341" s="148"/>
      <c r="C341" s="162"/>
      <c r="D341" s="164" t="s">
        <v>275</v>
      </c>
      <c r="E341" s="160"/>
      <c r="F341" s="95" t="s">
        <v>117</v>
      </c>
      <c r="G341" s="154"/>
      <c r="H341" s="155"/>
    </row>
    <row r="342" ht="24" spans="1:8">
      <c r="A342" s="156"/>
      <c r="B342" s="148"/>
      <c r="C342" s="162"/>
      <c r="D342" s="164" t="s">
        <v>276</v>
      </c>
      <c r="E342" s="160"/>
      <c r="F342" s="95" t="s">
        <v>117</v>
      </c>
      <c r="G342" s="154"/>
      <c r="H342" s="155"/>
    </row>
    <row r="343" ht="24" spans="1:8">
      <c r="A343" s="156"/>
      <c r="B343" s="148"/>
      <c r="C343" s="162"/>
      <c r="D343" s="164" t="s">
        <v>277</v>
      </c>
      <c r="E343" s="160"/>
      <c r="F343" s="95" t="s">
        <v>117</v>
      </c>
      <c r="G343" s="154"/>
      <c r="H343" s="155"/>
    </row>
    <row r="344" ht="24" spans="1:8">
      <c r="A344" s="156"/>
      <c r="B344" s="148"/>
      <c r="C344" s="162"/>
      <c r="D344" s="164" t="s">
        <v>278</v>
      </c>
      <c r="E344" s="160"/>
      <c r="F344" s="95" t="s">
        <v>117</v>
      </c>
      <c r="G344" s="154"/>
      <c r="H344" s="155"/>
    </row>
    <row r="345" ht="24" spans="1:8">
      <c r="A345" s="156"/>
      <c r="B345" s="148"/>
      <c r="C345" s="162"/>
      <c r="D345" s="164" t="s">
        <v>279</v>
      </c>
      <c r="E345" s="160"/>
      <c r="F345" s="95" t="s">
        <v>117</v>
      </c>
      <c r="G345" s="154"/>
      <c r="H345" s="155"/>
    </row>
    <row r="346" ht="24" spans="1:8">
      <c r="A346" s="156"/>
      <c r="B346" s="148"/>
      <c r="C346" s="162"/>
      <c r="D346" s="164" t="s">
        <v>280</v>
      </c>
      <c r="E346" s="160"/>
      <c r="F346" s="95" t="s">
        <v>117</v>
      </c>
      <c r="G346" s="154"/>
      <c r="H346" s="155"/>
    </row>
    <row r="347" spans="1:8">
      <c r="A347" s="156"/>
      <c r="B347" s="148"/>
      <c r="C347" s="162"/>
      <c r="D347" s="164" t="s">
        <v>281</v>
      </c>
      <c r="E347" s="160"/>
      <c r="F347" s="95" t="s">
        <v>117</v>
      </c>
      <c r="G347" s="154"/>
      <c r="H347" s="155"/>
    </row>
    <row r="348" spans="1:8">
      <c r="A348" s="156"/>
      <c r="B348" s="148"/>
      <c r="C348" s="162"/>
      <c r="D348" s="164" t="s">
        <v>282</v>
      </c>
      <c r="E348" s="160"/>
      <c r="F348" s="95" t="s">
        <v>117</v>
      </c>
      <c r="G348" s="154"/>
      <c r="H348" s="155"/>
    </row>
    <row r="349" spans="1:8">
      <c r="A349" s="156"/>
      <c r="B349" s="148"/>
      <c r="C349" s="162"/>
      <c r="D349" s="164" t="s">
        <v>283</v>
      </c>
      <c r="E349" s="160"/>
      <c r="F349" s="95" t="s">
        <v>117</v>
      </c>
      <c r="G349" s="154"/>
      <c r="H349" s="155"/>
    </row>
    <row r="350" spans="1:8">
      <c r="A350" s="156"/>
      <c r="B350" s="148"/>
      <c r="C350" s="162"/>
      <c r="D350" s="164" t="s">
        <v>284</v>
      </c>
      <c r="E350" s="160"/>
      <c r="F350" s="95" t="s">
        <v>117</v>
      </c>
      <c r="G350" s="154"/>
      <c r="H350" s="155"/>
    </row>
    <row r="351" ht="36" spans="1:8">
      <c r="A351" s="156">
        <v>6</v>
      </c>
      <c r="B351" s="148" t="s">
        <v>285</v>
      </c>
      <c r="C351" s="162"/>
      <c r="D351" s="164" t="s">
        <v>286</v>
      </c>
      <c r="E351" s="160"/>
      <c r="F351" s="95" t="s">
        <v>117</v>
      </c>
      <c r="G351" s="154"/>
      <c r="H351" s="155"/>
    </row>
    <row r="352" ht="36" spans="1:8">
      <c r="A352" s="156">
        <v>7</v>
      </c>
      <c r="B352" s="148" t="s">
        <v>287</v>
      </c>
      <c r="C352" s="162"/>
      <c r="D352" s="164" t="s">
        <v>288</v>
      </c>
      <c r="E352" s="160"/>
      <c r="F352" s="95" t="s">
        <v>117</v>
      </c>
      <c r="G352" s="154"/>
      <c r="H352" s="155"/>
    </row>
    <row r="353" ht="36" spans="1:8">
      <c r="A353" s="156">
        <v>8</v>
      </c>
      <c r="B353" s="148" t="s">
        <v>289</v>
      </c>
      <c r="C353" s="162"/>
      <c r="D353" s="164" t="s">
        <v>290</v>
      </c>
      <c r="E353" s="160"/>
      <c r="F353" s="95" t="s">
        <v>117</v>
      </c>
      <c r="G353" s="154"/>
      <c r="H353" s="155"/>
    </row>
    <row r="354" spans="1:8">
      <c r="A354" s="156">
        <v>9</v>
      </c>
      <c r="B354" s="148" t="s">
        <v>323</v>
      </c>
      <c r="C354" s="162"/>
      <c r="D354" s="164" t="s">
        <v>324</v>
      </c>
      <c r="E354" s="160"/>
      <c r="F354" s="95"/>
      <c r="G354" s="154"/>
      <c r="H354" s="155"/>
    </row>
    <row r="355" ht="60" spans="1:8">
      <c r="A355" s="156"/>
      <c r="B355" s="148"/>
      <c r="C355" s="162"/>
      <c r="D355" s="164" t="s">
        <v>325</v>
      </c>
      <c r="E355" s="160"/>
      <c r="F355" s="95"/>
      <c r="G355" s="154"/>
      <c r="H355" s="155"/>
    </row>
    <row r="356" spans="1:8">
      <c r="A356" s="156">
        <v>10</v>
      </c>
      <c r="B356" s="148" t="s">
        <v>331</v>
      </c>
      <c r="C356" s="162"/>
      <c r="D356" s="164" t="s">
        <v>332</v>
      </c>
      <c r="E356" s="160"/>
      <c r="F356" s="95" t="s">
        <v>117</v>
      </c>
      <c r="G356" s="154"/>
      <c r="H356" s="155"/>
    </row>
    <row r="357" ht="48" spans="1:8">
      <c r="A357" s="156"/>
      <c r="B357" s="148"/>
      <c r="C357" s="162"/>
      <c r="D357" s="164" t="s">
        <v>333</v>
      </c>
      <c r="E357" s="160"/>
      <c r="F357" s="95" t="s">
        <v>117</v>
      </c>
      <c r="G357" s="154"/>
      <c r="H357" s="155"/>
    </row>
    <row r="358" ht="24" spans="1:8">
      <c r="A358" s="156">
        <v>11</v>
      </c>
      <c r="B358" s="148" t="s">
        <v>334</v>
      </c>
      <c r="C358" s="162"/>
      <c r="D358" s="164" t="s">
        <v>335</v>
      </c>
      <c r="E358" s="160"/>
      <c r="F358" s="95" t="s">
        <v>117</v>
      </c>
      <c r="G358" s="154"/>
      <c r="H358" s="155"/>
    </row>
    <row r="359" ht="24" spans="1:8">
      <c r="A359" s="156"/>
      <c r="B359" s="148" t="s">
        <v>336</v>
      </c>
      <c r="C359" s="162"/>
      <c r="D359" s="164" t="s">
        <v>337</v>
      </c>
      <c r="E359" s="160"/>
      <c r="F359" s="95" t="s">
        <v>117</v>
      </c>
      <c r="G359" s="154"/>
      <c r="H359" s="155"/>
    </row>
    <row r="360" ht="24" spans="1:8">
      <c r="A360" s="156">
        <v>12</v>
      </c>
      <c r="B360" s="148" t="s">
        <v>295</v>
      </c>
      <c r="C360" s="162"/>
      <c r="D360" s="164" t="s">
        <v>296</v>
      </c>
      <c r="E360" s="160"/>
      <c r="F360" s="95" t="s">
        <v>117</v>
      </c>
      <c r="G360" s="154"/>
      <c r="H360" s="155"/>
    </row>
    <row r="361" ht="24" spans="1:8">
      <c r="A361" s="156">
        <v>13</v>
      </c>
      <c r="B361" s="148" t="s">
        <v>297</v>
      </c>
      <c r="C361" s="162"/>
      <c r="D361" s="164" t="s">
        <v>298</v>
      </c>
      <c r="E361" s="160"/>
      <c r="F361" s="95" t="s">
        <v>117</v>
      </c>
      <c r="G361" s="154"/>
      <c r="H361" s="155"/>
    </row>
    <row r="362" ht="24" spans="1:8">
      <c r="A362" s="156">
        <v>14</v>
      </c>
      <c r="B362" s="148" t="s">
        <v>299</v>
      </c>
      <c r="C362" s="162"/>
      <c r="D362" s="164" t="s">
        <v>300</v>
      </c>
      <c r="E362" s="160"/>
      <c r="F362" s="95" t="s">
        <v>117</v>
      </c>
      <c r="G362" s="154"/>
      <c r="H362" s="155"/>
    </row>
    <row r="363" ht="24" spans="1:8">
      <c r="A363" s="156">
        <v>15</v>
      </c>
      <c r="B363" s="148" t="s">
        <v>301</v>
      </c>
      <c r="C363" s="162"/>
      <c r="D363" s="164" t="s">
        <v>302</v>
      </c>
      <c r="E363" s="160"/>
      <c r="F363" s="95" t="s">
        <v>117</v>
      </c>
      <c r="G363" s="154"/>
      <c r="H363" s="155"/>
    </row>
    <row r="364" ht="36" spans="1:8">
      <c r="A364" s="156">
        <v>16</v>
      </c>
      <c r="B364" s="148" t="s">
        <v>303</v>
      </c>
      <c r="C364" s="162"/>
      <c r="D364" s="164" t="s">
        <v>304</v>
      </c>
      <c r="E364" s="160"/>
      <c r="F364" s="95" t="s">
        <v>117</v>
      </c>
      <c r="G364" s="154"/>
      <c r="H364" s="155"/>
    </row>
    <row r="365" ht="24" spans="1:8">
      <c r="A365" s="156"/>
      <c r="B365" s="148"/>
      <c r="C365" s="162"/>
      <c r="D365" s="164" t="s">
        <v>305</v>
      </c>
      <c r="E365" s="160"/>
      <c r="F365" s="95" t="s">
        <v>117</v>
      </c>
      <c r="G365" s="154"/>
      <c r="H365" s="155"/>
    </row>
    <row r="366" ht="156" spans="1:8">
      <c r="A366" s="156"/>
      <c r="B366" s="148"/>
      <c r="C366" s="162"/>
      <c r="D366" s="164" t="s">
        <v>306</v>
      </c>
      <c r="E366" s="160"/>
      <c r="F366" s="95" t="s">
        <v>117</v>
      </c>
      <c r="G366" s="154"/>
      <c r="H366" s="155"/>
    </row>
    <row r="367" ht="127.5" spans="1:8">
      <c r="A367" s="156"/>
      <c r="B367" s="165"/>
      <c r="C367" s="165"/>
      <c r="D367" s="165" t="s">
        <v>175</v>
      </c>
      <c r="E367" s="160"/>
      <c r="F367" s="95" t="s">
        <v>117</v>
      </c>
      <c r="G367" s="154"/>
      <c r="H367" s="155"/>
    </row>
    <row r="368" ht="127.5" spans="1:8">
      <c r="A368" s="156"/>
      <c r="B368" s="165"/>
      <c r="C368" s="165"/>
      <c r="D368" s="165" t="s">
        <v>176</v>
      </c>
      <c r="E368" s="160"/>
      <c r="F368" s="95" t="s">
        <v>117</v>
      </c>
      <c r="G368" s="154"/>
      <c r="H368" s="155"/>
    </row>
    <row r="369" ht="114.75" spans="1:8">
      <c r="A369" s="156"/>
      <c r="B369" s="165"/>
      <c r="C369" s="165"/>
      <c r="D369" s="165" t="s">
        <v>307</v>
      </c>
      <c r="E369" s="160"/>
      <c r="F369" s="95" t="s">
        <v>117</v>
      </c>
      <c r="G369" s="154"/>
      <c r="H369" s="155"/>
    </row>
    <row r="370" ht="25.5" spans="1:8">
      <c r="A370" s="156"/>
      <c r="B370" s="165"/>
      <c r="C370" s="165"/>
      <c r="D370" s="165" t="s">
        <v>308</v>
      </c>
      <c r="E370" s="160"/>
      <c r="F370" s="95" t="s">
        <v>117</v>
      </c>
      <c r="G370" s="154"/>
      <c r="H370" s="155"/>
    </row>
    <row r="371" ht="153" spans="1:8">
      <c r="A371" s="156">
        <v>17</v>
      </c>
      <c r="B371" s="165" t="s">
        <v>309</v>
      </c>
      <c r="C371" s="165"/>
      <c r="D371" s="165" t="s">
        <v>257</v>
      </c>
      <c r="E371" s="160"/>
      <c r="F371" s="95" t="s">
        <v>117</v>
      </c>
      <c r="G371" s="154"/>
      <c r="H371" s="155"/>
    </row>
    <row r="372" ht="24" spans="1:8">
      <c r="A372" s="156">
        <v>18</v>
      </c>
      <c r="B372" s="148" t="s">
        <v>310</v>
      </c>
      <c r="C372" s="148"/>
      <c r="D372" s="148" t="s">
        <v>311</v>
      </c>
      <c r="E372" s="166"/>
      <c r="F372" s="95" t="s">
        <v>117</v>
      </c>
      <c r="G372" s="154"/>
      <c r="H372" s="155"/>
    </row>
    <row r="373" ht="25.5" spans="1:8">
      <c r="A373" s="156">
        <v>19</v>
      </c>
      <c r="B373" s="148" t="s">
        <v>312</v>
      </c>
      <c r="C373" s="148"/>
      <c r="D373" s="165" t="s">
        <v>313</v>
      </c>
      <c r="E373" s="160"/>
      <c r="F373" s="95" t="s">
        <v>117</v>
      </c>
      <c r="G373" s="154"/>
      <c r="H373" s="155"/>
    </row>
    <row r="374" spans="1:8">
      <c r="A374" s="147"/>
      <c r="B374" s="165"/>
      <c r="C374" s="165"/>
      <c r="D374" s="165"/>
      <c r="E374" s="160"/>
      <c r="F374" s="95" t="s">
        <v>117</v>
      </c>
      <c r="G374" s="154"/>
      <c r="H374" s="155"/>
    </row>
    <row r="375" spans="1:8">
      <c r="A375" s="147"/>
      <c r="B375" s="165"/>
      <c r="C375" s="165"/>
      <c r="D375" s="148"/>
      <c r="E375" s="166"/>
      <c r="F375" s="95" t="s">
        <v>117</v>
      </c>
      <c r="G375" s="154"/>
      <c r="H375" s="155"/>
    </row>
    <row r="376" spans="1:8">
      <c r="A376" s="147"/>
      <c r="B376" s="148"/>
      <c r="C376" s="148"/>
      <c r="D376" s="148"/>
      <c r="E376" s="166"/>
      <c r="F376" s="95" t="s">
        <v>117</v>
      </c>
      <c r="G376" s="154"/>
      <c r="H376" s="155"/>
    </row>
    <row r="377" spans="1:8">
      <c r="A377" s="147"/>
      <c r="B377" s="148"/>
      <c r="C377" s="148"/>
      <c r="D377" s="148"/>
      <c r="E377" s="166"/>
      <c r="F377" s="95" t="s">
        <v>117</v>
      </c>
      <c r="G377" s="154"/>
      <c r="H377" s="155"/>
    </row>
    <row r="378" spans="1:8">
      <c r="A378" s="147"/>
      <c r="B378" s="148"/>
      <c r="C378" s="148"/>
      <c r="D378" s="148"/>
      <c r="E378" s="166"/>
      <c r="F378" s="95" t="s">
        <v>117</v>
      </c>
      <c r="G378" s="154"/>
      <c r="H378" s="155"/>
    </row>
    <row r="379" spans="1:8">
      <c r="A379" s="147"/>
      <c r="B379" s="148"/>
      <c r="C379" s="148"/>
      <c r="D379" s="148"/>
      <c r="E379" s="166"/>
      <c r="F379" s="95" t="s">
        <v>117</v>
      </c>
      <c r="G379" s="154"/>
      <c r="H379" s="155"/>
    </row>
    <row r="380" spans="1:8">
      <c r="A380" s="147"/>
      <c r="B380" s="165"/>
      <c r="C380" s="165"/>
      <c r="D380" s="165"/>
      <c r="E380" s="160"/>
      <c r="F380" s="95" t="s">
        <v>117</v>
      </c>
      <c r="G380" s="154"/>
      <c r="H380" s="155"/>
    </row>
    <row r="381" spans="1:8">
      <c r="A381" s="147"/>
      <c r="B381" s="165"/>
      <c r="C381" s="165"/>
      <c r="D381" s="165"/>
      <c r="E381" s="160"/>
      <c r="F381" s="95" t="s">
        <v>117</v>
      </c>
      <c r="G381" s="154"/>
      <c r="H381" s="155"/>
    </row>
    <row r="382" spans="1:8">
      <c r="A382" s="147"/>
      <c r="B382" s="165"/>
      <c r="C382" s="165"/>
      <c r="D382" s="165"/>
      <c r="E382" s="160"/>
      <c r="F382" s="95" t="s">
        <v>117</v>
      </c>
      <c r="G382" s="154"/>
      <c r="H382" s="155"/>
    </row>
    <row r="383" spans="1:8">
      <c r="A383" s="147"/>
      <c r="B383" s="165"/>
      <c r="C383" s="165"/>
      <c r="D383" s="165"/>
      <c r="E383" s="160"/>
      <c r="F383" s="95" t="s">
        <v>117</v>
      </c>
      <c r="G383" s="154"/>
      <c r="H383" s="155"/>
    </row>
    <row r="384" spans="1:8">
      <c r="A384" s="147"/>
      <c r="B384" s="165"/>
      <c r="C384" s="165"/>
      <c r="D384" s="165"/>
      <c r="E384" s="160"/>
      <c r="F384" s="95" t="s">
        <v>117</v>
      </c>
      <c r="G384" s="154"/>
      <c r="H384" s="155"/>
    </row>
    <row r="385" spans="1:8">
      <c r="A385" s="147"/>
      <c r="B385" s="165" t="s">
        <v>310</v>
      </c>
      <c r="C385" s="165"/>
      <c r="D385" s="165"/>
      <c r="E385" s="160"/>
      <c r="F385" s="95" t="s">
        <v>117</v>
      </c>
      <c r="G385" s="154"/>
      <c r="H385" s="155"/>
    </row>
    <row r="386" ht="13.5" spans="1:8">
      <c r="A386" s="167"/>
      <c r="B386" s="168" t="s">
        <v>184</v>
      </c>
      <c r="C386" s="168"/>
      <c r="D386" s="169"/>
      <c r="E386" s="169"/>
      <c r="F386" s="95" t="s">
        <v>117</v>
      </c>
      <c r="G386" s="170"/>
      <c r="H386" s="171"/>
    </row>
  </sheetData>
  <mergeCells count="150">
    <mergeCell ref="A2:H2"/>
    <mergeCell ref="C3:E3"/>
    <mergeCell ref="C4:G4"/>
    <mergeCell ref="C5:G5"/>
    <mergeCell ref="C6:G6"/>
    <mergeCell ref="C7:G7"/>
    <mergeCell ref="C8:E8"/>
    <mergeCell ref="C9:E9"/>
    <mergeCell ref="G10:H10"/>
    <mergeCell ref="G11:H11"/>
    <mergeCell ref="G12:H12"/>
    <mergeCell ref="G13:H13"/>
    <mergeCell ref="G14:H14"/>
    <mergeCell ref="G54:H54"/>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A79:H79"/>
    <mergeCell ref="C80:E80"/>
    <mergeCell ref="C81:G81"/>
    <mergeCell ref="C82:G82"/>
    <mergeCell ref="C83:G83"/>
    <mergeCell ref="C84:G84"/>
    <mergeCell ref="C85:E85"/>
    <mergeCell ref="C86:E86"/>
    <mergeCell ref="G87:H87"/>
    <mergeCell ref="G88:H88"/>
    <mergeCell ref="G89:H89"/>
    <mergeCell ref="G90:H90"/>
    <mergeCell ref="G91:H91"/>
    <mergeCell ref="G133:H133"/>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A157:H157"/>
    <mergeCell ref="C158:E158"/>
    <mergeCell ref="C159:G159"/>
    <mergeCell ref="C160:G160"/>
    <mergeCell ref="C161:G161"/>
    <mergeCell ref="C162:G162"/>
    <mergeCell ref="C163:E163"/>
    <mergeCell ref="C164:E164"/>
    <mergeCell ref="G165:H165"/>
    <mergeCell ref="G166:H166"/>
    <mergeCell ref="G167:H167"/>
    <mergeCell ref="G168:H168"/>
    <mergeCell ref="G169:H169"/>
    <mergeCell ref="G211:H211"/>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A235:H235"/>
    <mergeCell ref="C236:E236"/>
    <mergeCell ref="C237:G237"/>
    <mergeCell ref="C238:G238"/>
    <mergeCell ref="C239:G239"/>
    <mergeCell ref="C240:G240"/>
    <mergeCell ref="C241:E241"/>
    <mergeCell ref="C242:E242"/>
    <mergeCell ref="G243:H243"/>
    <mergeCell ref="G244:H244"/>
    <mergeCell ref="G245:H245"/>
    <mergeCell ref="G246:H246"/>
    <mergeCell ref="G247:H247"/>
    <mergeCell ref="G289:H289"/>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A311:H311"/>
    <mergeCell ref="C312:E312"/>
    <mergeCell ref="C313:G313"/>
    <mergeCell ref="C314:G314"/>
    <mergeCell ref="C315:G315"/>
    <mergeCell ref="C316:G316"/>
    <mergeCell ref="C317:E317"/>
    <mergeCell ref="C318:E318"/>
    <mergeCell ref="G319:H319"/>
    <mergeCell ref="G320:H320"/>
    <mergeCell ref="G321:H321"/>
    <mergeCell ref="G322:H322"/>
    <mergeCell ref="G323:H323"/>
    <mergeCell ref="G367:H367"/>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s>
  <conditionalFormatting sqref="F11:F75">
    <cfRule type="cellIs" dxfId="1" priority="13" stopIfTrue="1" operator="equal">
      <formula>"F"</formula>
    </cfRule>
    <cfRule type="cellIs" dxfId="2" priority="14" stopIfTrue="1" operator="equal">
      <formula>"B"</formula>
    </cfRule>
    <cfRule type="cellIs" dxfId="3" priority="15" stopIfTrue="1" operator="equal">
      <formula>"u"</formula>
    </cfRule>
  </conditionalFormatting>
  <conditionalFormatting sqref="F88:F152">
    <cfRule type="cellIs" dxfId="1" priority="10" stopIfTrue="1" operator="equal">
      <formula>"F"</formula>
    </cfRule>
    <cfRule type="cellIs" dxfId="2" priority="11" stopIfTrue="1" operator="equal">
      <formula>"B"</formula>
    </cfRule>
    <cfRule type="cellIs" dxfId="3" priority="12" stopIfTrue="1" operator="equal">
      <formula>"u"</formula>
    </cfRule>
  </conditionalFormatting>
  <conditionalFormatting sqref="F166:F230">
    <cfRule type="cellIs" dxfId="3" priority="9" stopIfTrue="1" operator="equal">
      <formula>"u"</formula>
    </cfRule>
    <cfRule type="cellIs" dxfId="2" priority="8" stopIfTrue="1" operator="equal">
      <formula>"B"</formula>
    </cfRule>
    <cfRule type="cellIs" dxfId="1" priority="7" stopIfTrue="1" operator="equal">
      <formula>"F"</formula>
    </cfRule>
  </conditionalFormatting>
  <conditionalFormatting sqref="F244:F308">
    <cfRule type="cellIs" dxfId="3" priority="6" stopIfTrue="1" operator="equal">
      <formula>"u"</formula>
    </cfRule>
    <cfRule type="cellIs" dxfId="2" priority="5" stopIfTrue="1" operator="equal">
      <formula>"B"</formula>
    </cfRule>
    <cfRule type="cellIs" dxfId="1" priority="4" stopIfTrue="1" operator="equal">
      <formula>"F"</formula>
    </cfRule>
  </conditionalFormatting>
  <conditionalFormatting sqref="F320:F386">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59 F356 F11:F13 F14:F58 F60:F75 F88:F90 F91:F122 F123:F125 F126:F136 F137:F152 F166:F168 F169:F200 F201:F203 F204:F214 F215:F230 F244:F246 F247:F278 F279:F281 F282:F292 F293:F308 F320:F322 F323:F353 F354:F355 F357:F359 F360:F370 F371:F386">
      <formula1>"U,P,F,B,S,n/a"</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4"/>
  <dimension ref="A1:I75"/>
  <sheetViews>
    <sheetView workbookViewId="0">
      <pane ySplit="12" topLeftCell="A13" activePane="bottomLeft" state="frozen"/>
      <selection/>
      <selection pane="bottomLeft" activeCell="D14" sqref="D14"/>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20 - X</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99</v>
      </c>
      <c r="F3" s="69"/>
      <c r="G3" s="70"/>
      <c r="H3" s="67"/>
      <c r="I3" s="67"/>
    </row>
    <row r="4" s="61" customFormat="1" ht="12" spans="1:9">
      <c r="A4" s="67"/>
      <c r="B4" s="67"/>
      <c r="C4" s="67"/>
      <c r="D4" s="71" t="s">
        <v>100</v>
      </c>
      <c r="E4" s="72">
        <f>COUNTIF($D$12:$D$65,"U")</f>
        <v>0</v>
      </c>
      <c r="F4" s="73" t="str">
        <f>IF($E$9=0,"-",$E4/$E$9)</f>
        <v>-</v>
      </c>
      <c r="G4" s="74">
        <f>SUMIF($D$12:$D$64,"U",$G$12:$G$64)/60</f>
        <v>0</v>
      </c>
      <c r="H4" s="67"/>
      <c r="I4" s="67"/>
    </row>
    <row r="5" s="61" customFormat="1" ht="12" spans="1:9">
      <c r="A5" s="67"/>
      <c r="B5" s="67"/>
      <c r="C5" s="67"/>
      <c r="D5" s="71" t="s">
        <v>101</v>
      </c>
      <c r="E5" s="72">
        <f>COUNTIF($D$12:$D$65,"P")</f>
        <v>0</v>
      </c>
      <c r="F5" s="73" t="str">
        <f>IF($E$9=0,"-",$E5/$E$9)</f>
        <v>-</v>
      </c>
      <c r="G5" s="75">
        <f>SUMIF($D$12:$D$65,"P",$G$12:$G$65)/60</f>
        <v>0</v>
      </c>
      <c r="H5" s="67"/>
      <c r="I5" s="67"/>
    </row>
    <row r="6" s="61" customFormat="1" ht="12" spans="1:9">
      <c r="A6" s="67"/>
      <c r="B6" s="67"/>
      <c r="C6" s="67"/>
      <c r="D6" s="71" t="s">
        <v>102</v>
      </c>
      <c r="E6" s="72">
        <f>COUNTIF($D$12:$D$65,"F")</f>
        <v>0</v>
      </c>
      <c r="F6" s="73" t="str">
        <f>IF($E$9=0,"-",$E6/$E$9)</f>
        <v>-</v>
      </c>
      <c r="G6" s="75">
        <f>SUMIF($D$12:$D$65,"F",$G$12:$G$65)/60</f>
        <v>0</v>
      </c>
      <c r="H6" s="67"/>
      <c r="I6" s="67"/>
    </row>
    <row r="7" s="61" customFormat="1" ht="12" spans="1:9">
      <c r="A7" s="76"/>
      <c r="B7" s="76"/>
      <c r="C7" s="77"/>
      <c r="D7" s="71" t="s">
        <v>103</v>
      </c>
      <c r="E7" s="72">
        <f>COUNTIF($D$12:$D$65,"S")</f>
        <v>0</v>
      </c>
      <c r="F7" s="73" t="str">
        <f>IF($E$9=0,"-",$E7/$E$9)</f>
        <v>-</v>
      </c>
      <c r="G7" s="75">
        <f>SUMIF($D$12:$D$65,"S",$G$12:$G$65)/60</f>
        <v>0</v>
      </c>
      <c r="H7" s="67"/>
      <c r="I7" s="67"/>
    </row>
    <row r="8" s="61" customFormat="1" ht="12" spans="1:9">
      <c r="A8" s="76"/>
      <c r="B8" s="76"/>
      <c r="C8" s="77"/>
      <c r="D8" s="71" t="s">
        <v>104</v>
      </c>
      <c r="E8" s="72">
        <f>COUNTIF($D$12:$D$65,"B")</f>
        <v>0</v>
      </c>
      <c r="F8" s="78" t="str">
        <f>IF($E$9=0,"-",$E8/$E$9)</f>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50</v>
      </c>
      <c r="F10" s="85"/>
      <c r="G10" s="86">
        <f>SUMIF($D$12:$D$65,"n/a",$G$12:$G$65)/60</f>
        <v>0</v>
      </c>
      <c r="I10" s="108"/>
    </row>
    <row r="11" ht="4.5" customHeight="1" spans="1:9">
      <c r="A11" s="87"/>
      <c r="B11" s="87"/>
      <c r="C11" s="87"/>
      <c r="D11" s="87"/>
      <c r="E11" s="87"/>
      <c r="F11" s="87"/>
      <c r="G11" s="87"/>
      <c r="H11" s="87"/>
      <c r="I11" s="109"/>
    </row>
    <row r="12" ht="29.25" customHeight="1" spans="1:9">
      <c r="A12" s="88" t="s">
        <v>105</v>
      </c>
      <c r="B12" s="88" t="s">
        <v>192</v>
      </c>
      <c r="C12" s="88" t="s">
        <v>107</v>
      </c>
      <c r="D12" s="88" t="s">
        <v>108</v>
      </c>
      <c r="E12" s="88" t="s">
        <v>109</v>
      </c>
      <c r="F12" s="88" t="s">
        <v>31</v>
      </c>
      <c r="G12" s="88" t="s">
        <v>110</v>
      </c>
      <c r="H12" s="89" t="s">
        <v>65</v>
      </c>
      <c r="I12" s="110"/>
    </row>
    <row r="13" ht="13.5" spans="1:9">
      <c r="A13" s="90" t="s">
        <v>339</v>
      </c>
      <c r="B13" s="91"/>
      <c r="C13" s="91"/>
      <c r="D13" s="91"/>
      <c r="E13" s="91"/>
      <c r="F13" s="91"/>
      <c r="G13" s="91"/>
      <c r="H13" s="91"/>
      <c r="I13" s="111"/>
    </row>
    <row r="14" spans="1:9">
      <c r="A14" s="92">
        <f>MAX(A$12:A12)+1</f>
        <v>1</v>
      </c>
      <c r="B14" s="93"/>
      <c r="C14" s="94"/>
      <c r="D14" s="95" t="s">
        <v>117</v>
      </c>
      <c r="E14" s="96"/>
      <c r="F14" s="97"/>
      <c r="G14" s="98"/>
      <c r="H14" s="99"/>
      <c r="I14" s="97"/>
    </row>
    <row r="15" spans="1:9">
      <c r="A15" s="100">
        <f>MAX(A$12:A14)+1</f>
        <v>2</v>
      </c>
      <c r="B15" s="101"/>
      <c r="C15" s="102"/>
      <c r="D15" s="95" t="s">
        <v>117</v>
      </c>
      <c r="E15" s="103"/>
      <c r="F15" s="104"/>
      <c r="G15" s="98"/>
      <c r="H15" s="105"/>
      <c r="I15" s="104"/>
    </row>
    <row r="16" spans="1:9">
      <c r="A16" s="100">
        <f>MAX(A$12:A15)+1</f>
        <v>3</v>
      </c>
      <c r="B16" s="106"/>
      <c r="C16" s="102"/>
      <c r="D16" s="95" t="s">
        <v>117</v>
      </c>
      <c r="E16" s="103"/>
      <c r="F16" s="104"/>
      <c r="G16" s="98"/>
      <c r="H16" s="105"/>
      <c r="I16" s="104"/>
    </row>
    <row r="17" spans="1:9">
      <c r="A17" s="100">
        <f>MAX(A$12:A16)+1</f>
        <v>4</v>
      </c>
      <c r="B17" s="101"/>
      <c r="C17" s="102"/>
      <c r="D17" s="95" t="s">
        <v>117</v>
      </c>
      <c r="E17" s="103"/>
      <c r="F17" s="104"/>
      <c r="G17" s="98"/>
      <c r="H17" s="105"/>
      <c r="I17" s="104"/>
    </row>
    <row r="18" spans="1:9">
      <c r="A18" s="100">
        <f>MAX(A$12:A17)+1</f>
        <v>5</v>
      </c>
      <c r="B18" s="101"/>
      <c r="C18" s="102"/>
      <c r="D18" s="95" t="s">
        <v>117</v>
      </c>
      <c r="E18" s="103"/>
      <c r="F18" s="104"/>
      <c r="G18" s="98"/>
      <c r="H18" s="105"/>
      <c r="I18" s="104"/>
    </row>
    <row r="19" spans="1:9">
      <c r="A19" s="100">
        <f>MAX(A$12:A18)+1</f>
        <v>6</v>
      </c>
      <c r="B19" s="102"/>
      <c r="C19" s="101"/>
      <c r="D19" s="95" t="s">
        <v>117</v>
      </c>
      <c r="E19" s="103"/>
      <c r="F19" s="104"/>
      <c r="G19" s="98"/>
      <c r="H19" s="105"/>
      <c r="I19" s="104"/>
    </row>
    <row r="20" spans="1:9">
      <c r="A20" s="100">
        <f>MAX(A$12:A19)+1</f>
        <v>7</v>
      </c>
      <c r="B20" s="102"/>
      <c r="C20" s="101"/>
      <c r="D20" s="95" t="s">
        <v>117</v>
      </c>
      <c r="E20" s="103"/>
      <c r="F20" s="104"/>
      <c r="G20" s="98"/>
      <c r="H20" s="105"/>
      <c r="I20" s="104"/>
    </row>
    <row r="21" spans="1:9">
      <c r="A21" s="100">
        <f>MAX(A$12:A20)+1</f>
        <v>8</v>
      </c>
      <c r="B21" s="101"/>
      <c r="C21" s="101"/>
      <c r="D21" s="95" t="s">
        <v>117</v>
      </c>
      <c r="E21" s="103"/>
      <c r="F21" s="104"/>
      <c r="G21" s="98"/>
      <c r="H21" s="105"/>
      <c r="I21" s="104"/>
    </row>
    <row r="22" spans="1:9">
      <c r="A22" s="100">
        <f>MAX(A$12:A21)+1</f>
        <v>9</v>
      </c>
      <c r="B22" s="102"/>
      <c r="C22" s="101"/>
      <c r="D22" s="95" t="s">
        <v>117</v>
      </c>
      <c r="E22" s="103"/>
      <c r="F22" s="104"/>
      <c r="G22" s="98"/>
      <c r="H22" s="105"/>
      <c r="I22" s="104"/>
    </row>
    <row r="23" spans="1:9">
      <c r="A23" s="100">
        <f>MAX(A$12:A22)+1</f>
        <v>10</v>
      </c>
      <c r="B23" s="102"/>
      <c r="C23" s="101"/>
      <c r="D23" s="95" t="s">
        <v>117</v>
      </c>
      <c r="E23" s="103"/>
      <c r="F23" s="104"/>
      <c r="G23" s="98"/>
      <c r="H23" s="105"/>
      <c r="I23" s="104"/>
    </row>
    <row r="24" spans="1:9">
      <c r="A24" s="100">
        <f>MAX(A$12:A23)+1</f>
        <v>11</v>
      </c>
      <c r="B24" s="101"/>
      <c r="C24" s="101"/>
      <c r="D24" s="95" t="s">
        <v>117</v>
      </c>
      <c r="E24" s="103"/>
      <c r="F24" s="104"/>
      <c r="G24" s="98"/>
      <c r="H24" s="105"/>
      <c r="I24" s="104"/>
    </row>
    <row r="25" spans="1:9">
      <c r="A25" s="100">
        <f>MAX(A$12:A24)+1</f>
        <v>12</v>
      </c>
      <c r="B25" s="102"/>
      <c r="C25" s="101"/>
      <c r="D25" s="95" t="s">
        <v>117</v>
      </c>
      <c r="E25" s="103"/>
      <c r="F25" s="104"/>
      <c r="G25" s="98"/>
      <c r="H25" s="105"/>
      <c r="I25" s="104"/>
    </row>
    <row r="26" spans="1:9">
      <c r="A26" s="100">
        <f>MAX(A$12:A25)+1</f>
        <v>13</v>
      </c>
      <c r="B26" s="102"/>
      <c r="C26" s="101"/>
      <c r="D26" s="95" t="s">
        <v>117</v>
      </c>
      <c r="E26" s="103"/>
      <c r="F26" s="104"/>
      <c r="G26" s="98"/>
      <c r="H26" s="105"/>
      <c r="I26" s="104"/>
    </row>
    <row r="27" spans="1:9">
      <c r="A27" s="100">
        <f>MAX(A$12:A26)+1</f>
        <v>14</v>
      </c>
      <c r="B27" s="101"/>
      <c r="C27" s="101"/>
      <c r="D27" s="95" t="s">
        <v>117</v>
      </c>
      <c r="E27" s="103"/>
      <c r="F27" s="104"/>
      <c r="G27" s="98"/>
      <c r="H27" s="105"/>
      <c r="I27" s="104"/>
    </row>
    <row r="28" spans="1:9">
      <c r="A28" s="100">
        <f>MAX(A$12:A27)+1</f>
        <v>15</v>
      </c>
      <c r="B28" s="102"/>
      <c r="C28" s="101"/>
      <c r="D28" s="95" t="s">
        <v>117</v>
      </c>
      <c r="E28" s="103"/>
      <c r="F28" s="104"/>
      <c r="G28" s="98"/>
      <c r="H28" s="105"/>
      <c r="I28" s="104"/>
    </row>
    <row r="29" spans="1:9">
      <c r="A29" s="100">
        <f>MAX(A$12:A28)+1</f>
        <v>16</v>
      </c>
      <c r="B29" s="102"/>
      <c r="C29" s="101"/>
      <c r="D29" s="95" t="s">
        <v>117</v>
      </c>
      <c r="E29" s="103"/>
      <c r="F29" s="104"/>
      <c r="G29" s="98"/>
      <c r="H29" s="105"/>
      <c r="I29" s="104"/>
    </row>
    <row r="30" spans="1:9">
      <c r="A30" s="100">
        <f>MAX(A$12:A29)+1</f>
        <v>17</v>
      </c>
      <c r="B30" s="101"/>
      <c r="C30" s="101"/>
      <c r="D30" s="95" t="s">
        <v>117</v>
      </c>
      <c r="E30" s="103"/>
      <c r="F30" s="104"/>
      <c r="G30" s="98"/>
      <c r="H30" s="105"/>
      <c r="I30" s="104"/>
    </row>
    <row r="31" spans="1:9">
      <c r="A31" s="100">
        <f>MAX(A$12:A30)+1</f>
        <v>18</v>
      </c>
      <c r="B31" s="102"/>
      <c r="C31" s="101"/>
      <c r="D31" s="95" t="s">
        <v>117</v>
      </c>
      <c r="E31" s="103"/>
      <c r="F31" s="104"/>
      <c r="G31" s="98"/>
      <c r="H31" s="105"/>
      <c r="I31" s="104"/>
    </row>
    <row r="32" spans="1:9">
      <c r="A32" s="100">
        <f>MAX(A$12:A31)+1</f>
        <v>19</v>
      </c>
      <c r="B32" s="102"/>
      <c r="C32" s="101"/>
      <c r="D32" s="95" t="s">
        <v>117</v>
      </c>
      <c r="E32" s="103"/>
      <c r="F32" s="104"/>
      <c r="G32" s="98"/>
      <c r="H32" s="105"/>
      <c r="I32" s="104"/>
    </row>
    <row r="33" spans="1:9">
      <c r="A33" s="100">
        <f>MAX(A$12:A32)+1</f>
        <v>20</v>
      </c>
      <c r="B33" s="101"/>
      <c r="C33" s="101"/>
      <c r="D33" s="95" t="s">
        <v>117</v>
      </c>
      <c r="E33" s="103"/>
      <c r="F33" s="104"/>
      <c r="G33" s="98"/>
      <c r="H33" s="105"/>
      <c r="I33" s="104"/>
    </row>
    <row r="34" spans="1:9">
      <c r="A34" s="100">
        <f>MAX(A$12:A33)+1</f>
        <v>21</v>
      </c>
      <c r="B34" s="102"/>
      <c r="C34" s="101"/>
      <c r="D34" s="95" t="s">
        <v>117</v>
      </c>
      <c r="E34" s="103"/>
      <c r="F34" s="104"/>
      <c r="G34" s="98"/>
      <c r="H34" s="105"/>
      <c r="I34" s="104"/>
    </row>
    <row r="35" spans="1:9">
      <c r="A35" s="100">
        <f>MAX(A$12:A34)+1</f>
        <v>22</v>
      </c>
      <c r="B35" s="102"/>
      <c r="C35" s="101"/>
      <c r="D35" s="95" t="s">
        <v>117</v>
      </c>
      <c r="E35" s="103"/>
      <c r="F35" s="104"/>
      <c r="G35" s="98"/>
      <c r="H35" s="105"/>
      <c r="I35" s="104"/>
    </row>
    <row r="36" spans="1:9">
      <c r="A36" s="100">
        <f>MAX(A$12:A35)+1</f>
        <v>23</v>
      </c>
      <c r="B36" s="101"/>
      <c r="C36" s="101"/>
      <c r="D36" s="95" t="s">
        <v>117</v>
      </c>
      <c r="E36" s="103"/>
      <c r="F36" s="104"/>
      <c r="G36" s="98"/>
      <c r="H36" s="105"/>
      <c r="I36" s="104"/>
    </row>
    <row r="37" spans="1:9">
      <c r="A37" s="100">
        <f>MAX(A$12:A36)+1</f>
        <v>24</v>
      </c>
      <c r="B37" s="102"/>
      <c r="C37" s="101"/>
      <c r="D37" s="95" t="s">
        <v>117</v>
      </c>
      <c r="E37" s="103"/>
      <c r="F37" s="104"/>
      <c r="G37" s="98"/>
      <c r="H37" s="105"/>
      <c r="I37" s="104"/>
    </row>
    <row r="38" spans="1:9">
      <c r="A38" s="100">
        <f>MAX(A$12:A37)+1</f>
        <v>25</v>
      </c>
      <c r="B38" s="102"/>
      <c r="C38" s="101"/>
      <c r="D38" s="95" t="s">
        <v>117</v>
      </c>
      <c r="E38" s="103"/>
      <c r="F38" s="104"/>
      <c r="G38" s="98"/>
      <c r="H38" s="105"/>
      <c r="I38" s="104"/>
    </row>
    <row r="39" spans="1:9">
      <c r="A39" s="100">
        <f>MAX(A$12:A38)+1</f>
        <v>26</v>
      </c>
      <c r="B39" s="101"/>
      <c r="C39" s="101"/>
      <c r="D39" s="95" t="s">
        <v>117</v>
      </c>
      <c r="E39" s="103"/>
      <c r="F39" s="104"/>
      <c r="G39" s="98"/>
      <c r="H39" s="105"/>
      <c r="I39" s="104"/>
    </row>
    <row r="40" spans="1:9">
      <c r="A40" s="100">
        <f>MAX(A$12:A39)+1</f>
        <v>27</v>
      </c>
      <c r="B40" s="102"/>
      <c r="C40" s="101"/>
      <c r="D40" s="95" t="s">
        <v>117</v>
      </c>
      <c r="E40" s="103"/>
      <c r="F40" s="104"/>
      <c r="G40" s="98"/>
      <c r="H40" s="105"/>
      <c r="I40" s="104"/>
    </row>
    <row r="41" spans="1:9">
      <c r="A41" s="100">
        <f>MAX(A$12:A40)+1</f>
        <v>28</v>
      </c>
      <c r="B41" s="102"/>
      <c r="C41" s="101"/>
      <c r="D41" s="95" t="s">
        <v>117</v>
      </c>
      <c r="E41" s="103"/>
      <c r="F41" s="104"/>
      <c r="G41" s="98"/>
      <c r="H41" s="105"/>
      <c r="I41" s="104"/>
    </row>
    <row r="42" spans="1:9">
      <c r="A42" s="100">
        <f>MAX(A$12:A41)+1</f>
        <v>29</v>
      </c>
      <c r="B42" s="101"/>
      <c r="C42" s="101"/>
      <c r="D42" s="95" t="s">
        <v>117</v>
      </c>
      <c r="E42" s="103"/>
      <c r="F42" s="104"/>
      <c r="G42" s="98"/>
      <c r="H42" s="105"/>
      <c r="I42" s="104"/>
    </row>
    <row r="43" spans="1:9">
      <c r="A43" s="100">
        <f>MAX(A$12:A42)+1</f>
        <v>30</v>
      </c>
      <c r="B43" s="102"/>
      <c r="C43" s="101"/>
      <c r="D43" s="95" t="s">
        <v>117</v>
      </c>
      <c r="E43" s="103"/>
      <c r="F43" s="104"/>
      <c r="G43" s="98"/>
      <c r="H43" s="105"/>
      <c r="I43" s="104"/>
    </row>
    <row r="44" spans="1:9">
      <c r="A44" s="100">
        <f>MAX(A$12:A43)+1</f>
        <v>31</v>
      </c>
      <c r="B44" s="102"/>
      <c r="C44" s="101"/>
      <c r="D44" s="95" t="s">
        <v>117</v>
      </c>
      <c r="E44" s="103"/>
      <c r="F44" s="104"/>
      <c r="G44" s="98"/>
      <c r="H44" s="105"/>
      <c r="I44" s="104"/>
    </row>
    <row r="45" spans="1:9">
      <c r="A45" s="100">
        <f>MAX(A$12:A44)+1</f>
        <v>32</v>
      </c>
      <c r="B45" s="101"/>
      <c r="C45" s="101"/>
      <c r="D45" s="95" t="s">
        <v>117</v>
      </c>
      <c r="E45" s="103"/>
      <c r="F45" s="104"/>
      <c r="G45" s="98"/>
      <c r="H45" s="105"/>
      <c r="I45" s="104"/>
    </row>
    <row r="46" spans="1:9">
      <c r="A46" s="100">
        <f>MAX(A$12:A45)+1</f>
        <v>33</v>
      </c>
      <c r="B46" s="102"/>
      <c r="C46" s="101"/>
      <c r="D46" s="95" t="s">
        <v>117</v>
      </c>
      <c r="E46" s="103"/>
      <c r="F46" s="104"/>
      <c r="G46" s="98"/>
      <c r="H46" s="105"/>
      <c r="I46" s="104"/>
    </row>
    <row r="47" spans="1:9">
      <c r="A47" s="100">
        <f>MAX(A$12:A46)+1</f>
        <v>34</v>
      </c>
      <c r="B47" s="102"/>
      <c r="C47" s="101"/>
      <c r="D47" s="95" t="s">
        <v>117</v>
      </c>
      <c r="E47" s="103"/>
      <c r="F47" s="104"/>
      <c r="G47" s="98"/>
      <c r="H47" s="105"/>
      <c r="I47" s="104"/>
    </row>
    <row r="48" spans="1:9">
      <c r="A48" s="100">
        <f>MAX(A$12:A47)+1</f>
        <v>35</v>
      </c>
      <c r="B48" s="101"/>
      <c r="C48" s="101"/>
      <c r="D48" s="95" t="s">
        <v>117</v>
      </c>
      <c r="E48" s="103"/>
      <c r="F48" s="104"/>
      <c r="G48" s="98"/>
      <c r="H48" s="105"/>
      <c r="I48" s="104"/>
    </row>
    <row r="49" spans="1:9">
      <c r="A49" s="100">
        <f>MAX(A$12:A48)+1</f>
        <v>36</v>
      </c>
      <c r="B49" s="102"/>
      <c r="C49" s="101"/>
      <c r="D49" s="95" t="s">
        <v>117</v>
      </c>
      <c r="E49" s="103"/>
      <c r="F49" s="104"/>
      <c r="G49" s="98"/>
      <c r="H49" s="105"/>
      <c r="I49" s="104"/>
    </row>
    <row r="50" spans="1:9">
      <c r="A50" s="100">
        <f>MAX(A$12:A49)+1</f>
        <v>37</v>
      </c>
      <c r="B50" s="102"/>
      <c r="C50" s="101"/>
      <c r="D50" s="95" t="s">
        <v>117</v>
      </c>
      <c r="E50" s="103"/>
      <c r="F50" s="104"/>
      <c r="G50" s="98"/>
      <c r="H50" s="105"/>
      <c r="I50" s="104"/>
    </row>
    <row r="51" spans="1:9">
      <c r="A51" s="100">
        <f>MAX(A$12:A50)+1</f>
        <v>38</v>
      </c>
      <c r="B51" s="101"/>
      <c r="C51" s="101"/>
      <c r="D51" s="95" t="s">
        <v>117</v>
      </c>
      <c r="E51" s="103"/>
      <c r="F51" s="104"/>
      <c r="G51" s="98"/>
      <c r="H51" s="105"/>
      <c r="I51" s="104"/>
    </row>
    <row r="52" spans="1:9">
      <c r="A52" s="100">
        <f>MAX(A$12:A51)+1</f>
        <v>39</v>
      </c>
      <c r="B52" s="102"/>
      <c r="C52" s="101"/>
      <c r="D52" s="95" t="s">
        <v>117</v>
      </c>
      <c r="E52" s="103"/>
      <c r="F52" s="104"/>
      <c r="G52" s="98"/>
      <c r="H52" s="105"/>
      <c r="I52" s="104"/>
    </row>
    <row r="53" spans="1:9">
      <c r="A53" s="100">
        <f>MAX(A$12:A52)+1</f>
        <v>40</v>
      </c>
      <c r="B53" s="102"/>
      <c r="C53" s="101"/>
      <c r="D53" s="95" t="s">
        <v>117</v>
      </c>
      <c r="E53" s="103"/>
      <c r="F53" s="104"/>
      <c r="G53" s="98"/>
      <c r="H53" s="105"/>
      <c r="I53" s="104"/>
    </row>
    <row r="54" spans="1:9">
      <c r="A54" s="100">
        <f>MAX(A$12:A53)+1</f>
        <v>41</v>
      </c>
      <c r="B54" s="101"/>
      <c r="C54" s="101"/>
      <c r="D54" s="95" t="s">
        <v>117</v>
      </c>
      <c r="E54" s="103"/>
      <c r="F54" s="104"/>
      <c r="G54" s="98"/>
      <c r="H54" s="105"/>
      <c r="I54" s="104"/>
    </row>
    <row r="55" spans="1:9">
      <c r="A55" s="100">
        <f>MAX(A$12:A54)+1</f>
        <v>42</v>
      </c>
      <c r="B55" s="102"/>
      <c r="C55" s="101"/>
      <c r="D55" s="95" t="s">
        <v>117</v>
      </c>
      <c r="E55" s="103"/>
      <c r="F55" s="104"/>
      <c r="G55" s="98"/>
      <c r="H55" s="105"/>
      <c r="I55" s="104"/>
    </row>
    <row r="56" spans="1:9">
      <c r="A56" s="100">
        <f>MAX(A$12:A55)+1</f>
        <v>43</v>
      </c>
      <c r="B56" s="102"/>
      <c r="C56" s="101"/>
      <c r="D56" s="95" t="s">
        <v>117</v>
      </c>
      <c r="E56" s="103"/>
      <c r="F56" s="104"/>
      <c r="G56" s="98"/>
      <c r="H56" s="105"/>
      <c r="I56" s="104"/>
    </row>
    <row r="57" spans="1:9">
      <c r="A57" s="100">
        <f>MAX(A$12:A56)+1</f>
        <v>44</v>
      </c>
      <c r="B57" s="101"/>
      <c r="C57" s="101"/>
      <c r="D57" s="95" t="s">
        <v>117</v>
      </c>
      <c r="E57" s="103"/>
      <c r="F57" s="104"/>
      <c r="G57" s="98"/>
      <c r="H57" s="105"/>
      <c r="I57" s="104"/>
    </row>
    <row r="58" spans="1:9">
      <c r="A58" s="100">
        <f>MAX(A$12:A57)+1</f>
        <v>45</v>
      </c>
      <c r="B58" s="102"/>
      <c r="C58" s="101"/>
      <c r="D58" s="95" t="s">
        <v>117</v>
      </c>
      <c r="E58" s="103"/>
      <c r="F58" s="104"/>
      <c r="G58" s="98"/>
      <c r="H58" s="105"/>
      <c r="I58" s="104"/>
    </row>
    <row r="59" spans="1:9">
      <c r="A59" s="100">
        <f>MAX(A$12:A58)+1</f>
        <v>46</v>
      </c>
      <c r="B59" s="102"/>
      <c r="C59" s="101"/>
      <c r="D59" s="95" t="s">
        <v>117</v>
      </c>
      <c r="E59" s="103"/>
      <c r="F59" s="104"/>
      <c r="G59" s="98"/>
      <c r="H59" s="105"/>
      <c r="I59" s="104"/>
    </row>
    <row r="60" spans="1:9">
      <c r="A60" s="100">
        <f>MAX(A$12:A59)+1</f>
        <v>47</v>
      </c>
      <c r="B60" s="101"/>
      <c r="C60" s="101"/>
      <c r="D60" s="95" t="s">
        <v>117</v>
      </c>
      <c r="E60" s="103"/>
      <c r="F60" s="104"/>
      <c r="G60" s="98"/>
      <c r="H60" s="105"/>
      <c r="I60" s="104"/>
    </row>
    <row r="61" spans="1:9">
      <c r="A61" s="100">
        <f>MAX(A$12:A60)+1</f>
        <v>48</v>
      </c>
      <c r="B61" s="102"/>
      <c r="C61" s="101"/>
      <c r="D61" s="95" t="s">
        <v>117</v>
      </c>
      <c r="E61" s="103"/>
      <c r="F61" s="104"/>
      <c r="G61" s="98"/>
      <c r="H61" s="105"/>
      <c r="I61" s="104"/>
    </row>
    <row r="62" spans="1:9">
      <c r="A62" s="100">
        <f>MAX(A$12:A61)+1</f>
        <v>49</v>
      </c>
      <c r="B62" s="102"/>
      <c r="C62" s="101"/>
      <c r="D62" s="95" t="s">
        <v>117</v>
      </c>
      <c r="E62" s="103"/>
      <c r="F62" s="104"/>
      <c r="G62" s="98"/>
      <c r="H62" s="105"/>
      <c r="I62" s="104"/>
    </row>
    <row r="63" spans="1:9">
      <c r="A63" s="100">
        <f>MAX(A$12:A62)+1</f>
        <v>50</v>
      </c>
      <c r="B63" s="101"/>
      <c r="C63" s="101"/>
      <c r="D63" s="95" t="s">
        <v>117</v>
      </c>
      <c r="E63" s="103"/>
      <c r="F63" s="104"/>
      <c r="G63" s="98"/>
      <c r="H63" s="105"/>
      <c r="I63" s="104"/>
    </row>
    <row r="64" spans="1:9">
      <c r="A64" s="107"/>
      <c r="B64" s="107"/>
      <c r="C64" s="107"/>
      <c r="D64" s="107"/>
      <c r="E64" s="107"/>
      <c r="F64" s="107"/>
      <c r="G64" s="107"/>
      <c r="H64" s="107"/>
      <c r="I64" s="107"/>
    </row>
    <row r="65" spans="1:9">
      <c r="A65" s="112" t="s">
        <v>118</v>
      </c>
      <c r="B65" s="112"/>
      <c r="C65" s="112"/>
      <c r="D65" s="112"/>
      <c r="E65" s="112"/>
      <c r="F65" s="112"/>
      <c r="G65" s="112"/>
      <c r="H65" s="112"/>
      <c r="I65" s="112"/>
    </row>
    <row r="66" spans="1:9">
      <c r="A66" s="107"/>
      <c r="B66" s="107"/>
      <c r="C66" s="107"/>
      <c r="D66" s="107"/>
      <c r="E66" s="107"/>
      <c r="F66" s="107"/>
      <c r="G66" s="107"/>
      <c r="H66" s="107"/>
      <c r="I66" s="107"/>
    </row>
    <row r="67" s="62" customFormat="1" ht="18" customHeight="1" spans="1:9">
      <c r="A67" s="113"/>
      <c r="B67" s="114"/>
      <c r="I67" s="114"/>
    </row>
    <row r="68" s="62" customFormat="1" ht="18" customHeight="1" spans="1:9">
      <c r="A68" s="113"/>
      <c r="B68" s="114"/>
      <c r="I68" s="114"/>
    </row>
    <row r="69" s="62" customFormat="1" ht="18" customHeight="1" spans="1:9">
      <c r="A69" s="114"/>
      <c r="B69" s="114"/>
      <c r="I69" s="114"/>
    </row>
    <row r="70" s="62" customFormat="1" ht="18" customHeight="1" spans="1:9">
      <c r="A70" s="114"/>
      <c r="B70" s="114"/>
      <c r="I70" s="114"/>
    </row>
    <row r="71" s="62" customFormat="1" ht="18" customHeight="1" spans="1:9">
      <c r="A71" s="114"/>
      <c r="B71" s="114"/>
      <c r="I71" s="114"/>
    </row>
    <row r="72" s="62" customFormat="1" ht="18" customHeight="1" spans="1:9">
      <c r="A72" s="114"/>
      <c r="B72" s="114"/>
      <c r="I72" s="114"/>
    </row>
    <row r="73" s="62" customFormat="1" ht="18" customHeight="1" spans="1:9">
      <c r="A73" s="114"/>
      <c r="B73" s="114"/>
      <c r="I73" s="114"/>
    </row>
    <row r="74" s="62" customFormat="1" ht="18" customHeight="1" spans="1:9">
      <c r="A74" s="114"/>
      <c r="B74" s="114"/>
      <c r="I74" s="114"/>
    </row>
    <row r="75" s="62" customFormat="1" spans="1:9">
      <c r="A75" s="114"/>
      <c r="B75" s="114"/>
      <c r="C75" s="114"/>
      <c r="D75" s="114"/>
      <c r="E75" s="114"/>
      <c r="F75" s="114"/>
      <c r="G75" s="114"/>
      <c r="H75" s="114"/>
      <c r="I75" s="114"/>
    </row>
  </sheetData>
  <mergeCells count="5">
    <mergeCell ref="A1:I1"/>
    <mergeCell ref="A13:I13"/>
    <mergeCell ref="A64:I64"/>
    <mergeCell ref="A65:I65"/>
    <mergeCell ref="A66:I66"/>
  </mergeCells>
  <conditionalFormatting sqref="D14:D63">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3">
      <formula1>"U,P,F,B,S,n/a"</formula1>
    </dataValidation>
  </dataValidation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46442"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6442" progId="Paint.Picture" r:id="rId4"/>
      </mc:Fallback>
    </mc:AlternateContent>
    <mc:AlternateContent xmlns:mc="http://schemas.openxmlformats.org/markup-compatibility/2006">
      <mc:Choice Requires="x14">
        <oleObject shapeId="146449" progId="Paint.Picture" r:id="rId6">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6449" progId="Paint.Picture" r:id="rId6"/>
      </mc:Fallback>
    </mc:AlternateContent>
    <mc:AlternateContent xmlns:mc="http://schemas.openxmlformats.org/markup-compatibility/2006">
      <mc:Choice Requires="x14">
        <oleObject shapeId="146450" progId="Paint.Picture" r:id="rId7">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6450" progId="Paint.Picture" r:id="rId7"/>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6"/>
  <sheetViews>
    <sheetView topLeftCell="A62" workbookViewId="0">
      <selection activeCell="A2" sqref="A2:D14"/>
    </sheetView>
  </sheetViews>
  <sheetFormatPr defaultColWidth="9" defaultRowHeight="12.75" outlineLevelCol="4"/>
  <cols>
    <col min="1" max="1" width="18.4285714285714" customWidth="1"/>
    <col min="2" max="3" width="37.1428571428571" customWidth="1"/>
    <col min="4" max="4" width="18.8571428571429" customWidth="1"/>
    <col min="5" max="5" width="26.7142857142857" customWidth="1"/>
  </cols>
  <sheetData>
    <row r="1" ht="13.5" spans="1:5">
      <c r="A1" s="1" t="s">
        <v>340</v>
      </c>
      <c r="B1" s="2" t="s">
        <v>341</v>
      </c>
      <c r="C1" s="2" t="s">
        <v>342</v>
      </c>
      <c r="D1" s="2" t="s">
        <v>343</v>
      </c>
      <c r="E1" s="3" t="s">
        <v>139</v>
      </c>
    </row>
    <row r="2" spans="1:5">
      <c r="A2" s="4" t="s">
        <v>344</v>
      </c>
      <c r="B2" s="5" t="s">
        <v>345</v>
      </c>
      <c r="C2" s="5"/>
      <c r="D2" s="5" t="s">
        <v>346</v>
      </c>
      <c r="E2" s="6" t="s">
        <v>347</v>
      </c>
    </row>
    <row r="3" spans="1:5">
      <c r="A3" s="7"/>
      <c r="B3" s="8"/>
      <c r="C3" s="8"/>
      <c r="D3" s="8" t="s">
        <v>348</v>
      </c>
      <c r="E3" s="9" t="s">
        <v>349</v>
      </c>
    </row>
    <row r="4" spans="1:5">
      <c r="A4" s="7"/>
      <c r="B4" s="8"/>
      <c r="C4" s="8"/>
      <c r="D4" s="8" t="s">
        <v>350</v>
      </c>
      <c r="E4" s="9" t="s">
        <v>351</v>
      </c>
    </row>
    <row r="5" spans="1:5">
      <c r="A5" s="7"/>
      <c r="B5" s="8"/>
      <c r="C5" s="8"/>
      <c r="D5" s="10" t="s">
        <v>352</v>
      </c>
      <c r="E5" s="10"/>
    </row>
    <row r="6" spans="1:5">
      <c r="A6" s="7"/>
      <c r="B6" s="8"/>
      <c r="C6" s="8"/>
      <c r="D6" s="10" t="s">
        <v>353</v>
      </c>
      <c r="E6" s="10"/>
    </row>
    <row r="7" spans="1:5">
      <c r="A7" s="7"/>
      <c r="B7" s="8"/>
      <c r="C7" s="8"/>
      <c r="D7" s="10" t="s">
        <v>354</v>
      </c>
      <c r="E7" s="10" t="s">
        <v>355</v>
      </c>
    </row>
    <row r="8" spans="1:5">
      <c r="A8" s="7"/>
      <c r="B8" s="8"/>
      <c r="C8" s="8"/>
      <c r="D8" s="8" t="s">
        <v>356</v>
      </c>
      <c r="E8" t="s">
        <v>357</v>
      </c>
    </row>
    <row r="9" spans="1:5">
      <c r="A9" s="7"/>
      <c r="B9" s="8"/>
      <c r="C9" s="8"/>
      <c r="D9" s="8" t="s">
        <v>358</v>
      </c>
      <c r="E9" s="11">
        <v>20110123</v>
      </c>
    </row>
    <row r="10" spans="1:5">
      <c r="A10" s="7"/>
      <c r="B10" s="8"/>
      <c r="C10" s="8"/>
      <c r="D10" s="8" t="s">
        <v>359</v>
      </c>
      <c r="E10" s="12">
        <v>35818</v>
      </c>
    </row>
    <row r="11" spans="1:5">
      <c r="A11" s="7"/>
      <c r="B11" s="8"/>
      <c r="C11" s="8"/>
      <c r="D11" s="8" t="s">
        <v>360</v>
      </c>
      <c r="E11" s="9" t="s">
        <v>361</v>
      </c>
    </row>
    <row r="12" spans="1:5">
      <c r="A12" s="7"/>
      <c r="B12" s="8"/>
      <c r="C12" s="8"/>
      <c r="D12" s="8" t="s">
        <v>362</v>
      </c>
      <c r="E12" s="9" t="s">
        <v>363</v>
      </c>
    </row>
    <row r="13" spans="1:5">
      <c r="A13" s="7"/>
      <c r="B13" s="8"/>
      <c r="C13" s="8"/>
      <c r="D13" s="8" t="s">
        <v>364</v>
      </c>
      <c r="E13" s="9" t="s">
        <v>365</v>
      </c>
    </row>
    <row r="14" ht="13.5" spans="1:5">
      <c r="A14" s="13"/>
      <c r="B14" s="14"/>
      <c r="C14" s="14"/>
      <c r="D14" s="14"/>
      <c r="E14" s="15"/>
    </row>
    <row r="15" spans="1:5">
      <c r="A15" s="4" t="s">
        <v>366</v>
      </c>
      <c r="B15" s="16"/>
      <c r="C15" s="5"/>
      <c r="D15" s="5" t="s">
        <v>367</v>
      </c>
      <c r="E15" s="17" t="s">
        <v>368</v>
      </c>
    </row>
    <row r="16" spans="1:5">
      <c r="A16" s="7"/>
      <c r="B16" s="18"/>
      <c r="C16" s="8"/>
      <c r="D16" s="8" t="s">
        <v>369</v>
      </c>
      <c r="E16" s="9">
        <v>1366668888</v>
      </c>
    </row>
    <row r="17" spans="1:5">
      <c r="A17" s="7"/>
      <c r="B17" s="18"/>
      <c r="C17" s="8"/>
      <c r="D17" s="8" t="s">
        <v>370</v>
      </c>
      <c r="E17" s="9">
        <v>111123</v>
      </c>
    </row>
    <row r="18" spans="1:5">
      <c r="A18" s="7"/>
      <c r="B18" s="18"/>
      <c r="C18" s="8"/>
      <c r="D18" s="10" t="s">
        <v>371</v>
      </c>
      <c r="E18" s="405" t="s">
        <v>372</v>
      </c>
    </row>
    <row r="19" spans="1:5">
      <c r="A19" s="7"/>
      <c r="B19" s="18"/>
      <c r="C19" s="8"/>
      <c r="D19" s="10" t="s">
        <v>373</v>
      </c>
      <c r="E19" s="20">
        <v>18688886666</v>
      </c>
    </row>
    <row r="20" spans="1:5">
      <c r="A20" s="7"/>
      <c r="B20" s="18"/>
      <c r="C20" s="21" t="s">
        <v>374</v>
      </c>
      <c r="D20" s="10" t="s">
        <v>375</v>
      </c>
      <c r="E20" s="19" t="s">
        <v>376</v>
      </c>
    </row>
    <row r="21" spans="1:5">
      <c r="A21" s="7"/>
      <c r="B21" s="18"/>
      <c r="C21" s="22"/>
      <c r="D21" s="8" t="s">
        <v>377</v>
      </c>
      <c r="E21" s="19" t="s">
        <v>378</v>
      </c>
    </row>
    <row r="22" spans="1:5">
      <c r="A22" s="7"/>
      <c r="B22" s="18"/>
      <c r="C22" s="22"/>
      <c r="D22" s="8" t="s">
        <v>379</v>
      </c>
      <c r="E22" s="10"/>
    </row>
    <row r="23" spans="1:5">
      <c r="A23" s="7"/>
      <c r="B23" s="18"/>
      <c r="C23" s="23"/>
      <c r="D23" s="8" t="s">
        <v>380</v>
      </c>
      <c r="E23" s="20">
        <v>710000</v>
      </c>
    </row>
    <row r="24" spans="1:5">
      <c r="A24" s="7"/>
      <c r="B24" s="18"/>
      <c r="C24" s="21" t="s">
        <v>381</v>
      </c>
      <c r="D24" s="8" t="s">
        <v>375</v>
      </c>
      <c r="E24" s="24" t="s">
        <v>382</v>
      </c>
    </row>
    <row r="25" spans="1:5">
      <c r="A25" s="7"/>
      <c r="B25" s="18"/>
      <c r="C25" s="22"/>
      <c r="D25" s="8" t="s">
        <v>377</v>
      </c>
      <c r="E25" s="24" t="s">
        <v>383</v>
      </c>
    </row>
    <row r="26" spans="1:5">
      <c r="A26" s="7"/>
      <c r="B26" s="18"/>
      <c r="C26" s="22"/>
      <c r="D26" s="8" t="s">
        <v>379</v>
      </c>
      <c r="E26" s="9"/>
    </row>
    <row r="27" spans="1:5">
      <c r="A27" s="7"/>
      <c r="B27" s="18"/>
      <c r="C27" s="23"/>
      <c r="D27" s="21" t="s">
        <v>380</v>
      </c>
      <c r="E27" s="25">
        <v>712046</v>
      </c>
    </row>
    <row r="28" spans="1:5">
      <c r="A28" s="7"/>
      <c r="B28" s="18"/>
      <c r="C28" s="21" t="s">
        <v>384</v>
      </c>
      <c r="D28" s="21" t="s">
        <v>375</v>
      </c>
      <c r="E28" s="25" t="s">
        <v>385</v>
      </c>
    </row>
    <row r="29" spans="1:5">
      <c r="A29" s="7"/>
      <c r="B29" s="18"/>
      <c r="C29" s="22"/>
      <c r="D29" s="21" t="s">
        <v>377</v>
      </c>
      <c r="E29" s="26" t="s">
        <v>386</v>
      </c>
    </row>
    <row r="30" spans="1:5">
      <c r="A30" s="7"/>
      <c r="B30" s="18"/>
      <c r="C30" s="22"/>
      <c r="D30" s="21" t="s">
        <v>379</v>
      </c>
      <c r="E30" s="25" t="s">
        <v>386</v>
      </c>
    </row>
    <row r="31" spans="1:5">
      <c r="A31" s="7"/>
      <c r="B31" s="18"/>
      <c r="C31" s="23"/>
      <c r="D31" s="21" t="s">
        <v>380</v>
      </c>
      <c r="E31" s="25">
        <v>710000</v>
      </c>
    </row>
    <row r="32" spans="1:5">
      <c r="A32" s="7"/>
      <c r="B32" s="18"/>
      <c r="C32" s="21"/>
      <c r="D32" s="21" t="s">
        <v>387</v>
      </c>
      <c r="E32" s="26" t="s">
        <v>388</v>
      </c>
    </row>
    <row r="33" ht="13.5" spans="1:5">
      <c r="A33" s="7"/>
      <c r="B33" s="18"/>
      <c r="C33" s="14"/>
      <c r="D33" s="14"/>
      <c r="E33" s="15"/>
    </row>
    <row r="34" spans="1:5">
      <c r="A34" s="7"/>
      <c r="B34" s="18"/>
      <c r="C34" s="21" t="s">
        <v>374</v>
      </c>
      <c r="D34" s="10" t="s">
        <v>375</v>
      </c>
      <c r="E34" s="10" t="s">
        <v>376</v>
      </c>
    </row>
    <row r="35" spans="1:5">
      <c r="A35" s="7"/>
      <c r="B35" s="18"/>
      <c r="C35" s="22"/>
      <c r="D35" s="8" t="s">
        <v>377</v>
      </c>
      <c r="E35" s="10" t="s">
        <v>378</v>
      </c>
    </row>
    <row r="36" spans="1:5">
      <c r="A36" s="7"/>
      <c r="B36" s="18"/>
      <c r="C36" s="22"/>
      <c r="D36" s="8" t="s">
        <v>379</v>
      </c>
      <c r="E36" s="10" t="s">
        <v>378</v>
      </c>
    </row>
    <row r="37" spans="1:5">
      <c r="A37" s="7"/>
      <c r="B37" s="18"/>
      <c r="C37" s="23"/>
      <c r="D37" s="8" t="s">
        <v>380</v>
      </c>
      <c r="E37" s="20">
        <v>710001</v>
      </c>
    </row>
    <row r="38" spans="1:5">
      <c r="A38" s="7"/>
      <c r="B38" s="18"/>
      <c r="C38" s="21" t="s">
        <v>381</v>
      </c>
      <c r="D38" s="8" t="s">
        <v>375</v>
      </c>
      <c r="E38" s="9" t="s">
        <v>382</v>
      </c>
    </row>
    <row r="39" spans="1:5">
      <c r="A39" s="7"/>
      <c r="B39" s="18"/>
      <c r="C39" s="22"/>
      <c r="D39" s="8" t="s">
        <v>377</v>
      </c>
      <c r="E39" s="9" t="s">
        <v>383</v>
      </c>
    </row>
    <row r="40" spans="1:5">
      <c r="A40" s="7"/>
      <c r="B40" s="18"/>
      <c r="C40" s="23"/>
      <c r="D40" s="21" t="s">
        <v>380</v>
      </c>
      <c r="E40" s="25">
        <v>712047</v>
      </c>
    </row>
    <row r="41" spans="1:5">
      <c r="A41" s="7"/>
      <c r="B41" s="18"/>
      <c r="C41" s="21" t="s">
        <v>384</v>
      </c>
      <c r="D41" s="21" t="s">
        <v>375</v>
      </c>
      <c r="E41" s="25" t="s">
        <v>385</v>
      </c>
    </row>
    <row r="42" spans="1:5">
      <c r="A42" s="7"/>
      <c r="B42" s="18"/>
      <c r="C42" s="22"/>
      <c r="D42" s="21" t="s">
        <v>377</v>
      </c>
      <c r="E42" s="25" t="s">
        <v>386</v>
      </c>
    </row>
    <row r="43" spans="1:5">
      <c r="A43" s="7"/>
      <c r="B43" s="18"/>
      <c r="C43" s="23"/>
      <c r="D43" s="21" t="s">
        <v>380</v>
      </c>
      <c r="E43" s="25">
        <v>710001</v>
      </c>
    </row>
    <row r="44" spans="1:5">
      <c r="A44" s="7"/>
      <c r="B44" s="18"/>
      <c r="C44" s="21"/>
      <c r="D44" s="21" t="s">
        <v>387</v>
      </c>
      <c r="E44" s="25" t="s">
        <v>389</v>
      </c>
    </row>
    <row r="45" spans="1:5">
      <c r="A45" s="27"/>
      <c r="B45" s="18"/>
      <c r="C45" s="21"/>
      <c r="D45" s="21"/>
      <c r="E45" s="28"/>
    </row>
    <row r="46" ht="24.95" customHeight="1" spans="1:5">
      <c r="A46" s="29" t="s">
        <v>390</v>
      </c>
      <c r="B46" s="30"/>
      <c r="C46" s="30"/>
      <c r="D46" s="31" t="s">
        <v>391</v>
      </c>
      <c r="E46" s="32" t="s">
        <v>392</v>
      </c>
    </row>
    <row r="47" spans="1:5">
      <c r="A47" s="29"/>
      <c r="B47" s="30"/>
      <c r="C47" s="30"/>
      <c r="D47" s="33"/>
      <c r="E47" s="34"/>
    </row>
    <row r="48" spans="1:5">
      <c r="A48" s="29"/>
      <c r="B48" s="30"/>
      <c r="C48" s="30"/>
      <c r="D48" s="35" t="s">
        <v>393</v>
      </c>
      <c r="E48" s="36" t="s">
        <v>394</v>
      </c>
    </row>
    <row r="49" spans="1:5">
      <c r="A49" s="29"/>
      <c r="B49" s="30"/>
      <c r="C49" s="30"/>
      <c r="D49" s="35" t="s">
        <v>395</v>
      </c>
      <c r="E49" s="36" t="s">
        <v>388</v>
      </c>
    </row>
    <row r="50" spans="1:5">
      <c r="A50" s="29"/>
      <c r="B50" s="30"/>
      <c r="C50" s="30"/>
      <c r="D50" s="35" t="s">
        <v>396</v>
      </c>
      <c r="E50" s="36" t="s">
        <v>397</v>
      </c>
    </row>
    <row r="51" spans="1:5">
      <c r="A51" s="37" t="s">
        <v>398</v>
      </c>
      <c r="B51" s="30"/>
      <c r="C51" s="38" t="s">
        <v>399</v>
      </c>
      <c r="D51" s="33" t="s">
        <v>400</v>
      </c>
      <c r="E51" s="39">
        <v>5</v>
      </c>
    </row>
    <row r="52" ht="24" spans="1:5">
      <c r="A52" s="38"/>
      <c r="B52" s="30"/>
      <c r="C52" s="38"/>
      <c r="D52" s="35" t="s">
        <v>401</v>
      </c>
      <c r="E52" s="40">
        <v>2</v>
      </c>
    </row>
    <row r="53" spans="1:5">
      <c r="A53" s="38"/>
      <c r="B53" s="30"/>
      <c r="C53" s="41"/>
      <c r="D53" s="35" t="s">
        <v>402</v>
      </c>
      <c r="E53" s="40">
        <v>3</v>
      </c>
    </row>
    <row r="54" spans="1:5">
      <c r="A54" s="38"/>
      <c r="B54" s="30"/>
      <c r="C54" s="37" t="s">
        <v>403</v>
      </c>
      <c r="D54" s="35" t="s">
        <v>404</v>
      </c>
      <c r="E54" s="42" t="s">
        <v>405</v>
      </c>
    </row>
    <row r="55" spans="1:5">
      <c r="A55" s="38"/>
      <c r="B55" s="30"/>
      <c r="C55" s="38"/>
      <c r="D55" s="35" t="s">
        <v>406</v>
      </c>
      <c r="E55" s="42" t="s">
        <v>407</v>
      </c>
    </row>
    <row r="56" spans="1:5">
      <c r="A56" s="38"/>
      <c r="B56" s="30"/>
      <c r="C56" s="38"/>
      <c r="D56" s="35" t="s">
        <v>408</v>
      </c>
      <c r="E56" s="42" t="s">
        <v>406</v>
      </c>
    </row>
    <row r="57" spans="1:5">
      <c r="A57" s="38"/>
      <c r="B57" s="30"/>
      <c r="C57" s="38"/>
      <c r="D57" s="35" t="s">
        <v>409</v>
      </c>
      <c r="E57" s="43" t="s">
        <v>410</v>
      </c>
    </row>
    <row r="58" spans="1:5">
      <c r="A58" s="38"/>
      <c r="B58" s="30"/>
      <c r="C58" s="38"/>
      <c r="D58" s="35" t="s">
        <v>411</v>
      </c>
      <c r="E58" s="44" t="s">
        <v>378</v>
      </c>
    </row>
    <row r="59" spans="1:5">
      <c r="A59" s="38"/>
      <c r="B59" s="30"/>
      <c r="C59" s="38"/>
      <c r="D59" s="35" t="s">
        <v>412</v>
      </c>
      <c r="E59" s="40">
        <v>13800001111</v>
      </c>
    </row>
    <row r="60" spans="1:5">
      <c r="A60" s="38"/>
      <c r="B60" s="30"/>
      <c r="C60" s="38"/>
      <c r="D60" s="35" t="s">
        <v>413</v>
      </c>
      <c r="E60" s="42" t="s">
        <v>414</v>
      </c>
    </row>
    <row r="61" spans="1:5">
      <c r="A61" s="38"/>
      <c r="B61" s="30"/>
      <c r="C61" s="38"/>
      <c r="D61" s="35" t="s">
        <v>415</v>
      </c>
      <c r="E61" s="42" t="s">
        <v>416</v>
      </c>
    </row>
    <row r="62" spans="1:5">
      <c r="A62" s="38"/>
      <c r="B62" s="30"/>
      <c r="C62" s="41"/>
      <c r="D62" s="35" t="s">
        <v>417</v>
      </c>
      <c r="E62" s="42" t="s">
        <v>418</v>
      </c>
    </row>
    <row r="63" spans="1:5">
      <c r="A63" s="38"/>
      <c r="B63" s="30"/>
      <c r="C63" s="37" t="s">
        <v>419</v>
      </c>
      <c r="D63" s="35" t="s">
        <v>420</v>
      </c>
      <c r="E63" s="44" t="s">
        <v>421</v>
      </c>
    </row>
    <row r="64" spans="1:5">
      <c r="A64" s="38"/>
      <c r="B64" s="30"/>
      <c r="C64" s="38"/>
      <c r="D64" s="35" t="s">
        <v>408</v>
      </c>
      <c r="E64" s="44" t="s">
        <v>422</v>
      </c>
    </row>
    <row r="65" spans="1:5">
      <c r="A65" s="38"/>
      <c r="B65" s="30"/>
      <c r="C65" s="38"/>
      <c r="D65" s="35" t="s">
        <v>423</v>
      </c>
      <c r="E65" s="45">
        <v>42685</v>
      </c>
    </row>
    <row r="66" spans="1:5">
      <c r="A66" s="41"/>
      <c r="B66" s="30"/>
      <c r="C66" s="41"/>
      <c r="D66" s="35" t="s">
        <v>413</v>
      </c>
      <c r="E66" s="44" t="s">
        <v>424</v>
      </c>
    </row>
    <row r="67" spans="1:5">
      <c r="A67" s="37" t="s">
        <v>425</v>
      </c>
      <c r="B67" s="46"/>
      <c r="C67" s="37" t="s">
        <v>426</v>
      </c>
      <c r="D67" s="35" t="s">
        <v>427</v>
      </c>
      <c r="E67" s="44" t="s">
        <v>428</v>
      </c>
    </row>
    <row r="68" spans="1:5">
      <c r="A68" s="38"/>
      <c r="B68" s="47"/>
      <c r="C68" s="38"/>
      <c r="D68" s="35" t="s">
        <v>429</v>
      </c>
      <c r="E68" s="45">
        <v>42685</v>
      </c>
    </row>
    <row r="69" spans="1:5">
      <c r="A69" s="38"/>
      <c r="B69" s="47"/>
      <c r="C69" s="38"/>
      <c r="D69" s="35" t="s">
        <v>430</v>
      </c>
      <c r="E69" s="44" t="s">
        <v>431</v>
      </c>
    </row>
    <row r="70" spans="1:5">
      <c r="A70" s="38"/>
      <c r="B70" s="47"/>
      <c r="C70" s="38"/>
      <c r="D70" s="35" t="s">
        <v>432</v>
      </c>
      <c r="E70" s="48">
        <v>3</v>
      </c>
    </row>
    <row r="71" spans="1:5">
      <c r="A71" s="38"/>
      <c r="B71" s="47"/>
      <c r="C71" s="38"/>
      <c r="D71" s="35" t="s">
        <v>433</v>
      </c>
      <c r="E71" s="40">
        <v>6</v>
      </c>
    </row>
    <row r="72" spans="1:5">
      <c r="A72" s="38"/>
      <c r="B72" s="47"/>
      <c r="C72" s="38"/>
      <c r="D72" s="35" t="s">
        <v>434</v>
      </c>
      <c r="E72" s="42" t="s">
        <v>435</v>
      </c>
    </row>
    <row r="73" spans="1:5">
      <c r="A73" s="38"/>
      <c r="B73" s="47"/>
      <c r="C73" s="38"/>
      <c r="D73" s="49" t="s">
        <v>436</v>
      </c>
      <c r="E73" s="50">
        <v>10</v>
      </c>
    </row>
    <row r="74" spans="1:5">
      <c r="A74" s="41"/>
      <c r="B74" s="51"/>
      <c r="C74" s="41"/>
      <c r="D74" s="35" t="s">
        <v>437</v>
      </c>
      <c r="E74" s="50">
        <v>50</v>
      </c>
    </row>
    <row r="75" spans="1:5">
      <c r="A75" s="37" t="s">
        <v>438</v>
      </c>
      <c r="B75" s="46"/>
      <c r="C75" s="37" t="s">
        <v>439</v>
      </c>
      <c r="D75" s="35" t="s">
        <v>440</v>
      </c>
      <c r="E75" s="42" t="s">
        <v>392</v>
      </c>
    </row>
    <row r="76" spans="1:5">
      <c r="A76" s="38"/>
      <c r="B76" s="47"/>
      <c r="C76" s="38"/>
      <c r="D76" s="35" t="s">
        <v>441</v>
      </c>
      <c r="E76" s="42" t="s">
        <v>392</v>
      </c>
    </row>
    <row r="77" spans="1:5">
      <c r="A77" s="38"/>
      <c r="B77" s="47"/>
      <c r="C77" s="38"/>
      <c r="D77" s="35" t="s">
        <v>442</v>
      </c>
      <c r="E77" s="42" t="s">
        <v>392</v>
      </c>
    </row>
    <row r="78" spans="1:5">
      <c r="A78" s="41"/>
      <c r="B78" s="51"/>
      <c r="C78" s="41"/>
      <c r="D78" s="35" t="s">
        <v>443</v>
      </c>
      <c r="E78" s="42" t="s">
        <v>392</v>
      </c>
    </row>
    <row r="79" spans="1:5">
      <c r="A79" s="37" t="s">
        <v>444</v>
      </c>
      <c r="B79" s="46"/>
      <c r="C79" s="37" t="s">
        <v>445</v>
      </c>
      <c r="D79" s="35" t="s">
        <v>446</v>
      </c>
      <c r="E79" s="44" t="s">
        <v>447</v>
      </c>
    </row>
    <row r="80" spans="1:5">
      <c r="A80" s="38"/>
      <c r="B80" s="47"/>
      <c r="C80" s="52"/>
      <c r="D80" s="35" t="s">
        <v>448</v>
      </c>
      <c r="E80" s="44" t="s">
        <v>449</v>
      </c>
    </row>
    <row r="81" spans="1:5">
      <c r="A81" s="38"/>
      <c r="B81" s="47"/>
      <c r="C81" s="52"/>
      <c r="D81" s="35" t="s">
        <v>450</v>
      </c>
      <c r="E81" s="44" t="s">
        <v>428</v>
      </c>
    </row>
    <row r="82" ht="24" spans="1:5">
      <c r="A82" s="38"/>
      <c r="B82" s="47"/>
      <c r="C82" s="52"/>
      <c r="D82" s="35" t="s">
        <v>451</v>
      </c>
      <c r="E82" s="48">
        <v>4</v>
      </c>
    </row>
    <row r="83" spans="1:5">
      <c r="A83" s="38"/>
      <c r="B83" s="47"/>
      <c r="C83" s="52"/>
      <c r="D83" s="35" t="s">
        <v>452</v>
      </c>
      <c r="E83" s="42" t="s">
        <v>453</v>
      </c>
    </row>
    <row r="84" ht="24" spans="1:5">
      <c r="A84" s="41"/>
      <c r="B84" s="51"/>
      <c r="C84" s="39"/>
      <c r="D84" s="35" t="s">
        <v>454</v>
      </c>
      <c r="E84" s="44" t="s">
        <v>455</v>
      </c>
    </row>
    <row r="85" spans="1:5">
      <c r="A85" s="37" t="s">
        <v>456</v>
      </c>
      <c r="B85" s="46"/>
      <c r="C85" s="37" t="s">
        <v>457</v>
      </c>
      <c r="D85" s="35" t="s">
        <v>393</v>
      </c>
      <c r="E85" s="44" t="s">
        <v>458</v>
      </c>
    </row>
    <row r="86" spans="1:5">
      <c r="A86" s="38"/>
      <c r="B86" s="47"/>
      <c r="C86" s="52"/>
      <c r="D86" s="35" t="s">
        <v>459</v>
      </c>
      <c r="E86" s="45">
        <v>42125</v>
      </c>
    </row>
    <row r="87" spans="1:5">
      <c r="A87" s="38"/>
      <c r="B87" s="47"/>
      <c r="C87" s="52"/>
      <c r="D87" s="35" t="s">
        <v>460</v>
      </c>
      <c r="E87" s="45">
        <v>42685</v>
      </c>
    </row>
    <row r="88" spans="1:5">
      <c r="A88" s="41"/>
      <c r="B88" s="51"/>
      <c r="C88" s="39"/>
      <c r="D88" s="35" t="s">
        <v>65</v>
      </c>
      <c r="E88" s="44" t="s">
        <v>365</v>
      </c>
    </row>
    <row r="89" spans="1:5">
      <c r="A89" s="37" t="s">
        <v>461</v>
      </c>
      <c r="B89" s="46"/>
      <c r="C89" s="37" t="s">
        <v>462</v>
      </c>
      <c r="D89" s="35" t="s">
        <v>420</v>
      </c>
      <c r="E89" s="44" t="s">
        <v>463</v>
      </c>
    </row>
    <row r="90" spans="1:5">
      <c r="A90" s="38"/>
      <c r="B90" s="47"/>
      <c r="C90" s="38"/>
      <c r="D90" s="35" t="s">
        <v>408</v>
      </c>
      <c r="E90" s="44" t="s">
        <v>464</v>
      </c>
    </row>
    <row r="91" spans="1:5">
      <c r="A91" s="38"/>
      <c r="B91" s="47"/>
      <c r="C91" s="38"/>
      <c r="D91" s="35" t="s">
        <v>465</v>
      </c>
      <c r="E91" s="40">
        <v>50000</v>
      </c>
    </row>
    <row r="92" spans="1:5">
      <c r="A92" s="38"/>
      <c r="B92" s="47"/>
      <c r="C92" s="38"/>
      <c r="D92" s="35" t="s">
        <v>417</v>
      </c>
      <c r="E92" s="42" t="s">
        <v>466</v>
      </c>
    </row>
    <row r="93" spans="1:5">
      <c r="A93" s="38"/>
      <c r="B93" s="47"/>
      <c r="C93" s="38"/>
      <c r="D93" s="35" t="s">
        <v>411</v>
      </c>
      <c r="E93" s="44" t="s">
        <v>378</v>
      </c>
    </row>
    <row r="94" spans="1:5">
      <c r="A94" s="41"/>
      <c r="B94" s="51"/>
      <c r="C94" s="41"/>
      <c r="D94" s="35" t="s">
        <v>65</v>
      </c>
      <c r="E94" s="44" t="s">
        <v>365</v>
      </c>
    </row>
    <row r="95" spans="1:5">
      <c r="A95" s="37" t="s">
        <v>467</v>
      </c>
      <c r="B95" s="46"/>
      <c r="C95" s="37" t="s">
        <v>468</v>
      </c>
      <c r="D95" s="35" t="s">
        <v>469</v>
      </c>
      <c r="E95" s="44" t="s">
        <v>470</v>
      </c>
    </row>
    <row r="96" spans="1:5">
      <c r="A96" s="38"/>
      <c r="B96" s="47"/>
      <c r="C96" s="38"/>
      <c r="D96" s="35" t="s">
        <v>471</v>
      </c>
      <c r="E96" s="44" t="s">
        <v>472</v>
      </c>
    </row>
    <row r="97" spans="1:5">
      <c r="A97" s="38"/>
      <c r="B97" s="47"/>
      <c r="C97" s="38"/>
      <c r="D97" s="35" t="s">
        <v>473</v>
      </c>
      <c r="E97" s="44" t="s">
        <v>474</v>
      </c>
    </row>
    <row r="98" spans="1:5">
      <c r="A98" s="38"/>
      <c r="B98" s="47"/>
      <c r="C98" s="38"/>
      <c r="D98" s="35" t="s">
        <v>475</v>
      </c>
      <c r="E98" s="40">
        <v>30</v>
      </c>
    </row>
    <row r="99" spans="1:5">
      <c r="A99" s="38"/>
      <c r="B99" s="47"/>
      <c r="C99" s="38"/>
      <c r="D99" s="35" t="s">
        <v>476</v>
      </c>
      <c r="E99" s="53">
        <v>42685</v>
      </c>
    </row>
    <row r="100" spans="1:5">
      <c r="A100" s="38"/>
      <c r="B100" s="47"/>
      <c r="C100" s="38"/>
      <c r="D100" s="35" t="s">
        <v>477</v>
      </c>
      <c r="E100" s="42" t="s">
        <v>378</v>
      </c>
    </row>
    <row r="101" spans="1:5">
      <c r="A101" s="41"/>
      <c r="B101" s="51"/>
      <c r="C101" s="41"/>
      <c r="D101" s="35" t="s">
        <v>65</v>
      </c>
      <c r="E101" s="44" t="s">
        <v>365</v>
      </c>
    </row>
    <row r="102" spans="1:5">
      <c r="A102" s="37" t="s">
        <v>478</v>
      </c>
      <c r="B102" s="46"/>
      <c r="C102" s="37" t="s">
        <v>479</v>
      </c>
      <c r="D102" s="35" t="s">
        <v>480</v>
      </c>
      <c r="E102" s="44" t="s">
        <v>481</v>
      </c>
    </row>
    <row r="103" spans="1:5">
      <c r="A103" s="38"/>
      <c r="B103" s="47"/>
      <c r="C103" s="38"/>
      <c r="D103" s="35" t="s">
        <v>420</v>
      </c>
      <c r="E103" s="44" t="s">
        <v>482</v>
      </c>
    </row>
    <row r="104" spans="1:5">
      <c r="A104" s="38"/>
      <c r="B104" s="47"/>
      <c r="C104" s="38"/>
      <c r="D104" s="35" t="s">
        <v>483</v>
      </c>
      <c r="E104" s="40">
        <v>13800001111</v>
      </c>
    </row>
    <row r="105" spans="1:5">
      <c r="A105" s="38"/>
      <c r="B105" s="47"/>
      <c r="C105" s="38"/>
      <c r="D105" s="35" t="s">
        <v>356</v>
      </c>
      <c r="E105" s="43" t="s">
        <v>484</v>
      </c>
    </row>
    <row r="106" spans="1:5">
      <c r="A106" s="41"/>
      <c r="B106" s="51"/>
      <c r="C106" s="41"/>
      <c r="D106" s="35" t="s">
        <v>65</v>
      </c>
      <c r="E106" s="42" t="s">
        <v>365</v>
      </c>
    </row>
    <row r="107" ht="24" spans="1:5">
      <c r="A107" s="54" t="s">
        <v>485</v>
      </c>
      <c r="B107" s="46"/>
      <c r="C107" s="54" t="s">
        <v>486</v>
      </c>
      <c r="D107" s="35" t="s">
        <v>487</v>
      </c>
      <c r="E107" s="44" t="s">
        <v>488</v>
      </c>
    </row>
    <row r="108" spans="1:5">
      <c r="A108" s="52"/>
      <c r="B108" s="47"/>
      <c r="C108" s="52"/>
      <c r="D108" s="35" t="s">
        <v>489</v>
      </c>
      <c r="E108" s="40">
        <v>550</v>
      </c>
    </row>
    <row r="109" spans="1:5">
      <c r="A109" s="52"/>
      <c r="B109" s="47"/>
      <c r="C109" s="52"/>
      <c r="D109" s="35" t="s">
        <v>490</v>
      </c>
      <c r="E109" s="40">
        <v>600</v>
      </c>
    </row>
    <row r="110" spans="1:5">
      <c r="A110" s="52"/>
      <c r="B110" s="47"/>
      <c r="C110" s="52"/>
      <c r="D110" s="35" t="s">
        <v>491</v>
      </c>
      <c r="E110" s="45">
        <v>42248</v>
      </c>
    </row>
    <row r="111" spans="1:5">
      <c r="A111" s="52"/>
      <c r="B111" s="47"/>
      <c r="C111" s="52"/>
      <c r="D111" s="35" t="s">
        <v>492</v>
      </c>
      <c r="E111" s="43" t="s">
        <v>493</v>
      </c>
    </row>
    <row r="112" spans="1:5">
      <c r="A112" s="52"/>
      <c r="B112" s="47"/>
      <c r="C112" s="52"/>
      <c r="D112" s="35" t="s">
        <v>494</v>
      </c>
      <c r="E112" s="43" t="s">
        <v>365</v>
      </c>
    </row>
    <row r="113" spans="1:5">
      <c r="A113" s="52"/>
      <c r="B113" s="47"/>
      <c r="C113" s="52"/>
      <c r="D113" s="35" t="s">
        <v>495</v>
      </c>
      <c r="E113" s="43" t="s">
        <v>365</v>
      </c>
    </row>
    <row r="114" ht="24" spans="1:5">
      <c r="A114" s="52"/>
      <c r="B114" s="47"/>
      <c r="C114" s="52"/>
      <c r="D114" s="35" t="s">
        <v>496</v>
      </c>
      <c r="E114" s="43" t="s">
        <v>365</v>
      </c>
    </row>
    <row r="115" spans="1:5">
      <c r="A115" s="52"/>
      <c r="B115" s="47"/>
      <c r="C115" s="52"/>
      <c r="D115" s="35" t="s">
        <v>497</v>
      </c>
      <c r="E115" s="43"/>
    </row>
    <row r="116" spans="1:5">
      <c r="A116" s="52"/>
      <c r="B116" s="47"/>
      <c r="C116" s="52"/>
      <c r="D116" s="35" t="s">
        <v>498</v>
      </c>
      <c r="E116" s="43"/>
    </row>
    <row r="117" spans="1:5">
      <c r="A117" s="39"/>
      <c r="B117" s="51"/>
      <c r="C117" s="39"/>
      <c r="D117" s="35" t="s">
        <v>499</v>
      </c>
      <c r="E117" s="43"/>
    </row>
    <row r="118" spans="1:5">
      <c r="A118" s="55" t="s">
        <v>500</v>
      </c>
      <c r="B118" s="46"/>
      <c r="C118" s="54" t="s">
        <v>501</v>
      </c>
      <c r="D118" s="35" t="s">
        <v>502</v>
      </c>
      <c r="E118" s="43" t="s">
        <v>503</v>
      </c>
    </row>
    <row r="119" spans="1:5">
      <c r="A119" s="56"/>
      <c r="B119" s="47"/>
      <c r="C119" s="52"/>
      <c r="D119" s="35" t="s">
        <v>504</v>
      </c>
      <c r="E119" s="43" t="s">
        <v>505</v>
      </c>
    </row>
    <row r="120" spans="1:5">
      <c r="A120" s="56"/>
      <c r="B120" s="47"/>
      <c r="C120" s="52"/>
      <c r="D120" s="35" t="s">
        <v>506</v>
      </c>
      <c r="E120" s="43" t="s">
        <v>365</v>
      </c>
    </row>
    <row r="121" spans="1:5">
      <c r="A121" s="56"/>
      <c r="B121" s="47"/>
      <c r="C121" s="52"/>
      <c r="D121" s="35" t="s">
        <v>65</v>
      </c>
      <c r="E121" s="43" t="s">
        <v>365</v>
      </c>
    </row>
    <row r="122" spans="1:5">
      <c r="A122" s="56"/>
      <c r="B122" s="47"/>
      <c r="C122" s="39"/>
      <c r="D122" s="35" t="s">
        <v>507</v>
      </c>
      <c r="E122" s="43" t="s">
        <v>508</v>
      </c>
    </row>
    <row r="123" spans="1:5">
      <c r="A123" s="56"/>
      <c r="B123" s="47"/>
      <c r="C123" s="37" t="s">
        <v>509</v>
      </c>
      <c r="D123" s="49" t="s">
        <v>510</v>
      </c>
      <c r="E123" s="57">
        <v>42638</v>
      </c>
    </row>
    <row r="124" spans="1:5">
      <c r="A124" s="56"/>
      <c r="B124" s="47"/>
      <c r="C124" s="38"/>
      <c r="D124" s="49" t="s">
        <v>506</v>
      </c>
      <c r="E124" s="42" t="s">
        <v>365</v>
      </c>
    </row>
    <row r="125" spans="1:5">
      <c r="A125" s="58"/>
      <c r="B125" s="51"/>
      <c r="C125" s="41"/>
      <c r="D125" s="49" t="s">
        <v>511</v>
      </c>
      <c r="E125" s="42" t="s">
        <v>512</v>
      </c>
    </row>
    <row r="126" spans="1:5">
      <c r="A126" s="54" t="s">
        <v>513</v>
      </c>
      <c r="B126" s="46"/>
      <c r="C126" s="54" t="s">
        <v>514</v>
      </c>
      <c r="D126" s="35" t="s">
        <v>515</v>
      </c>
      <c r="E126" s="59" t="s">
        <v>516</v>
      </c>
    </row>
    <row r="127" spans="1:5">
      <c r="A127" s="52"/>
      <c r="B127" s="47"/>
      <c r="C127" s="52"/>
      <c r="D127" s="35" t="s">
        <v>517</v>
      </c>
      <c r="E127" s="40">
        <v>5000</v>
      </c>
    </row>
    <row r="128" spans="1:5">
      <c r="A128" s="52"/>
      <c r="B128" s="47"/>
      <c r="C128" s="52"/>
      <c r="D128" s="35" t="s">
        <v>518</v>
      </c>
      <c r="E128" s="40">
        <v>15000</v>
      </c>
    </row>
    <row r="129" spans="1:5">
      <c r="A129" s="52"/>
      <c r="B129" s="47"/>
      <c r="C129" s="52"/>
      <c r="D129" s="35" t="s">
        <v>519</v>
      </c>
      <c r="E129" s="40" t="s">
        <v>520</v>
      </c>
    </row>
    <row r="130" spans="1:5">
      <c r="A130" s="52"/>
      <c r="B130" s="47"/>
      <c r="C130" s="52"/>
      <c r="D130" s="35" t="s">
        <v>521</v>
      </c>
      <c r="E130" s="40">
        <v>800</v>
      </c>
    </row>
    <row r="131" spans="1:5">
      <c r="A131" s="52"/>
      <c r="B131" s="47"/>
      <c r="C131" s="52"/>
      <c r="D131" s="35" t="s">
        <v>522</v>
      </c>
      <c r="E131" s="40" t="s">
        <v>365</v>
      </c>
    </row>
    <row r="132" spans="1:5">
      <c r="A132" s="52"/>
      <c r="B132" s="47"/>
      <c r="C132" s="52"/>
      <c r="D132" s="35" t="s">
        <v>523</v>
      </c>
      <c r="E132" s="40">
        <v>50</v>
      </c>
    </row>
    <row r="133" spans="1:5">
      <c r="A133" s="52"/>
      <c r="B133" s="47"/>
      <c r="C133" s="52"/>
      <c r="D133" s="35" t="s">
        <v>524</v>
      </c>
      <c r="E133" s="40">
        <v>30</v>
      </c>
    </row>
    <row r="134" spans="1:5">
      <c r="A134" s="52"/>
      <c r="B134" s="47"/>
      <c r="C134" s="39"/>
      <c r="D134" s="35" t="s">
        <v>525</v>
      </c>
      <c r="E134" s="40">
        <v>60</v>
      </c>
    </row>
    <row r="135" spans="1:5">
      <c r="A135" s="52"/>
      <c r="B135" s="47"/>
      <c r="C135" s="54" t="s">
        <v>526</v>
      </c>
      <c r="D135" s="35" t="s">
        <v>527</v>
      </c>
      <c r="E135" s="60">
        <v>3</v>
      </c>
    </row>
    <row r="136" spans="1:5">
      <c r="A136" s="52"/>
      <c r="B136" s="47"/>
      <c r="C136" s="52"/>
      <c r="D136" s="35" t="s">
        <v>528</v>
      </c>
      <c r="E136" s="43" t="s">
        <v>529</v>
      </c>
    </row>
    <row r="137" spans="1:5">
      <c r="A137" s="52"/>
      <c r="B137" s="47"/>
      <c r="C137" s="52"/>
      <c r="D137" s="35" t="s">
        <v>530</v>
      </c>
      <c r="E137" s="43" t="s">
        <v>531</v>
      </c>
    </row>
    <row r="138" spans="1:5">
      <c r="A138" s="52"/>
      <c r="B138" s="47"/>
      <c r="C138" s="39"/>
      <c r="D138" s="35" t="s">
        <v>65</v>
      </c>
      <c r="E138" s="43" t="s">
        <v>365</v>
      </c>
    </row>
    <row r="139" spans="1:5">
      <c r="A139" s="52"/>
      <c r="B139" s="47"/>
      <c r="C139" s="54" t="s">
        <v>532</v>
      </c>
      <c r="D139" s="35" t="s">
        <v>533</v>
      </c>
      <c r="E139" s="40">
        <v>1</v>
      </c>
    </row>
    <row r="140" spans="1:5">
      <c r="A140" s="52"/>
      <c r="B140" s="47"/>
      <c r="C140" s="52"/>
      <c r="D140" s="35" t="s">
        <v>534</v>
      </c>
      <c r="E140" s="43" t="s">
        <v>535</v>
      </c>
    </row>
    <row r="141" spans="1:5">
      <c r="A141" s="52"/>
      <c r="B141" s="47"/>
      <c r="C141" s="52"/>
      <c r="D141" s="35" t="s">
        <v>536</v>
      </c>
      <c r="E141" s="40">
        <v>2</v>
      </c>
    </row>
    <row r="142" spans="1:5">
      <c r="A142" s="52"/>
      <c r="B142" s="47"/>
      <c r="C142" s="52"/>
      <c r="D142" s="35" t="s">
        <v>537</v>
      </c>
      <c r="E142" s="40" t="s">
        <v>538</v>
      </c>
    </row>
    <row r="143" spans="1:5">
      <c r="A143" s="52"/>
      <c r="B143" s="47"/>
      <c r="C143" s="52"/>
      <c r="D143" s="35" t="s">
        <v>539</v>
      </c>
      <c r="E143" s="40">
        <v>3</v>
      </c>
    </row>
    <row r="144" spans="1:5">
      <c r="A144" s="52"/>
      <c r="B144" s="47"/>
      <c r="C144" s="52"/>
      <c r="D144" s="35" t="s">
        <v>540</v>
      </c>
      <c r="E144" s="45">
        <v>42651</v>
      </c>
    </row>
    <row r="145" spans="1:5">
      <c r="A145" s="52"/>
      <c r="B145" s="47"/>
      <c r="C145" s="52"/>
      <c r="D145" s="35" t="s">
        <v>541</v>
      </c>
      <c r="E145" s="40"/>
    </row>
    <row r="146" spans="1:5">
      <c r="A146" s="52"/>
      <c r="B146" s="47"/>
      <c r="C146" s="39"/>
      <c r="D146" s="35" t="s">
        <v>65</v>
      </c>
      <c r="E146" s="40" t="s">
        <v>365</v>
      </c>
    </row>
    <row r="147" spans="1:5">
      <c r="A147" s="52"/>
      <c r="B147" s="47"/>
      <c r="C147" s="54" t="s">
        <v>542</v>
      </c>
      <c r="D147" s="35" t="s">
        <v>533</v>
      </c>
      <c r="E147" s="40">
        <v>1</v>
      </c>
    </row>
    <row r="148" spans="1:5">
      <c r="A148" s="52"/>
      <c r="B148" s="47"/>
      <c r="C148" s="52"/>
      <c r="D148" s="35" t="s">
        <v>534</v>
      </c>
      <c r="E148" s="43" t="s">
        <v>535</v>
      </c>
    </row>
    <row r="149" spans="1:5">
      <c r="A149" s="52"/>
      <c r="B149" s="47"/>
      <c r="C149" s="52"/>
      <c r="D149" s="35" t="s">
        <v>536</v>
      </c>
      <c r="E149" s="40">
        <v>2</v>
      </c>
    </row>
    <row r="150" spans="1:5">
      <c r="A150" s="52"/>
      <c r="B150" s="47"/>
      <c r="C150" s="52"/>
      <c r="D150" s="35" t="s">
        <v>537</v>
      </c>
      <c r="E150" s="40" t="s">
        <v>538</v>
      </c>
    </row>
    <row r="151" spans="1:5">
      <c r="A151" s="52"/>
      <c r="B151" s="47"/>
      <c r="C151" s="52"/>
      <c r="D151" s="35" t="s">
        <v>539</v>
      </c>
      <c r="E151" s="40">
        <v>3</v>
      </c>
    </row>
    <row r="152" spans="1:5">
      <c r="A152" s="52"/>
      <c r="B152" s="47"/>
      <c r="C152" s="52"/>
      <c r="D152" s="35" t="s">
        <v>540</v>
      </c>
      <c r="E152" s="45">
        <v>42651</v>
      </c>
    </row>
    <row r="153" spans="1:5">
      <c r="A153" s="52"/>
      <c r="B153" s="47"/>
      <c r="C153" s="52"/>
      <c r="D153" s="35" t="s">
        <v>541</v>
      </c>
      <c r="E153" s="40"/>
    </row>
    <row r="154" spans="1:5">
      <c r="A154" s="39"/>
      <c r="B154" s="51"/>
      <c r="C154" s="39"/>
      <c r="D154" s="35" t="s">
        <v>65</v>
      </c>
      <c r="E154" s="40" t="s">
        <v>365</v>
      </c>
    </row>
    <row r="155" ht="24" spans="1:5">
      <c r="A155" s="37" t="s">
        <v>543</v>
      </c>
      <c r="B155" s="46"/>
      <c r="C155" s="37" t="s">
        <v>544</v>
      </c>
      <c r="D155" s="35" t="s">
        <v>545</v>
      </c>
      <c r="E155" s="44" t="s">
        <v>546</v>
      </c>
    </row>
    <row r="156" spans="1:5">
      <c r="A156" s="41"/>
      <c r="B156" s="51"/>
      <c r="C156" s="41"/>
      <c r="D156" s="35" t="s">
        <v>547</v>
      </c>
      <c r="E156" s="42" t="s">
        <v>365</v>
      </c>
    </row>
    <row r="157" ht="24" spans="1:5">
      <c r="A157" s="37" t="s">
        <v>548</v>
      </c>
      <c r="B157" s="46"/>
      <c r="C157" s="37" t="s">
        <v>549</v>
      </c>
      <c r="D157" s="35" t="s">
        <v>550</v>
      </c>
      <c r="E157" s="44" t="s">
        <v>551</v>
      </c>
    </row>
    <row r="158" spans="1:5">
      <c r="A158" s="38"/>
      <c r="B158" s="47"/>
      <c r="C158" s="38"/>
      <c r="D158" s="35" t="s">
        <v>552</v>
      </c>
      <c r="E158" s="44" t="s">
        <v>553</v>
      </c>
    </row>
    <row r="159" spans="1:5">
      <c r="A159" s="38"/>
      <c r="B159" s="47"/>
      <c r="C159" s="38"/>
      <c r="D159" s="35" t="s">
        <v>554</v>
      </c>
      <c r="E159" s="44" t="s">
        <v>555</v>
      </c>
    </row>
    <row r="160" spans="1:5">
      <c r="A160" s="41"/>
      <c r="B160" s="51"/>
      <c r="C160" s="41"/>
      <c r="D160" s="35" t="s">
        <v>556</v>
      </c>
      <c r="E160" s="44" t="s">
        <v>557</v>
      </c>
    </row>
    <row r="161" spans="1:5">
      <c r="A161" s="42" t="s">
        <v>558</v>
      </c>
      <c r="B161" s="43"/>
      <c r="C161" s="37" t="s">
        <v>559</v>
      </c>
      <c r="D161" s="35" t="s">
        <v>527</v>
      </c>
      <c r="E161" s="48">
        <v>1</v>
      </c>
    </row>
    <row r="162" spans="1:5">
      <c r="A162" s="43"/>
      <c r="B162" s="43"/>
      <c r="C162" s="38"/>
      <c r="D162" s="35" t="s">
        <v>560</v>
      </c>
      <c r="E162" s="42" t="s">
        <v>561</v>
      </c>
    </row>
    <row r="163" spans="1:5">
      <c r="A163" s="43"/>
      <c r="B163" s="43"/>
      <c r="C163" s="38"/>
      <c r="D163" s="35" t="s">
        <v>562</v>
      </c>
      <c r="E163" s="44" t="s">
        <v>563</v>
      </c>
    </row>
    <row r="164" spans="1:5">
      <c r="A164" s="43"/>
      <c r="B164" s="43"/>
      <c r="C164" s="38"/>
      <c r="D164" s="49" t="s">
        <v>564</v>
      </c>
      <c r="E164" s="44" t="s">
        <v>565</v>
      </c>
    </row>
    <row r="165" spans="1:5">
      <c r="A165" s="43"/>
      <c r="B165" s="43"/>
      <c r="C165" s="38"/>
      <c r="D165" s="49" t="s">
        <v>65</v>
      </c>
      <c r="E165" s="44" t="s">
        <v>365</v>
      </c>
    </row>
    <row r="166" spans="1:5">
      <c r="A166" s="43"/>
      <c r="B166" s="43"/>
      <c r="C166" s="41"/>
      <c r="D166" s="49" t="s">
        <v>566</v>
      </c>
      <c r="E166" s="44" t="s">
        <v>567</v>
      </c>
    </row>
  </sheetData>
  <mergeCells count="61">
    <mergeCell ref="A2:A14"/>
    <mergeCell ref="A15:A45"/>
    <mergeCell ref="A46:A50"/>
    <mergeCell ref="A51:A66"/>
    <mergeCell ref="A67:A74"/>
    <mergeCell ref="A75:A78"/>
    <mergeCell ref="A79:A84"/>
    <mergeCell ref="A85:A88"/>
    <mergeCell ref="A89:A94"/>
    <mergeCell ref="A95:A101"/>
    <mergeCell ref="A102:A106"/>
    <mergeCell ref="A107:A117"/>
    <mergeCell ref="A118:A125"/>
    <mergeCell ref="A126:A154"/>
    <mergeCell ref="A155:A156"/>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C95:C101"/>
    <mergeCell ref="C102:C106"/>
    <mergeCell ref="C107:C117"/>
    <mergeCell ref="C118:C122"/>
    <mergeCell ref="C123:C125"/>
    <mergeCell ref="C126:C134"/>
    <mergeCell ref="C135:C138"/>
    <mergeCell ref="C139:C146"/>
    <mergeCell ref="C147:C154"/>
    <mergeCell ref="C155:C156"/>
    <mergeCell ref="C157:C160"/>
    <mergeCell ref="C161:C166"/>
    <mergeCell ref="D46:D47"/>
    <mergeCell ref="E46:E47"/>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L47"/>
  <sheetViews>
    <sheetView topLeftCell="A4" workbookViewId="0">
      <selection activeCell="A1" sqref="A1"/>
    </sheetView>
  </sheetViews>
  <sheetFormatPr defaultColWidth="9.14285714285714" defaultRowHeight="12.75"/>
  <cols>
    <col min="1" max="1" width="4.28571428571429" style="63" customWidth="1"/>
    <col min="2" max="2" width="22.4285714285714" style="63" customWidth="1"/>
    <col min="3" max="4" width="7.28571428571429" style="63" customWidth="1"/>
    <col min="5" max="5" width="8.28571428571429" style="63" customWidth="1"/>
    <col min="6" max="6" width="1.42857142857143" style="63" customWidth="1"/>
    <col min="7" max="11" width="7.71428571428571" style="63" customWidth="1"/>
    <col min="12" max="12" width="7.28571428571429" style="63" customWidth="1"/>
    <col min="13" max="13" width="6.85714285714286" style="63" customWidth="1"/>
    <col min="14" max="17" width="7.14285714285714" style="63" customWidth="1"/>
    <col min="18" max="16384" width="9.14285714285714" style="63"/>
  </cols>
  <sheetData>
    <row r="1" ht="15.75" customHeight="1"/>
    <row r="2" ht="20.25" spans="6:9">
      <c r="F2" s="229" t="str">
        <f>Snapshot!$I$9</f>
        <v>Release 1.1</v>
      </c>
      <c r="G2" s="229"/>
      <c r="H2" s="229"/>
      <c r="I2" s="229"/>
    </row>
    <row r="3" spans="6:8">
      <c r="F3" s="230" t="str">
        <f>"Project: "&amp;Snapshot!$B$16&amp;"  "&amp;Snapshot!$B$17</f>
        <v>Project: P18  教育平台</v>
      </c>
      <c r="G3" s="230"/>
      <c r="H3" s="230"/>
    </row>
    <row r="4" ht="4.5" customHeight="1"/>
    <row r="5" ht="24" spans="1:12">
      <c r="A5" s="231" t="s">
        <v>46</v>
      </c>
      <c r="B5" s="231"/>
      <c r="C5" s="232"/>
      <c r="D5" s="232"/>
      <c r="E5" s="232"/>
      <c r="F5" s="232"/>
      <c r="G5" s="232"/>
      <c r="H5" s="232"/>
      <c r="I5" s="232"/>
      <c r="J5" s="232"/>
      <c r="K5" s="232"/>
      <c r="L5" s="232"/>
    </row>
    <row r="6" spans="1:12">
      <c r="A6" s="233"/>
      <c r="B6" s="233"/>
      <c r="C6" s="233"/>
      <c r="D6" s="233"/>
      <c r="E6" s="233"/>
      <c r="F6" s="233"/>
      <c r="G6" s="233"/>
      <c r="H6" s="233"/>
      <c r="I6" s="233"/>
      <c r="J6" s="233"/>
      <c r="K6" s="233"/>
      <c r="L6" s="233"/>
    </row>
    <row r="7" ht="16.5" customHeight="1" spans="1:12">
      <c r="A7" s="233"/>
      <c r="B7" s="234"/>
      <c r="C7" s="235"/>
      <c r="D7" s="235"/>
      <c r="E7" s="236"/>
      <c r="F7" s="233"/>
      <c r="G7" s="233"/>
      <c r="H7" s="233"/>
      <c r="I7" s="233"/>
      <c r="J7" s="233"/>
      <c r="K7" s="233"/>
      <c r="L7" s="233"/>
    </row>
    <row r="8" spans="1:12">
      <c r="A8" s="233"/>
      <c r="B8" s="233"/>
      <c r="C8" s="233"/>
      <c r="D8" s="233"/>
      <c r="E8" s="233"/>
      <c r="F8" s="233"/>
      <c r="G8" s="233"/>
      <c r="H8" s="233"/>
      <c r="I8" s="233"/>
      <c r="J8" s="233"/>
      <c r="K8" s="233"/>
      <c r="L8" s="233"/>
    </row>
    <row r="9" spans="1:12">
      <c r="A9" s="233"/>
      <c r="B9" s="233"/>
      <c r="C9" s="233"/>
      <c r="D9" s="233"/>
      <c r="E9" s="233"/>
      <c r="F9" s="233"/>
      <c r="G9" s="233"/>
      <c r="H9" s="233"/>
      <c r="I9" s="233"/>
      <c r="J9" s="233"/>
      <c r="K9" s="233"/>
      <c r="L9" s="233"/>
    </row>
    <row r="10" spans="1:12">
      <c r="A10" s="233"/>
      <c r="B10" s="233"/>
      <c r="C10" s="233"/>
      <c r="D10" s="233"/>
      <c r="E10" s="233"/>
      <c r="F10" s="233"/>
      <c r="G10" s="233"/>
      <c r="H10" s="233"/>
      <c r="I10" s="233"/>
      <c r="J10" s="233"/>
      <c r="K10" s="233"/>
      <c r="L10" s="233"/>
    </row>
    <row r="11" spans="1:12">
      <c r="A11" s="233"/>
      <c r="B11" s="233"/>
      <c r="C11" s="233"/>
      <c r="D11" s="233"/>
      <c r="E11" s="233"/>
      <c r="F11" s="233"/>
      <c r="G11" s="233"/>
      <c r="H11" s="233"/>
      <c r="I11" s="233"/>
      <c r="J11" s="233"/>
      <c r="K11" s="233"/>
      <c r="L11" s="233"/>
    </row>
    <row r="12" spans="1:12">
      <c r="A12" s="233"/>
      <c r="B12" s="233"/>
      <c r="C12" s="233"/>
      <c r="D12" s="233"/>
      <c r="E12" s="233"/>
      <c r="F12" s="233"/>
      <c r="G12" s="233"/>
      <c r="H12" s="233"/>
      <c r="I12" s="233"/>
      <c r="J12" s="233"/>
      <c r="K12" s="233"/>
      <c r="L12" s="233"/>
    </row>
    <row r="13" spans="1:12">
      <c r="A13" s="233"/>
      <c r="B13" s="233"/>
      <c r="C13" s="233"/>
      <c r="D13" s="233"/>
      <c r="E13" s="233"/>
      <c r="F13" s="233"/>
      <c r="G13" s="233"/>
      <c r="H13" s="233"/>
      <c r="I13" s="233"/>
      <c r="J13" s="233"/>
      <c r="K13" s="233"/>
      <c r="L13" s="233"/>
    </row>
    <row r="14" spans="1:12">
      <c r="A14" s="233"/>
      <c r="B14" s="233"/>
      <c r="C14" s="233"/>
      <c r="D14" s="233"/>
      <c r="E14" s="233"/>
      <c r="F14" s="233"/>
      <c r="G14" s="233"/>
      <c r="H14" s="233"/>
      <c r="I14" s="233"/>
      <c r="J14" s="233"/>
      <c r="K14" s="233"/>
      <c r="L14" s="233"/>
    </row>
    <row r="15" spans="1:12">
      <c r="A15" s="233"/>
      <c r="B15" s="233"/>
      <c r="C15" s="233"/>
      <c r="D15" s="233"/>
      <c r="E15" s="233"/>
      <c r="F15" s="233"/>
      <c r="G15" s="233"/>
      <c r="H15" s="233"/>
      <c r="I15" s="233"/>
      <c r="J15" s="233"/>
      <c r="K15" s="233"/>
      <c r="L15" s="233"/>
    </row>
    <row r="16" spans="1:12">
      <c r="A16" s="233"/>
      <c r="B16" s="233"/>
      <c r="C16" s="233"/>
      <c r="D16" s="233"/>
      <c r="E16" s="233"/>
      <c r="F16" s="233"/>
      <c r="G16" s="233"/>
      <c r="H16" s="233"/>
      <c r="I16" s="233"/>
      <c r="J16" s="233"/>
      <c r="K16" s="233"/>
      <c r="L16" s="233"/>
    </row>
    <row r="17" ht="5.25" customHeight="1" spans="1:12">
      <c r="A17" s="233"/>
      <c r="B17" s="233"/>
      <c r="C17" s="233"/>
      <c r="D17" s="233"/>
      <c r="E17" s="233"/>
      <c r="F17" s="233"/>
      <c r="G17" s="233"/>
      <c r="H17" s="233"/>
      <c r="I17" s="233"/>
      <c r="J17" s="233"/>
      <c r="K17" s="233"/>
      <c r="L17" s="233"/>
    </row>
    <row r="18" ht="15" spans="1:12">
      <c r="A18" s="237"/>
      <c r="B18" s="238"/>
      <c r="C18" s="238"/>
      <c r="D18" s="238"/>
      <c r="E18" s="239"/>
      <c r="F18" s="240"/>
      <c r="G18" s="233"/>
      <c r="H18" s="233"/>
      <c r="I18" s="233"/>
      <c r="J18" s="233"/>
      <c r="K18" s="233"/>
      <c r="L18" s="233"/>
    </row>
    <row r="19" spans="1:12">
      <c r="A19" s="233"/>
      <c r="B19" s="233"/>
      <c r="C19" s="233"/>
      <c r="D19" s="233"/>
      <c r="E19" s="233"/>
      <c r="F19" s="233"/>
      <c r="G19" s="233"/>
      <c r="H19" s="233"/>
      <c r="I19" s="233"/>
      <c r="J19" s="233"/>
      <c r="K19" s="233"/>
      <c r="L19" s="233"/>
    </row>
    <row r="20" spans="1:12">
      <c r="A20" s="233"/>
      <c r="B20" s="233"/>
      <c r="C20" s="233"/>
      <c r="D20" s="233"/>
      <c r="E20" s="233"/>
      <c r="F20" s="233"/>
      <c r="G20" s="233"/>
      <c r="H20" s="233"/>
      <c r="I20" s="233"/>
      <c r="J20" s="233"/>
      <c r="K20" s="233"/>
      <c r="L20" s="233"/>
    </row>
    <row r="21" spans="1:12">
      <c r="A21" s="233"/>
      <c r="B21" s="233"/>
      <c r="C21" s="233"/>
      <c r="D21" s="233"/>
      <c r="E21" s="233"/>
      <c r="F21" s="233"/>
      <c r="G21" s="233"/>
      <c r="H21" s="233"/>
      <c r="I21" s="233"/>
      <c r="J21" s="233"/>
      <c r="K21" s="233"/>
      <c r="L21" s="233"/>
    </row>
    <row r="22" spans="1:12">
      <c r="A22" s="233"/>
      <c r="B22" s="233"/>
      <c r="C22" s="233"/>
      <c r="D22" s="233"/>
      <c r="E22" s="233"/>
      <c r="F22" s="233"/>
      <c r="G22" s="233"/>
      <c r="H22" s="233"/>
      <c r="I22" s="233"/>
      <c r="J22" s="233"/>
      <c r="K22" s="233"/>
      <c r="L22" s="233"/>
    </row>
    <row r="23" spans="1:12">
      <c r="A23" s="233"/>
      <c r="B23" s="233"/>
      <c r="C23" s="233"/>
      <c r="D23" s="233"/>
      <c r="E23" s="233"/>
      <c r="F23" s="233"/>
      <c r="G23" s="233"/>
      <c r="H23" s="233"/>
      <c r="I23" s="233"/>
      <c r="J23" s="233"/>
      <c r="K23" s="233"/>
      <c r="L23" s="233"/>
    </row>
    <row r="24" spans="1:12">
      <c r="A24" s="233"/>
      <c r="B24" s="233"/>
      <c r="C24" s="233"/>
      <c r="D24" s="233"/>
      <c r="E24" s="233"/>
      <c r="F24" s="233"/>
      <c r="G24" s="233"/>
      <c r="H24" s="233"/>
      <c r="I24" s="233"/>
      <c r="J24" s="233"/>
      <c r="K24" s="233"/>
      <c r="L24" s="233"/>
    </row>
    <row r="25" spans="1:12">
      <c r="A25" s="233"/>
      <c r="B25" s="233"/>
      <c r="C25" s="233"/>
      <c r="D25" s="233"/>
      <c r="E25" s="233"/>
      <c r="F25" s="233"/>
      <c r="G25" s="233"/>
      <c r="H25" s="233"/>
      <c r="I25" s="233"/>
      <c r="J25" s="233"/>
      <c r="K25" s="233"/>
      <c r="L25" s="233"/>
    </row>
    <row r="26" spans="1:12">
      <c r="A26" s="233"/>
      <c r="B26" s="233"/>
      <c r="C26" s="233"/>
      <c r="D26" s="233"/>
      <c r="E26" s="233"/>
      <c r="F26" s="233"/>
      <c r="G26" s="233"/>
      <c r="H26" s="233"/>
      <c r="I26" s="233"/>
      <c r="J26" s="233"/>
      <c r="K26" s="233"/>
      <c r="L26" s="233"/>
    </row>
    <row r="27" spans="1:12">
      <c r="A27" s="233"/>
      <c r="B27" s="233"/>
      <c r="C27" s="233"/>
      <c r="D27" s="233"/>
      <c r="E27" s="233"/>
      <c r="F27" s="233"/>
      <c r="G27" s="233"/>
      <c r="H27" s="233"/>
      <c r="I27" s="233"/>
      <c r="J27" s="233"/>
      <c r="K27" s="233"/>
      <c r="L27" s="233"/>
    </row>
    <row r="28" ht="3" customHeight="1" spans="1:12">
      <c r="A28" s="233"/>
      <c r="B28" s="233"/>
      <c r="C28" s="233"/>
      <c r="D28" s="233"/>
      <c r="E28" s="233"/>
      <c r="F28" s="233"/>
      <c r="G28" s="233"/>
      <c r="H28" s="233"/>
      <c r="I28" s="233"/>
      <c r="J28" s="233"/>
      <c r="K28" s="233"/>
      <c r="L28" s="233"/>
    </row>
    <row r="29" ht="6" customHeight="1" spans="1:12">
      <c r="A29" s="233"/>
      <c r="B29" s="233"/>
      <c r="C29" s="233"/>
      <c r="D29" s="233"/>
      <c r="E29" s="233"/>
      <c r="F29" s="233"/>
      <c r="G29" s="233"/>
      <c r="H29" s="233"/>
      <c r="I29" s="233"/>
      <c r="J29" s="233"/>
      <c r="K29" s="233"/>
      <c r="L29" s="233"/>
    </row>
    <row r="30" ht="16.5" customHeight="1" spans="1:12">
      <c r="A30" s="241" t="s">
        <v>47</v>
      </c>
      <c r="B30" s="242"/>
      <c r="C30" s="242"/>
      <c r="D30" s="242"/>
      <c r="E30" s="243"/>
      <c r="F30" s="244"/>
      <c r="G30" s="244"/>
      <c r="H30" s="244"/>
      <c r="I30" s="244"/>
      <c r="J30" s="244"/>
      <c r="K30" s="244"/>
      <c r="L30" s="244"/>
    </row>
    <row r="31" ht="28.5" customHeight="1" spans="1:12">
      <c r="A31" s="245" t="s">
        <v>48</v>
      </c>
      <c r="B31" s="246" t="s">
        <v>49</v>
      </c>
      <c r="C31" s="247" t="s">
        <v>50</v>
      </c>
      <c r="D31" s="248"/>
      <c r="E31" s="249" t="s">
        <v>51</v>
      </c>
      <c r="F31" s="250"/>
      <c r="G31" s="250"/>
      <c r="H31" s="250"/>
      <c r="I31" s="250"/>
      <c r="J31" s="250"/>
      <c r="K31" s="250"/>
      <c r="L31" s="250"/>
    </row>
    <row r="32" spans="1:12">
      <c r="A32" s="251"/>
      <c r="B32" s="252"/>
      <c r="C32" s="253" t="s">
        <v>42</v>
      </c>
      <c r="D32" s="253" t="s">
        <v>40</v>
      </c>
      <c r="E32" s="254"/>
      <c r="F32" s="255"/>
      <c r="G32" s="255"/>
      <c r="H32" s="255"/>
      <c r="I32" s="255"/>
      <c r="J32" s="255"/>
      <c r="K32" s="255"/>
      <c r="L32" s="255"/>
    </row>
    <row r="33" ht="16.5" customHeight="1" spans="1:12">
      <c r="A33" s="256">
        <v>1</v>
      </c>
      <c r="B33" s="257" t="s">
        <v>52</v>
      </c>
      <c r="C33" s="258">
        <v>109</v>
      </c>
      <c r="D33" s="259">
        <v>15</v>
      </c>
      <c r="E33" s="260">
        <v>40.4</v>
      </c>
      <c r="F33" s="261"/>
      <c r="G33" s="261"/>
      <c r="H33" s="261"/>
      <c r="I33" s="280"/>
      <c r="J33" s="280"/>
      <c r="K33" s="280"/>
      <c r="L33" s="280"/>
    </row>
    <row r="34" ht="16.5" customHeight="1" spans="1:12">
      <c r="A34" s="262">
        <f t="shared" ref="A34:A42" si="0">A33+1</f>
        <v>2</v>
      </c>
      <c r="B34" s="263" t="s">
        <v>53</v>
      </c>
      <c r="C34" s="264">
        <v>356</v>
      </c>
      <c r="D34" s="265">
        <v>24</v>
      </c>
      <c r="E34" s="266">
        <v>111.3</v>
      </c>
      <c r="F34" s="261"/>
      <c r="G34" s="261"/>
      <c r="H34" s="261"/>
      <c r="I34" s="280"/>
      <c r="J34" s="280"/>
      <c r="K34" s="280"/>
      <c r="L34" s="280"/>
    </row>
    <row r="35" ht="16.5" customHeight="1" spans="1:12">
      <c r="A35" s="262">
        <f t="shared" si="0"/>
        <v>3</v>
      </c>
      <c r="B35" s="263" t="s">
        <v>54</v>
      </c>
      <c r="C35" s="264">
        <v>379</v>
      </c>
      <c r="D35" s="265">
        <v>16</v>
      </c>
      <c r="E35" s="266">
        <v>90.8</v>
      </c>
      <c r="F35" s="261"/>
      <c r="G35" s="261"/>
      <c r="H35" s="261"/>
      <c r="I35" s="280"/>
      <c r="J35" s="280"/>
      <c r="K35" s="280"/>
      <c r="L35" s="280"/>
    </row>
    <row r="36" ht="16.5" customHeight="1" spans="1:12">
      <c r="A36" s="262">
        <f t="shared" si="0"/>
        <v>4</v>
      </c>
      <c r="B36" s="263" t="s">
        <v>55</v>
      </c>
      <c r="C36" s="264">
        <v>412</v>
      </c>
      <c r="D36" s="265">
        <v>14</v>
      </c>
      <c r="E36" s="266">
        <v>92.3</v>
      </c>
      <c r="F36" s="261"/>
      <c r="G36" s="261"/>
      <c r="H36" s="261"/>
      <c r="I36" s="280"/>
      <c r="J36" s="280"/>
      <c r="K36" s="280"/>
      <c r="L36" s="280"/>
    </row>
    <row r="37" ht="16.5" customHeight="1" spans="1:12">
      <c r="A37" s="262">
        <f t="shared" si="0"/>
        <v>5</v>
      </c>
      <c r="B37" s="263" t="s">
        <v>56</v>
      </c>
      <c r="C37" s="264">
        <v>439</v>
      </c>
      <c r="D37" s="265">
        <v>13</v>
      </c>
      <c r="E37" s="266">
        <v>75.8</v>
      </c>
      <c r="F37" s="261"/>
      <c r="G37" s="261"/>
      <c r="H37" s="261"/>
      <c r="I37" s="280"/>
      <c r="J37" s="280"/>
      <c r="K37" s="280"/>
      <c r="L37" s="280"/>
    </row>
    <row r="38" ht="16.5" customHeight="1" spans="1:12">
      <c r="A38" s="262">
        <f t="shared" si="0"/>
        <v>6</v>
      </c>
      <c r="B38" s="263" t="s">
        <v>57</v>
      </c>
      <c r="C38" s="264">
        <v>504</v>
      </c>
      <c r="D38" s="265">
        <v>12</v>
      </c>
      <c r="E38" s="266">
        <v>85.4</v>
      </c>
      <c r="F38" s="261"/>
      <c r="G38" s="261"/>
      <c r="H38" s="261"/>
      <c r="I38" s="280"/>
      <c r="J38" s="280"/>
      <c r="K38" s="280"/>
      <c r="L38" s="280"/>
    </row>
    <row r="39" ht="16.5" customHeight="1" spans="1:12">
      <c r="A39" s="262">
        <f t="shared" si="0"/>
        <v>7</v>
      </c>
      <c r="B39" s="263" t="s">
        <v>58</v>
      </c>
      <c r="C39" s="264">
        <v>514</v>
      </c>
      <c r="D39" s="265">
        <v>4</v>
      </c>
      <c r="E39" s="266">
        <v>76.4</v>
      </c>
      <c r="F39" s="261"/>
      <c r="G39" s="261"/>
      <c r="H39" s="261"/>
      <c r="I39" s="280"/>
      <c r="J39" s="280"/>
      <c r="K39" s="280"/>
      <c r="L39" s="280"/>
    </row>
    <row r="40" ht="16.5" customHeight="1" spans="1:12">
      <c r="A40" s="262">
        <f t="shared" si="0"/>
        <v>8</v>
      </c>
      <c r="B40" s="263" t="s">
        <v>59</v>
      </c>
      <c r="C40" s="264">
        <v>519</v>
      </c>
      <c r="D40" s="265">
        <v>4</v>
      </c>
      <c r="E40" s="266">
        <v>65.2</v>
      </c>
      <c r="F40" s="261"/>
      <c r="G40" s="261"/>
      <c r="H40" s="261"/>
      <c r="I40" s="280"/>
      <c r="J40" s="280"/>
      <c r="K40" s="280"/>
      <c r="L40" s="280"/>
    </row>
    <row r="41" ht="16.5" customHeight="1" spans="1:12">
      <c r="A41" s="262">
        <f t="shared" si="0"/>
        <v>9</v>
      </c>
      <c r="B41" s="263" t="s">
        <v>60</v>
      </c>
      <c r="C41" s="264">
        <v>543</v>
      </c>
      <c r="D41" s="265">
        <v>3</v>
      </c>
      <c r="E41" s="266">
        <v>66.4</v>
      </c>
      <c r="F41" s="261"/>
      <c r="G41" s="261"/>
      <c r="H41" s="261"/>
      <c r="I41" s="280"/>
      <c r="J41" s="280"/>
      <c r="K41" s="280"/>
      <c r="L41" s="280"/>
    </row>
    <row r="42" ht="16.5" customHeight="1" spans="1:12">
      <c r="A42" s="262">
        <f t="shared" si="0"/>
        <v>10</v>
      </c>
      <c r="B42" s="263" t="s">
        <v>61</v>
      </c>
      <c r="C42" s="267">
        <v>552</v>
      </c>
      <c r="D42" s="268">
        <v>2</v>
      </c>
      <c r="E42" s="269">
        <v>61.8</v>
      </c>
      <c r="F42" s="261"/>
      <c r="G42" s="261"/>
      <c r="H42" s="261"/>
      <c r="I42" s="280"/>
      <c r="J42" s="280"/>
      <c r="K42" s="280"/>
      <c r="L42" s="280"/>
    </row>
    <row r="43" spans="1:12">
      <c r="A43" s="270"/>
      <c r="B43" s="271"/>
      <c r="C43" s="271"/>
      <c r="D43" s="271"/>
      <c r="E43" s="272"/>
      <c r="F43" s="261"/>
      <c r="G43" s="261"/>
      <c r="H43" s="261"/>
      <c r="I43" s="280"/>
      <c r="J43" s="280"/>
      <c r="K43" s="280"/>
      <c r="L43" s="280"/>
    </row>
    <row r="44" spans="1:12">
      <c r="A44" s="273"/>
      <c r="B44" s="274"/>
      <c r="C44" s="274"/>
      <c r="D44" s="274"/>
      <c r="E44" s="275"/>
      <c r="F44" s="261"/>
      <c r="G44" s="261"/>
      <c r="H44" s="261"/>
      <c r="I44" s="280"/>
      <c r="J44" s="280"/>
      <c r="K44" s="233"/>
      <c r="L44" s="281" t="s">
        <v>45</v>
      </c>
    </row>
    <row r="45" spans="1:12">
      <c r="A45" s="276"/>
      <c r="B45" s="274"/>
      <c r="C45" s="274"/>
      <c r="D45" s="274"/>
      <c r="E45" s="275"/>
      <c r="F45" s="261"/>
      <c r="G45" s="261"/>
      <c r="H45" s="261"/>
      <c r="I45" s="280"/>
      <c r="J45" s="280"/>
      <c r="K45" s="233"/>
      <c r="L45" s="233"/>
    </row>
    <row r="46" ht="15" customHeight="1" spans="1:12">
      <c r="A46" s="277"/>
      <c r="B46" s="278"/>
      <c r="C46" s="278"/>
      <c r="D46" s="278"/>
      <c r="E46" s="279"/>
      <c r="F46" s="261"/>
      <c r="G46" s="261"/>
      <c r="H46" s="261"/>
      <c r="I46" s="280"/>
      <c r="J46" s="280"/>
      <c r="K46" s="233"/>
      <c r="L46" s="233"/>
    </row>
    <row r="47" ht="6" customHeight="1" spans="1:12">
      <c r="A47" s="233"/>
      <c r="B47" s="233"/>
      <c r="C47" s="233"/>
      <c r="D47" s="233"/>
      <c r="E47" s="233"/>
      <c r="F47" s="233"/>
      <c r="G47" s="233"/>
      <c r="H47" s="233"/>
      <c r="I47" s="233"/>
      <c r="J47" s="233"/>
      <c r="K47" s="233"/>
      <c r="L47" s="233"/>
    </row>
  </sheetData>
  <mergeCells count="5">
    <mergeCell ref="C31:D31"/>
    <mergeCell ref="I31:L31"/>
    <mergeCell ref="A31:A32"/>
    <mergeCell ref="B31:B32"/>
    <mergeCell ref="E31:E32"/>
  </mergeCells>
  <pageMargins left="0.5" right="0.5" top="0.5" bottom="0.5" header="0.5" footer="0.5"/>
  <pageSetup paperSize="1" orientation="portrait"/>
  <headerFooter alignWithMargins="0"/>
  <drawing r:id="rId2"/>
  <legacyDrawing r:id="rId3"/>
  <oleObjects>
    <mc:AlternateContent xmlns:mc="http://schemas.openxmlformats.org/markup-compatibility/2006">
      <mc:Choice Requires="x14">
        <oleObject shapeId="104460" progId="Paint.Picture" r:id="rId4">
          <objectPr defaultSize="0" r:id="rId5">
            <anchor moveWithCells="1">
              <from>
                <xdr:col>10</xdr:col>
                <xdr:colOff>104775</xdr:colOff>
                <xdr:row>44</xdr:row>
                <xdr:rowOff>19050</xdr:rowOff>
              </from>
              <to>
                <xdr:col>11</xdr:col>
                <xdr:colOff>400050</xdr:colOff>
                <xdr:row>45</xdr:row>
                <xdr:rowOff>161925</xdr:rowOff>
              </to>
            </anchor>
          </objectPr>
        </oleObject>
      </mc:Choice>
      <mc:Fallback>
        <oleObject shapeId="104460" progId="Paint.Picture" r:id="rId4"/>
      </mc:Fallback>
    </mc:AlternateContent>
    <mc:AlternateContent xmlns:mc="http://schemas.openxmlformats.org/markup-compatibility/2006">
      <mc:Choice Requires="x14">
        <oleObject shapeId="104475" progId="Paint.Picture" r:id="rId6">
          <objectPr defaultSize="0" r:id="rId7">
            <anchor moveWithCells="1" sizeWithCells="1">
              <from>
                <xdr:col>10</xdr:col>
                <xdr:colOff>414020</xdr:colOff>
                <xdr:row>0</xdr:row>
                <xdr:rowOff>95250</xdr:rowOff>
              </from>
              <to>
                <xdr:col>11</xdr:col>
                <xdr:colOff>219710</xdr:colOff>
                <xdr:row>1</xdr:row>
                <xdr:rowOff>209550</xdr:rowOff>
              </to>
            </anchor>
          </objectPr>
        </oleObject>
      </mc:Choice>
      <mc:Fallback>
        <oleObject shapeId="104475" progId="Paint.Picture" r:id="rId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36"/>
  <sheetViews>
    <sheetView workbookViewId="0">
      <selection activeCell="W20" sqref="W20"/>
    </sheetView>
  </sheetViews>
  <sheetFormatPr defaultColWidth="9" defaultRowHeight="12.75" outlineLevelCol="3"/>
  <cols>
    <col min="1" max="1" width="12.5714285714286" customWidth="1"/>
    <col min="2" max="2" width="25.4285714285714" customWidth="1"/>
    <col min="4" max="4" width="8.71428571428571" hidden="1" customWidth="1"/>
  </cols>
  <sheetData>
    <row r="2" ht="27" customHeight="1" spans="1:4">
      <c r="A2" s="219" t="s">
        <v>62</v>
      </c>
      <c r="B2" s="220"/>
      <c r="C2" s="220"/>
      <c r="D2" s="220"/>
    </row>
    <row r="3" spans="1:4">
      <c r="A3" s="221" t="s">
        <v>63</v>
      </c>
      <c r="B3" s="221" t="s">
        <v>64</v>
      </c>
      <c r="C3" s="221" t="s">
        <v>65</v>
      </c>
      <c r="D3" s="221"/>
    </row>
    <row r="4" spans="1:4">
      <c r="A4" s="222" t="s">
        <v>66</v>
      </c>
      <c r="B4" s="223"/>
      <c r="C4" s="221"/>
      <c r="D4" s="221"/>
    </row>
    <row r="5" spans="1:4">
      <c r="A5" s="224" t="s">
        <v>67</v>
      </c>
      <c r="B5" s="223"/>
      <c r="C5" s="225"/>
      <c r="D5" s="225"/>
    </row>
    <row r="6" spans="1:4">
      <c r="A6" s="226" t="s">
        <v>68</v>
      </c>
      <c r="B6" s="225"/>
      <c r="C6" s="225"/>
      <c r="D6" s="225"/>
    </row>
    <row r="7" spans="1:4">
      <c r="A7" t="s">
        <v>69</v>
      </c>
      <c r="B7" s="225"/>
      <c r="C7" s="225"/>
      <c r="D7" s="227"/>
    </row>
    <row r="8" spans="1:3">
      <c r="A8" t="s">
        <v>70</v>
      </c>
      <c r="B8" s="225"/>
      <c r="C8" s="225"/>
    </row>
    <row r="9" spans="1:3">
      <c r="A9" t="s">
        <v>71</v>
      </c>
      <c r="B9" s="225"/>
      <c r="C9" s="225"/>
    </row>
    <row r="10" spans="1:3">
      <c r="A10" t="s">
        <v>72</v>
      </c>
      <c r="B10" s="225"/>
      <c r="C10" s="225"/>
    </row>
    <row r="11" spans="1:3">
      <c r="A11" t="s">
        <v>73</v>
      </c>
      <c r="B11" s="225"/>
      <c r="C11" s="225"/>
    </row>
    <row r="12" spans="1:3">
      <c r="A12" t="s">
        <v>74</v>
      </c>
      <c r="B12" s="223"/>
      <c r="C12" s="225"/>
    </row>
    <row r="13" spans="1:3">
      <c r="A13" t="s">
        <v>75</v>
      </c>
      <c r="B13" s="223"/>
      <c r="C13" s="225"/>
    </row>
    <row r="14" spans="1:3">
      <c r="A14" t="s">
        <v>76</v>
      </c>
      <c r="B14" s="225"/>
      <c r="C14" s="225"/>
    </row>
    <row r="15" spans="1:3">
      <c r="A15" t="s">
        <v>77</v>
      </c>
      <c r="B15" s="225"/>
      <c r="C15" s="225"/>
    </row>
    <row r="16" spans="1:3">
      <c r="A16" t="s">
        <v>78</v>
      </c>
      <c r="B16" s="225"/>
      <c r="C16" s="225"/>
    </row>
    <row r="17" spans="1:3">
      <c r="A17" s="228" t="s">
        <v>79</v>
      </c>
      <c r="B17" s="225"/>
      <c r="C17" s="225"/>
    </row>
    <row r="18" spans="1:3">
      <c r="A18" s="228" t="s">
        <v>80</v>
      </c>
      <c r="B18" s="225"/>
      <c r="C18" s="225"/>
    </row>
    <row r="19" spans="1:3">
      <c r="A19" s="228" t="s">
        <v>81</v>
      </c>
      <c r="B19" s="225"/>
      <c r="C19" s="225"/>
    </row>
    <row r="20" spans="1:3">
      <c r="A20" s="228" t="s">
        <v>82</v>
      </c>
      <c r="B20" s="225"/>
      <c r="C20" s="225"/>
    </row>
    <row r="21" spans="1:3">
      <c r="A21" s="228" t="s">
        <v>83</v>
      </c>
      <c r="B21" s="225"/>
      <c r="C21" s="225"/>
    </row>
    <row r="22" spans="1:3">
      <c r="A22" s="228" t="s">
        <v>84</v>
      </c>
      <c r="B22" s="225"/>
      <c r="C22" s="225"/>
    </row>
    <row r="23" spans="1:3">
      <c r="A23" s="228" t="s">
        <v>85</v>
      </c>
      <c r="B23" s="225"/>
      <c r="C23" s="225"/>
    </row>
    <row r="24" spans="1:3">
      <c r="A24" s="228" t="s">
        <v>86</v>
      </c>
      <c r="B24" s="225"/>
      <c r="C24" s="225"/>
    </row>
    <row r="25" spans="1:3">
      <c r="A25" s="228" t="s">
        <v>87</v>
      </c>
      <c r="B25" s="225"/>
      <c r="C25" s="225"/>
    </row>
    <row r="26" spans="1:3">
      <c r="A26" s="228" t="s">
        <v>88</v>
      </c>
      <c r="B26" s="225"/>
      <c r="C26" s="225"/>
    </row>
    <row r="27" spans="1:3">
      <c r="A27" s="228" t="s">
        <v>89</v>
      </c>
      <c r="B27" s="225"/>
      <c r="C27" s="225"/>
    </row>
    <row r="28" spans="1:3">
      <c r="A28" s="228" t="s">
        <v>90</v>
      </c>
      <c r="B28" s="225"/>
      <c r="C28" s="225"/>
    </row>
    <row r="29" spans="1:3">
      <c r="A29" s="228" t="s">
        <v>91</v>
      </c>
      <c r="B29" s="225"/>
      <c r="C29" s="225"/>
    </row>
    <row r="30" spans="1:3">
      <c r="A30" s="228" t="s">
        <v>92</v>
      </c>
      <c r="B30" s="225"/>
      <c r="C30" s="225"/>
    </row>
    <row r="31" spans="1:3">
      <c r="A31" s="228" t="s">
        <v>93</v>
      </c>
      <c r="B31" s="225"/>
      <c r="C31" s="225"/>
    </row>
    <row r="32" spans="1:3">
      <c r="A32" s="228" t="s">
        <v>94</v>
      </c>
      <c r="B32" s="225"/>
      <c r="C32" s="225"/>
    </row>
    <row r="33" spans="1:3">
      <c r="A33" s="228" t="s">
        <v>95</v>
      </c>
      <c r="B33" s="225"/>
      <c r="C33" s="225"/>
    </row>
    <row r="34" spans="1:3">
      <c r="A34" s="228" t="s">
        <v>96</v>
      </c>
      <c r="B34" s="225"/>
      <c r="C34" s="225"/>
    </row>
    <row r="35" spans="1:3">
      <c r="A35" s="228" t="s">
        <v>97</v>
      </c>
      <c r="B35" s="225"/>
      <c r="C35" s="225"/>
    </row>
    <row r="36" spans="1:3">
      <c r="A36" s="228" t="s">
        <v>98</v>
      </c>
      <c r="B36" s="225"/>
      <c r="C36" s="225"/>
    </row>
  </sheetData>
  <hyperlinks>
    <hyperlink ref="A5" location="'UC002'!A1" display="UC002"/>
    <hyperlink ref="A4" location="' Schedule Product Haul'!A1" display="UC001"/>
    <hyperlink ref="A6" location="'Release Bin'!A1" display="UC003"/>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5"/>
  <sheetViews>
    <sheetView workbookViewId="0">
      <pane ySplit="12" topLeftCell="A13" activePane="bottomLeft" state="frozen"/>
      <selection/>
      <selection pane="bottomLeft" activeCell="C14" sqref="C14"/>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 Schedule Blend</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99</v>
      </c>
      <c r="F3" s="69"/>
      <c r="G3" s="70"/>
      <c r="H3" s="67"/>
      <c r="I3" s="67"/>
    </row>
    <row r="4" s="61" customFormat="1" ht="12" spans="1:9">
      <c r="A4" s="67"/>
      <c r="B4" s="67"/>
      <c r="C4" s="67"/>
      <c r="D4" s="71" t="s">
        <v>100</v>
      </c>
      <c r="E4" s="72">
        <f>COUNTIF($D$12:$D$65,"U")</f>
        <v>0</v>
      </c>
      <c r="F4" s="73">
        <f>IF($E$9=0,"-",$E4/$E$9)</f>
        <v>0</v>
      </c>
      <c r="G4" s="74">
        <f>SUMIF($D$12:$D$64,"U",$G$12:$G$64)/60</f>
        <v>0</v>
      </c>
      <c r="H4" s="67"/>
      <c r="I4" s="67"/>
    </row>
    <row r="5" s="61" customFormat="1" ht="12" spans="1:9">
      <c r="A5" s="67"/>
      <c r="B5" s="67"/>
      <c r="C5" s="67"/>
      <c r="D5" s="71" t="s">
        <v>101</v>
      </c>
      <c r="E5" s="72">
        <f>COUNTIF($D$12:$D$65,"P")</f>
        <v>3</v>
      </c>
      <c r="F5" s="73">
        <f>IF($E$9=0,"-",$E5/$E$9)</f>
        <v>1</v>
      </c>
      <c r="G5" s="75">
        <f>SUMIF($D$12:$D$65,"P",$G$12:$G$65)/60</f>
        <v>0</v>
      </c>
      <c r="H5" s="67"/>
      <c r="I5" s="67"/>
    </row>
    <row r="6" s="61" customFormat="1" ht="12" spans="1:9">
      <c r="A6" s="67"/>
      <c r="B6" s="67"/>
      <c r="C6" s="67"/>
      <c r="D6" s="71" t="s">
        <v>102</v>
      </c>
      <c r="E6" s="72">
        <f>COUNTIF($D$12:$D$65,"F")</f>
        <v>0</v>
      </c>
      <c r="F6" s="73">
        <f>IF($E$9=0,"-",$E6/$E$9)</f>
        <v>0</v>
      </c>
      <c r="G6" s="75">
        <f>SUMIF($D$12:$D$65,"F",$G$12:$G$65)/60</f>
        <v>0</v>
      </c>
      <c r="H6" s="67"/>
      <c r="I6" s="67"/>
    </row>
    <row r="7" s="61" customFormat="1" ht="12" spans="1:9">
      <c r="A7" s="76"/>
      <c r="B7" s="76"/>
      <c r="C7" s="77"/>
      <c r="D7" s="71" t="s">
        <v>103</v>
      </c>
      <c r="E7" s="72">
        <f>COUNTIF($D$12:$D$65,"S")</f>
        <v>0</v>
      </c>
      <c r="F7" s="73">
        <f>IF($E$9=0,"-",$E7/$E$9)</f>
        <v>0</v>
      </c>
      <c r="G7" s="75">
        <f>SUMIF($D$12:$D$65,"S",$G$12:$G$65)/60</f>
        <v>0</v>
      </c>
      <c r="H7" s="67"/>
      <c r="I7" s="67"/>
    </row>
    <row r="8" s="61" customFormat="1" ht="12" spans="1:9">
      <c r="A8" s="76"/>
      <c r="B8" s="76"/>
      <c r="C8" s="77"/>
      <c r="D8" s="71" t="s">
        <v>104</v>
      </c>
      <c r="E8" s="72">
        <f>COUNTIF($D$12:$D$65,"B")</f>
        <v>0</v>
      </c>
      <c r="F8" s="78">
        <f>IF($E$9=0,"-",$E8/$E$9)</f>
        <v>0</v>
      </c>
      <c r="G8" s="75">
        <f>SUMIF($D$12:$D$65,"B",$G$12:$G$65)/60</f>
        <v>0</v>
      </c>
      <c r="H8" s="67"/>
      <c r="I8" s="67"/>
    </row>
    <row r="9" s="61" customFormat="1" ht="12" hidden="1" spans="1:9">
      <c r="A9" s="76"/>
      <c r="B9" s="76"/>
      <c r="C9" s="76"/>
      <c r="D9" s="79" t="s">
        <v>42</v>
      </c>
      <c r="E9" s="80">
        <f>SUM(E4:E8)</f>
        <v>3</v>
      </c>
      <c r="F9" s="81">
        <f>IF($E$9=0,"-",$E$9/$E$9)</f>
        <v>1</v>
      </c>
      <c r="G9" s="82">
        <f>SUM(G4:G8)</f>
        <v>0</v>
      </c>
      <c r="I9" s="108"/>
    </row>
    <row r="10" s="61" customFormat="1" ht="12" hidden="1" spans="1:9">
      <c r="A10" s="76"/>
      <c r="B10" s="76"/>
      <c r="C10" s="76"/>
      <c r="D10" s="83" t="s">
        <v>44</v>
      </c>
      <c r="E10" s="84">
        <f>COUNTIF($D$12:$D$65,"N/A")</f>
        <v>47</v>
      </c>
      <c r="F10" s="85"/>
      <c r="G10" s="86">
        <f>SUMIF($D$12:$D$65,"n/a",$G$12:$G$65)/60</f>
        <v>0</v>
      </c>
      <c r="I10" s="108"/>
    </row>
    <row r="11" ht="4.5" customHeight="1" spans="1:9">
      <c r="A11" s="87"/>
      <c r="B11" s="87"/>
      <c r="C11" s="87"/>
      <c r="D11" s="87"/>
      <c r="E11" s="87"/>
      <c r="F11" s="87"/>
      <c r="G11" s="87"/>
      <c r="H11" s="87"/>
      <c r="I11" s="109"/>
    </row>
    <row r="12" ht="29.25" customHeight="1" spans="1:9">
      <c r="A12" s="88" t="s">
        <v>105</v>
      </c>
      <c r="B12" s="88" t="s">
        <v>106</v>
      </c>
      <c r="C12" s="88" t="s">
        <v>107</v>
      </c>
      <c r="D12" s="88" t="s">
        <v>108</v>
      </c>
      <c r="E12" s="88" t="s">
        <v>109</v>
      </c>
      <c r="F12" s="88" t="s">
        <v>31</v>
      </c>
      <c r="G12" s="88" t="s">
        <v>110</v>
      </c>
      <c r="H12" s="89" t="s">
        <v>65</v>
      </c>
      <c r="I12" s="110"/>
    </row>
    <row r="13" ht="13.5" spans="1:9">
      <c r="A13" s="90" t="s">
        <v>111</v>
      </c>
      <c r="B13" s="91"/>
      <c r="C13" s="91"/>
      <c r="D13" s="91"/>
      <c r="E13" s="91"/>
      <c r="F13" s="91"/>
      <c r="G13" s="91"/>
      <c r="H13" s="91"/>
      <c r="I13" s="111"/>
    </row>
    <row r="14" ht="36" spans="1:9">
      <c r="A14" s="92">
        <f>MAX(A$12:A12)+1</f>
        <v>1</v>
      </c>
      <c r="B14" s="216" t="s">
        <v>112</v>
      </c>
      <c r="C14" s="94" t="s">
        <v>113</v>
      </c>
      <c r="D14" s="95" t="s">
        <v>101</v>
      </c>
      <c r="E14" s="96"/>
      <c r="F14" s="97"/>
      <c r="G14" s="98"/>
      <c r="H14" s="99"/>
      <c r="I14" s="97"/>
    </row>
    <row r="15" ht="48" spans="1:9">
      <c r="A15" s="100">
        <f>MAX(A$12:A14)+1</f>
        <v>2</v>
      </c>
      <c r="B15" s="217" t="s">
        <v>114</v>
      </c>
      <c r="C15" s="94" t="s">
        <v>113</v>
      </c>
      <c r="D15" s="95" t="s">
        <v>101</v>
      </c>
      <c r="E15" s="103"/>
      <c r="F15" s="104"/>
      <c r="G15" s="98"/>
      <c r="H15" s="105"/>
      <c r="I15" s="104"/>
    </row>
    <row r="16" ht="36" spans="1:9">
      <c r="A16" s="100">
        <f>MAX(A$12:A15)+1</f>
        <v>3</v>
      </c>
      <c r="B16" s="215" t="s">
        <v>115</v>
      </c>
      <c r="C16" s="94" t="s">
        <v>113</v>
      </c>
      <c r="D16" s="95" t="s">
        <v>101</v>
      </c>
      <c r="E16" s="103"/>
      <c r="F16" s="104"/>
      <c r="G16" s="98"/>
      <c r="H16" s="105"/>
      <c r="I16" s="104"/>
    </row>
    <row r="17" ht="36" spans="1:9">
      <c r="A17" s="100">
        <f>MAX(A$12:A16)+1</f>
        <v>4</v>
      </c>
      <c r="B17" s="217" t="s">
        <v>116</v>
      </c>
      <c r="C17" s="94" t="s">
        <v>113</v>
      </c>
      <c r="D17" s="95" t="s">
        <v>117</v>
      </c>
      <c r="E17" s="103"/>
      <c r="F17" s="104"/>
      <c r="G17" s="98"/>
      <c r="H17" s="105"/>
      <c r="I17" s="104"/>
    </row>
    <row r="18" spans="1:9">
      <c r="A18" s="100">
        <f>MAX(A$12:A17)+1</f>
        <v>5</v>
      </c>
      <c r="B18" s="217"/>
      <c r="C18" s="94"/>
      <c r="D18" s="95" t="s">
        <v>117</v>
      </c>
      <c r="E18" s="103"/>
      <c r="F18" s="104"/>
      <c r="G18" s="98"/>
      <c r="H18" s="105"/>
      <c r="I18" s="104"/>
    </row>
    <row r="19" spans="1:9">
      <c r="A19" s="100">
        <f>MAX(A$12:A18)+1</f>
        <v>6</v>
      </c>
      <c r="B19" s="218"/>
      <c r="C19" s="94"/>
      <c r="D19" s="95" t="s">
        <v>117</v>
      </c>
      <c r="E19" s="103"/>
      <c r="F19" s="104"/>
      <c r="G19" s="98"/>
      <c r="H19" s="105"/>
      <c r="I19" s="104"/>
    </row>
    <row r="20" spans="1:9">
      <c r="A20" s="100">
        <f>MAX(A$12:A19)+1</f>
        <v>7</v>
      </c>
      <c r="B20" s="218"/>
      <c r="C20" s="101"/>
      <c r="D20" s="95" t="s">
        <v>117</v>
      </c>
      <c r="E20" s="103"/>
      <c r="F20" s="104"/>
      <c r="G20" s="98"/>
      <c r="H20" s="105"/>
      <c r="I20" s="104"/>
    </row>
    <row r="21" spans="1:9">
      <c r="A21" s="100">
        <f>MAX(A$12:A20)+1</f>
        <v>8</v>
      </c>
      <c r="B21" s="217"/>
      <c r="C21" s="101"/>
      <c r="D21" s="95" t="s">
        <v>117</v>
      </c>
      <c r="E21" s="103"/>
      <c r="F21" s="104"/>
      <c r="G21" s="98"/>
      <c r="H21" s="105"/>
      <c r="I21" s="104"/>
    </row>
    <row r="22" spans="1:9">
      <c r="A22" s="100">
        <f>MAX(A$12:A21)+1</f>
        <v>9</v>
      </c>
      <c r="B22" s="218"/>
      <c r="C22" s="101"/>
      <c r="D22" s="95" t="s">
        <v>117</v>
      </c>
      <c r="E22" s="103"/>
      <c r="F22" s="104"/>
      <c r="G22" s="98"/>
      <c r="H22" s="105"/>
      <c r="I22" s="104"/>
    </row>
    <row r="23" spans="1:9">
      <c r="A23" s="100">
        <f>MAX(A$12:A22)+1</f>
        <v>10</v>
      </c>
      <c r="B23" s="102"/>
      <c r="C23" s="101"/>
      <c r="D23" s="95" t="s">
        <v>117</v>
      </c>
      <c r="E23" s="103"/>
      <c r="F23" s="104"/>
      <c r="G23" s="98"/>
      <c r="H23" s="105"/>
      <c r="I23" s="104"/>
    </row>
    <row r="24" spans="1:9">
      <c r="A24" s="100">
        <f>MAX(A$12:A23)+1</f>
        <v>11</v>
      </c>
      <c r="B24" s="101"/>
      <c r="C24" s="101"/>
      <c r="D24" s="95" t="s">
        <v>117</v>
      </c>
      <c r="E24" s="103"/>
      <c r="F24" s="104"/>
      <c r="G24" s="98"/>
      <c r="H24" s="105"/>
      <c r="I24" s="104"/>
    </row>
    <row r="25" spans="1:9">
      <c r="A25" s="100">
        <f>MAX(A$12:A24)+1</f>
        <v>12</v>
      </c>
      <c r="B25" s="102"/>
      <c r="C25" s="101"/>
      <c r="D25" s="95" t="s">
        <v>117</v>
      </c>
      <c r="E25" s="103"/>
      <c r="F25" s="104"/>
      <c r="G25" s="98"/>
      <c r="H25" s="105"/>
      <c r="I25" s="104"/>
    </row>
    <row r="26" spans="1:9">
      <c r="A26" s="100">
        <f>MAX(A$12:A25)+1</f>
        <v>13</v>
      </c>
      <c r="B26" s="102"/>
      <c r="C26" s="101"/>
      <c r="D26" s="95" t="s">
        <v>117</v>
      </c>
      <c r="E26" s="103"/>
      <c r="F26" s="104"/>
      <c r="G26" s="98"/>
      <c r="H26" s="105"/>
      <c r="I26" s="104"/>
    </row>
    <row r="27" spans="1:9">
      <c r="A27" s="100">
        <f>MAX(A$12:A26)+1</f>
        <v>14</v>
      </c>
      <c r="B27" s="101"/>
      <c r="C27" s="101"/>
      <c r="D27" s="95" t="s">
        <v>117</v>
      </c>
      <c r="E27" s="103"/>
      <c r="F27" s="104"/>
      <c r="G27" s="98"/>
      <c r="H27" s="105"/>
      <c r="I27" s="104"/>
    </row>
    <row r="28" spans="1:9">
      <c r="A28" s="100">
        <f>MAX(A$12:A27)+1</f>
        <v>15</v>
      </c>
      <c r="B28" s="102"/>
      <c r="C28" s="101"/>
      <c r="D28" s="95" t="s">
        <v>117</v>
      </c>
      <c r="E28" s="103"/>
      <c r="F28" s="104"/>
      <c r="G28" s="98"/>
      <c r="H28" s="105"/>
      <c r="I28" s="104"/>
    </row>
    <row r="29" spans="1:9">
      <c r="A29" s="100">
        <f>MAX(A$12:A28)+1</f>
        <v>16</v>
      </c>
      <c r="B29" s="102"/>
      <c r="C29" s="101"/>
      <c r="D29" s="95" t="s">
        <v>117</v>
      </c>
      <c r="E29" s="103"/>
      <c r="F29" s="104"/>
      <c r="G29" s="98"/>
      <c r="H29" s="105"/>
      <c r="I29" s="104"/>
    </row>
    <row r="30" spans="1:9">
      <c r="A30" s="100">
        <f>MAX(A$12:A29)+1</f>
        <v>17</v>
      </c>
      <c r="B30" s="101"/>
      <c r="C30" s="101"/>
      <c r="D30" s="95" t="s">
        <v>117</v>
      </c>
      <c r="E30" s="103"/>
      <c r="F30" s="104"/>
      <c r="G30" s="98"/>
      <c r="H30" s="105"/>
      <c r="I30" s="104"/>
    </row>
    <row r="31" spans="1:9">
      <c r="A31" s="100">
        <f>MAX(A$12:A30)+1</f>
        <v>18</v>
      </c>
      <c r="B31" s="102"/>
      <c r="C31" s="101"/>
      <c r="D31" s="95" t="s">
        <v>117</v>
      </c>
      <c r="E31" s="103"/>
      <c r="F31" s="104"/>
      <c r="G31" s="98"/>
      <c r="H31" s="105"/>
      <c r="I31" s="104"/>
    </row>
    <row r="32" spans="1:9">
      <c r="A32" s="100">
        <f>MAX(A$12:A31)+1</f>
        <v>19</v>
      </c>
      <c r="B32" s="102"/>
      <c r="C32" s="101"/>
      <c r="D32" s="95" t="s">
        <v>117</v>
      </c>
      <c r="E32" s="103"/>
      <c r="F32" s="104"/>
      <c r="G32" s="98"/>
      <c r="H32" s="105"/>
      <c r="I32" s="104"/>
    </row>
    <row r="33" spans="1:9">
      <c r="A33" s="100">
        <f>MAX(A$12:A32)+1</f>
        <v>20</v>
      </c>
      <c r="B33" s="101"/>
      <c r="C33" s="101"/>
      <c r="D33" s="95" t="s">
        <v>117</v>
      </c>
      <c r="E33" s="103"/>
      <c r="F33" s="104"/>
      <c r="G33" s="98"/>
      <c r="H33" s="105"/>
      <c r="I33" s="104"/>
    </row>
    <row r="34" spans="1:9">
      <c r="A34" s="100">
        <f>MAX(A$12:A33)+1</f>
        <v>21</v>
      </c>
      <c r="B34" s="102"/>
      <c r="C34" s="101"/>
      <c r="D34" s="95" t="s">
        <v>117</v>
      </c>
      <c r="E34" s="103"/>
      <c r="F34" s="104"/>
      <c r="G34" s="98"/>
      <c r="H34" s="105"/>
      <c r="I34" s="104"/>
    </row>
    <row r="35" spans="1:9">
      <c r="A35" s="100">
        <f>MAX(A$12:A34)+1</f>
        <v>22</v>
      </c>
      <c r="B35" s="102"/>
      <c r="C35" s="101"/>
      <c r="D35" s="95" t="s">
        <v>117</v>
      </c>
      <c r="E35" s="103"/>
      <c r="F35" s="104"/>
      <c r="G35" s="98"/>
      <c r="H35" s="105"/>
      <c r="I35" s="104"/>
    </row>
    <row r="36" spans="1:9">
      <c r="A36" s="100">
        <f>MAX(A$12:A35)+1</f>
        <v>23</v>
      </c>
      <c r="B36" s="101"/>
      <c r="C36" s="101"/>
      <c r="D36" s="95" t="s">
        <v>117</v>
      </c>
      <c r="E36" s="103"/>
      <c r="F36" s="104"/>
      <c r="G36" s="98"/>
      <c r="H36" s="105"/>
      <c r="I36" s="104"/>
    </row>
    <row r="37" spans="1:9">
      <c r="A37" s="100">
        <f>MAX(A$12:A36)+1</f>
        <v>24</v>
      </c>
      <c r="B37" s="102"/>
      <c r="C37" s="101"/>
      <c r="D37" s="95" t="s">
        <v>117</v>
      </c>
      <c r="E37" s="103"/>
      <c r="F37" s="104"/>
      <c r="G37" s="98"/>
      <c r="H37" s="105"/>
      <c r="I37" s="104"/>
    </row>
    <row r="38" spans="1:9">
      <c r="A38" s="100">
        <f>MAX(A$12:A37)+1</f>
        <v>25</v>
      </c>
      <c r="B38" s="102"/>
      <c r="C38" s="101"/>
      <c r="D38" s="95" t="s">
        <v>117</v>
      </c>
      <c r="E38" s="103"/>
      <c r="F38" s="104"/>
      <c r="G38" s="98"/>
      <c r="H38" s="105"/>
      <c r="I38" s="104"/>
    </row>
    <row r="39" spans="1:9">
      <c r="A39" s="100">
        <f>MAX(A$12:A38)+1</f>
        <v>26</v>
      </c>
      <c r="B39" s="101"/>
      <c r="C39" s="101"/>
      <c r="D39" s="95" t="s">
        <v>117</v>
      </c>
      <c r="E39" s="103"/>
      <c r="F39" s="104"/>
      <c r="G39" s="98"/>
      <c r="H39" s="105"/>
      <c r="I39" s="104"/>
    </row>
    <row r="40" spans="1:9">
      <c r="A40" s="100">
        <f>MAX(A$12:A39)+1</f>
        <v>27</v>
      </c>
      <c r="B40" s="102"/>
      <c r="C40" s="101"/>
      <c r="D40" s="95" t="s">
        <v>117</v>
      </c>
      <c r="E40" s="103"/>
      <c r="F40" s="104"/>
      <c r="G40" s="98"/>
      <c r="H40" s="105"/>
      <c r="I40" s="104"/>
    </row>
    <row r="41" spans="1:9">
      <c r="A41" s="100">
        <f>MAX(A$12:A40)+1</f>
        <v>28</v>
      </c>
      <c r="B41" s="102"/>
      <c r="C41" s="101"/>
      <c r="D41" s="95" t="s">
        <v>117</v>
      </c>
      <c r="E41" s="103"/>
      <c r="F41" s="104"/>
      <c r="G41" s="98"/>
      <c r="H41" s="105"/>
      <c r="I41" s="104"/>
    </row>
    <row r="42" spans="1:9">
      <c r="A42" s="100">
        <f>MAX(A$12:A41)+1</f>
        <v>29</v>
      </c>
      <c r="B42" s="101"/>
      <c r="C42" s="101"/>
      <c r="D42" s="95" t="s">
        <v>117</v>
      </c>
      <c r="E42" s="103"/>
      <c r="F42" s="104"/>
      <c r="G42" s="98"/>
      <c r="H42" s="105"/>
      <c r="I42" s="104"/>
    </row>
    <row r="43" spans="1:9">
      <c r="A43" s="100">
        <f>MAX(A$12:A42)+1</f>
        <v>30</v>
      </c>
      <c r="B43" s="102"/>
      <c r="C43" s="101"/>
      <c r="D43" s="95" t="s">
        <v>117</v>
      </c>
      <c r="E43" s="103"/>
      <c r="F43" s="104"/>
      <c r="G43" s="98"/>
      <c r="H43" s="105"/>
      <c r="I43" s="104"/>
    </row>
    <row r="44" spans="1:9">
      <c r="A44" s="100">
        <f>MAX(A$12:A43)+1</f>
        <v>31</v>
      </c>
      <c r="B44" s="102"/>
      <c r="C44" s="101"/>
      <c r="D44" s="95" t="s">
        <v>117</v>
      </c>
      <c r="E44" s="103"/>
      <c r="F44" s="104"/>
      <c r="G44" s="98"/>
      <c r="H44" s="105"/>
      <c r="I44" s="104"/>
    </row>
    <row r="45" spans="1:9">
      <c r="A45" s="100">
        <f>MAX(A$12:A44)+1</f>
        <v>32</v>
      </c>
      <c r="B45" s="101"/>
      <c r="C45" s="101"/>
      <c r="D45" s="95" t="s">
        <v>117</v>
      </c>
      <c r="E45" s="103"/>
      <c r="F45" s="104"/>
      <c r="G45" s="98"/>
      <c r="H45" s="105"/>
      <c r="I45" s="104"/>
    </row>
    <row r="46" spans="1:9">
      <c r="A46" s="100">
        <f>MAX(A$12:A45)+1</f>
        <v>33</v>
      </c>
      <c r="B46" s="102"/>
      <c r="C46" s="101"/>
      <c r="D46" s="95" t="s">
        <v>117</v>
      </c>
      <c r="E46" s="103"/>
      <c r="F46" s="104"/>
      <c r="G46" s="98"/>
      <c r="H46" s="105"/>
      <c r="I46" s="104"/>
    </row>
    <row r="47" spans="1:9">
      <c r="A47" s="100">
        <f>MAX(A$12:A46)+1</f>
        <v>34</v>
      </c>
      <c r="B47" s="102"/>
      <c r="C47" s="101"/>
      <c r="D47" s="95" t="s">
        <v>117</v>
      </c>
      <c r="E47" s="103"/>
      <c r="F47" s="104"/>
      <c r="G47" s="98"/>
      <c r="H47" s="105"/>
      <c r="I47" s="104"/>
    </row>
    <row r="48" spans="1:9">
      <c r="A48" s="100">
        <f>MAX(A$12:A47)+1</f>
        <v>35</v>
      </c>
      <c r="B48" s="101"/>
      <c r="C48" s="101"/>
      <c r="D48" s="95" t="s">
        <v>117</v>
      </c>
      <c r="E48" s="103"/>
      <c r="F48" s="104"/>
      <c r="G48" s="98"/>
      <c r="H48" s="105"/>
      <c r="I48" s="104"/>
    </row>
    <row r="49" spans="1:9">
      <c r="A49" s="100">
        <f>MAX(A$12:A48)+1</f>
        <v>36</v>
      </c>
      <c r="B49" s="102"/>
      <c r="C49" s="101"/>
      <c r="D49" s="95" t="s">
        <v>117</v>
      </c>
      <c r="E49" s="103"/>
      <c r="F49" s="104"/>
      <c r="G49" s="98"/>
      <c r="H49" s="105"/>
      <c r="I49" s="104"/>
    </row>
    <row r="50" spans="1:9">
      <c r="A50" s="100">
        <f>MAX(A$12:A49)+1</f>
        <v>37</v>
      </c>
      <c r="B50" s="102"/>
      <c r="C50" s="101"/>
      <c r="D50" s="95" t="s">
        <v>117</v>
      </c>
      <c r="E50" s="103"/>
      <c r="F50" s="104"/>
      <c r="G50" s="98"/>
      <c r="H50" s="105"/>
      <c r="I50" s="104"/>
    </row>
    <row r="51" spans="1:9">
      <c r="A51" s="100">
        <f>MAX(A$12:A50)+1</f>
        <v>38</v>
      </c>
      <c r="B51" s="101"/>
      <c r="C51" s="101"/>
      <c r="D51" s="95" t="s">
        <v>117</v>
      </c>
      <c r="E51" s="103"/>
      <c r="F51" s="104"/>
      <c r="G51" s="98"/>
      <c r="H51" s="105"/>
      <c r="I51" s="104"/>
    </row>
    <row r="52" spans="1:9">
      <c r="A52" s="100">
        <f>MAX(A$12:A51)+1</f>
        <v>39</v>
      </c>
      <c r="B52" s="102"/>
      <c r="C52" s="101"/>
      <c r="D52" s="95" t="s">
        <v>117</v>
      </c>
      <c r="E52" s="103"/>
      <c r="F52" s="104"/>
      <c r="G52" s="98"/>
      <c r="H52" s="105"/>
      <c r="I52" s="104"/>
    </row>
    <row r="53" spans="1:9">
      <c r="A53" s="100">
        <f>MAX(A$12:A52)+1</f>
        <v>40</v>
      </c>
      <c r="B53" s="102"/>
      <c r="C53" s="101"/>
      <c r="D53" s="95" t="s">
        <v>117</v>
      </c>
      <c r="E53" s="103"/>
      <c r="F53" s="104"/>
      <c r="G53" s="98"/>
      <c r="H53" s="105"/>
      <c r="I53" s="104"/>
    </row>
    <row r="54" spans="1:9">
      <c r="A54" s="100">
        <f>MAX(A$12:A53)+1</f>
        <v>41</v>
      </c>
      <c r="B54" s="101"/>
      <c r="C54" s="101"/>
      <c r="D54" s="95" t="s">
        <v>117</v>
      </c>
      <c r="E54" s="103"/>
      <c r="F54" s="104"/>
      <c r="G54" s="98"/>
      <c r="H54" s="105"/>
      <c r="I54" s="104"/>
    </row>
    <row r="55" spans="1:9">
      <c r="A55" s="100">
        <f>MAX(A$12:A54)+1</f>
        <v>42</v>
      </c>
      <c r="B55" s="102"/>
      <c r="C55" s="101"/>
      <c r="D55" s="95" t="s">
        <v>117</v>
      </c>
      <c r="E55" s="103"/>
      <c r="F55" s="104"/>
      <c r="G55" s="98"/>
      <c r="H55" s="105"/>
      <c r="I55" s="104"/>
    </row>
    <row r="56" spans="1:9">
      <c r="A56" s="100">
        <f>MAX(A$12:A55)+1</f>
        <v>43</v>
      </c>
      <c r="B56" s="102"/>
      <c r="C56" s="101"/>
      <c r="D56" s="95" t="s">
        <v>117</v>
      </c>
      <c r="E56" s="103"/>
      <c r="F56" s="104"/>
      <c r="G56" s="98"/>
      <c r="H56" s="105"/>
      <c r="I56" s="104"/>
    </row>
    <row r="57" spans="1:9">
      <c r="A57" s="100">
        <f>MAX(A$12:A56)+1</f>
        <v>44</v>
      </c>
      <c r="B57" s="101"/>
      <c r="C57" s="101"/>
      <c r="D57" s="95" t="s">
        <v>117</v>
      </c>
      <c r="E57" s="103"/>
      <c r="F57" s="104"/>
      <c r="G57" s="98"/>
      <c r="H57" s="105"/>
      <c r="I57" s="104"/>
    </row>
    <row r="58" spans="1:9">
      <c r="A58" s="100">
        <f>MAX(A$12:A57)+1</f>
        <v>45</v>
      </c>
      <c r="B58" s="102"/>
      <c r="C58" s="101"/>
      <c r="D58" s="95" t="s">
        <v>117</v>
      </c>
      <c r="E58" s="103"/>
      <c r="F58" s="104"/>
      <c r="G58" s="98"/>
      <c r="H58" s="105"/>
      <c r="I58" s="104"/>
    </row>
    <row r="59" spans="1:9">
      <c r="A59" s="100">
        <f>MAX(A$12:A58)+1</f>
        <v>46</v>
      </c>
      <c r="B59" s="102"/>
      <c r="C59" s="101"/>
      <c r="D59" s="95" t="s">
        <v>117</v>
      </c>
      <c r="E59" s="103"/>
      <c r="F59" s="104"/>
      <c r="G59" s="98"/>
      <c r="H59" s="105"/>
      <c r="I59" s="104"/>
    </row>
    <row r="60" spans="1:9">
      <c r="A60" s="100">
        <f>MAX(A$12:A59)+1</f>
        <v>47</v>
      </c>
      <c r="B60" s="101"/>
      <c r="C60" s="101"/>
      <c r="D60" s="95" t="s">
        <v>117</v>
      </c>
      <c r="E60" s="103"/>
      <c r="F60" s="104"/>
      <c r="G60" s="98"/>
      <c r="H60" s="105"/>
      <c r="I60" s="104"/>
    </row>
    <row r="61" spans="1:9">
      <c r="A61" s="100">
        <f>MAX(A$12:A60)+1</f>
        <v>48</v>
      </c>
      <c r="B61" s="102"/>
      <c r="C61" s="101"/>
      <c r="D61" s="95" t="s">
        <v>117</v>
      </c>
      <c r="E61" s="103"/>
      <c r="F61" s="104"/>
      <c r="G61" s="98"/>
      <c r="H61" s="105"/>
      <c r="I61" s="104"/>
    </row>
    <row r="62" spans="1:9">
      <c r="A62" s="100">
        <f>MAX(A$12:A61)+1</f>
        <v>49</v>
      </c>
      <c r="B62" s="102"/>
      <c r="C62" s="101"/>
      <c r="D62" s="95" t="s">
        <v>117</v>
      </c>
      <c r="E62" s="103"/>
      <c r="F62" s="104"/>
      <c r="G62" s="98"/>
      <c r="H62" s="105"/>
      <c r="I62" s="104"/>
    </row>
    <row r="63" spans="1:9">
      <c r="A63" s="100">
        <f>MAX(A$12:A62)+1</f>
        <v>50</v>
      </c>
      <c r="B63" s="101"/>
      <c r="C63" s="101"/>
      <c r="D63" s="95" t="s">
        <v>117</v>
      </c>
      <c r="E63" s="103"/>
      <c r="F63" s="104"/>
      <c r="G63" s="98"/>
      <c r="H63" s="105"/>
      <c r="I63" s="104"/>
    </row>
    <row r="64" spans="1:9">
      <c r="A64" s="107"/>
      <c r="B64" s="107"/>
      <c r="C64" s="107"/>
      <c r="D64" s="107"/>
      <c r="E64" s="107"/>
      <c r="F64" s="107"/>
      <c r="G64" s="107"/>
      <c r="H64" s="107"/>
      <c r="I64" s="107"/>
    </row>
    <row r="65" spans="1:9">
      <c r="A65" s="112" t="s">
        <v>118</v>
      </c>
      <c r="B65" s="112"/>
      <c r="C65" s="112"/>
      <c r="D65" s="112"/>
      <c r="E65" s="112"/>
      <c r="F65" s="112"/>
      <c r="G65" s="112"/>
      <c r="H65" s="112"/>
      <c r="I65" s="112"/>
    </row>
    <row r="66" spans="1:9">
      <c r="A66" s="107"/>
      <c r="B66" s="107"/>
      <c r="C66" s="107"/>
      <c r="D66" s="107"/>
      <c r="E66" s="107"/>
      <c r="F66" s="107"/>
      <c r="G66" s="107"/>
      <c r="H66" s="107"/>
      <c r="I66" s="107"/>
    </row>
    <row r="67" s="62" customFormat="1" ht="18" customHeight="1" spans="1:9">
      <c r="A67" s="113"/>
      <c r="B67" s="114"/>
      <c r="I67" s="114"/>
    </row>
    <row r="68" s="62" customFormat="1" ht="18" customHeight="1" spans="1:9">
      <c r="A68" s="113"/>
      <c r="B68" s="114"/>
      <c r="I68" s="114"/>
    </row>
    <row r="69" s="62" customFormat="1" ht="18" customHeight="1" spans="1:9">
      <c r="A69" s="114"/>
      <c r="B69" s="114"/>
      <c r="I69" s="114"/>
    </row>
    <row r="70" s="62" customFormat="1" ht="18" customHeight="1" spans="1:9">
      <c r="A70" s="114"/>
      <c r="B70" s="114"/>
      <c r="I70" s="114"/>
    </row>
    <row r="71" s="62" customFormat="1" ht="18" customHeight="1" spans="1:9">
      <c r="A71" s="114"/>
      <c r="B71" s="114"/>
      <c r="I71" s="114"/>
    </row>
    <row r="72" s="62" customFormat="1" ht="18" customHeight="1" spans="1:9">
      <c r="A72" s="114"/>
      <c r="B72" s="114"/>
      <c r="I72" s="114"/>
    </row>
    <row r="73" s="62" customFormat="1" ht="18" customHeight="1" spans="1:9">
      <c r="A73" s="114"/>
      <c r="B73" s="114"/>
      <c r="I73" s="114"/>
    </row>
    <row r="74" s="62" customFormat="1" ht="18" customHeight="1" spans="1:9">
      <c r="A74" s="114"/>
      <c r="B74" s="114"/>
      <c r="I74" s="114"/>
    </row>
    <row r="75" s="62" customFormat="1" spans="1:9">
      <c r="A75" s="114"/>
      <c r="B75" s="114"/>
      <c r="C75" s="114"/>
      <c r="D75" s="114"/>
      <c r="E75" s="114"/>
      <c r="F75" s="114"/>
      <c r="G75" s="114"/>
      <c r="H75" s="114"/>
      <c r="I75" s="114"/>
    </row>
  </sheetData>
  <mergeCells count="5">
    <mergeCell ref="A1:I1"/>
    <mergeCell ref="A13:I13"/>
    <mergeCell ref="A64:I64"/>
    <mergeCell ref="A65:I65"/>
    <mergeCell ref="A66:I66"/>
  </mergeCells>
  <conditionalFormatting sqref="D14:D63">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15 D16:D63">
      <formula1>"U,P,F,B,S,n/a"</formula1>
    </dataValidation>
  </dataValidation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47457"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7457" progId="Paint.Picture" r:id="rId4"/>
      </mc:Fallback>
    </mc:AlternateContent>
    <mc:AlternateContent xmlns:mc="http://schemas.openxmlformats.org/markup-compatibility/2006">
      <mc:Choice Requires="x14">
        <oleObject shapeId="147458" progId="Paint.Picture" r:id="rId6">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7458" progId="Paint.Picture" r:id="rId6"/>
      </mc:Fallback>
    </mc:AlternateContent>
    <mc:AlternateContent xmlns:mc="http://schemas.openxmlformats.org/markup-compatibility/2006">
      <mc:Choice Requires="x14">
        <oleObject shapeId="147459" progId="Paint.Picture" r:id="rId7">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7459" progId="Paint.Picture" r:id="rId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5"/>
  <sheetViews>
    <sheetView topLeftCell="A71" workbookViewId="0">
      <selection activeCell="D76" sqref="D76"/>
    </sheetView>
  </sheetViews>
  <sheetFormatPr defaultColWidth="9" defaultRowHeight="12.75" outlineLevelCol="6"/>
  <cols>
    <col min="1" max="1" width="3.14285714285714" customWidth="1"/>
    <col min="2" max="2" width="32.1428571428571" customWidth="1"/>
    <col min="3" max="3" width="23.2857142857143" customWidth="1"/>
    <col min="4" max="4" width="30.4285714285714" customWidth="1"/>
    <col min="5" max="5" width="24.1428571428571" customWidth="1"/>
    <col min="6" max="6" width="9.14285714285714" customWidth="1"/>
    <col min="7" max="7" width="48.5714285714286" customWidth="1"/>
  </cols>
  <sheetData>
    <row r="1" ht="16.5" spans="1:7">
      <c r="A1" s="115" t="s">
        <v>112</v>
      </c>
      <c r="B1" s="115"/>
      <c r="C1" s="115"/>
      <c r="D1" s="115"/>
      <c r="E1" s="115"/>
      <c r="F1" s="115"/>
      <c r="G1" s="115"/>
    </row>
    <row r="2" ht="36" customHeight="1" spans="1:7">
      <c r="A2" s="116"/>
      <c r="B2" s="117" t="s">
        <v>119</v>
      </c>
      <c r="C2" s="188" t="s">
        <v>120</v>
      </c>
      <c r="D2" s="189"/>
      <c r="E2" s="190"/>
      <c r="F2" s="119" t="s">
        <v>121</v>
      </c>
      <c r="G2" s="120" t="s">
        <v>122</v>
      </c>
    </row>
    <row r="3" ht="27.75" customHeight="1" spans="1:7">
      <c r="A3" s="122"/>
      <c r="B3" s="123" t="s">
        <v>123</v>
      </c>
      <c r="C3" s="191" t="s">
        <v>124</v>
      </c>
      <c r="D3" s="192"/>
      <c r="E3" s="192"/>
      <c r="F3" s="192"/>
      <c r="G3" s="193"/>
    </row>
    <row r="4" customHeight="1" spans="1:7">
      <c r="A4" s="126"/>
      <c r="B4" s="123" t="s">
        <v>125</v>
      </c>
      <c r="C4" s="191" t="s">
        <v>126</v>
      </c>
      <c r="D4" s="192"/>
      <c r="E4" s="192"/>
      <c r="F4" s="192"/>
      <c r="G4" s="193"/>
    </row>
    <row r="5" spans="1:7">
      <c r="A5" s="126"/>
      <c r="B5" s="123" t="s">
        <v>127</v>
      </c>
      <c r="C5" s="194"/>
      <c r="D5" s="195"/>
      <c r="E5" s="195"/>
      <c r="F5" s="195"/>
      <c r="G5" s="196"/>
    </row>
    <row r="6" ht="26.25" customHeight="1" spans="1:7">
      <c r="A6" s="127"/>
      <c r="B6" s="128" t="s">
        <v>128</v>
      </c>
      <c r="C6" s="197" t="s">
        <v>129</v>
      </c>
      <c r="D6" s="198"/>
      <c r="E6" s="198"/>
      <c r="F6" s="198"/>
      <c r="G6" s="199"/>
    </row>
    <row r="7" spans="1:7">
      <c r="A7" s="130"/>
      <c r="B7" s="131" t="s">
        <v>130</v>
      </c>
      <c r="C7" s="200" t="s">
        <v>131</v>
      </c>
      <c r="D7" s="201"/>
      <c r="E7" s="202"/>
      <c r="F7" s="133" t="s">
        <v>132</v>
      </c>
      <c r="G7" s="134"/>
    </row>
    <row r="8" ht="13.5" spans="1:7">
      <c r="A8" s="136"/>
      <c r="B8" s="137" t="s">
        <v>133</v>
      </c>
      <c r="C8" s="203" t="s">
        <v>134</v>
      </c>
      <c r="D8" s="204"/>
      <c r="E8" s="205"/>
      <c r="F8" s="139" t="s">
        <v>135</v>
      </c>
      <c r="G8" s="140" t="s">
        <v>136</v>
      </c>
    </row>
    <row r="9" ht="26.25" spans="1:7">
      <c r="A9" s="142" t="s">
        <v>137</v>
      </c>
      <c r="B9" s="143" t="s">
        <v>138</v>
      </c>
      <c r="C9" s="143" t="s">
        <v>139</v>
      </c>
      <c r="D9" s="143" t="s">
        <v>140</v>
      </c>
      <c r="E9" s="143" t="s">
        <v>141</v>
      </c>
      <c r="F9" s="144" t="s">
        <v>108</v>
      </c>
      <c r="G9" s="145" t="s">
        <v>142</v>
      </c>
    </row>
    <row r="10" spans="1:7">
      <c r="A10" s="147">
        <v>1</v>
      </c>
      <c r="B10" s="148" t="s">
        <v>143</v>
      </c>
      <c r="C10" s="148"/>
      <c r="D10" s="149" t="s">
        <v>144</v>
      </c>
      <c r="E10" s="150"/>
      <c r="F10" s="95" t="s">
        <v>117</v>
      </c>
      <c r="G10" s="151"/>
    </row>
    <row r="11" ht="24" spans="1:7">
      <c r="A11" s="147">
        <v>2</v>
      </c>
      <c r="B11" s="148" t="s">
        <v>145</v>
      </c>
      <c r="C11" s="148"/>
      <c r="D11" s="149" t="s">
        <v>146</v>
      </c>
      <c r="E11" s="150"/>
      <c r="F11" s="95" t="s">
        <v>117</v>
      </c>
      <c r="G11" s="206"/>
    </row>
    <row r="12" ht="142" customHeight="1" spans="1:7">
      <c r="A12" s="147"/>
      <c r="B12" s="148"/>
      <c r="C12" s="148"/>
      <c r="D12" s="149" t="s">
        <v>147</v>
      </c>
      <c r="E12" s="150"/>
      <c r="F12" s="95"/>
      <c r="G12" s="206"/>
    </row>
    <row r="13" ht="24" spans="1:7">
      <c r="A13" s="147">
        <v>3</v>
      </c>
      <c r="B13" s="158" t="s">
        <v>148</v>
      </c>
      <c r="C13" s="158"/>
      <c r="D13" s="174" t="s">
        <v>149</v>
      </c>
      <c r="E13" s="153"/>
      <c r="F13" s="95" t="s">
        <v>117</v>
      </c>
      <c r="G13" s="154"/>
    </row>
    <row r="14" spans="1:7">
      <c r="A14" s="147"/>
      <c r="B14" s="158"/>
      <c r="C14" s="158"/>
      <c r="D14" s="101" t="s">
        <v>150</v>
      </c>
      <c r="E14" s="208"/>
      <c r="F14" s="95" t="s">
        <v>117</v>
      </c>
      <c r="G14" s="154"/>
    </row>
    <row r="15" spans="1:7">
      <c r="A15" s="147"/>
      <c r="B15" s="209"/>
      <c r="C15" s="165"/>
      <c r="D15" s="165" t="s">
        <v>151</v>
      </c>
      <c r="E15" s="160"/>
      <c r="F15" s="95" t="s">
        <v>117</v>
      </c>
      <c r="G15" s="154"/>
    </row>
    <row r="16" spans="1:7">
      <c r="A16" s="147"/>
      <c r="B16" s="209"/>
      <c r="C16" s="165"/>
      <c r="D16" s="165" t="s">
        <v>152</v>
      </c>
      <c r="E16" s="160"/>
      <c r="F16" s="95" t="s">
        <v>117</v>
      </c>
      <c r="G16" s="154"/>
    </row>
    <row r="17" spans="1:7">
      <c r="A17" s="147"/>
      <c r="B17" s="209"/>
      <c r="C17" s="165"/>
      <c r="D17" s="165" t="s">
        <v>153</v>
      </c>
      <c r="E17" s="160"/>
      <c r="F17" s="95"/>
      <c r="G17" s="154"/>
    </row>
    <row r="18" spans="1:7">
      <c r="A18" s="147"/>
      <c r="B18" s="209"/>
      <c r="C18" s="165"/>
      <c r="D18" s="165" t="s">
        <v>154</v>
      </c>
      <c r="E18" s="160"/>
      <c r="F18" s="95" t="s">
        <v>117</v>
      </c>
      <c r="G18" s="154"/>
    </row>
    <row r="19" ht="20" customHeight="1" spans="1:7">
      <c r="A19" s="147"/>
      <c r="B19" s="209"/>
      <c r="C19" s="165"/>
      <c r="D19" s="165" t="s">
        <v>155</v>
      </c>
      <c r="E19" s="160"/>
      <c r="F19" s="95" t="s">
        <v>117</v>
      </c>
      <c r="G19" s="210"/>
    </row>
    <row r="20" ht="25.5" spans="1:7">
      <c r="A20" s="147"/>
      <c r="B20" s="209"/>
      <c r="C20" s="165"/>
      <c r="D20" s="165" t="s">
        <v>156</v>
      </c>
      <c r="E20" s="160"/>
      <c r="F20" s="95" t="s">
        <v>117</v>
      </c>
      <c r="G20" s="154"/>
    </row>
    <row r="21" ht="25.5" spans="1:7">
      <c r="A21" s="147"/>
      <c r="B21" s="165"/>
      <c r="C21" s="165"/>
      <c r="D21" s="165" t="s">
        <v>157</v>
      </c>
      <c r="E21" s="160"/>
      <c r="F21" s="95" t="s">
        <v>117</v>
      </c>
      <c r="G21" s="154"/>
    </row>
    <row r="22" ht="25.5" spans="1:7">
      <c r="A22" s="147"/>
      <c r="B22" s="165"/>
      <c r="C22" s="165"/>
      <c r="D22" s="165" t="s">
        <v>158</v>
      </c>
      <c r="E22" s="160"/>
      <c r="F22" s="95" t="s">
        <v>117</v>
      </c>
      <c r="G22" s="154"/>
    </row>
    <row r="23" spans="1:7">
      <c r="A23" s="147"/>
      <c r="B23" s="165"/>
      <c r="C23" s="165"/>
      <c r="D23" s="165" t="s">
        <v>159</v>
      </c>
      <c r="E23" s="160"/>
      <c r="F23" s="95" t="s">
        <v>117</v>
      </c>
      <c r="G23" s="154"/>
    </row>
    <row r="24" spans="1:7">
      <c r="A24" s="147">
        <v>4</v>
      </c>
      <c r="B24" s="165" t="s">
        <v>160</v>
      </c>
      <c r="C24" s="165"/>
      <c r="D24" s="165" t="s">
        <v>161</v>
      </c>
      <c r="E24" s="160"/>
      <c r="F24" s="95" t="s">
        <v>117</v>
      </c>
      <c r="G24" s="154"/>
    </row>
    <row r="25" spans="1:7">
      <c r="A25" s="147">
        <v>5</v>
      </c>
      <c r="B25" s="165" t="s">
        <v>162</v>
      </c>
      <c r="C25" s="165"/>
      <c r="D25" s="165" t="s">
        <v>163</v>
      </c>
      <c r="E25" s="160"/>
      <c r="F25" s="95" t="s">
        <v>117</v>
      </c>
      <c r="G25" s="154"/>
    </row>
    <row r="26" ht="51" spans="1:7">
      <c r="A26" s="147">
        <v>6</v>
      </c>
      <c r="B26" s="165" t="s">
        <v>164</v>
      </c>
      <c r="C26" s="165"/>
      <c r="D26" s="165" t="s">
        <v>165</v>
      </c>
      <c r="E26" s="160"/>
      <c r="F26" s="95" t="s">
        <v>117</v>
      </c>
      <c r="G26" s="154"/>
    </row>
    <row r="27" spans="1:7">
      <c r="A27" s="147">
        <v>7</v>
      </c>
      <c r="B27" s="165" t="s">
        <v>166</v>
      </c>
      <c r="C27" s="165"/>
      <c r="D27" s="165" t="s">
        <v>167</v>
      </c>
      <c r="E27" s="160"/>
      <c r="F27" s="95" t="s">
        <v>117</v>
      </c>
      <c r="G27" s="154"/>
    </row>
    <row r="28" ht="25.5" spans="1:7">
      <c r="A28" s="147">
        <v>8</v>
      </c>
      <c r="B28" s="165" t="s">
        <v>168</v>
      </c>
      <c r="C28" s="165"/>
      <c r="D28" s="165" t="s">
        <v>169</v>
      </c>
      <c r="E28" s="160"/>
      <c r="F28" s="95" t="s">
        <v>117</v>
      </c>
      <c r="G28" s="154"/>
    </row>
    <row r="29" ht="25.5" spans="1:7">
      <c r="A29" s="147">
        <v>9</v>
      </c>
      <c r="B29" s="165" t="s">
        <v>170</v>
      </c>
      <c r="C29" s="165"/>
      <c r="D29" s="165" t="s">
        <v>171</v>
      </c>
      <c r="E29" s="160"/>
      <c r="F29" s="95" t="s">
        <v>117</v>
      </c>
      <c r="G29" s="154"/>
    </row>
    <row r="30" ht="25.5" spans="1:7">
      <c r="A30" s="147">
        <v>10</v>
      </c>
      <c r="B30" s="165" t="s">
        <v>172</v>
      </c>
      <c r="C30" s="165"/>
      <c r="D30" s="165" t="s">
        <v>173</v>
      </c>
      <c r="E30" s="160"/>
      <c r="F30" s="95" t="s">
        <v>117</v>
      </c>
      <c r="G30" s="154"/>
    </row>
    <row r="31" ht="129" customHeight="1" spans="1:7">
      <c r="A31" s="147">
        <v>11</v>
      </c>
      <c r="B31" s="165" t="s">
        <v>174</v>
      </c>
      <c r="C31" s="165"/>
      <c r="D31" s="165" t="s">
        <v>175</v>
      </c>
      <c r="E31" s="160"/>
      <c r="F31" s="95" t="s">
        <v>117</v>
      </c>
      <c r="G31" s="210"/>
    </row>
    <row r="32" ht="132" customHeight="1" spans="1:7">
      <c r="A32" s="147"/>
      <c r="B32" s="165"/>
      <c r="C32" s="165"/>
      <c r="D32" s="165" t="s">
        <v>176</v>
      </c>
      <c r="E32" s="160"/>
      <c r="F32" s="95"/>
      <c r="G32" s="210"/>
    </row>
    <row r="33" ht="28" customHeight="1" spans="1:7">
      <c r="A33" s="147"/>
      <c r="B33" s="165"/>
      <c r="C33" s="165"/>
      <c r="D33" s="165" t="s">
        <v>177</v>
      </c>
      <c r="E33" s="160"/>
      <c r="F33" s="95"/>
      <c r="G33" s="210"/>
    </row>
    <row r="34" customHeight="1" spans="1:7">
      <c r="A34" s="147">
        <v>12</v>
      </c>
      <c r="B34" s="165" t="s">
        <v>178</v>
      </c>
      <c r="C34" s="165"/>
      <c r="D34" s="165" t="s">
        <v>179</v>
      </c>
      <c r="E34" s="160"/>
      <c r="F34" s="95" t="s">
        <v>117</v>
      </c>
      <c r="G34" s="154"/>
    </row>
    <row r="35" ht="57" customHeight="1" spans="1:7">
      <c r="A35" s="147">
        <v>13</v>
      </c>
      <c r="B35" s="165" t="s">
        <v>180</v>
      </c>
      <c r="C35" s="165"/>
      <c r="D35" s="165" t="s">
        <v>146</v>
      </c>
      <c r="E35" s="160"/>
      <c r="F35" s="95" t="s">
        <v>117</v>
      </c>
      <c r="G35" s="154"/>
    </row>
    <row r="36" ht="36" customHeight="1" spans="1:7">
      <c r="A36" s="147">
        <v>14</v>
      </c>
      <c r="B36" s="165" t="s">
        <v>181</v>
      </c>
      <c r="C36" s="165"/>
      <c r="D36" s="165" t="s">
        <v>182</v>
      </c>
      <c r="E36" s="160"/>
      <c r="F36" s="95" t="s">
        <v>117</v>
      </c>
      <c r="G36" s="154"/>
    </row>
    <row r="37" ht="25.5" spans="1:7">
      <c r="A37" s="147"/>
      <c r="B37" s="165"/>
      <c r="C37" s="165"/>
      <c r="D37" s="165" t="s">
        <v>183</v>
      </c>
      <c r="E37" s="160"/>
      <c r="F37" s="95" t="s">
        <v>117</v>
      </c>
      <c r="G37" s="154"/>
    </row>
    <row r="38" spans="1:7">
      <c r="A38" s="147"/>
      <c r="B38" s="165"/>
      <c r="C38" s="165"/>
      <c r="D38" s="165"/>
      <c r="E38" s="160"/>
      <c r="F38" s="95" t="s">
        <v>117</v>
      </c>
      <c r="G38" s="154"/>
    </row>
    <row r="39" ht="13.5" spans="1:7">
      <c r="A39" s="167"/>
      <c r="B39" s="168" t="s">
        <v>184</v>
      </c>
      <c r="C39" s="168"/>
      <c r="D39" s="169"/>
      <c r="E39" s="169"/>
      <c r="F39" s="211" t="s">
        <v>101</v>
      </c>
      <c r="G39" s="170"/>
    </row>
    <row r="46" ht="16.5" spans="1:7">
      <c r="A46" s="115" t="s">
        <v>114</v>
      </c>
      <c r="B46" s="115"/>
      <c r="C46" s="115"/>
      <c r="D46" s="115"/>
      <c r="E46" s="115"/>
      <c r="F46" s="115"/>
      <c r="G46" s="115"/>
    </row>
    <row r="47" ht="26" customHeight="1" spans="1:7">
      <c r="A47" s="116"/>
      <c r="B47" s="117" t="s">
        <v>119</v>
      </c>
      <c r="C47" s="188" t="s">
        <v>185</v>
      </c>
      <c r="D47" s="189"/>
      <c r="E47" s="190"/>
      <c r="F47" s="119" t="s">
        <v>121</v>
      </c>
      <c r="G47" s="120" t="s">
        <v>122</v>
      </c>
    </row>
    <row r="48" customHeight="1" spans="1:7">
      <c r="A48" s="122"/>
      <c r="B48" s="123" t="s">
        <v>123</v>
      </c>
      <c r="C48" s="191" t="s">
        <v>124</v>
      </c>
      <c r="D48" s="192"/>
      <c r="E48" s="192"/>
      <c r="F48" s="192"/>
      <c r="G48" s="193"/>
    </row>
    <row r="49" customHeight="1" spans="1:7">
      <c r="A49" s="126"/>
      <c r="B49" s="123" t="s">
        <v>125</v>
      </c>
      <c r="C49" s="191" t="s">
        <v>126</v>
      </c>
      <c r="D49" s="192"/>
      <c r="E49" s="192"/>
      <c r="F49" s="192"/>
      <c r="G49" s="193"/>
    </row>
    <row r="50" spans="1:7">
      <c r="A50" s="126"/>
      <c r="B50" s="123" t="s">
        <v>127</v>
      </c>
      <c r="C50" s="194"/>
      <c r="D50" s="195"/>
      <c r="E50" s="195"/>
      <c r="F50" s="195"/>
      <c r="G50" s="196"/>
    </row>
    <row r="51" customHeight="1" spans="1:7">
      <c r="A51" s="127"/>
      <c r="B51" s="128" t="s">
        <v>128</v>
      </c>
      <c r="C51" s="197" t="s">
        <v>129</v>
      </c>
      <c r="D51" s="198"/>
      <c r="E51" s="198"/>
      <c r="F51" s="198"/>
      <c r="G51" s="199"/>
    </row>
    <row r="52" spans="1:7">
      <c r="A52" s="130"/>
      <c r="B52" s="131" t="s">
        <v>130</v>
      </c>
      <c r="C52" s="200" t="s">
        <v>131</v>
      </c>
      <c r="D52" s="201"/>
      <c r="E52" s="202"/>
      <c r="F52" s="133" t="s">
        <v>132</v>
      </c>
      <c r="G52" s="134"/>
    </row>
    <row r="53" ht="13.5" spans="1:7">
      <c r="A53" s="136"/>
      <c r="B53" s="137" t="s">
        <v>133</v>
      </c>
      <c r="C53" s="203" t="s">
        <v>134</v>
      </c>
      <c r="D53" s="204"/>
      <c r="E53" s="205"/>
      <c r="F53" s="139" t="s">
        <v>135</v>
      </c>
      <c r="G53" s="140" t="s">
        <v>136</v>
      </c>
    </row>
    <row r="54" ht="26.25" spans="1:7">
      <c r="A54" s="142" t="s">
        <v>137</v>
      </c>
      <c r="B54" s="143" t="s">
        <v>138</v>
      </c>
      <c r="C54" s="143" t="s">
        <v>139</v>
      </c>
      <c r="D54" s="143" t="s">
        <v>140</v>
      </c>
      <c r="E54" s="143" t="s">
        <v>141</v>
      </c>
      <c r="F54" s="144" t="s">
        <v>108</v>
      </c>
      <c r="G54" s="145" t="s">
        <v>142</v>
      </c>
    </row>
    <row r="55" spans="1:7">
      <c r="A55" s="147">
        <v>1</v>
      </c>
      <c r="B55" s="148" t="s">
        <v>143</v>
      </c>
      <c r="C55" s="148"/>
      <c r="D55" s="149" t="s">
        <v>144</v>
      </c>
      <c r="E55" s="150"/>
      <c r="F55" s="95" t="s">
        <v>117</v>
      </c>
      <c r="G55" s="151"/>
    </row>
    <row r="56" ht="24" spans="1:7">
      <c r="A56" s="147">
        <v>2</v>
      </c>
      <c r="B56" s="148" t="s">
        <v>145</v>
      </c>
      <c r="C56" s="148"/>
      <c r="D56" s="149" t="s">
        <v>146</v>
      </c>
      <c r="E56" s="150"/>
      <c r="F56" s="95" t="s">
        <v>117</v>
      </c>
      <c r="G56" s="206"/>
    </row>
    <row r="57" ht="139" customHeight="1" spans="1:7">
      <c r="A57" s="147"/>
      <c r="B57" s="148"/>
      <c r="C57" s="148"/>
      <c r="D57" s="149" t="s">
        <v>147</v>
      </c>
      <c r="E57" s="150"/>
      <c r="F57" s="95"/>
      <c r="G57" s="206"/>
    </row>
    <row r="58" ht="27" customHeight="1" spans="1:7">
      <c r="A58" s="147">
        <v>3</v>
      </c>
      <c r="B58" s="158" t="s">
        <v>148</v>
      </c>
      <c r="C58" s="158"/>
      <c r="D58" s="174" t="s">
        <v>149</v>
      </c>
      <c r="E58" s="153"/>
      <c r="F58" s="95" t="s">
        <v>117</v>
      </c>
      <c r="G58" s="154"/>
    </row>
    <row r="59" spans="1:7">
      <c r="A59" s="147"/>
      <c r="B59" s="158"/>
      <c r="C59" s="158"/>
      <c r="D59" s="101" t="s">
        <v>150</v>
      </c>
      <c r="E59" s="208"/>
      <c r="F59" s="95" t="s">
        <v>117</v>
      </c>
      <c r="G59" s="154"/>
    </row>
    <row r="60" spans="1:7">
      <c r="A60" s="147"/>
      <c r="B60" s="209"/>
      <c r="C60" s="165"/>
      <c r="D60" s="165" t="s">
        <v>151</v>
      </c>
      <c r="E60" s="160"/>
      <c r="F60" s="95" t="s">
        <v>117</v>
      </c>
      <c r="G60" s="154"/>
    </row>
    <row r="61" spans="1:7">
      <c r="A61" s="147"/>
      <c r="B61" s="209"/>
      <c r="C61" s="165"/>
      <c r="D61" s="165" t="s">
        <v>152</v>
      </c>
      <c r="E61" s="160"/>
      <c r="F61" s="95" t="s">
        <v>117</v>
      </c>
      <c r="G61" s="154"/>
    </row>
    <row r="62" spans="1:7">
      <c r="A62" s="147"/>
      <c r="B62" s="209"/>
      <c r="C62" s="165"/>
      <c r="D62" s="165" t="s">
        <v>153</v>
      </c>
      <c r="E62" s="160"/>
      <c r="F62" s="95"/>
      <c r="G62" s="154"/>
    </row>
    <row r="63" spans="1:7">
      <c r="A63" s="147"/>
      <c r="B63" s="209"/>
      <c r="C63" s="165"/>
      <c r="D63" s="165" t="s">
        <v>154</v>
      </c>
      <c r="E63" s="160"/>
      <c r="F63" s="95" t="s">
        <v>117</v>
      </c>
      <c r="G63" s="154"/>
    </row>
    <row r="64" customHeight="1" spans="1:7">
      <c r="A64" s="147"/>
      <c r="B64" s="209"/>
      <c r="C64" s="165"/>
      <c r="D64" s="165" t="s">
        <v>155</v>
      </c>
      <c r="E64" s="160"/>
      <c r="F64" s="95" t="s">
        <v>117</v>
      </c>
      <c r="G64" s="210"/>
    </row>
    <row r="65" ht="25.5" spans="1:7">
      <c r="A65" s="147"/>
      <c r="B65" s="209"/>
      <c r="C65" s="165"/>
      <c r="D65" s="165" t="s">
        <v>156</v>
      </c>
      <c r="E65" s="160"/>
      <c r="F65" s="95" t="s">
        <v>117</v>
      </c>
      <c r="G65" s="154"/>
    </row>
    <row r="66" ht="25.5" spans="1:7">
      <c r="A66" s="147"/>
      <c r="B66" s="165"/>
      <c r="C66" s="165"/>
      <c r="D66" s="165" t="s">
        <v>157</v>
      </c>
      <c r="E66" s="160"/>
      <c r="F66" s="95" t="s">
        <v>117</v>
      </c>
      <c r="G66" s="154"/>
    </row>
    <row r="67" ht="25.5" spans="1:7">
      <c r="A67" s="147"/>
      <c r="B67" s="165"/>
      <c r="C67" s="165"/>
      <c r="D67" s="165" t="s">
        <v>158</v>
      </c>
      <c r="E67" s="160"/>
      <c r="F67" s="95" t="s">
        <v>117</v>
      </c>
      <c r="G67" s="154"/>
    </row>
    <row r="68" spans="1:7">
      <c r="A68" s="147"/>
      <c r="B68" s="165"/>
      <c r="C68" s="165"/>
      <c r="D68" s="165" t="s">
        <v>159</v>
      </c>
      <c r="E68" s="160"/>
      <c r="F68" s="95" t="s">
        <v>117</v>
      </c>
      <c r="G68" s="154"/>
    </row>
    <row r="69" spans="1:7">
      <c r="A69" s="147">
        <v>4</v>
      </c>
      <c r="B69" s="165" t="s">
        <v>160</v>
      </c>
      <c r="C69" s="165"/>
      <c r="D69" s="165" t="s">
        <v>161</v>
      </c>
      <c r="E69" s="160"/>
      <c r="F69" s="95" t="s">
        <v>117</v>
      </c>
      <c r="G69" s="154"/>
    </row>
    <row r="70" spans="1:7">
      <c r="A70" s="147">
        <v>5</v>
      </c>
      <c r="B70" s="165" t="s">
        <v>162</v>
      </c>
      <c r="C70" s="165"/>
      <c r="D70" s="165" t="s">
        <v>163</v>
      </c>
      <c r="E70" s="160"/>
      <c r="F70" s="95" t="s">
        <v>117</v>
      </c>
      <c r="G70" s="154"/>
    </row>
    <row r="71" ht="51" spans="1:7">
      <c r="A71" s="147">
        <v>6</v>
      </c>
      <c r="B71" s="165" t="s">
        <v>164</v>
      </c>
      <c r="C71" s="165"/>
      <c r="D71" s="165" t="s">
        <v>165</v>
      </c>
      <c r="E71" s="160"/>
      <c r="F71" s="95" t="s">
        <v>117</v>
      </c>
      <c r="G71" s="154"/>
    </row>
    <row r="72" ht="25.5" spans="1:7">
      <c r="A72" s="147">
        <v>7</v>
      </c>
      <c r="B72" s="165" t="s">
        <v>170</v>
      </c>
      <c r="C72" s="165"/>
      <c r="D72" s="165" t="s">
        <v>171</v>
      </c>
      <c r="E72" s="160"/>
      <c r="F72" s="95" t="s">
        <v>117</v>
      </c>
      <c r="G72" s="154"/>
    </row>
    <row r="73" ht="25.5" spans="1:7">
      <c r="A73" s="147">
        <v>8</v>
      </c>
      <c r="B73" s="165" t="s">
        <v>172</v>
      </c>
      <c r="C73" s="165"/>
      <c r="D73" s="165" t="s">
        <v>173</v>
      </c>
      <c r="E73" s="160"/>
      <c r="F73" s="95" t="s">
        <v>117</v>
      </c>
      <c r="G73" s="154"/>
    </row>
    <row r="74" ht="139" customHeight="1" spans="1:7">
      <c r="A74" s="147">
        <v>9</v>
      </c>
      <c r="B74" s="165" t="s">
        <v>174</v>
      </c>
      <c r="C74" s="165"/>
      <c r="D74" s="165" t="s">
        <v>175</v>
      </c>
      <c r="E74" s="160"/>
      <c r="F74" s="95" t="s">
        <v>117</v>
      </c>
      <c r="G74" s="210"/>
    </row>
    <row r="75" ht="137" customHeight="1" spans="1:7">
      <c r="A75" s="147"/>
      <c r="B75" s="165"/>
      <c r="C75" s="165"/>
      <c r="D75" s="165" t="s">
        <v>176</v>
      </c>
      <c r="E75" s="160"/>
      <c r="F75" s="95"/>
      <c r="G75" s="210"/>
    </row>
    <row r="76" ht="39" customHeight="1" spans="1:7">
      <c r="A76" s="147"/>
      <c r="B76" s="165"/>
      <c r="C76" s="165"/>
      <c r="D76" s="165" t="s">
        <v>186</v>
      </c>
      <c r="E76" s="160"/>
      <c r="F76" s="95"/>
      <c r="G76" s="210"/>
    </row>
    <row r="77" ht="23" customHeight="1" spans="1:7">
      <c r="A77" s="147">
        <v>10</v>
      </c>
      <c r="B77" s="165" t="s">
        <v>178</v>
      </c>
      <c r="C77" s="165"/>
      <c r="D77" s="165" t="s">
        <v>179</v>
      </c>
      <c r="E77" s="160"/>
      <c r="F77" s="95" t="s">
        <v>117</v>
      </c>
      <c r="G77" s="154"/>
    </row>
    <row r="78" ht="38" customHeight="1" spans="1:7">
      <c r="A78" s="147">
        <v>11</v>
      </c>
      <c r="B78" s="165" t="s">
        <v>180</v>
      </c>
      <c r="C78" s="165"/>
      <c r="D78" s="165" t="s">
        <v>146</v>
      </c>
      <c r="E78" s="160"/>
      <c r="F78" s="95" t="s">
        <v>117</v>
      </c>
      <c r="G78" s="154"/>
    </row>
    <row r="79" ht="31" customHeight="1" spans="1:7">
      <c r="A79" s="147">
        <v>12</v>
      </c>
      <c r="B79" s="165" t="s">
        <v>181</v>
      </c>
      <c r="C79" s="165"/>
      <c r="D79" s="165" t="s">
        <v>182</v>
      </c>
      <c r="E79" s="160"/>
      <c r="F79" s="95" t="s">
        <v>117</v>
      </c>
      <c r="G79" s="154"/>
    </row>
    <row r="80" ht="25.5" spans="1:7">
      <c r="A80" s="147"/>
      <c r="B80" s="165"/>
      <c r="C80" s="165"/>
      <c r="D80" s="165" t="s">
        <v>183</v>
      </c>
      <c r="E80" s="160"/>
      <c r="F80" s="95" t="s">
        <v>117</v>
      </c>
      <c r="G80" s="154"/>
    </row>
    <row r="81" ht="24" customHeight="1" spans="1:7">
      <c r="A81" s="147"/>
      <c r="B81" s="165"/>
      <c r="C81" s="165"/>
      <c r="D81" s="165"/>
      <c r="E81" s="160"/>
      <c r="F81" s="95" t="s">
        <v>117</v>
      </c>
      <c r="G81" s="154"/>
    </row>
    <row r="82" ht="13.5" spans="1:7">
      <c r="A82" s="167"/>
      <c r="B82" s="168" t="s">
        <v>184</v>
      </c>
      <c r="C82" s="168"/>
      <c r="D82" s="169"/>
      <c r="E82" s="169"/>
      <c r="F82" s="211" t="s">
        <v>101</v>
      </c>
      <c r="G82" s="170"/>
    </row>
    <row r="92" ht="16.5" spans="1:7">
      <c r="A92" s="115" t="s">
        <v>115</v>
      </c>
      <c r="B92" s="115"/>
      <c r="C92" s="115"/>
      <c r="D92" s="115"/>
      <c r="E92" s="115"/>
      <c r="F92" s="115"/>
      <c r="G92" s="115"/>
    </row>
    <row r="93" ht="13.5" spans="1:7">
      <c r="A93" s="116"/>
      <c r="B93" s="117" t="s">
        <v>119</v>
      </c>
      <c r="C93" s="188" t="s">
        <v>187</v>
      </c>
      <c r="D93" s="189"/>
      <c r="E93" s="190"/>
      <c r="F93" s="119" t="s">
        <v>121</v>
      </c>
      <c r="G93" s="120" t="s">
        <v>122</v>
      </c>
    </row>
    <row r="94" spans="1:7">
      <c r="A94" s="122"/>
      <c r="B94" s="123" t="s">
        <v>123</v>
      </c>
      <c r="C94" s="191" t="s">
        <v>124</v>
      </c>
      <c r="D94" s="192"/>
      <c r="E94" s="192"/>
      <c r="F94" s="192"/>
      <c r="G94" s="193"/>
    </row>
    <row r="95" spans="1:7">
      <c r="A95" s="126"/>
      <c r="B95" s="123" t="s">
        <v>125</v>
      </c>
      <c r="C95" s="191" t="s">
        <v>126</v>
      </c>
      <c r="D95" s="192"/>
      <c r="E95" s="192"/>
      <c r="F95" s="192"/>
      <c r="G95" s="193"/>
    </row>
    <row r="96" spans="1:7">
      <c r="A96" s="126"/>
      <c r="B96" s="123" t="s">
        <v>127</v>
      </c>
      <c r="C96" s="194"/>
      <c r="D96" s="195"/>
      <c r="E96" s="195"/>
      <c r="F96" s="195"/>
      <c r="G96" s="196"/>
    </row>
    <row r="97" ht="13.5" spans="1:7">
      <c r="A97" s="127"/>
      <c r="B97" s="128" t="s">
        <v>128</v>
      </c>
      <c r="C97" s="197" t="s">
        <v>129</v>
      </c>
      <c r="D97" s="198"/>
      <c r="E97" s="198"/>
      <c r="F97" s="198"/>
      <c r="G97" s="199"/>
    </row>
    <row r="98" spans="1:7">
      <c r="A98" s="130"/>
      <c r="B98" s="131" t="s">
        <v>130</v>
      </c>
      <c r="C98" s="200" t="s">
        <v>131</v>
      </c>
      <c r="D98" s="201"/>
      <c r="E98" s="202"/>
      <c r="F98" s="133" t="s">
        <v>132</v>
      </c>
      <c r="G98" s="134"/>
    </row>
    <row r="99" ht="13.5" spans="1:7">
      <c r="A99" s="136"/>
      <c r="B99" s="137" t="s">
        <v>133</v>
      </c>
      <c r="C99" s="203" t="s">
        <v>134</v>
      </c>
      <c r="D99" s="204"/>
      <c r="E99" s="205"/>
      <c r="F99" s="139" t="s">
        <v>135</v>
      </c>
      <c r="G99" s="140" t="s">
        <v>136</v>
      </c>
    </row>
    <row r="100" ht="26.25" spans="1:7">
      <c r="A100" s="142" t="s">
        <v>137</v>
      </c>
      <c r="B100" s="143" t="s">
        <v>138</v>
      </c>
      <c r="C100" s="143" t="s">
        <v>139</v>
      </c>
      <c r="D100" s="143" t="s">
        <v>140</v>
      </c>
      <c r="E100" s="143" t="s">
        <v>141</v>
      </c>
      <c r="F100" s="144" t="s">
        <v>108</v>
      </c>
      <c r="G100" s="145" t="s">
        <v>142</v>
      </c>
    </row>
    <row r="101" spans="1:7">
      <c r="A101" s="147">
        <v>1</v>
      </c>
      <c r="B101" s="148" t="s">
        <v>143</v>
      </c>
      <c r="C101" s="148"/>
      <c r="D101" s="149" t="s">
        <v>144</v>
      </c>
      <c r="E101" s="150"/>
      <c r="F101" s="95" t="s">
        <v>117</v>
      </c>
      <c r="G101" s="151"/>
    </row>
    <row r="102" ht="24" spans="1:7">
      <c r="A102" s="147">
        <v>2</v>
      </c>
      <c r="B102" s="148" t="s">
        <v>145</v>
      </c>
      <c r="C102" s="148"/>
      <c r="D102" s="149" t="s">
        <v>146</v>
      </c>
      <c r="E102" s="150"/>
      <c r="F102" s="95" t="s">
        <v>117</v>
      </c>
      <c r="G102" s="206"/>
    </row>
    <row r="103" ht="132" spans="1:7">
      <c r="A103" s="147"/>
      <c r="B103" s="148"/>
      <c r="C103" s="148"/>
      <c r="D103" s="149" t="s">
        <v>147</v>
      </c>
      <c r="E103" s="150"/>
      <c r="F103" s="95"/>
      <c r="G103" s="206"/>
    </row>
    <row r="104" ht="24" spans="1:7">
      <c r="A104" s="147">
        <v>3</v>
      </c>
      <c r="B104" s="158" t="s">
        <v>148</v>
      </c>
      <c r="C104" s="158"/>
      <c r="D104" s="174" t="s">
        <v>149</v>
      </c>
      <c r="E104" s="153"/>
      <c r="F104" s="95" t="s">
        <v>117</v>
      </c>
      <c r="G104" s="154"/>
    </row>
    <row r="105" spans="1:7">
      <c r="A105" s="147"/>
      <c r="B105" s="158"/>
      <c r="C105" s="158"/>
      <c r="D105" s="101" t="s">
        <v>150</v>
      </c>
      <c r="E105" s="208"/>
      <c r="F105" s="95" t="s">
        <v>117</v>
      </c>
      <c r="G105" s="154"/>
    </row>
    <row r="106" spans="1:7">
      <c r="A106" s="147"/>
      <c r="B106" s="209"/>
      <c r="C106" s="165"/>
      <c r="D106" s="165" t="s">
        <v>151</v>
      </c>
      <c r="E106" s="160"/>
      <c r="F106" s="95" t="s">
        <v>117</v>
      </c>
      <c r="G106" s="154"/>
    </row>
    <row r="107" spans="1:7">
      <c r="A107" s="147"/>
      <c r="B107" s="209"/>
      <c r="C107" s="165"/>
      <c r="D107" s="165" t="s">
        <v>152</v>
      </c>
      <c r="E107" s="160"/>
      <c r="F107" s="95" t="s">
        <v>117</v>
      </c>
      <c r="G107" s="154"/>
    </row>
    <row r="108" spans="1:7">
      <c r="A108" s="147"/>
      <c r="B108" s="209"/>
      <c r="C108" s="165"/>
      <c r="D108" s="165" t="s">
        <v>153</v>
      </c>
      <c r="E108" s="160"/>
      <c r="F108" s="95"/>
      <c r="G108" s="154"/>
    </row>
    <row r="109" spans="1:7">
      <c r="A109" s="147"/>
      <c r="B109" s="209"/>
      <c r="C109" s="165"/>
      <c r="D109" s="165" t="s">
        <v>154</v>
      </c>
      <c r="E109" s="160"/>
      <c r="F109" s="95" t="s">
        <v>117</v>
      </c>
      <c r="G109" s="154"/>
    </row>
    <row r="110" spans="1:7">
      <c r="A110" s="147"/>
      <c r="B110" s="209"/>
      <c r="C110" s="165"/>
      <c r="D110" s="165" t="s">
        <v>188</v>
      </c>
      <c r="E110" s="160"/>
      <c r="F110" s="95" t="s">
        <v>117</v>
      </c>
      <c r="G110" s="210"/>
    </row>
    <row r="111" ht="25.5" spans="1:7">
      <c r="A111" s="147"/>
      <c r="B111" s="209"/>
      <c r="C111" s="165"/>
      <c r="D111" s="165" t="s">
        <v>156</v>
      </c>
      <c r="E111" s="160"/>
      <c r="F111" s="95" t="s">
        <v>117</v>
      </c>
      <c r="G111" s="154"/>
    </row>
    <row r="112" ht="25.5" spans="1:7">
      <c r="A112" s="147"/>
      <c r="B112" s="165"/>
      <c r="C112" s="165"/>
      <c r="D112" s="165" t="s">
        <v>157</v>
      </c>
      <c r="E112" s="160"/>
      <c r="F112" s="95" t="s">
        <v>117</v>
      </c>
      <c r="G112" s="154"/>
    </row>
    <row r="113" ht="25.5" spans="1:7">
      <c r="A113" s="147"/>
      <c r="B113" s="165"/>
      <c r="C113" s="165"/>
      <c r="D113" s="165" t="s">
        <v>158</v>
      </c>
      <c r="E113" s="160"/>
      <c r="F113" s="95" t="s">
        <v>117</v>
      </c>
      <c r="G113" s="154"/>
    </row>
    <row r="114" spans="1:7">
      <c r="A114" s="147"/>
      <c r="B114" s="165"/>
      <c r="C114" s="165"/>
      <c r="D114" s="165" t="s">
        <v>159</v>
      </c>
      <c r="E114" s="160"/>
      <c r="F114" s="95" t="s">
        <v>117</v>
      </c>
      <c r="G114" s="154"/>
    </row>
    <row r="115" spans="1:7">
      <c r="A115" s="147">
        <v>4</v>
      </c>
      <c r="B115" s="165" t="s">
        <v>160</v>
      </c>
      <c r="C115" s="165"/>
      <c r="D115" s="165" t="s">
        <v>161</v>
      </c>
      <c r="E115" s="160"/>
      <c r="F115" s="95" t="s">
        <v>117</v>
      </c>
      <c r="G115" s="154"/>
    </row>
    <row r="116" ht="25.5" spans="1:7">
      <c r="A116" s="147">
        <v>5</v>
      </c>
      <c r="B116" s="165" t="s">
        <v>189</v>
      </c>
      <c r="C116" s="165"/>
      <c r="D116" s="165" t="s">
        <v>190</v>
      </c>
      <c r="E116" s="160"/>
      <c r="F116" s="95" t="s">
        <v>117</v>
      </c>
      <c r="G116" s="154"/>
    </row>
    <row r="117" spans="1:7">
      <c r="A117" s="147">
        <v>6</v>
      </c>
      <c r="B117" s="165" t="s">
        <v>162</v>
      </c>
      <c r="C117" s="165"/>
      <c r="D117" s="165" t="s">
        <v>163</v>
      </c>
      <c r="E117" s="160"/>
      <c r="F117" s="95" t="s">
        <v>117</v>
      </c>
      <c r="G117" s="154"/>
    </row>
    <row r="118" ht="51" spans="1:7">
      <c r="A118" s="147">
        <v>7</v>
      </c>
      <c r="B118" s="165" t="s">
        <v>164</v>
      </c>
      <c r="C118" s="165"/>
      <c r="D118" s="165" t="s">
        <v>165</v>
      </c>
      <c r="E118" s="160"/>
      <c r="F118" s="95" t="s">
        <v>117</v>
      </c>
      <c r="G118" s="154"/>
    </row>
    <row r="119" spans="1:7">
      <c r="A119" s="147">
        <v>8</v>
      </c>
      <c r="B119" s="165" t="s">
        <v>166</v>
      </c>
      <c r="C119" s="165"/>
      <c r="D119" s="165" t="s">
        <v>167</v>
      </c>
      <c r="E119" s="160"/>
      <c r="F119" s="95" t="s">
        <v>117</v>
      </c>
      <c r="G119" s="154"/>
    </row>
    <row r="120" ht="25.5" spans="1:7">
      <c r="A120" s="147">
        <v>9</v>
      </c>
      <c r="B120" s="165" t="s">
        <v>168</v>
      </c>
      <c r="C120" s="165"/>
      <c r="D120" s="165" t="s">
        <v>169</v>
      </c>
      <c r="E120" s="160"/>
      <c r="F120" s="95" t="s">
        <v>117</v>
      </c>
      <c r="G120" s="154"/>
    </row>
    <row r="121" ht="25.5" spans="1:7">
      <c r="A121" s="147">
        <v>10</v>
      </c>
      <c r="B121" s="165" t="s">
        <v>170</v>
      </c>
      <c r="C121" s="165"/>
      <c r="D121" s="165" t="s">
        <v>171</v>
      </c>
      <c r="E121" s="160"/>
      <c r="F121" s="95" t="s">
        <v>117</v>
      </c>
      <c r="G121" s="154"/>
    </row>
    <row r="122" ht="25.5" spans="1:7">
      <c r="A122" s="147">
        <v>11</v>
      </c>
      <c r="B122" s="165" t="s">
        <v>172</v>
      </c>
      <c r="C122" s="165"/>
      <c r="D122" s="165" t="s">
        <v>173</v>
      </c>
      <c r="E122" s="160"/>
      <c r="F122" s="95" t="s">
        <v>117</v>
      </c>
      <c r="G122" s="154"/>
    </row>
    <row r="123" ht="114.75" spans="1:7">
      <c r="A123" s="147">
        <v>12</v>
      </c>
      <c r="B123" s="165" t="s">
        <v>174</v>
      </c>
      <c r="C123" s="165"/>
      <c r="D123" s="165" t="s">
        <v>175</v>
      </c>
      <c r="E123" s="160"/>
      <c r="F123" s="95" t="s">
        <v>117</v>
      </c>
      <c r="G123" s="210"/>
    </row>
    <row r="124" ht="114.75" spans="1:7">
      <c r="A124" s="147"/>
      <c r="B124" s="165"/>
      <c r="C124" s="165"/>
      <c r="D124" s="165" t="s">
        <v>176</v>
      </c>
      <c r="E124" s="160"/>
      <c r="F124" s="95"/>
      <c r="G124" s="210"/>
    </row>
    <row r="125" ht="25.5" spans="1:7">
      <c r="A125" s="147"/>
      <c r="B125" s="165"/>
      <c r="C125" s="165"/>
      <c r="D125" s="165" t="s">
        <v>177</v>
      </c>
      <c r="E125" s="160"/>
      <c r="F125" s="95"/>
      <c r="G125" s="210"/>
    </row>
    <row r="126" spans="1:7">
      <c r="A126" s="147">
        <v>13</v>
      </c>
      <c r="B126" s="165" t="s">
        <v>178</v>
      </c>
      <c r="C126" s="165"/>
      <c r="D126" s="165" t="s">
        <v>179</v>
      </c>
      <c r="E126" s="160"/>
      <c r="F126" s="95" t="s">
        <v>117</v>
      </c>
      <c r="G126" s="154"/>
    </row>
    <row r="127" ht="25.5" spans="1:7">
      <c r="A127" s="147">
        <v>14</v>
      </c>
      <c r="B127" s="165" t="s">
        <v>180</v>
      </c>
      <c r="C127" s="165"/>
      <c r="D127" s="165" t="s">
        <v>146</v>
      </c>
      <c r="E127" s="160"/>
      <c r="F127" s="95" t="s">
        <v>117</v>
      </c>
      <c r="G127" s="154"/>
    </row>
    <row r="128" ht="25.5" spans="1:7">
      <c r="A128" s="147">
        <v>15</v>
      </c>
      <c r="B128" s="165" t="s">
        <v>181</v>
      </c>
      <c r="C128" s="165"/>
      <c r="D128" s="165" t="s">
        <v>182</v>
      </c>
      <c r="E128" s="160"/>
      <c r="F128" s="95" t="s">
        <v>117</v>
      </c>
      <c r="G128" s="154"/>
    </row>
    <row r="129" ht="25.5" spans="1:7">
      <c r="A129" s="147"/>
      <c r="B129" s="165"/>
      <c r="C129" s="165"/>
      <c r="D129" s="165" t="s">
        <v>183</v>
      </c>
      <c r="E129" s="160"/>
      <c r="F129" s="95" t="s">
        <v>117</v>
      </c>
      <c r="G129" s="154"/>
    </row>
    <row r="130" spans="1:7">
      <c r="A130" s="147"/>
      <c r="B130" s="165"/>
      <c r="C130" s="165"/>
      <c r="D130" s="165"/>
      <c r="E130" s="160"/>
      <c r="F130" s="95" t="s">
        <v>117</v>
      </c>
      <c r="G130" s="154"/>
    </row>
    <row r="131" ht="13.5" spans="1:7">
      <c r="A131" s="167"/>
      <c r="B131" s="168" t="s">
        <v>184</v>
      </c>
      <c r="C131" s="168"/>
      <c r="D131" s="169"/>
      <c r="E131" s="169"/>
      <c r="F131" s="211" t="s">
        <v>101</v>
      </c>
      <c r="G131" s="170"/>
    </row>
    <row r="138" ht="16.5" spans="1:7">
      <c r="A138" s="115" t="s">
        <v>116</v>
      </c>
      <c r="B138" s="115"/>
      <c r="C138" s="115"/>
      <c r="D138" s="115"/>
      <c r="E138" s="115"/>
      <c r="F138" s="115"/>
      <c r="G138" s="115"/>
    </row>
    <row r="139" ht="25" customHeight="1" spans="1:7">
      <c r="A139" s="116"/>
      <c r="B139" s="117" t="s">
        <v>119</v>
      </c>
      <c r="C139" s="188" t="s">
        <v>191</v>
      </c>
      <c r="D139" s="189"/>
      <c r="E139" s="190"/>
      <c r="F139" s="119" t="s">
        <v>121</v>
      </c>
      <c r="G139" s="120" t="s">
        <v>122</v>
      </c>
    </row>
    <row r="140" spans="1:7">
      <c r="A140" s="122"/>
      <c r="B140" s="123" t="s">
        <v>123</v>
      </c>
      <c r="C140" s="191" t="s">
        <v>124</v>
      </c>
      <c r="D140" s="192"/>
      <c r="E140" s="192"/>
      <c r="F140" s="192"/>
      <c r="G140" s="193"/>
    </row>
    <row r="141" spans="1:7">
      <c r="A141" s="126"/>
      <c r="B141" s="123" t="s">
        <v>125</v>
      </c>
      <c r="C141" s="191" t="s">
        <v>126</v>
      </c>
      <c r="D141" s="192"/>
      <c r="E141" s="192"/>
      <c r="F141" s="192"/>
      <c r="G141" s="193"/>
    </row>
    <row r="142" spans="1:7">
      <c r="A142" s="126"/>
      <c r="B142" s="123" t="s">
        <v>127</v>
      </c>
      <c r="C142" s="194"/>
      <c r="D142" s="195"/>
      <c r="E142" s="195"/>
      <c r="F142" s="195"/>
      <c r="G142" s="196"/>
    </row>
    <row r="143" ht="13.5" spans="1:7">
      <c r="A143" s="127"/>
      <c r="B143" s="128" t="s">
        <v>128</v>
      </c>
      <c r="C143" s="197" t="s">
        <v>129</v>
      </c>
      <c r="D143" s="198"/>
      <c r="E143" s="198"/>
      <c r="F143" s="198"/>
      <c r="G143" s="199"/>
    </row>
    <row r="144" spans="1:7">
      <c r="A144" s="130"/>
      <c r="B144" s="131" t="s">
        <v>130</v>
      </c>
      <c r="C144" s="200" t="s">
        <v>131</v>
      </c>
      <c r="D144" s="201"/>
      <c r="E144" s="202"/>
      <c r="F144" s="133" t="s">
        <v>132</v>
      </c>
      <c r="G144" s="134"/>
    </row>
    <row r="145" ht="13.5" spans="1:7">
      <c r="A145" s="136"/>
      <c r="B145" s="137" t="s">
        <v>133</v>
      </c>
      <c r="C145" s="203" t="s">
        <v>134</v>
      </c>
      <c r="D145" s="204"/>
      <c r="E145" s="205"/>
      <c r="F145" s="139" t="s">
        <v>135</v>
      </c>
      <c r="G145" s="140" t="s">
        <v>136</v>
      </c>
    </row>
    <row r="146" ht="26.25" spans="1:7">
      <c r="A146" s="142" t="s">
        <v>137</v>
      </c>
      <c r="B146" s="143" t="s">
        <v>138</v>
      </c>
      <c r="C146" s="143" t="s">
        <v>139</v>
      </c>
      <c r="D146" s="143" t="s">
        <v>140</v>
      </c>
      <c r="E146" s="143" t="s">
        <v>141</v>
      </c>
      <c r="F146" s="144" t="s">
        <v>108</v>
      </c>
      <c r="G146" s="145" t="s">
        <v>142</v>
      </c>
    </row>
    <row r="147" spans="1:7">
      <c r="A147" s="147">
        <v>1</v>
      </c>
      <c r="B147" s="148" t="s">
        <v>143</v>
      </c>
      <c r="C147" s="148"/>
      <c r="D147" s="149" t="s">
        <v>144</v>
      </c>
      <c r="E147" s="150"/>
      <c r="F147" s="95" t="s">
        <v>117</v>
      </c>
      <c r="G147" s="151"/>
    </row>
    <row r="148" ht="24" spans="1:7">
      <c r="A148" s="147">
        <v>2</v>
      </c>
      <c r="B148" s="148" t="s">
        <v>145</v>
      </c>
      <c r="C148" s="148"/>
      <c r="D148" s="149" t="s">
        <v>146</v>
      </c>
      <c r="E148" s="150"/>
      <c r="F148" s="95" t="s">
        <v>117</v>
      </c>
      <c r="G148" s="206"/>
    </row>
    <row r="149" ht="132" spans="1:7">
      <c r="A149" s="147"/>
      <c r="B149" s="148"/>
      <c r="C149" s="148"/>
      <c r="D149" s="149" t="s">
        <v>147</v>
      </c>
      <c r="E149" s="150"/>
      <c r="F149" s="95"/>
      <c r="G149" s="206"/>
    </row>
    <row r="150" ht="24" spans="1:7">
      <c r="A150" s="147">
        <v>3</v>
      </c>
      <c r="B150" s="158" t="s">
        <v>148</v>
      </c>
      <c r="C150" s="158"/>
      <c r="D150" s="174" t="s">
        <v>149</v>
      </c>
      <c r="E150" s="153"/>
      <c r="F150" s="95" t="s">
        <v>117</v>
      </c>
      <c r="G150" s="154"/>
    </row>
    <row r="151" spans="1:7">
      <c r="A151" s="147"/>
      <c r="B151" s="158"/>
      <c r="C151" s="158"/>
      <c r="D151" s="101" t="s">
        <v>150</v>
      </c>
      <c r="E151" s="208"/>
      <c r="F151" s="95" t="s">
        <v>117</v>
      </c>
      <c r="G151" s="154"/>
    </row>
    <row r="152" spans="1:7">
      <c r="A152" s="147"/>
      <c r="B152" s="209"/>
      <c r="C152" s="165"/>
      <c r="D152" s="165" t="s">
        <v>151</v>
      </c>
      <c r="E152" s="160"/>
      <c r="F152" s="95" t="s">
        <v>117</v>
      </c>
      <c r="G152" s="154"/>
    </row>
    <row r="153" spans="1:7">
      <c r="A153" s="147"/>
      <c r="B153" s="209"/>
      <c r="C153" s="165"/>
      <c r="D153" s="165" t="s">
        <v>152</v>
      </c>
      <c r="E153" s="160"/>
      <c r="F153" s="95" t="s">
        <v>117</v>
      </c>
      <c r="G153" s="154"/>
    </row>
    <row r="154" spans="1:7">
      <c r="A154" s="147"/>
      <c r="B154" s="209"/>
      <c r="C154" s="165"/>
      <c r="D154" s="165" t="s">
        <v>153</v>
      </c>
      <c r="E154" s="160"/>
      <c r="F154" s="95"/>
      <c r="G154" s="154"/>
    </row>
    <row r="155" spans="1:7">
      <c r="A155" s="147"/>
      <c r="B155" s="209"/>
      <c r="C155" s="165"/>
      <c r="D155" s="165" t="s">
        <v>154</v>
      </c>
      <c r="E155" s="160"/>
      <c r="F155" s="95" t="s">
        <v>117</v>
      </c>
      <c r="G155" s="154"/>
    </row>
    <row r="156" spans="1:7">
      <c r="A156" s="147"/>
      <c r="B156" s="209"/>
      <c r="C156" s="165"/>
      <c r="D156" s="165" t="s">
        <v>188</v>
      </c>
      <c r="E156" s="160"/>
      <c r="F156" s="95" t="s">
        <v>117</v>
      </c>
      <c r="G156" s="210"/>
    </row>
    <row r="157" ht="25.5" spans="1:7">
      <c r="A157" s="147"/>
      <c r="B157" s="209"/>
      <c r="C157" s="165"/>
      <c r="D157" s="165" t="s">
        <v>156</v>
      </c>
      <c r="E157" s="160"/>
      <c r="F157" s="95" t="s">
        <v>117</v>
      </c>
      <c r="G157" s="154"/>
    </row>
    <row r="158" ht="25.5" spans="1:7">
      <c r="A158" s="147"/>
      <c r="B158" s="165"/>
      <c r="C158" s="165"/>
      <c r="D158" s="165" t="s">
        <v>157</v>
      </c>
      <c r="E158" s="160"/>
      <c r="F158" s="95" t="s">
        <v>117</v>
      </c>
      <c r="G158" s="154"/>
    </row>
    <row r="159" ht="25.5" spans="1:7">
      <c r="A159" s="147"/>
      <c r="B159" s="165"/>
      <c r="C159" s="165"/>
      <c r="D159" s="165" t="s">
        <v>158</v>
      </c>
      <c r="E159" s="160"/>
      <c r="F159" s="95" t="s">
        <v>117</v>
      </c>
      <c r="G159" s="154"/>
    </row>
    <row r="160" spans="1:7">
      <c r="A160" s="147"/>
      <c r="B160" s="165"/>
      <c r="C160" s="165"/>
      <c r="D160" s="165" t="s">
        <v>159</v>
      </c>
      <c r="E160" s="160"/>
      <c r="F160" s="95" t="s">
        <v>117</v>
      </c>
      <c r="G160" s="154"/>
    </row>
    <row r="161" spans="1:7">
      <c r="A161" s="147">
        <v>4</v>
      </c>
      <c r="B161" s="165" t="s">
        <v>160</v>
      </c>
      <c r="C161" s="165"/>
      <c r="D161" s="165" t="s">
        <v>161</v>
      </c>
      <c r="E161" s="160"/>
      <c r="F161" s="95" t="s">
        <v>117</v>
      </c>
      <c r="G161" s="154"/>
    </row>
    <row r="162" ht="25.5" spans="1:7">
      <c r="A162" s="147">
        <v>5</v>
      </c>
      <c r="B162" s="165" t="s">
        <v>189</v>
      </c>
      <c r="C162" s="165"/>
      <c r="D162" s="165" t="s">
        <v>190</v>
      </c>
      <c r="E162" s="160"/>
      <c r="F162" s="95" t="s">
        <v>117</v>
      </c>
      <c r="G162" s="154"/>
    </row>
    <row r="163" spans="1:7">
      <c r="A163" s="147">
        <v>6</v>
      </c>
      <c r="B163" s="165" t="s">
        <v>162</v>
      </c>
      <c r="C163" s="165"/>
      <c r="D163" s="165" t="s">
        <v>163</v>
      </c>
      <c r="E163" s="160"/>
      <c r="F163" s="95" t="s">
        <v>117</v>
      </c>
      <c r="G163" s="154"/>
    </row>
    <row r="164" ht="51" spans="1:7">
      <c r="A164" s="147">
        <v>7</v>
      </c>
      <c r="B164" s="165" t="s">
        <v>164</v>
      </c>
      <c r="C164" s="165"/>
      <c r="D164" s="165" t="s">
        <v>165</v>
      </c>
      <c r="E164" s="160"/>
      <c r="F164" s="95" t="s">
        <v>117</v>
      </c>
      <c r="G164" s="154"/>
    </row>
    <row r="165" ht="25.5" spans="1:7">
      <c r="A165" s="147">
        <v>8</v>
      </c>
      <c r="B165" s="165" t="s">
        <v>170</v>
      </c>
      <c r="C165" s="165"/>
      <c r="D165" s="165" t="s">
        <v>171</v>
      </c>
      <c r="E165" s="160"/>
      <c r="F165" s="95" t="s">
        <v>117</v>
      </c>
      <c r="G165" s="154"/>
    </row>
    <row r="166" ht="25.5" spans="1:7">
      <c r="A166" s="147">
        <v>9</v>
      </c>
      <c r="B166" s="165" t="s">
        <v>172</v>
      </c>
      <c r="C166" s="165"/>
      <c r="D166" s="165" t="s">
        <v>173</v>
      </c>
      <c r="E166" s="160"/>
      <c r="F166" s="95" t="s">
        <v>117</v>
      </c>
      <c r="G166" s="154"/>
    </row>
    <row r="167" ht="114.75" spans="1:7">
      <c r="A167" s="147">
        <v>10</v>
      </c>
      <c r="B167" s="165" t="s">
        <v>174</v>
      </c>
      <c r="C167" s="165"/>
      <c r="D167" s="165" t="s">
        <v>175</v>
      </c>
      <c r="E167" s="160"/>
      <c r="F167" s="95" t="s">
        <v>117</v>
      </c>
      <c r="G167" s="210"/>
    </row>
    <row r="168" ht="114.75" spans="1:7">
      <c r="A168" s="147"/>
      <c r="B168" s="165"/>
      <c r="C168" s="165"/>
      <c r="D168" s="165" t="s">
        <v>176</v>
      </c>
      <c r="E168" s="160"/>
      <c r="F168" s="95"/>
      <c r="G168" s="210"/>
    </row>
    <row r="169" ht="25.5" spans="1:7">
      <c r="A169" s="147"/>
      <c r="B169" s="165"/>
      <c r="C169" s="165"/>
      <c r="D169" s="165" t="s">
        <v>177</v>
      </c>
      <c r="E169" s="160"/>
      <c r="F169" s="95"/>
      <c r="G169" s="210"/>
    </row>
    <row r="170" spans="1:7">
      <c r="A170" s="147">
        <v>11</v>
      </c>
      <c r="B170" s="165" t="s">
        <v>178</v>
      </c>
      <c r="C170" s="165"/>
      <c r="D170" s="165" t="s">
        <v>179</v>
      </c>
      <c r="E170" s="160"/>
      <c r="F170" s="95" t="s">
        <v>117</v>
      </c>
      <c r="G170" s="154"/>
    </row>
    <row r="171" ht="25.5" spans="1:7">
      <c r="A171" s="147">
        <v>12</v>
      </c>
      <c r="B171" s="165" t="s">
        <v>180</v>
      </c>
      <c r="C171" s="165"/>
      <c r="D171" s="165" t="s">
        <v>146</v>
      </c>
      <c r="E171" s="160"/>
      <c r="F171" s="95" t="s">
        <v>117</v>
      </c>
      <c r="G171" s="154"/>
    </row>
    <row r="172" ht="25.5" spans="1:7">
      <c r="A172" s="147">
        <v>13</v>
      </c>
      <c r="B172" s="165" t="s">
        <v>181</v>
      </c>
      <c r="C172" s="165"/>
      <c r="D172" s="165" t="s">
        <v>182</v>
      </c>
      <c r="E172" s="160"/>
      <c r="F172" s="95" t="s">
        <v>117</v>
      </c>
      <c r="G172" s="154"/>
    </row>
    <row r="173" ht="25.5" spans="1:7">
      <c r="A173" s="147"/>
      <c r="B173" s="165"/>
      <c r="C173" s="165"/>
      <c r="D173" s="165" t="s">
        <v>183</v>
      </c>
      <c r="E173" s="160"/>
      <c r="F173" s="95" t="s">
        <v>117</v>
      </c>
      <c r="G173" s="154"/>
    </row>
    <row r="174" spans="1:7">
      <c r="A174" s="147"/>
      <c r="B174" s="165"/>
      <c r="C174" s="165"/>
      <c r="D174" s="165"/>
      <c r="E174" s="160"/>
      <c r="F174" s="95" t="s">
        <v>117</v>
      </c>
      <c r="G174" s="154"/>
    </row>
    <row r="175" ht="13.5" spans="1:7">
      <c r="A175" s="167"/>
      <c r="B175" s="168" t="s">
        <v>184</v>
      </c>
      <c r="C175" s="168"/>
      <c r="D175" s="169"/>
      <c r="E175" s="169"/>
      <c r="F175" s="211" t="s">
        <v>101</v>
      </c>
      <c r="G175" s="170"/>
    </row>
  </sheetData>
  <mergeCells count="32">
    <mergeCell ref="A1:G1"/>
    <mergeCell ref="C2:E2"/>
    <mergeCell ref="C3:G3"/>
    <mergeCell ref="C4:G4"/>
    <mergeCell ref="C5:G5"/>
    <mergeCell ref="C6:G6"/>
    <mergeCell ref="C7:E7"/>
    <mergeCell ref="C8:E8"/>
    <mergeCell ref="A46:G46"/>
    <mergeCell ref="C47:E47"/>
    <mergeCell ref="C48:G48"/>
    <mergeCell ref="C49:G49"/>
    <mergeCell ref="C50:G50"/>
    <mergeCell ref="C51:G51"/>
    <mergeCell ref="C52:E52"/>
    <mergeCell ref="C53:E53"/>
    <mergeCell ref="A92:G92"/>
    <mergeCell ref="C93:E93"/>
    <mergeCell ref="C94:G94"/>
    <mergeCell ref="C95:G95"/>
    <mergeCell ref="C96:G96"/>
    <mergeCell ref="C97:G97"/>
    <mergeCell ref="C98:E98"/>
    <mergeCell ref="C99:E99"/>
    <mergeCell ref="A138:G138"/>
    <mergeCell ref="C139:E139"/>
    <mergeCell ref="C140:G140"/>
    <mergeCell ref="C141:G141"/>
    <mergeCell ref="C142:G142"/>
    <mergeCell ref="C143:G143"/>
    <mergeCell ref="C144:E144"/>
    <mergeCell ref="C145:E145"/>
  </mergeCells>
  <conditionalFormatting sqref="F10:F39">
    <cfRule type="cellIs" dxfId="1" priority="115" stopIfTrue="1" operator="equal">
      <formula>"F"</formula>
    </cfRule>
    <cfRule type="cellIs" dxfId="2" priority="116" stopIfTrue="1" operator="equal">
      <formula>"B"</formula>
    </cfRule>
    <cfRule type="cellIs" dxfId="3" priority="117" stopIfTrue="1" operator="equal">
      <formula>"u"</formula>
    </cfRule>
  </conditionalFormatting>
  <conditionalFormatting sqref="F55:F82">
    <cfRule type="cellIs" dxfId="1" priority="7" stopIfTrue="1" operator="equal">
      <formula>"F"</formula>
    </cfRule>
    <cfRule type="cellIs" dxfId="2" priority="8" stopIfTrue="1" operator="equal">
      <formula>"B"</formula>
    </cfRule>
    <cfRule type="cellIs" dxfId="3" priority="9" stopIfTrue="1" operator="equal">
      <formula>"u"</formula>
    </cfRule>
  </conditionalFormatting>
  <conditionalFormatting sqref="F101:F131">
    <cfRule type="cellIs" dxfId="1" priority="4" stopIfTrue="1" operator="equal">
      <formula>"F"</formula>
    </cfRule>
    <cfRule type="cellIs" dxfId="2" priority="5" stopIfTrue="1" operator="equal">
      <formula>"B"</formula>
    </cfRule>
    <cfRule type="cellIs" dxfId="3" priority="6" stopIfTrue="1" operator="equal">
      <formula>"u"</formula>
    </cfRule>
  </conditionalFormatting>
  <conditionalFormatting sqref="F147:F175">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2 F13 F17 F22 F23 F32 F33 F34 F57 F58 F62 F67 F68 F72 F75 F76 F77 F103 F104 F108 F113 F124 F125 F126 F149 F150 F154 F159 F165 F168 F169 F170 F10:F11 F14:F16 F18:F21 F24:F29 F30:F31 F35:F39 F55:F56 F59:F61 F63:F64 F65:F66 F69:F71 F73:F74 F78:F82 F101:F102 F105:F107 F109:F112 F114:F116 F117:F121 F122:F123 F127:F131 F147:F148 F151:F153 F155:F158 F160:F162 F163:F164 F166:F167 F171:F175">
      <formula1>"U,P,F,B,S,n/a"</formula1>
    </dataValidation>
  </dataValidations>
  <hyperlinks>
    <hyperlink ref="G2" location="'UC001'!A1" display="UC001-01"/>
    <hyperlink ref="G47" location="'UC001'!A1" display="UC001-01"/>
    <hyperlink ref="G93" location="'UC001'!A1" display="UC001-01"/>
    <hyperlink ref="G139" location="'UC001'!A1" display="UC001-01"/>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I84"/>
  <sheetViews>
    <sheetView workbookViewId="0">
      <pane ySplit="12" topLeftCell="A26" activePane="bottomLeft" state="frozen"/>
      <selection/>
      <selection pane="bottomLeft" activeCell="B30" sqref="B30"/>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Reschedule Blend</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99</v>
      </c>
      <c r="F3" s="69"/>
      <c r="G3" s="70"/>
      <c r="H3" s="67"/>
      <c r="I3" s="67"/>
    </row>
    <row r="4" s="61" customFormat="1" ht="12" spans="1:9">
      <c r="A4" s="67"/>
      <c r="B4" s="67"/>
      <c r="C4" s="67"/>
      <c r="D4" s="71" t="s">
        <v>100</v>
      </c>
      <c r="E4" s="72">
        <f>COUNTIF($D$12:$D$65,"U")</f>
        <v>0</v>
      </c>
      <c r="F4" s="73" t="str">
        <f>IF($E$9=0,"-",$E4/$E$9)</f>
        <v>-</v>
      </c>
      <c r="G4" s="74">
        <f>SUMIF($D$12:$D$64,"U",$G$12:$G$64)/60</f>
        <v>0</v>
      </c>
      <c r="H4" s="67"/>
      <c r="I4" s="67"/>
    </row>
    <row r="5" s="61" customFormat="1" ht="12" spans="1:9">
      <c r="A5" s="67"/>
      <c r="B5" s="67"/>
      <c r="C5" s="67"/>
      <c r="D5" s="71" t="s">
        <v>101</v>
      </c>
      <c r="E5" s="72">
        <f>COUNTIF($D$12:$D$65,"P")</f>
        <v>0</v>
      </c>
      <c r="F5" s="73" t="str">
        <f>IF($E$9=0,"-",$E5/$E$9)</f>
        <v>-</v>
      </c>
      <c r="G5" s="75">
        <f>SUMIF($D$12:$D$65,"P",$G$12:$G$65)/60</f>
        <v>0</v>
      </c>
      <c r="H5" s="67"/>
      <c r="I5" s="67"/>
    </row>
    <row r="6" s="61" customFormat="1" ht="12" spans="1:9">
      <c r="A6" s="67"/>
      <c r="B6" s="67"/>
      <c r="C6" s="67"/>
      <c r="D6" s="71" t="s">
        <v>102</v>
      </c>
      <c r="E6" s="72">
        <f>COUNTIF($D$12:$D$65,"F")</f>
        <v>0</v>
      </c>
      <c r="F6" s="73" t="str">
        <f>IF($E$9=0,"-",$E6/$E$9)</f>
        <v>-</v>
      </c>
      <c r="G6" s="75">
        <f>SUMIF($D$12:$D$65,"F",$G$12:$G$65)/60</f>
        <v>0</v>
      </c>
      <c r="H6" s="67"/>
      <c r="I6" s="67"/>
    </row>
    <row r="7" s="61" customFormat="1" ht="12" spans="1:9">
      <c r="A7" s="76"/>
      <c r="B7" s="76"/>
      <c r="C7" s="77"/>
      <c r="D7" s="71" t="s">
        <v>103</v>
      </c>
      <c r="E7" s="72">
        <f>COUNTIF($D$12:$D$65,"S")</f>
        <v>0</v>
      </c>
      <c r="F7" s="73" t="str">
        <f>IF($E$9=0,"-",$E7/$E$9)</f>
        <v>-</v>
      </c>
      <c r="G7" s="75">
        <f>SUMIF($D$12:$D$65,"S",$G$12:$G$65)/60</f>
        <v>0</v>
      </c>
      <c r="H7" s="67"/>
      <c r="I7" s="67"/>
    </row>
    <row r="8" s="61" customFormat="1" ht="12" spans="1:9">
      <c r="A8" s="76"/>
      <c r="B8" s="76"/>
      <c r="C8" s="77"/>
      <c r="D8" s="71" t="s">
        <v>104</v>
      </c>
      <c r="E8" s="72">
        <f>COUNTIF($D$12:$D$65,"B")</f>
        <v>0</v>
      </c>
      <c r="F8" s="78" t="str">
        <f>IF($E$9=0,"-",$E8/$E$9)</f>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0</v>
      </c>
      <c r="F10" s="85"/>
      <c r="G10" s="86">
        <f>SUMIF($D$12:$D$65,"n/a",$G$12:$G$65)/60</f>
        <v>0</v>
      </c>
      <c r="I10" s="108"/>
    </row>
    <row r="11" ht="4.5" customHeight="1" spans="1:9">
      <c r="A11" s="87"/>
      <c r="B11" s="87"/>
      <c r="C11" s="87"/>
      <c r="D11" s="87"/>
      <c r="E11" s="87"/>
      <c r="F11" s="87"/>
      <c r="G11" s="87"/>
      <c r="H11" s="87"/>
      <c r="I11" s="109"/>
    </row>
    <row r="12" ht="29.25" customHeight="1" spans="1:9">
      <c r="A12" s="88" t="s">
        <v>105</v>
      </c>
      <c r="B12" s="88" t="s">
        <v>192</v>
      </c>
      <c r="C12" s="88" t="s">
        <v>107</v>
      </c>
      <c r="D12" s="88" t="s">
        <v>108</v>
      </c>
      <c r="E12" s="88" t="s">
        <v>109</v>
      </c>
      <c r="F12" s="88" t="s">
        <v>31</v>
      </c>
      <c r="G12" s="88" t="s">
        <v>110</v>
      </c>
      <c r="H12" s="89" t="s">
        <v>65</v>
      </c>
      <c r="I12" s="110"/>
    </row>
    <row r="13" ht="13.5" spans="1:9">
      <c r="A13" s="212" t="s">
        <v>193</v>
      </c>
      <c r="B13" s="91"/>
      <c r="C13" s="91"/>
      <c r="D13" s="91"/>
      <c r="E13" s="91"/>
      <c r="F13" s="91"/>
      <c r="G13" s="91"/>
      <c r="H13" s="91"/>
      <c r="I13" s="111"/>
    </row>
    <row r="14" ht="24" spans="1:9">
      <c r="A14" s="92"/>
      <c r="B14" s="213" t="s">
        <v>193</v>
      </c>
      <c r="C14" s="149" t="s">
        <v>194</v>
      </c>
      <c r="D14" s="95"/>
      <c r="E14" s="96"/>
      <c r="F14" s="97"/>
      <c r="G14" s="98"/>
      <c r="H14" s="99"/>
      <c r="I14" s="97"/>
    </row>
    <row r="15" ht="24" spans="1:9">
      <c r="A15" s="100"/>
      <c r="B15" s="214" t="s">
        <v>195</v>
      </c>
      <c r="C15" s="174" t="s">
        <v>194</v>
      </c>
      <c r="D15" s="95"/>
      <c r="E15" s="96"/>
      <c r="F15" s="97"/>
      <c r="G15" s="98"/>
      <c r="H15" s="105"/>
      <c r="I15" s="104"/>
    </row>
    <row r="16" spans="1:9">
      <c r="A16" s="100"/>
      <c r="B16" s="185"/>
      <c r="C16" s="101"/>
      <c r="D16" s="95"/>
      <c r="E16" s="96"/>
      <c r="F16" s="97"/>
      <c r="G16" s="98"/>
      <c r="H16" s="105"/>
      <c r="I16" s="104"/>
    </row>
    <row r="17" spans="1:9">
      <c r="A17" s="100"/>
      <c r="B17" s="165"/>
      <c r="C17" s="165"/>
      <c r="D17" s="95"/>
      <c r="E17" s="96"/>
      <c r="F17" s="97"/>
      <c r="G17" s="98"/>
      <c r="H17" s="105"/>
      <c r="I17" s="104"/>
    </row>
    <row r="18" spans="1:9">
      <c r="A18" s="100"/>
      <c r="B18" s="165"/>
      <c r="C18" s="165"/>
      <c r="D18" s="95"/>
      <c r="E18" s="96"/>
      <c r="F18" s="97"/>
      <c r="G18" s="98"/>
      <c r="H18" s="105"/>
      <c r="I18" s="104"/>
    </row>
    <row r="19" spans="1:9">
      <c r="A19" s="100"/>
      <c r="B19" s="165"/>
      <c r="C19" s="165"/>
      <c r="D19" s="95"/>
      <c r="E19" s="96"/>
      <c r="F19" s="97"/>
      <c r="G19" s="98"/>
      <c r="H19" s="105"/>
      <c r="I19" s="104"/>
    </row>
    <row r="20" spans="1:9">
      <c r="A20" s="100"/>
      <c r="B20" s="165"/>
      <c r="C20" s="165"/>
      <c r="D20" s="95"/>
      <c r="E20" s="96"/>
      <c r="F20" s="97"/>
      <c r="G20" s="98"/>
      <c r="H20" s="105"/>
      <c r="I20" s="104"/>
    </row>
    <row r="21" spans="1:9">
      <c r="A21" s="177"/>
      <c r="B21" s="178"/>
      <c r="C21" s="178"/>
      <c r="D21" s="179"/>
      <c r="E21" s="180"/>
      <c r="F21" s="181"/>
      <c r="G21" s="182"/>
      <c r="H21" s="183"/>
      <c r="I21" s="184"/>
    </row>
    <row r="22" spans="1:9">
      <c r="A22" s="100"/>
      <c r="B22" s="165"/>
      <c r="C22" s="165"/>
      <c r="D22" s="95"/>
      <c r="E22" s="103"/>
      <c r="F22" s="104"/>
      <c r="G22" s="98"/>
      <c r="H22" s="105"/>
      <c r="I22" s="104"/>
    </row>
    <row r="23" spans="1:9">
      <c r="A23" s="100"/>
      <c r="B23" s="165"/>
      <c r="C23" s="165"/>
      <c r="D23" s="95"/>
      <c r="E23" s="103"/>
      <c r="F23" s="104"/>
      <c r="G23" s="98"/>
      <c r="H23" s="105"/>
      <c r="I23" s="104"/>
    </row>
    <row r="24" spans="1:9">
      <c r="A24" s="100"/>
      <c r="B24" s="165"/>
      <c r="C24" s="165"/>
      <c r="D24" s="95"/>
      <c r="E24" s="103"/>
      <c r="F24" s="104"/>
      <c r="G24" s="98"/>
      <c r="H24" s="105"/>
      <c r="I24" s="104"/>
    </row>
    <row r="25" spans="1:9">
      <c r="A25" s="100"/>
      <c r="B25" s="165"/>
      <c r="C25" s="165"/>
      <c r="D25" s="95"/>
      <c r="E25" s="103"/>
      <c r="F25" s="104"/>
      <c r="G25" s="98"/>
      <c r="H25" s="105"/>
      <c r="I25" s="104"/>
    </row>
    <row r="26" ht="24" spans="1:9">
      <c r="A26" s="100"/>
      <c r="B26" s="213" t="s">
        <v>196</v>
      </c>
      <c r="C26" s="165" t="s">
        <v>197</v>
      </c>
      <c r="D26" s="95"/>
      <c r="E26" s="103"/>
      <c r="F26" s="104"/>
      <c r="G26" s="98"/>
      <c r="H26" s="105"/>
      <c r="I26" s="104"/>
    </row>
    <row r="27" ht="36" spans="1:9">
      <c r="A27" s="100"/>
      <c r="B27" s="213" t="s">
        <v>198</v>
      </c>
      <c r="C27" s="165" t="s">
        <v>197</v>
      </c>
      <c r="D27" s="95"/>
      <c r="E27" s="103"/>
      <c r="F27" s="104"/>
      <c r="G27" s="98"/>
      <c r="H27" s="105"/>
      <c r="I27" s="104"/>
    </row>
    <row r="28" ht="36" spans="1:9">
      <c r="A28" s="100"/>
      <c r="B28" s="213" t="s">
        <v>199</v>
      </c>
      <c r="C28" s="165" t="s">
        <v>197</v>
      </c>
      <c r="D28" s="95"/>
      <c r="E28" s="103"/>
      <c r="F28" s="104"/>
      <c r="G28" s="98"/>
      <c r="H28" s="105"/>
      <c r="I28" s="104"/>
    </row>
    <row r="29" ht="36" spans="1:9">
      <c r="A29" s="100"/>
      <c r="B29" s="213" t="s">
        <v>200</v>
      </c>
      <c r="C29" s="165" t="s">
        <v>197</v>
      </c>
      <c r="D29" s="95"/>
      <c r="E29" s="103"/>
      <c r="F29" s="104"/>
      <c r="G29" s="98"/>
      <c r="H29" s="105"/>
      <c r="I29" s="104"/>
    </row>
    <row r="30" ht="36" spans="1:9">
      <c r="A30" s="100"/>
      <c r="B30" s="215" t="s">
        <v>201</v>
      </c>
      <c r="C30" s="165" t="s">
        <v>197</v>
      </c>
      <c r="D30" s="95"/>
      <c r="E30" s="103"/>
      <c r="F30" s="104"/>
      <c r="G30" s="98"/>
      <c r="H30" s="105"/>
      <c r="I30" s="104"/>
    </row>
    <row r="31" spans="1:9">
      <c r="A31" s="100"/>
      <c r="B31" s="102"/>
      <c r="C31" s="101"/>
      <c r="D31" s="95"/>
      <c r="E31" s="103"/>
      <c r="F31" s="104"/>
      <c r="G31" s="98"/>
      <c r="H31" s="105"/>
      <c r="I31" s="104"/>
    </row>
    <row r="32" spans="1:9">
      <c r="A32" s="100"/>
      <c r="B32" s="102"/>
      <c r="C32" s="101"/>
      <c r="D32" s="95"/>
      <c r="E32" s="103"/>
      <c r="F32" s="104"/>
      <c r="G32" s="98"/>
      <c r="H32" s="105"/>
      <c r="I32" s="104"/>
    </row>
    <row r="33" spans="1:9">
      <c r="A33" s="100"/>
      <c r="B33" s="101"/>
      <c r="C33" s="101"/>
      <c r="D33" s="95"/>
      <c r="E33" s="103"/>
      <c r="F33" s="104"/>
      <c r="G33" s="98"/>
      <c r="H33" s="105"/>
      <c r="I33" s="104"/>
    </row>
    <row r="34" spans="1:9">
      <c r="A34" s="100"/>
      <c r="B34" s="102"/>
      <c r="C34" s="101"/>
      <c r="D34" s="95"/>
      <c r="E34" s="103"/>
      <c r="F34" s="104"/>
      <c r="G34" s="98"/>
      <c r="H34" s="105"/>
      <c r="I34" s="104"/>
    </row>
    <row r="35" spans="1:9">
      <c r="A35" s="100"/>
      <c r="B35" s="102"/>
      <c r="C35" s="101"/>
      <c r="D35" s="95"/>
      <c r="E35" s="103"/>
      <c r="F35" s="104"/>
      <c r="G35" s="98"/>
      <c r="H35" s="105"/>
      <c r="I35" s="104"/>
    </row>
    <row r="36" spans="1:9">
      <c r="A36" s="100"/>
      <c r="B36" s="101"/>
      <c r="C36" s="101"/>
      <c r="D36" s="95"/>
      <c r="E36" s="103"/>
      <c r="F36" s="104"/>
      <c r="G36" s="98"/>
      <c r="H36" s="105"/>
      <c r="I36" s="104"/>
    </row>
    <row r="37" spans="1:9">
      <c r="A37" s="100"/>
      <c r="B37" s="102"/>
      <c r="C37" s="101"/>
      <c r="D37" s="95"/>
      <c r="E37" s="103"/>
      <c r="F37" s="104"/>
      <c r="G37" s="98"/>
      <c r="H37" s="105"/>
      <c r="I37" s="104"/>
    </row>
    <row r="38" spans="1:9">
      <c r="A38" s="100"/>
      <c r="B38" s="102"/>
      <c r="C38" s="101"/>
      <c r="D38" s="95"/>
      <c r="E38" s="103"/>
      <c r="F38" s="104"/>
      <c r="G38" s="98"/>
      <c r="H38" s="105"/>
      <c r="I38" s="104"/>
    </row>
    <row r="39" spans="1:9">
      <c r="A39" s="100"/>
      <c r="B39" s="101"/>
      <c r="C39" s="101"/>
      <c r="D39" s="95"/>
      <c r="E39" s="103"/>
      <c r="F39" s="104"/>
      <c r="G39" s="98"/>
      <c r="H39" s="105"/>
      <c r="I39" s="104"/>
    </row>
    <row r="40" spans="1:9">
      <c r="A40" s="100"/>
      <c r="B40" s="102"/>
      <c r="C40" s="101"/>
      <c r="D40" s="95"/>
      <c r="E40" s="103"/>
      <c r="F40" s="104"/>
      <c r="G40" s="98"/>
      <c r="H40" s="105"/>
      <c r="I40" s="104"/>
    </row>
    <row r="41" spans="1:9">
      <c r="A41" s="100"/>
      <c r="B41" s="102"/>
      <c r="C41" s="101"/>
      <c r="D41" s="95"/>
      <c r="E41" s="103"/>
      <c r="F41" s="104"/>
      <c r="G41" s="98"/>
      <c r="H41" s="105"/>
      <c r="I41" s="104"/>
    </row>
    <row r="42" spans="1:9">
      <c r="A42" s="100"/>
      <c r="B42" s="101"/>
      <c r="C42" s="101"/>
      <c r="D42" s="95"/>
      <c r="E42" s="103"/>
      <c r="F42" s="104"/>
      <c r="G42" s="98"/>
      <c r="H42" s="105"/>
      <c r="I42" s="104"/>
    </row>
    <row r="43" spans="1:9">
      <c r="A43" s="100"/>
      <c r="B43" s="102"/>
      <c r="C43" s="101"/>
      <c r="D43" s="95"/>
      <c r="E43" s="103"/>
      <c r="F43" s="104"/>
      <c r="G43" s="98"/>
      <c r="H43" s="105"/>
      <c r="I43" s="104"/>
    </row>
    <row r="44" spans="1:9">
      <c r="A44" s="100"/>
      <c r="B44" s="102"/>
      <c r="C44" s="101"/>
      <c r="D44" s="95"/>
      <c r="E44" s="103"/>
      <c r="F44" s="104"/>
      <c r="G44" s="98"/>
      <c r="H44" s="105"/>
      <c r="I44" s="104"/>
    </row>
    <row r="45" spans="1:9">
      <c r="A45" s="100"/>
      <c r="B45" s="101"/>
      <c r="C45" s="101"/>
      <c r="D45" s="95"/>
      <c r="E45" s="103"/>
      <c r="F45" s="104"/>
      <c r="G45" s="98"/>
      <c r="H45" s="105"/>
      <c r="I45" s="104"/>
    </row>
    <row r="46" spans="1:9">
      <c r="A46" s="100"/>
      <c r="B46" s="102"/>
      <c r="C46" s="101"/>
      <c r="D46" s="95"/>
      <c r="E46" s="103"/>
      <c r="F46" s="104"/>
      <c r="G46" s="98"/>
      <c r="H46" s="105"/>
      <c r="I46" s="104"/>
    </row>
    <row r="47" spans="1:9">
      <c r="A47" s="100"/>
      <c r="B47" s="102"/>
      <c r="C47" s="101"/>
      <c r="D47" s="95"/>
      <c r="E47" s="103"/>
      <c r="F47" s="104"/>
      <c r="G47" s="98"/>
      <c r="H47" s="105"/>
      <c r="I47" s="104"/>
    </row>
    <row r="48" spans="1:9">
      <c r="A48" s="100"/>
      <c r="B48" s="101"/>
      <c r="C48" s="101"/>
      <c r="D48" s="95"/>
      <c r="E48" s="103"/>
      <c r="F48" s="104"/>
      <c r="G48" s="98"/>
      <c r="H48" s="105"/>
      <c r="I48" s="104"/>
    </row>
    <row r="49" spans="1:9">
      <c r="A49" s="100"/>
      <c r="B49" s="102"/>
      <c r="C49" s="101"/>
      <c r="D49" s="95"/>
      <c r="E49" s="103"/>
      <c r="F49" s="104"/>
      <c r="G49" s="98"/>
      <c r="H49" s="105"/>
      <c r="I49" s="104"/>
    </row>
    <row r="50" spans="1:9">
      <c r="A50" s="100"/>
      <c r="B50" s="102"/>
      <c r="C50" s="101"/>
      <c r="D50" s="95"/>
      <c r="E50" s="103"/>
      <c r="F50" s="104"/>
      <c r="G50" s="98"/>
      <c r="H50" s="105"/>
      <c r="I50" s="104"/>
    </row>
    <row r="51" spans="1:9">
      <c r="A51" s="100"/>
      <c r="B51" s="101"/>
      <c r="C51" s="101"/>
      <c r="D51" s="95"/>
      <c r="E51" s="103"/>
      <c r="F51" s="104"/>
      <c r="G51" s="98"/>
      <c r="H51" s="105"/>
      <c r="I51" s="104"/>
    </row>
    <row r="52" spans="1:9">
      <c r="A52" s="100"/>
      <c r="B52" s="102"/>
      <c r="C52" s="101"/>
      <c r="D52" s="95"/>
      <c r="E52" s="103"/>
      <c r="F52" s="104"/>
      <c r="G52" s="98"/>
      <c r="H52" s="105"/>
      <c r="I52" s="104"/>
    </row>
    <row r="53" spans="1:9">
      <c r="A53" s="100"/>
      <c r="B53" s="102"/>
      <c r="C53" s="101"/>
      <c r="D53" s="95"/>
      <c r="E53" s="103"/>
      <c r="F53" s="104"/>
      <c r="G53" s="98"/>
      <c r="H53" s="105"/>
      <c r="I53" s="104"/>
    </row>
    <row r="54" spans="1:9">
      <c r="A54" s="100"/>
      <c r="B54" s="101"/>
      <c r="C54" s="101"/>
      <c r="D54" s="95"/>
      <c r="E54" s="103"/>
      <c r="F54" s="104"/>
      <c r="G54" s="98"/>
      <c r="H54" s="105"/>
      <c r="I54" s="104"/>
    </row>
    <row r="55" spans="1:9">
      <c r="A55" s="100"/>
      <c r="B55" s="102"/>
      <c r="C55" s="101"/>
      <c r="D55" s="95"/>
      <c r="E55" s="103"/>
      <c r="F55" s="104"/>
      <c r="G55" s="98"/>
      <c r="H55" s="105"/>
      <c r="I55" s="104"/>
    </row>
    <row r="56" spans="1:9">
      <c r="A56" s="100"/>
      <c r="B56" s="102"/>
      <c r="C56" s="101"/>
      <c r="D56" s="95"/>
      <c r="E56" s="103"/>
      <c r="F56" s="104"/>
      <c r="G56" s="98"/>
      <c r="H56" s="105"/>
      <c r="I56" s="104"/>
    </row>
    <row r="57" spans="1:9">
      <c r="A57" s="100"/>
      <c r="B57" s="101"/>
      <c r="C57" s="101"/>
      <c r="D57" s="95"/>
      <c r="E57" s="103"/>
      <c r="F57" s="104"/>
      <c r="G57" s="98"/>
      <c r="H57" s="105"/>
      <c r="I57" s="104"/>
    </row>
    <row r="58" spans="1:9">
      <c r="A58" s="100"/>
      <c r="B58" s="102"/>
      <c r="C58" s="101"/>
      <c r="D58" s="95"/>
      <c r="E58" s="103"/>
      <c r="F58" s="104"/>
      <c r="G58" s="98"/>
      <c r="H58" s="105"/>
      <c r="I58" s="104"/>
    </row>
    <row r="59" spans="1:9">
      <c r="A59" s="100"/>
      <c r="B59" s="102"/>
      <c r="C59" s="101"/>
      <c r="D59" s="95"/>
      <c r="E59" s="103"/>
      <c r="F59" s="104"/>
      <c r="G59" s="98"/>
      <c r="H59" s="105"/>
      <c r="I59" s="104"/>
    </row>
    <row r="60" spans="1:9">
      <c r="A60" s="100"/>
      <c r="B60" s="101"/>
      <c r="C60" s="101"/>
      <c r="D60" s="95"/>
      <c r="E60" s="103"/>
      <c r="F60" s="104"/>
      <c r="G60" s="98"/>
      <c r="H60" s="105"/>
      <c r="I60" s="104"/>
    </row>
    <row r="61" spans="1:9">
      <c r="A61" s="100"/>
      <c r="B61" s="102"/>
      <c r="C61" s="101"/>
      <c r="D61" s="95"/>
      <c r="E61" s="103"/>
      <c r="F61" s="104"/>
      <c r="G61" s="98"/>
      <c r="H61" s="105"/>
      <c r="I61" s="104"/>
    </row>
    <row r="62" spans="1:9">
      <c r="A62" s="100"/>
      <c r="B62" s="102"/>
      <c r="C62" s="101"/>
      <c r="D62" s="95"/>
      <c r="E62" s="103"/>
      <c r="F62" s="104"/>
      <c r="G62" s="98"/>
      <c r="H62" s="105"/>
      <c r="I62" s="104"/>
    </row>
    <row r="63" spans="1:9">
      <c r="A63" s="100"/>
      <c r="B63" s="101"/>
      <c r="C63" s="101"/>
      <c r="D63" s="95"/>
      <c r="E63" s="103"/>
      <c r="F63" s="104"/>
      <c r="G63" s="98"/>
      <c r="H63" s="105"/>
      <c r="I63" s="104"/>
    </row>
    <row r="64" spans="1:9">
      <c r="A64" s="100"/>
      <c r="B64" s="101"/>
      <c r="C64" s="101"/>
      <c r="D64" s="95"/>
      <c r="E64" s="103"/>
      <c r="F64" s="104"/>
      <c r="G64" s="98"/>
      <c r="H64" s="105"/>
      <c r="I64" s="104"/>
    </row>
    <row r="65" ht="13.5" spans="1:9">
      <c r="A65" s="90"/>
      <c r="B65" s="91"/>
      <c r="C65" s="91"/>
      <c r="D65" s="91"/>
      <c r="E65" s="91"/>
      <c r="F65" s="91"/>
      <c r="G65" s="91"/>
      <c r="H65" s="91"/>
      <c r="I65" s="111"/>
    </row>
    <row r="66" s="62" customFormat="1" ht="36" customHeight="1" spans="1:9">
      <c r="A66" s="100"/>
      <c r="B66" s="148"/>
      <c r="C66" s="149"/>
      <c r="D66" s="95"/>
      <c r="E66" s="96"/>
      <c r="F66" s="97"/>
      <c r="G66" s="98"/>
      <c r="H66" s="105"/>
      <c r="I66" s="104"/>
    </row>
    <row r="67" s="62" customFormat="1" ht="36" customHeight="1" spans="1:9">
      <c r="A67" s="100"/>
      <c r="B67" s="185"/>
      <c r="C67" s="174"/>
      <c r="D67" s="95"/>
      <c r="E67" s="96"/>
      <c r="F67" s="97"/>
      <c r="G67" s="98"/>
      <c r="H67" s="105"/>
      <c r="I67" s="104"/>
    </row>
    <row r="68" s="62" customFormat="1" ht="36" customHeight="1" spans="1:9">
      <c r="A68" s="100"/>
      <c r="B68" s="185"/>
      <c r="C68" s="101"/>
      <c r="D68" s="95"/>
      <c r="E68" s="96"/>
      <c r="F68" s="97"/>
      <c r="G68" s="98"/>
      <c r="H68" s="105"/>
      <c r="I68" s="104"/>
    </row>
    <row r="69" s="62" customFormat="1" ht="36" customHeight="1" spans="1:9">
      <c r="A69" s="100"/>
      <c r="B69" s="165"/>
      <c r="C69" s="165"/>
      <c r="D69" s="95"/>
      <c r="E69" s="96"/>
      <c r="F69" s="97"/>
      <c r="G69" s="98"/>
      <c r="H69" s="105"/>
      <c r="I69" s="104"/>
    </row>
    <row r="70" s="62" customFormat="1" ht="36" customHeight="1" spans="1:9">
      <c r="A70" s="100"/>
      <c r="B70" s="165"/>
      <c r="C70" s="165"/>
      <c r="D70" s="95"/>
      <c r="E70" s="96"/>
      <c r="F70" s="97"/>
      <c r="G70" s="98"/>
      <c r="H70" s="105"/>
      <c r="I70" s="104"/>
    </row>
    <row r="71" s="62" customFormat="1" ht="36" customHeight="1" spans="1:9">
      <c r="A71" s="100"/>
      <c r="B71" s="165"/>
      <c r="C71" s="165"/>
      <c r="D71" s="95"/>
      <c r="E71" s="96"/>
      <c r="F71" s="97"/>
      <c r="G71" s="98"/>
      <c r="H71" s="105"/>
      <c r="I71" s="104"/>
    </row>
    <row r="72" s="62" customFormat="1" ht="36" customHeight="1" spans="1:9">
      <c r="A72" s="100"/>
      <c r="B72" s="165"/>
      <c r="C72" s="165"/>
      <c r="D72" s="95"/>
      <c r="E72" s="96"/>
      <c r="F72" s="97"/>
      <c r="G72" s="98"/>
      <c r="H72" s="105"/>
      <c r="I72" s="104"/>
    </row>
    <row r="73" s="62" customFormat="1" ht="198.95" customHeight="1" spans="1:9">
      <c r="A73" s="100"/>
      <c r="B73" s="165"/>
      <c r="C73" s="165"/>
      <c r="D73" s="95"/>
      <c r="E73" s="180"/>
      <c r="F73" s="181"/>
      <c r="G73" s="182"/>
      <c r="H73" s="105"/>
      <c r="I73" s="104"/>
    </row>
    <row r="74" s="62" customFormat="1" spans="1:9">
      <c r="A74" s="100">
        <f>MAX(A$12:A73)+1</f>
        <v>1</v>
      </c>
      <c r="B74" s="101"/>
      <c r="C74" s="101"/>
      <c r="D74" s="95" t="s">
        <v>117</v>
      </c>
      <c r="E74" s="103"/>
      <c r="F74" s="104"/>
      <c r="G74" s="98"/>
      <c r="H74" s="105"/>
      <c r="I74" s="104"/>
    </row>
    <row r="75" spans="1:9">
      <c r="A75" s="100">
        <f>MAX(A$12:A74)+1</f>
        <v>2</v>
      </c>
      <c r="B75" s="102"/>
      <c r="C75" s="101"/>
      <c r="D75" s="95" t="s">
        <v>117</v>
      </c>
      <c r="E75" s="103"/>
      <c r="F75" s="104"/>
      <c r="G75" s="98"/>
      <c r="H75" s="105"/>
      <c r="I75" s="104"/>
    </row>
    <row r="76" spans="1:9">
      <c r="A76" s="100">
        <f>MAX(A$12:A75)+1</f>
        <v>3</v>
      </c>
      <c r="B76" s="102"/>
      <c r="C76" s="101"/>
      <c r="D76" s="95" t="s">
        <v>117</v>
      </c>
      <c r="E76" s="103"/>
      <c r="F76" s="104"/>
      <c r="G76" s="98"/>
      <c r="H76" s="105"/>
      <c r="I76" s="104"/>
    </row>
    <row r="77" spans="1:9">
      <c r="A77" s="100">
        <f>MAX(A$12:A76)+1</f>
        <v>4</v>
      </c>
      <c r="B77" s="101"/>
      <c r="C77" s="101"/>
      <c r="D77" s="95" t="s">
        <v>117</v>
      </c>
      <c r="E77" s="103"/>
      <c r="F77" s="104"/>
      <c r="G77" s="98"/>
      <c r="H77" s="105"/>
      <c r="I77" s="104"/>
    </row>
    <row r="78" spans="1:9">
      <c r="A78" s="100">
        <f>MAX(A$12:A77)+1</f>
        <v>5</v>
      </c>
      <c r="B78" s="101"/>
      <c r="C78" s="101"/>
      <c r="D78" s="95" t="s">
        <v>117</v>
      </c>
      <c r="E78" s="103"/>
      <c r="F78" s="104"/>
      <c r="G78" s="98"/>
      <c r="H78" s="105"/>
      <c r="I78" s="104"/>
    </row>
    <row r="79" spans="1:9">
      <c r="A79" s="100">
        <f>MAX(A$12:A78)+1</f>
        <v>6</v>
      </c>
      <c r="B79" s="102"/>
      <c r="C79" s="101"/>
      <c r="D79" s="95" t="s">
        <v>117</v>
      </c>
      <c r="E79" s="103"/>
      <c r="F79" s="104"/>
      <c r="G79" s="98"/>
      <c r="H79" s="105"/>
      <c r="I79" s="104"/>
    </row>
    <row r="80" spans="1:9">
      <c r="A80" s="100">
        <f>MAX(A$12:A79)+1</f>
        <v>7</v>
      </c>
      <c r="B80" s="102"/>
      <c r="C80" s="101"/>
      <c r="D80" s="95" t="s">
        <v>117</v>
      </c>
      <c r="E80" s="103"/>
      <c r="F80" s="104"/>
      <c r="G80" s="98"/>
      <c r="H80" s="105"/>
      <c r="I80" s="104"/>
    </row>
    <row r="81" spans="1:9">
      <c r="A81" s="100">
        <f>MAX(A$12:A80)+1</f>
        <v>8</v>
      </c>
      <c r="B81" s="101"/>
      <c r="C81" s="101"/>
      <c r="D81" s="95" t="s">
        <v>117</v>
      </c>
      <c r="E81" s="103"/>
      <c r="F81" s="104"/>
      <c r="G81" s="98"/>
      <c r="H81" s="105"/>
      <c r="I81" s="104"/>
    </row>
    <row r="82" spans="1:9">
      <c r="A82" s="100">
        <f>MAX(A$12:A81)+1</f>
        <v>9</v>
      </c>
      <c r="B82" s="102"/>
      <c r="C82" s="101"/>
      <c r="D82" s="95" t="s">
        <v>117</v>
      </c>
      <c r="E82" s="103"/>
      <c r="F82" s="104"/>
      <c r="G82" s="98"/>
      <c r="H82" s="105"/>
      <c r="I82" s="104"/>
    </row>
    <row r="83" spans="1:9">
      <c r="A83" s="100">
        <f>MAX(A$12:A82)+1</f>
        <v>10</v>
      </c>
      <c r="B83" s="101"/>
      <c r="C83" s="101"/>
      <c r="D83" s="95" t="s">
        <v>117</v>
      </c>
      <c r="E83" s="103"/>
      <c r="F83" s="104"/>
      <c r="G83" s="98"/>
      <c r="H83" s="105"/>
      <c r="I83" s="104"/>
    </row>
    <row r="84" spans="1:9">
      <c r="A84" s="100">
        <f>MAX(A$12:A83)+1</f>
        <v>11</v>
      </c>
      <c r="B84" s="102"/>
      <c r="C84" s="101"/>
      <c r="D84" s="95" t="s">
        <v>117</v>
      </c>
      <c r="E84" s="103"/>
      <c r="F84" s="104"/>
      <c r="G84" s="98"/>
      <c r="H84" s="105"/>
      <c r="I84" s="104"/>
    </row>
  </sheetData>
  <mergeCells count="3">
    <mergeCell ref="A1:I1"/>
    <mergeCell ref="A13:I13"/>
    <mergeCell ref="A65:I65"/>
  </mergeCells>
  <conditionalFormatting sqref="D14:D64 D66:D8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57 D58 D59 D60 D61 D62 D63 D64 D66 D67 D68 D69 D70 D71 D72 D73 D74 D75 D76 D77 D78 D79 D80 D81 D82 D83 D84 D14:D21 D22:D56">
      <formula1>"U,P,F,B,S,n/a"</formula1>
    </dataValidation>
  </dataValidations>
  <hyperlinks>
    <hyperlink ref="B14" location="'UC002 Test Cases'!A1" display="Assign Bin From Bin"/>
    <hyperlink ref="B15" location="'UC002 Test Cases'!A1" display="Assign Bin From Bin(click confirm No button)"/>
    <hyperlink ref="B26" location="'UC002 Test Cases'!A1" display="UC002.1-Re-schedule Blend From Blend Column Of Rig Board"/>
    <hyperlink ref="B27" location="'UC002 Test Cases'!A1" display="UC002.2-Re-schedule Blend From Blend Column Of Rig Board--Blend Test"/>
    <hyperlink ref="B28" location="'UC002 Test Cases'!A1" display="UC002.3-Re-schedule Blend From Blend Column Of Rig Board--Not Blend Test"/>
    <hyperlink ref="B29" location="'UC002 Test Cases'!A1" display="UC002.4-Re-schedule Blend From Blend Column Of Rig Board--Not Select  Load To Bin"/>
    <hyperlink ref="B30" location="'UC002 Test Cases'!A1" display="UC002.5-Re-schedule Blend From Blend Column Of Rig Board--Not Select  Load To Bin"/>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09578"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09578" progId="Paint.Picture"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9"/>
  <sheetViews>
    <sheetView topLeftCell="A7" workbookViewId="0">
      <selection activeCell="D16" sqref="D16"/>
    </sheetView>
  </sheetViews>
  <sheetFormatPr defaultColWidth="9" defaultRowHeight="12.75" outlineLevelCol="6"/>
  <cols>
    <col min="1" max="1" width="3.14285714285714" customWidth="1"/>
    <col min="2" max="2" width="32.1428571428571" customWidth="1"/>
    <col min="3" max="3" width="22.5714285714286" customWidth="1"/>
    <col min="4" max="4" width="30.4285714285714" customWidth="1"/>
    <col min="5" max="5" width="24.7142857142857" customWidth="1"/>
    <col min="6" max="6" width="9.14285714285714" customWidth="1"/>
    <col min="7" max="7" width="12.1428571428571" customWidth="1"/>
  </cols>
  <sheetData>
    <row r="1" ht="16.5" spans="1:7">
      <c r="A1" s="115" t="s">
        <v>196</v>
      </c>
      <c r="B1" s="115"/>
      <c r="C1" s="115"/>
      <c r="D1" s="115"/>
      <c r="E1" s="115"/>
      <c r="F1" s="115"/>
      <c r="G1" s="115"/>
    </row>
    <row r="2" ht="13.5" spans="1:7">
      <c r="A2" s="116"/>
      <c r="B2" s="117" t="s">
        <v>119</v>
      </c>
      <c r="C2" s="188" t="s">
        <v>202</v>
      </c>
      <c r="D2" s="189"/>
      <c r="E2" s="190"/>
      <c r="F2" s="119" t="s">
        <v>121</v>
      </c>
      <c r="G2" s="120" t="s">
        <v>122</v>
      </c>
    </row>
    <row r="3" spans="1:7">
      <c r="A3" s="122"/>
      <c r="B3" s="123" t="s">
        <v>123</v>
      </c>
      <c r="C3" s="191" t="s">
        <v>124</v>
      </c>
      <c r="D3" s="192"/>
      <c r="E3" s="192"/>
      <c r="F3" s="192"/>
      <c r="G3" s="193"/>
    </row>
    <row r="4" spans="1:7">
      <c r="A4" s="126"/>
      <c r="B4" s="123" t="s">
        <v>125</v>
      </c>
      <c r="C4" s="191" t="s">
        <v>126</v>
      </c>
      <c r="D4" s="192"/>
      <c r="E4" s="192"/>
      <c r="F4" s="192"/>
      <c r="G4" s="193"/>
    </row>
    <row r="5" spans="1:7">
      <c r="A5" s="126"/>
      <c r="B5" s="123" t="s">
        <v>127</v>
      </c>
      <c r="C5" s="194"/>
      <c r="D5" s="195"/>
      <c r="E5" s="195"/>
      <c r="F5" s="195"/>
      <c r="G5" s="196"/>
    </row>
    <row r="6" ht="13.5" spans="1:7">
      <c r="A6" s="127"/>
      <c r="B6" s="128" t="s">
        <v>128</v>
      </c>
      <c r="C6" s="197" t="s">
        <v>122</v>
      </c>
      <c r="D6" s="198"/>
      <c r="E6" s="198"/>
      <c r="F6" s="198"/>
      <c r="G6" s="199"/>
    </row>
    <row r="7" spans="1:7">
      <c r="A7" s="130"/>
      <c r="B7" s="131" t="s">
        <v>130</v>
      </c>
      <c r="C7" s="200" t="s">
        <v>131</v>
      </c>
      <c r="D7" s="201"/>
      <c r="E7" s="202"/>
      <c r="F7" s="133" t="s">
        <v>132</v>
      </c>
      <c r="G7" s="134"/>
    </row>
    <row r="8" ht="13.5" spans="1:7">
      <c r="A8" s="136"/>
      <c r="B8" s="137" t="s">
        <v>133</v>
      </c>
      <c r="C8" s="203" t="s">
        <v>134</v>
      </c>
      <c r="D8" s="204"/>
      <c r="E8" s="205"/>
      <c r="F8" s="139" t="s">
        <v>135</v>
      </c>
      <c r="G8" s="140" t="s">
        <v>136</v>
      </c>
    </row>
    <row r="9" ht="26.25" spans="1:7">
      <c r="A9" s="142" t="s">
        <v>137</v>
      </c>
      <c r="B9" s="143" t="s">
        <v>138</v>
      </c>
      <c r="C9" s="143" t="s">
        <v>139</v>
      </c>
      <c r="D9" s="143" t="s">
        <v>140</v>
      </c>
      <c r="E9" s="143" t="s">
        <v>141</v>
      </c>
      <c r="F9" s="144" t="s">
        <v>108</v>
      </c>
      <c r="G9" s="145" t="s">
        <v>142</v>
      </c>
    </row>
    <row r="10" ht="30" customHeight="1" spans="1:7">
      <c r="A10" s="147">
        <v>1</v>
      </c>
      <c r="B10" s="148" t="s">
        <v>143</v>
      </c>
      <c r="C10" s="148"/>
      <c r="D10" s="149" t="s">
        <v>144</v>
      </c>
      <c r="E10" s="150"/>
      <c r="F10" s="95" t="s">
        <v>117</v>
      </c>
      <c r="G10" s="151"/>
    </row>
    <row r="11" ht="36" spans="1:7">
      <c r="A11" s="147">
        <v>2</v>
      </c>
      <c r="B11" s="148" t="s">
        <v>203</v>
      </c>
      <c r="C11" s="148"/>
      <c r="D11" s="149" t="s">
        <v>146</v>
      </c>
      <c r="E11" s="150"/>
      <c r="F11" s="95" t="s">
        <v>117</v>
      </c>
      <c r="G11" s="206"/>
    </row>
    <row r="12" ht="132" spans="1:7">
      <c r="A12" s="147"/>
      <c r="B12" s="148"/>
      <c r="C12" s="148"/>
      <c r="D12" s="149" t="s">
        <v>147</v>
      </c>
      <c r="E12" s="150"/>
      <c r="F12" s="95"/>
      <c r="G12" s="206"/>
    </row>
    <row r="13" ht="24" spans="1:7">
      <c r="A13" s="147">
        <v>3</v>
      </c>
      <c r="B13" s="148" t="s">
        <v>204</v>
      </c>
      <c r="C13" s="148"/>
      <c r="D13" s="149" t="s">
        <v>205</v>
      </c>
      <c r="E13" s="150"/>
      <c r="F13" s="95"/>
      <c r="G13" s="206"/>
    </row>
    <row r="14" ht="24" spans="1:7">
      <c r="A14" s="147">
        <v>4</v>
      </c>
      <c r="B14" s="148" t="s">
        <v>206</v>
      </c>
      <c r="C14" s="148"/>
      <c r="D14" s="149" t="s">
        <v>207</v>
      </c>
      <c r="E14" s="150"/>
      <c r="F14" s="95"/>
      <c r="G14" s="206"/>
    </row>
    <row r="15" ht="24" spans="1:7">
      <c r="A15" s="147">
        <v>5</v>
      </c>
      <c r="B15" s="207" t="s">
        <v>208</v>
      </c>
      <c r="C15" s="158"/>
      <c r="D15" s="174" t="s">
        <v>209</v>
      </c>
      <c r="E15" s="153"/>
      <c r="F15" s="95" t="s">
        <v>117</v>
      </c>
      <c r="G15" s="154"/>
    </row>
    <row r="16" spans="1:7">
      <c r="A16" s="147"/>
      <c r="B16" s="158"/>
      <c r="C16" s="158"/>
      <c r="D16" s="101" t="s">
        <v>150</v>
      </c>
      <c r="E16" s="208"/>
      <c r="F16" s="95" t="s">
        <v>117</v>
      </c>
      <c r="G16" s="154"/>
    </row>
    <row r="17" spans="1:7">
      <c r="A17" s="147"/>
      <c r="B17" s="209"/>
      <c r="C17" s="165"/>
      <c r="D17" s="165" t="s">
        <v>151</v>
      </c>
      <c r="E17" s="160"/>
      <c r="F17" s="95" t="s">
        <v>117</v>
      </c>
      <c r="G17" s="154"/>
    </row>
    <row r="18" spans="1:7">
      <c r="A18" s="147"/>
      <c r="B18" s="209"/>
      <c r="C18" s="165"/>
      <c r="D18" s="165" t="s">
        <v>152</v>
      </c>
      <c r="E18" s="160"/>
      <c r="F18" s="95" t="s">
        <v>117</v>
      </c>
      <c r="G18" s="154"/>
    </row>
    <row r="19" spans="1:7">
      <c r="A19" s="147"/>
      <c r="B19" s="209"/>
      <c r="C19" s="165"/>
      <c r="D19" s="165" t="s">
        <v>210</v>
      </c>
      <c r="E19" s="160"/>
      <c r="F19" s="95"/>
      <c r="G19" s="154"/>
    </row>
    <row r="20" spans="1:7">
      <c r="A20" s="147"/>
      <c r="B20" s="209"/>
      <c r="C20" s="165"/>
      <c r="D20" s="165" t="s">
        <v>154</v>
      </c>
      <c r="E20" s="160"/>
      <c r="F20" s="95" t="s">
        <v>117</v>
      </c>
      <c r="G20" s="154"/>
    </row>
    <row r="21" spans="1:7">
      <c r="A21" s="147"/>
      <c r="B21" s="209"/>
      <c r="C21" s="165"/>
      <c r="D21" s="165" t="s">
        <v>155</v>
      </c>
      <c r="E21" s="160"/>
      <c r="F21" s="95" t="s">
        <v>117</v>
      </c>
      <c r="G21" s="210"/>
    </row>
    <row r="22" ht="25.5" spans="1:7">
      <c r="A22" s="147"/>
      <c r="B22" s="209"/>
      <c r="C22" s="165"/>
      <c r="D22" s="165" t="s">
        <v>211</v>
      </c>
      <c r="E22" s="160"/>
      <c r="F22" s="95" t="s">
        <v>117</v>
      </c>
      <c r="G22" s="154"/>
    </row>
    <row r="23" ht="25.5" spans="1:7">
      <c r="A23" s="147"/>
      <c r="B23" s="165"/>
      <c r="C23" s="165"/>
      <c r="D23" s="165" t="s">
        <v>212</v>
      </c>
      <c r="E23" s="160"/>
      <c r="F23" s="95" t="s">
        <v>117</v>
      </c>
      <c r="G23" s="154"/>
    </row>
    <row r="24" ht="25.5" spans="1:7">
      <c r="A24" s="147"/>
      <c r="B24" s="165"/>
      <c r="C24" s="165"/>
      <c r="D24" s="165" t="s">
        <v>158</v>
      </c>
      <c r="E24" s="160"/>
      <c r="F24" s="95" t="s">
        <v>117</v>
      </c>
      <c r="G24" s="154"/>
    </row>
    <row r="25" spans="1:7">
      <c r="A25" s="147"/>
      <c r="B25" s="165"/>
      <c r="C25" s="165"/>
      <c r="D25" s="165" t="s">
        <v>159</v>
      </c>
      <c r="E25" s="160"/>
      <c r="F25" s="95" t="s">
        <v>117</v>
      </c>
      <c r="G25" s="154"/>
    </row>
    <row r="26" spans="1:7">
      <c r="A26" s="147">
        <v>6</v>
      </c>
      <c r="B26" s="165" t="s">
        <v>213</v>
      </c>
      <c r="C26" s="165"/>
      <c r="D26" s="165" t="s">
        <v>161</v>
      </c>
      <c r="E26" s="160"/>
      <c r="F26" s="95" t="s">
        <v>117</v>
      </c>
      <c r="G26" s="154"/>
    </row>
    <row r="27" spans="1:7">
      <c r="A27" s="147">
        <v>7</v>
      </c>
      <c r="B27" s="165" t="s">
        <v>162</v>
      </c>
      <c r="C27" s="165"/>
      <c r="D27" s="165" t="s">
        <v>163</v>
      </c>
      <c r="E27" s="160"/>
      <c r="F27" s="95" t="s">
        <v>117</v>
      </c>
      <c r="G27" s="154"/>
    </row>
    <row r="28" ht="51" spans="1:7">
      <c r="A28" s="147">
        <v>8</v>
      </c>
      <c r="B28" s="165" t="s">
        <v>214</v>
      </c>
      <c r="C28" s="165"/>
      <c r="D28" s="165" t="s">
        <v>215</v>
      </c>
      <c r="E28" s="160"/>
      <c r="F28" s="95" t="s">
        <v>117</v>
      </c>
      <c r="G28" s="154"/>
    </row>
    <row r="29" spans="1:7">
      <c r="A29" s="147">
        <v>9</v>
      </c>
      <c r="B29" s="165" t="s">
        <v>166</v>
      </c>
      <c r="C29" s="165"/>
      <c r="D29" s="165" t="s">
        <v>167</v>
      </c>
      <c r="E29" s="160"/>
      <c r="F29" s="95" t="s">
        <v>117</v>
      </c>
      <c r="G29" s="154"/>
    </row>
    <row r="30" ht="25.5" spans="1:7">
      <c r="A30" s="147">
        <v>10</v>
      </c>
      <c r="B30" s="165" t="s">
        <v>216</v>
      </c>
      <c r="C30" s="165"/>
      <c r="D30" s="165" t="s">
        <v>169</v>
      </c>
      <c r="E30" s="160"/>
      <c r="F30" s="95" t="s">
        <v>117</v>
      </c>
      <c r="G30" s="154"/>
    </row>
    <row r="31" ht="25.5" spans="1:7">
      <c r="A31" s="147">
        <v>11</v>
      </c>
      <c r="B31" s="165" t="s">
        <v>170</v>
      </c>
      <c r="C31" s="165"/>
      <c r="D31" s="165" t="s">
        <v>171</v>
      </c>
      <c r="E31" s="160"/>
      <c r="F31" s="95" t="s">
        <v>117</v>
      </c>
      <c r="G31" s="154"/>
    </row>
    <row r="32" ht="25.5" spans="1:7">
      <c r="A32" s="147">
        <v>12</v>
      </c>
      <c r="B32" s="165" t="s">
        <v>172</v>
      </c>
      <c r="C32" s="165"/>
      <c r="D32" s="165" t="s">
        <v>173</v>
      </c>
      <c r="E32" s="160"/>
      <c r="F32" s="95" t="s">
        <v>117</v>
      </c>
      <c r="G32" s="154"/>
    </row>
    <row r="33" ht="114.75" spans="1:7">
      <c r="A33" s="147">
        <v>13</v>
      </c>
      <c r="B33" s="165" t="s">
        <v>174</v>
      </c>
      <c r="C33" s="165"/>
      <c r="D33" s="165" t="s">
        <v>175</v>
      </c>
      <c r="E33" s="160"/>
      <c r="F33" s="95" t="s">
        <v>117</v>
      </c>
      <c r="G33" s="210"/>
    </row>
    <row r="34" ht="114.75" spans="1:7">
      <c r="A34" s="147"/>
      <c r="B34" s="165"/>
      <c r="C34" s="165"/>
      <c r="D34" s="165" t="s">
        <v>176</v>
      </c>
      <c r="E34" s="160"/>
      <c r="F34" s="95"/>
      <c r="G34" s="210"/>
    </row>
    <row r="35" ht="25.5" spans="1:7">
      <c r="A35" s="147"/>
      <c r="B35" s="165"/>
      <c r="C35" s="165"/>
      <c r="D35" s="165" t="s">
        <v>177</v>
      </c>
      <c r="E35" s="160"/>
      <c r="F35" s="95"/>
      <c r="G35" s="210"/>
    </row>
    <row r="36" spans="1:7">
      <c r="A36" s="147"/>
      <c r="B36" s="165"/>
      <c r="C36" s="165"/>
      <c r="D36" s="165"/>
      <c r="E36" s="160"/>
      <c r="F36" s="95" t="s">
        <v>117</v>
      </c>
      <c r="G36" s="154"/>
    </row>
    <row r="37" spans="1:7">
      <c r="A37" s="147"/>
      <c r="B37" s="165"/>
      <c r="C37" s="165"/>
      <c r="D37" s="165"/>
      <c r="E37" s="160"/>
      <c r="F37" s="95" t="s">
        <v>117</v>
      </c>
      <c r="G37" s="154"/>
    </row>
    <row r="38" spans="1:7">
      <c r="A38" s="147"/>
      <c r="B38" s="165"/>
      <c r="C38" s="165"/>
      <c r="D38" s="165"/>
      <c r="E38" s="160"/>
      <c r="F38" s="95" t="s">
        <v>117</v>
      </c>
      <c r="G38" s="154"/>
    </row>
    <row r="39" spans="1:7">
      <c r="A39" s="147"/>
      <c r="B39" s="165"/>
      <c r="C39" s="165"/>
      <c r="D39" s="165"/>
      <c r="E39" s="160"/>
      <c r="F39" s="95" t="s">
        <v>117</v>
      </c>
      <c r="G39" s="154"/>
    </row>
    <row r="40" spans="1:7">
      <c r="A40" s="147"/>
      <c r="B40" s="165"/>
      <c r="C40" s="165"/>
      <c r="D40" s="165"/>
      <c r="E40" s="160"/>
      <c r="F40" s="95" t="s">
        <v>117</v>
      </c>
      <c r="G40" s="154"/>
    </row>
    <row r="41" ht="13.5" spans="1:7">
      <c r="A41" s="167"/>
      <c r="B41" s="168" t="s">
        <v>184</v>
      </c>
      <c r="C41" s="168"/>
      <c r="D41" s="169"/>
      <c r="E41" s="169"/>
      <c r="F41" s="211" t="s">
        <v>101</v>
      </c>
      <c r="G41" s="170"/>
    </row>
    <row r="48" ht="16.5" spans="1:7">
      <c r="A48" s="115" t="s">
        <v>198</v>
      </c>
      <c r="B48" s="115"/>
      <c r="C48" s="115"/>
      <c r="D48" s="115"/>
      <c r="E48" s="115"/>
      <c r="F48" s="115"/>
      <c r="G48" s="115"/>
    </row>
    <row r="49" ht="13.5" spans="1:7">
      <c r="A49" s="116"/>
      <c r="B49" s="117" t="s">
        <v>119</v>
      </c>
      <c r="C49" s="188" t="s">
        <v>217</v>
      </c>
      <c r="D49" s="189"/>
      <c r="E49" s="190"/>
      <c r="F49" s="119" t="s">
        <v>121</v>
      </c>
      <c r="G49" s="120" t="s">
        <v>122</v>
      </c>
    </row>
    <row r="50" spans="1:7">
      <c r="A50" s="122"/>
      <c r="B50" s="123" t="s">
        <v>123</v>
      </c>
      <c r="C50" s="191" t="s">
        <v>124</v>
      </c>
      <c r="D50" s="192"/>
      <c r="E50" s="192"/>
      <c r="F50" s="192"/>
      <c r="G50" s="193"/>
    </row>
    <row r="51" spans="1:7">
      <c r="A51" s="126"/>
      <c r="B51" s="123" t="s">
        <v>125</v>
      </c>
      <c r="C51" s="191" t="s">
        <v>126</v>
      </c>
      <c r="D51" s="192"/>
      <c r="E51" s="192"/>
      <c r="F51" s="192"/>
      <c r="G51" s="193"/>
    </row>
    <row r="52" spans="1:7">
      <c r="A52" s="126"/>
      <c r="B52" s="123" t="s">
        <v>127</v>
      </c>
      <c r="C52" s="194"/>
      <c r="D52" s="195"/>
      <c r="E52" s="195"/>
      <c r="F52" s="195"/>
      <c r="G52" s="196"/>
    </row>
    <row r="53" ht="13.5" spans="1:7">
      <c r="A53" s="127"/>
      <c r="B53" s="128" t="s">
        <v>128</v>
      </c>
      <c r="C53" s="197" t="s">
        <v>122</v>
      </c>
      <c r="D53" s="198"/>
      <c r="E53" s="198"/>
      <c r="F53" s="198"/>
      <c r="G53" s="199"/>
    </row>
    <row r="54" spans="1:7">
      <c r="A54" s="130"/>
      <c r="B54" s="131" t="s">
        <v>130</v>
      </c>
      <c r="C54" s="200" t="s">
        <v>131</v>
      </c>
      <c r="D54" s="201"/>
      <c r="E54" s="202"/>
      <c r="F54" s="133" t="s">
        <v>132</v>
      </c>
      <c r="G54" s="134"/>
    </row>
    <row r="55" ht="13.5" spans="1:7">
      <c r="A55" s="136"/>
      <c r="B55" s="137" t="s">
        <v>133</v>
      </c>
      <c r="C55" s="203" t="s">
        <v>134</v>
      </c>
      <c r="D55" s="204"/>
      <c r="E55" s="205"/>
      <c r="F55" s="139" t="s">
        <v>135</v>
      </c>
      <c r="G55" s="140" t="s">
        <v>136</v>
      </c>
    </row>
    <row r="56" ht="26.25" spans="1:7">
      <c r="A56" s="142" t="s">
        <v>137</v>
      </c>
      <c r="B56" s="143" t="s">
        <v>138</v>
      </c>
      <c r="C56" s="143" t="s">
        <v>139</v>
      </c>
      <c r="D56" s="143" t="s">
        <v>140</v>
      </c>
      <c r="E56" s="143" t="s">
        <v>141</v>
      </c>
      <c r="F56" s="144" t="s">
        <v>108</v>
      </c>
      <c r="G56" s="145" t="s">
        <v>142</v>
      </c>
    </row>
    <row r="57" spans="1:7">
      <c r="A57" s="147">
        <v>1</v>
      </c>
      <c r="B57" s="148" t="s">
        <v>143</v>
      </c>
      <c r="C57" s="148"/>
      <c r="D57" s="149" t="s">
        <v>144</v>
      </c>
      <c r="E57" s="150"/>
      <c r="F57" s="95" t="s">
        <v>117</v>
      </c>
      <c r="G57" s="151"/>
    </row>
    <row r="58" ht="36" spans="1:7">
      <c r="A58" s="147">
        <v>2</v>
      </c>
      <c r="B58" s="148" t="s">
        <v>203</v>
      </c>
      <c r="C58" s="148"/>
      <c r="D58" s="149" t="s">
        <v>146</v>
      </c>
      <c r="E58" s="150"/>
      <c r="F58" s="95" t="s">
        <v>117</v>
      </c>
      <c r="G58" s="206"/>
    </row>
    <row r="59" ht="132" spans="1:7">
      <c r="A59" s="147"/>
      <c r="B59" s="148"/>
      <c r="C59" s="148"/>
      <c r="D59" s="149" t="s">
        <v>147</v>
      </c>
      <c r="E59" s="150"/>
      <c r="F59" s="95"/>
      <c r="G59" s="206"/>
    </row>
    <row r="60" ht="24" spans="1:7">
      <c r="A60" s="147">
        <v>3</v>
      </c>
      <c r="B60" s="148" t="s">
        <v>204</v>
      </c>
      <c r="C60" s="148"/>
      <c r="D60" s="149" t="s">
        <v>205</v>
      </c>
      <c r="E60" s="150"/>
      <c r="F60" s="95"/>
      <c r="G60" s="206"/>
    </row>
    <row r="61" ht="24" spans="1:7">
      <c r="A61" s="147">
        <v>4</v>
      </c>
      <c r="B61" s="148" t="s">
        <v>206</v>
      </c>
      <c r="C61" s="148"/>
      <c r="D61" s="149" t="s">
        <v>207</v>
      </c>
      <c r="E61" s="150"/>
      <c r="F61" s="95"/>
      <c r="G61" s="206"/>
    </row>
    <row r="62" ht="24" spans="1:7">
      <c r="A62" s="147">
        <v>5</v>
      </c>
      <c r="B62" s="207" t="s">
        <v>208</v>
      </c>
      <c r="C62" s="158"/>
      <c r="D62" s="174" t="s">
        <v>209</v>
      </c>
      <c r="E62" s="153"/>
      <c r="F62" s="95" t="s">
        <v>117</v>
      </c>
      <c r="G62" s="154"/>
    </row>
    <row r="63" spans="1:7">
      <c r="A63" s="147"/>
      <c r="B63" s="158"/>
      <c r="C63" s="158"/>
      <c r="D63" s="101" t="s">
        <v>150</v>
      </c>
      <c r="E63" s="208"/>
      <c r="F63" s="95" t="s">
        <v>117</v>
      </c>
      <c r="G63" s="154"/>
    </row>
    <row r="64" spans="1:7">
      <c r="A64" s="147"/>
      <c r="B64" s="209"/>
      <c r="C64" s="165"/>
      <c r="D64" s="165" t="s">
        <v>151</v>
      </c>
      <c r="E64" s="160"/>
      <c r="F64" s="95" t="s">
        <v>117</v>
      </c>
      <c r="G64" s="154"/>
    </row>
    <row r="65" spans="1:7">
      <c r="A65" s="147"/>
      <c r="B65" s="209"/>
      <c r="C65" s="165"/>
      <c r="D65" s="165" t="s">
        <v>152</v>
      </c>
      <c r="E65" s="160"/>
      <c r="F65" s="95" t="s">
        <v>117</v>
      </c>
      <c r="G65" s="154"/>
    </row>
    <row r="66" spans="1:7">
      <c r="A66" s="147"/>
      <c r="B66" s="209"/>
      <c r="C66" s="165"/>
      <c r="D66" s="165" t="s">
        <v>210</v>
      </c>
      <c r="E66" s="160"/>
      <c r="F66" s="95"/>
      <c r="G66" s="154"/>
    </row>
    <row r="67" spans="1:7">
      <c r="A67" s="147"/>
      <c r="B67" s="209"/>
      <c r="C67" s="165"/>
      <c r="D67" s="165" t="s">
        <v>154</v>
      </c>
      <c r="E67" s="160"/>
      <c r="F67" s="95" t="s">
        <v>117</v>
      </c>
      <c r="G67" s="154"/>
    </row>
    <row r="68" spans="1:7">
      <c r="A68" s="147"/>
      <c r="B68" s="209"/>
      <c r="C68" s="165"/>
      <c r="D68" s="165" t="s">
        <v>155</v>
      </c>
      <c r="E68" s="160"/>
      <c r="F68" s="95" t="s">
        <v>117</v>
      </c>
      <c r="G68" s="210"/>
    </row>
    <row r="69" ht="25.5" spans="1:7">
      <c r="A69" s="147"/>
      <c r="B69" s="209"/>
      <c r="C69" s="165"/>
      <c r="D69" s="165" t="s">
        <v>211</v>
      </c>
      <c r="E69" s="160"/>
      <c r="F69" s="95" t="s">
        <v>117</v>
      </c>
      <c r="G69" s="154"/>
    </row>
    <row r="70" ht="25.5" spans="1:7">
      <c r="A70" s="147"/>
      <c r="B70" s="165"/>
      <c r="C70" s="165"/>
      <c r="D70" s="165" t="s">
        <v>212</v>
      </c>
      <c r="E70" s="160"/>
      <c r="F70" s="95" t="s">
        <v>117</v>
      </c>
      <c r="G70" s="154"/>
    </row>
    <row r="71" ht="25.5" spans="1:7">
      <c r="A71" s="147"/>
      <c r="B71" s="165"/>
      <c r="C71" s="165"/>
      <c r="D71" s="165" t="s">
        <v>158</v>
      </c>
      <c r="E71" s="160"/>
      <c r="F71" s="95" t="s">
        <v>117</v>
      </c>
      <c r="G71" s="154"/>
    </row>
    <row r="72" spans="1:7">
      <c r="A72" s="147"/>
      <c r="B72" s="165"/>
      <c r="C72" s="165"/>
      <c r="D72" s="165" t="s">
        <v>159</v>
      </c>
      <c r="E72" s="160"/>
      <c r="F72" s="95" t="s">
        <v>117</v>
      </c>
      <c r="G72" s="154"/>
    </row>
    <row r="73" ht="25.5" spans="1:7">
      <c r="A73" s="147">
        <v>6</v>
      </c>
      <c r="B73" s="165" t="s">
        <v>189</v>
      </c>
      <c r="C73" s="165"/>
      <c r="D73" s="165" t="s">
        <v>190</v>
      </c>
      <c r="E73" s="160"/>
      <c r="F73" s="95" t="s">
        <v>117</v>
      </c>
      <c r="G73" s="154"/>
    </row>
    <row r="74" ht="114.75" spans="1:7">
      <c r="A74" s="147">
        <v>7</v>
      </c>
      <c r="B74" s="165" t="s">
        <v>174</v>
      </c>
      <c r="C74" s="165"/>
      <c r="D74" s="165" t="s">
        <v>175</v>
      </c>
      <c r="E74" s="160"/>
      <c r="F74" s="95" t="s">
        <v>117</v>
      </c>
      <c r="G74" s="210"/>
    </row>
    <row r="75" ht="114.75" spans="1:7">
      <c r="A75" s="147"/>
      <c r="B75" s="165"/>
      <c r="C75" s="165"/>
      <c r="D75" s="165" t="s">
        <v>176</v>
      </c>
      <c r="E75" s="160"/>
      <c r="F75" s="95"/>
      <c r="G75" s="210"/>
    </row>
    <row r="76" ht="25.5" spans="1:7">
      <c r="A76" s="147"/>
      <c r="B76" s="165"/>
      <c r="C76" s="165"/>
      <c r="D76" s="165" t="s">
        <v>177</v>
      </c>
      <c r="E76" s="160"/>
      <c r="F76" s="95"/>
      <c r="G76" s="210"/>
    </row>
    <row r="77" spans="1:7">
      <c r="A77" s="147"/>
      <c r="B77" s="165"/>
      <c r="C77" s="165"/>
      <c r="D77" s="165"/>
      <c r="E77" s="160"/>
      <c r="F77" s="95" t="s">
        <v>117</v>
      </c>
      <c r="G77" s="154"/>
    </row>
    <row r="78" spans="1:7">
      <c r="A78" s="147"/>
      <c r="B78" s="165"/>
      <c r="C78" s="165"/>
      <c r="D78" s="165"/>
      <c r="E78" s="160"/>
      <c r="F78" s="95" t="s">
        <v>117</v>
      </c>
      <c r="G78" s="154"/>
    </row>
    <row r="79" spans="1:7">
      <c r="A79" s="147"/>
      <c r="B79" s="165"/>
      <c r="C79" s="165"/>
      <c r="D79" s="165"/>
      <c r="E79" s="160"/>
      <c r="F79" s="95" t="s">
        <v>117</v>
      </c>
      <c r="G79" s="154"/>
    </row>
    <row r="80" spans="1:7">
      <c r="A80" s="147"/>
      <c r="B80" s="165"/>
      <c r="C80" s="165"/>
      <c r="D80" s="165"/>
      <c r="E80" s="160"/>
      <c r="F80" s="95" t="s">
        <v>117</v>
      </c>
      <c r="G80" s="154"/>
    </row>
    <row r="81" spans="1:7">
      <c r="A81" s="147"/>
      <c r="B81" s="165"/>
      <c r="C81" s="165"/>
      <c r="D81" s="165"/>
      <c r="E81" s="160"/>
      <c r="F81" s="95" t="s">
        <v>117</v>
      </c>
      <c r="G81" s="154"/>
    </row>
    <row r="82" ht="13.5" spans="1:7">
      <c r="A82" s="167"/>
      <c r="B82" s="168" t="s">
        <v>184</v>
      </c>
      <c r="C82" s="168"/>
      <c r="D82" s="169"/>
      <c r="E82" s="169"/>
      <c r="F82" s="211" t="s">
        <v>101</v>
      </c>
      <c r="G82" s="170"/>
    </row>
    <row r="86" ht="16.5" spans="1:7">
      <c r="A86" s="115" t="s">
        <v>199</v>
      </c>
      <c r="B86" s="115"/>
      <c r="C86" s="115"/>
      <c r="D86" s="115"/>
      <c r="E86" s="115"/>
      <c r="F86" s="115"/>
      <c r="G86" s="115"/>
    </row>
    <row r="87" ht="13.5" spans="1:7">
      <c r="A87" s="116"/>
      <c r="B87" s="117" t="s">
        <v>119</v>
      </c>
      <c r="C87" s="188" t="s">
        <v>218</v>
      </c>
      <c r="D87" s="189"/>
      <c r="E87" s="190"/>
      <c r="F87" s="119" t="s">
        <v>121</v>
      </c>
      <c r="G87" s="120" t="s">
        <v>122</v>
      </c>
    </row>
    <row r="88" spans="1:7">
      <c r="A88" s="122"/>
      <c r="B88" s="123" t="s">
        <v>123</v>
      </c>
      <c r="C88" s="191" t="s">
        <v>124</v>
      </c>
      <c r="D88" s="192"/>
      <c r="E88" s="192"/>
      <c r="F88" s="192"/>
      <c r="G88" s="193"/>
    </row>
    <row r="89" spans="1:7">
      <c r="A89" s="126"/>
      <c r="B89" s="123" t="s">
        <v>125</v>
      </c>
      <c r="C89" s="191" t="s">
        <v>126</v>
      </c>
      <c r="D89" s="192"/>
      <c r="E89" s="192"/>
      <c r="F89" s="192"/>
      <c r="G89" s="193"/>
    </row>
    <row r="90" spans="1:7">
      <c r="A90" s="126"/>
      <c r="B90" s="123" t="s">
        <v>127</v>
      </c>
      <c r="C90" s="194"/>
      <c r="D90" s="195"/>
      <c r="E90" s="195"/>
      <c r="F90" s="195"/>
      <c r="G90" s="196"/>
    </row>
    <row r="91" ht="13.5" spans="1:7">
      <c r="A91" s="127"/>
      <c r="B91" s="128" t="s">
        <v>128</v>
      </c>
      <c r="C91" s="197" t="s">
        <v>122</v>
      </c>
      <c r="D91" s="198"/>
      <c r="E91" s="198"/>
      <c r="F91" s="198"/>
      <c r="G91" s="199"/>
    </row>
    <row r="92" spans="1:7">
      <c r="A92" s="130"/>
      <c r="B92" s="131" t="s">
        <v>130</v>
      </c>
      <c r="C92" s="200" t="s">
        <v>131</v>
      </c>
      <c r="D92" s="201"/>
      <c r="E92" s="202"/>
      <c r="F92" s="133" t="s">
        <v>132</v>
      </c>
      <c r="G92" s="134"/>
    </row>
    <row r="93" ht="13.5" spans="1:7">
      <c r="A93" s="136"/>
      <c r="B93" s="137" t="s">
        <v>133</v>
      </c>
      <c r="C93" s="203" t="s">
        <v>134</v>
      </c>
      <c r="D93" s="204"/>
      <c r="E93" s="205"/>
      <c r="F93" s="139" t="s">
        <v>135</v>
      </c>
      <c r="G93" s="140" t="s">
        <v>136</v>
      </c>
    </row>
    <row r="94" ht="26.25" spans="1:7">
      <c r="A94" s="142" t="s">
        <v>137</v>
      </c>
      <c r="B94" s="143" t="s">
        <v>138</v>
      </c>
      <c r="C94" s="143" t="s">
        <v>139</v>
      </c>
      <c r="D94" s="143" t="s">
        <v>140</v>
      </c>
      <c r="E94" s="143" t="s">
        <v>141</v>
      </c>
      <c r="F94" s="144" t="s">
        <v>108</v>
      </c>
      <c r="G94" s="145" t="s">
        <v>142</v>
      </c>
    </row>
    <row r="95" spans="1:7">
      <c r="A95" s="147">
        <v>1</v>
      </c>
      <c r="B95" s="148" t="s">
        <v>143</v>
      </c>
      <c r="C95" s="148"/>
      <c r="D95" s="149" t="s">
        <v>144</v>
      </c>
      <c r="E95" s="150"/>
      <c r="F95" s="95" t="s">
        <v>117</v>
      </c>
      <c r="G95" s="151"/>
    </row>
    <row r="96" ht="36" spans="1:7">
      <c r="A96" s="147">
        <v>2</v>
      </c>
      <c r="B96" s="148" t="s">
        <v>203</v>
      </c>
      <c r="C96" s="148"/>
      <c r="D96" s="149" t="s">
        <v>146</v>
      </c>
      <c r="E96" s="150"/>
      <c r="F96" s="95" t="s">
        <v>117</v>
      </c>
      <c r="G96" s="206"/>
    </row>
    <row r="97" ht="132" spans="1:7">
      <c r="A97" s="147"/>
      <c r="B97" s="148"/>
      <c r="C97" s="148"/>
      <c r="D97" s="149" t="s">
        <v>147</v>
      </c>
      <c r="E97" s="150"/>
      <c r="F97" s="95"/>
      <c r="G97" s="206"/>
    </row>
    <row r="98" ht="24" spans="1:7">
      <c r="A98" s="147">
        <v>3</v>
      </c>
      <c r="B98" s="148" t="s">
        <v>204</v>
      </c>
      <c r="C98" s="148"/>
      <c r="D98" s="149" t="s">
        <v>205</v>
      </c>
      <c r="E98" s="150"/>
      <c r="F98" s="95"/>
      <c r="G98" s="206"/>
    </row>
    <row r="99" ht="24" spans="1:7">
      <c r="A99" s="147">
        <v>4</v>
      </c>
      <c r="B99" s="148" t="s">
        <v>206</v>
      </c>
      <c r="C99" s="148"/>
      <c r="D99" s="149" t="s">
        <v>207</v>
      </c>
      <c r="E99" s="150"/>
      <c r="F99" s="95"/>
      <c r="G99" s="206"/>
    </row>
    <row r="100" ht="24" spans="1:7">
      <c r="A100" s="147">
        <v>5</v>
      </c>
      <c r="B100" s="207" t="s">
        <v>208</v>
      </c>
      <c r="C100" s="158"/>
      <c r="D100" s="174" t="s">
        <v>209</v>
      </c>
      <c r="E100" s="153"/>
      <c r="F100" s="95" t="s">
        <v>117</v>
      </c>
      <c r="G100" s="154"/>
    </row>
    <row r="101" spans="1:7">
      <c r="A101" s="147"/>
      <c r="B101" s="158"/>
      <c r="C101" s="158"/>
      <c r="D101" s="101" t="s">
        <v>150</v>
      </c>
      <c r="E101" s="208"/>
      <c r="F101" s="95" t="s">
        <v>117</v>
      </c>
      <c r="G101" s="154"/>
    </row>
    <row r="102" spans="1:7">
      <c r="A102" s="147"/>
      <c r="B102" s="209"/>
      <c r="C102" s="165"/>
      <c r="D102" s="165" t="s">
        <v>151</v>
      </c>
      <c r="E102" s="160"/>
      <c r="F102" s="95" t="s">
        <v>117</v>
      </c>
      <c r="G102" s="154"/>
    </row>
    <row r="103" spans="1:7">
      <c r="A103" s="147"/>
      <c r="B103" s="209"/>
      <c r="C103" s="165"/>
      <c r="D103" s="165" t="s">
        <v>152</v>
      </c>
      <c r="E103" s="160"/>
      <c r="F103" s="95" t="s">
        <v>117</v>
      </c>
      <c r="G103" s="154"/>
    </row>
    <row r="104" spans="1:7">
      <c r="A104" s="147"/>
      <c r="B104" s="209"/>
      <c r="C104" s="165"/>
      <c r="D104" s="165" t="s">
        <v>210</v>
      </c>
      <c r="E104" s="160"/>
      <c r="F104" s="95"/>
      <c r="G104" s="154"/>
    </row>
    <row r="105" spans="1:7">
      <c r="A105" s="147"/>
      <c r="B105" s="209"/>
      <c r="C105" s="165"/>
      <c r="D105" s="165" t="s">
        <v>154</v>
      </c>
      <c r="E105" s="160"/>
      <c r="F105" s="95" t="s">
        <v>117</v>
      </c>
      <c r="G105" s="154"/>
    </row>
    <row r="106" spans="1:7">
      <c r="A106" s="147"/>
      <c r="B106" s="209"/>
      <c r="C106" s="165"/>
      <c r="D106" s="165" t="s">
        <v>219</v>
      </c>
      <c r="E106" s="160"/>
      <c r="F106" s="95" t="s">
        <v>117</v>
      </c>
      <c r="G106" s="210"/>
    </row>
    <row r="107" ht="25.5" spans="1:7">
      <c r="A107" s="147"/>
      <c r="B107" s="209"/>
      <c r="C107" s="165"/>
      <c r="D107" s="165" t="s">
        <v>211</v>
      </c>
      <c r="E107" s="160"/>
      <c r="F107" s="95" t="s">
        <v>117</v>
      </c>
      <c r="G107" s="154"/>
    </row>
    <row r="108" ht="25.5" spans="1:7">
      <c r="A108" s="147"/>
      <c r="B108" s="165"/>
      <c r="C108" s="165"/>
      <c r="D108" s="165" t="s">
        <v>212</v>
      </c>
      <c r="E108" s="160"/>
      <c r="F108" s="95" t="s">
        <v>117</v>
      </c>
      <c r="G108" s="154"/>
    </row>
    <row r="109" ht="25.5" spans="1:7">
      <c r="A109" s="147"/>
      <c r="B109" s="165"/>
      <c r="C109" s="165"/>
      <c r="D109" s="165" t="s">
        <v>158</v>
      </c>
      <c r="E109" s="160"/>
      <c r="F109" s="95" t="s">
        <v>117</v>
      </c>
      <c r="G109" s="154"/>
    </row>
    <row r="110" spans="1:7">
      <c r="A110" s="147"/>
      <c r="B110" s="165"/>
      <c r="C110" s="165"/>
      <c r="D110" s="165" t="s">
        <v>159</v>
      </c>
      <c r="E110" s="160"/>
      <c r="F110" s="95" t="s">
        <v>117</v>
      </c>
      <c r="G110" s="154"/>
    </row>
    <row r="111" ht="25.5" spans="1:7">
      <c r="A111" s="147">
        <v>6</v>
      </c>
      <c r="B111" s="165" t="s">
        <v>189</v>
      </c>
      <c r="C111" s="165"/>
      <c r="D111" s="165" t="s">
        <v>220</v>
      </c>
      <c r="E111" s="160"/>
      <c r="F111" s="95" t="s">
        <v>117</v>
      </c>
      <c r="G111" s="154"/>
    </row>
    <row r="112" ht="114.75" spans="1:7">
      <c r="A112" s="147">
        <v>7</v>
      </c>
      <c r="B112" s="165" t="s">
        <v>174</v>
      </c>
      <c r="C112" s="165"/>
      <c r="D112" s="165" t="s">
        <v>175</v>
      </c>
      <c r="E112" s="160"/>
      <c r="F112" s="95" t="s">
        <v>117</v>
      </c>
      <c r="G112" s="210"/>
    </row>
    <row r="113" ht="114.75" spans="1:7">
      <c r="A113" s="147"/>
      <c r="B113" s="165"/>
      <c r="C113" s="165"/>
      <c r="D113" s="165" t="s">
        <v>176</v>
      </c>
      <c r="E113" s="160"/>
      <c r="F113" s="95"/>
      <c r="G113" s="210"/>
    </row>
    <row r="114" ht="25.5" spans="1:7">
      <c r="A114" s="147"/>
      <c r="B114" s="165"/>
      <c r="C114" s="165"/>
      <c r="D114" s="165" t="s">
        <v>177</v>
      </c>
      <c r="E114" s="160"/>
      <c r="F114" s="95"/>
      <c r="G114" s="210"/>
    </row>
    <row r="115" spans="1:7">
      <c r="A115" s="147"/>
      <c r="B115" s="165"/>
      <c r="C115" s="165"/>
      <c r="D115" s="165"/>
      <c r="E115" s="160"/>
      <c r="F115" s="95" t="s">
        <v>117</v>
      </c>
      <c r="G115" s="154"/>
    </row>
    <row r="116" spans="1:7">
      <c r="A116" s="147"/>
      <c r="B116" s="165"/>
      <c r="C116" s="165"/>
      <c r="D116" s="165"/>
      <c r="E116" s="160"/>
      <c r="F116" s="95" t="s">
        <v>117</v>
      </c>
      <c r="G116" s="154"/>
    </row>
    <row r="117" spans="1:7">
      <c r="A117" s="147"/>
      <c r="B117" s="165"/>
      <c r="C117" s="165"/>
      <c r="D117" s="165"/>
      <c r="E117" s="160"/>
      <c r="F117" s="95" t="s">
        <v>117</v>
      </c>
      <c r="G117" s="154"/>
    </row>
    <row r="118" spans="1:7">
      <c r="A118" s="147"/>
      <c r="B118" s="165"/>
      <c r="C118" s="165"/>
      <c r="D118" s="165"/>
      <c r="E118" s="160"/>
      <c r="F118" s="95" t="s">
        <v>117</v>
      </c>
      <c r="G118" s="154"/>
    </row>
    <row r="119" spans="1:7">
      <c r="A119" s="147"/>
      <c r="B119" s="165"/>
      <c r="C119" s="165"/>
      <c r="D119" s="165"/>
      <c r="E119" s="160"/>
      <c r="F119" s="95" t="s">
        <v>117</v>
      </c>
      <c r="G119" s="154"/>
    </row>
    <row r="120" ht="13.5" spans="1:7">
      <c r="A120" s="167"/>
      <c r="B120" s="168" t="s">
        <v>184</v>
      </c>
      <c r="C120" s="168"/>
      <c r="D120" s="169"/>
      <c r="E120" s="169"/>
      <c r="F120" s="211" t="s">
        <v>101</v>
      </c>
      <c r="G120" s="170"/>
    </row>
    <row r="124" ht="16.5" spans="1:7">
      <c r="A124" s="115" t="s">
        <v>200</v>
      </c>
      <c r="B124" s="115"/>
      <c r="C124" s="115"/>
      <c r="D124" s="115"/>
      <c r="E124" s="115"/>
      <c r="F124" s="115"/>
      <c r="G124" s="115"/>
    </row>
    <row r="125" ht="13.5" spans="1:7">
      <c r="A125" s="116"/>
      <c r="B125" s="117" t="s">
        <v>119</v>
      </c>
      <c r="C125" s="188" t="s">
        <v>221</v>
      </c>
      <c r="D125" s="189"/>
      <c r="E125" s="190"/>
      <c r="F125" s="119" t="s">
        <v>121</v>
      </c>
      <c r="G125" s="120" t="s">
        <v>122</v>
      </c>
    </row>
    <row r="126" spans="1:7">
      <c r="A126" s="122"/>
      <c r="B126" s="123" t="s">
        <v>123</v>
      </c>
      <c r="C126" s="191" t="s">
        <v>124</v>
      </c>
      <c r="D126" s="192"/>
      <c r="E126" s="192"/>
      <c r="F126" s="192"/>
      <c r="G126" s="193"/>
    </row>
    <row r="127" spans="1:7">
      <c r="A127" s="126"/>
      <c r="B127" s="123" t="s">
        <v>125</v>
      </c>
      <c r="C127" s="191" t="s">
        <v>126</v>
      </c>
      <c r="D127" s="192"/>
      <c r="E127" s="192"/>
      <c r="F127" s="192"/>
      <c r="G127" s="193"/>
    </row>
    <row r="128" spans="1:7">
      <c r="A128" s="126"/>
      <c r="B128" s="123" t="s">
        <v>127</v>
      </c>
      <c r="C128" s="194"/>
      <c r="D128" s="195"/>
      <c r="E128" s="195"/>
      <c r="F128" s="195"/>
      <c r="G128" s="196"/>
    </row>
    <row r="129" ht="13.5" spans="1:7">
      <c r="A129" s="127"/>
      <c r="B129" s="128" t="s">
        <v>128</v>
      </c>
      <c r="C129" s="197" t="s">
        <v>122</v>
      </c>
      <c r="D129" s="198"/>
      <c r="E129" s="198"/>
      <c r="F129" s="198"/>
      <c r="G129" s="199"/>
    </row>
    <row r="130" spans="1:7">
      <c r="A130" s="130"/>
      <c r="B130" s="131" t="s">
        <v>130</v>
      </c>
      <c r="C130" s="200" t="s">
        <v>131</v>
      </c>
      <c r="D130" s="201"/>
      <c r="E130" s="202"/>
      <c r="F130" s="133" t="s">
        <v>132</v>
      </c>
      <c r="G130" s="134"/>
    </row>
    <row r="131" ht="13.5" spans="1:7">
      <c r="A131" s="136"/>
      <c r="B131" s="137" t="s">
        <v>133</v>
      </c>
      <c r="C131" s="203" t="s">
        <v>134</v>
      </c>
      <c r="D131" s="204"/>
      <c r="E131" s="205"/>
      <c r="F131" s="139" t="s">
        <v>135</v>
      </c>
      <c r="G131" s="140" t="s">
        <v>136</v>
      </c>
    </row>
    <row r="132" ht="26.25" spans="1:7">
      <c r="A132" s="142" t="s">
        <v>137</v>
      </c>
      <c r="B132" s="143" t="s">
        <v>138</v>
      </c>
      <c r="C132" s="143" t="s">
        <v>139</v>
      </c>
      <c r="D132" s="143" t="s">
        <v>140</v>
      </c>
      <c r="E132" s="143" t="s">
        <v>141</v>
      </c>
      <c r="F132" s="144" t="s">
        <v>108</v>
      </c>
      <c r="G132" s="145" t="s">
        <v>142</v>
      </c>
    </row>
    <row r="133" spans="1:7">
      <c r="A133" s="147">
        <v>1</v>
      </c>
      <c r="B133" s="148" t="s">
        <v>143</v>
      </c>
      <c r="C133" s="148"/>
      <c r="D133" s="149" t="s">
        <v>144</v>
      </c>
      <c r="E133" s="150"/>
      <c r="F133" s="95" t="s">
        <v>117</v>
      </c>
      <c r="G133" s="151"/>
    </row>
    <row r="134" ht="36" spans="1:7">
      <c r="A134" s="147">
        <v>2</v>
      </c>
      <c r="B134" s="148" t="s">
        <v>203</v>
      </c>
      <c r="C134" s="148"/>
      <c r="D134" s="149" t="s">
        <v>146</v>
      </c>
      <c r="E134" s="150"/>
      <c r="F134" s="95" t="s">
        <v>117</v>
      </c>
      <c r="G134" s="206"/>
    </row>
    <row r="135" ht="132" spans="1:7">
      <c r="A135" s="147"/>
      <c r="B135" s="148"/>
      <c r="C135" s="148"/>
      <c r="D135" s="149" t="s">
        <v>147</v>
      </c>
      <c r="E135" s="150"/>
      <c r="F135" s="95"/>
      <c r="G135" s="206"/>
    </row>
    <row r="136" ht="24" spans="1:7">
      <c r="A136" s="147">
        <v>3</v>
      </c>
      <c r="B136" s="148" t="s">
        <v>204</v>
      </c>
      <c r="C136" s="148"/>
      <c r="D136" s="149" t="s">
        <v>205</v>
      </c>
      <c r="E136" s="150"/>
      <c r="F136" s="95"/>
      <c r="G136" s="206"/>
    </row>
    <row r="137" ht="24" spans="1:7">
      <c r="A137" s="147">
        <v>4</v>
      </c>
      <c r="B137" s="148" t="s">
        <v>206</v>
      </c>
      <c r="C137" s="148"/>
      <c r="D137" s="149" t="s">
        <v>207</v>
      </c>
      <c r="E137" s="150"/>
      <c r="F137" s="95"/>
      <c r="G137" s="206"/>
    </row>
    <row r="138" ht="24" spans="1:7">
      <c r="A138" s="147">
        <v>5</v>
      </c>
      <c r="B138" s="207" t="s">
        <v>208</v>
      </c>
      <c r="C138" s="158"/>
      <c r="D138" s="174" t="s">
        <v>209</v>
      </c>
      <c r="E138" s="153"/>
      <c r="F138" s="95" t="s">
        <v>117</v>
      </c>
      <c r="G138" s="154"/>
    </row>
    <row r="139" spans="1:7">
      <c r="A139" s="147"/>
      <c r="B139" s="158"/>
      <c r="C139" s="158"/>
      <c r="D139" s="101" t="s">
        <v>150</v>
      </c>
      <c r="E139" s="208"/>
      <c r="F139" s="95" t="s">
        <v>117</v>
      </c>
      <c r="G139" s="154"/>
    </row>
    <row r="140" spans="1:7">
      <c r="A140" s="147"/>
      <c r="B140" s="209"/>
      <c r="C140" s="165"/>
      <c r="D140" s="165" t="s">
        <v>151</v>
      </c>
      <c r="E140" s="160"/>
      <c r="F140" s="95" t="s">
        <v>117</v>
      </c>
      <c r="G140" s="154"/>
    </row>
    <row r="141" spans="1:7">
      <c r="A141" s="147"/>
      <c r="B141" s="209"/>
      <c r="C141" s="165"/>
      <c r="D141" s="165" t="s">
        <v>152</v>
      </c>
      <c r="E141" s="160"/>
      <c r="F141" s="95" t="s">
        <v>117</v>
      </c>
      <c r="G141" s="154"/>
    </row>
    <row r="142" spans="1:7">
      <c r="A142" s="147"/>
      <c r="B142" s="209"/>
      <c r="C142" s="165"/>
      <c r="D142" s="165" t="s">
        <v>210</v>
      </c>
      <c r="E142" s="160"/>
      <c r="F142" s="95"/>
      <c r="G142" s="154"/>
    </row>
    <row r="143" spans="1:7">
      <c r="A143" s="147"/>
      <c r="B143" s="209"/>
      <c r="C143" s="165"/>
      <c r="D143" s="165" t="s">
        <v>154</v>
      </c>
      <c r="E143" s="160"/>
      <c r="F143" s="95" t="s">
        <v>117</v>
      </c>
      <c r="G143" s="154"/>
    </row>
    <row r="144" spans="1:7">
      <c r="A144" s="147"/>
      <c r="B144" s="209"/>
      <c r="C144" s="165"/>
      <c r="D144" s="165" t="s">
        <v>219</v>
      </c>
      <c r="E144" s="160"/>
      <c r="F144" s="95" t="s">
        <v>117</v>
      </c>
      <c r="G144" s="210"/>
    </row>
    <row r="145" ht="25.5" spans="1:7">
      <c r="A145" s="147"/>
      <c r="B145" s="209"/>
      <c r="C145" s="165"/>
      <c r="D145" s="165" t="s">
        <v>211</v>
      </c>
      <c r="E145" s="160"/>
      <c r="F145" s="95" t="s">
        <v>117</v>
      </c>
      <c r="G145" s="154"/>
    </row>
    <row r="146" ht="25.5" spans="1:7">
      <c r="A146" s="147"/>
      <c r="B146" s="165"/>
      <c r="C146" s="165"/>
      <c r="D146" s="165" t="s">
        <v>212</v>
      </c>
      <c r="E146" s="160"/>
      <c r="F146" s="95" t="s">
        <v>117</v>
      </c>
      <c r="G146" s="154"/>
    </row>
    <row r="147" ht="25.5" spans="1:7">
      <c r="A147" s="147"/>
      <c r="B147" s="165"/>
      <c r="C147" s="165"/>
      <c r="D147" s="165" t="s">
        <v>158</v>
      </c>
      <c r="E147" s="160"/>
      <c r="F147" s="95" t="s">
        <v>117</v>
      </c>
      <c r="G147" s="154"/>
    </row>
    <row r="148" spans="1:7">
      <c r="A148" s="147"/>
      <c r="B148" s="165"/>
      <c r="C148" s="165"/>
      <c r="D148" s="165" t="s">
        <v>159</v>
      </c>
      <c r="E148" s="160"/>
      <c r="F148" s="95" t="s">
        <v>117</v>
      </c>
      <c r="G148" s="154"/>
    </row>
    <row r="149" spans="1:7">
      <c r="A149" s="147">
        <v>6</v>
      </c>
      <c r="B149" s="165" t="s">
        <v>222</v>
      </c>
      <c r="C149" s="165"/>
      <c r="D149" s="165" t="s">
        <v>223</v>
      </c>
      <c r="E149" s="160"/>
      <c r="F149" s="95" t="s">
        <v>117</v>
      </c>
      <c r="G149" s="154"/>
    </row>
    <row r="150" spans="1:7">
      <c r="A150" s="147">
        <v>7</v>
      </c>
      <c r="B150" s="165" t="s">
        <v>224</v>
      </c>
      <c r="C150" s="165"/>
      <c r="D150" s="165" t="s">
        <v>225</v>
      </c>
      <c r="E150" s="160"/>
      <c r="F150" s="95" t="s">
        <v>117</v>
      </c>
      <c r="G150" s="210"/>
    </row>
    <row r="151" ht="114.75" spans="1:7">
      <c r="A151" s="147">
        <v>8</v>
      </c>
      <c r="B151" s="165" t="s">
        <v>174</v>
      </c>
      <c r="C151" s="165"/>
      <c r="D151" s="165" t="s">
        <v>175</v>
      </c>
      <c r="E151" s="160"/>
      <c r="F151" s="95" t="s">
        <v>117</v>
      </c>
      <c r="G151" s="210"/>
    </row>
    <row r="152" ht="114.75" spans="1:7">
      <c r="A152" s="147"/>
      <c r="B152" s="165"/>
      <c r="C152" s="165"/>
      <c r="D152" s="165" t="s">
        <v>176</v>
      </c>
      <c r="E152" s="160"/>
      <c r="F152" s="95"/>
      <c r="G152" s="210"/>
    </row>
    <row r="153" ht="25.5" spans="1:7">
      <c r="A153" s="147"/>
      <c r="B153" s="165"/>
      <c r="C153" s="165"/>
      <c r="D153" s="165" t="s">
        <v>177</v>
      </c>
      <c r="E153" s="160"/>
      <c r="F153" s="95"/>
      <c r="G153" s="210"/>
    </row>
    <row r="154" spans="1:7">
      <c r="A154" s="147"/>
      <c r="B154" s="165"/>
      <c r="C154" s="165"/>
      <c r="D154" s="165"/>
      <c r="E154" s="160"/>
      <c r="F154" s="95" t="s">
        <v>117</v>
      </c>
      <c r="G154" s="154"/>
    </row>
    <row r="155" spans="1:7">
      <c r="A155" s="147"/>
      <c r="B155" s="165"/>
      <c r="C155" s="165"/>
      <c r="D155" s="165"/>
      <c r="E155" s="160"/>
      <c r="F155" s="95" t="s">
        <v>117</v>
      </c>
      <c r="G155" s="154"/>
    </row>
    <row r="156" spans="1:7">
      <c r="A156" s="147"/>
      <c r="B156" s="165"/>
      <c r="C156" s="165"/>
      <c r="D156" s="165"/>
      <c r="E156" s="160"/>
      <c r="F156" s="95" t="s">
        <v>117</v>
      </c>
      <c r="G156" s="154"/>
    </row>
    <row r="157" spans="1:7">
      <c r="A157" s="147"/>
      <c r="B157" s="165"/>
      <c r="C157" s="165"/>
      <c r="D157" s="165"/>
      <c r="E157" s="160"/>
      <c r="F157" s="95" t="s">
        <v>117</v>
      </c>
      <c r="G157" s="154"/>
    </row>
    <row r="158" spans="1:7">
      <c r="A158" s="147"/>
      <c r="B158" s="165"/>
      <c r="C158" s="165"/>
      <c r="D158" s="165"/>
      <c r="E158" s="160"/>
      <c r="F158" s="95" t="s">
        <v>117</v>
      </c>
      <c r="G158" s="154"/>
    </row>
    <row r="159" ht="13.5" spans="1:7">
      <c r="A159" s="167"/>
      <c r="B159" s="168" t="s">
        <v>184</v>
      </c>
      <c r="C159" s="168"/>
      <c r="D159" s="169"/>
      <c r="E159" s="169"/>
      <c r="F159" s="211" t="s">
        <v>101</v>
      </c>
      <c r="G159" s="170"/>
    </row>
    <row r="164" ht="16.5" spans="1:7">
      <c r="A164" s="115" t="s">
        <v>201</v>
      </c>
      <c r="B164" s="115"/>
      <c r="C164" s="115"/>
      <c r="D164" s="115"/>
      <c r="E164" s="115"/>
      <c r="F164" s="115"/>
      <c r="G164" s="115"/>
    </row>
    <row r="165" ht="13.5" spans="1:7">
      <c r="A165" s="116"/>
      <c r="B165" s="117" t="s">
        <v>119</v>
      </c>
      <c r="C165" s="188" t="s">
        <v>221</v>
      </c>
      <c r="D165" s="189"/>
      <c r="E165" s="190"/>
      <c r="F165" s="119" t="s">
        <v>121</v>
      </c>
      <c r="G165" s="120" t="s">
        <v>122</v>
      </c>
    </row>
    <row r="166" spans="1:7">
      <c r="A166" s="122"/>
      <c r="B166" s="123" t="s">
        <v>123</v>
      </c>
      <c r="C166" s="191" t="s">
        <v>124</v>
      </c>
      <c r="D166" s="192"/>
      <c r="E166" s="192"/>
      <c r="F166" s="192"/>
      <c r="G166" s="193"/>
    </row>
    <row r="167" spans="1:7">
      <c r="A167" s="126"/>
      <c r="B167" s="123" t="s">
        <v>125</v>
      </c>
      <c r="C167" s="191" t="s">
        <v>126</v>
      </c>
      <c r="D167" s="192"/>
      <c r="E167" s="192"/>
      <c r="F167" s="192"/>
      <c r="G167" s="193"/>
    </row>
    <row r="168" spans="1:7">
      <c r="A168" s="126"/>
      <c r="B168" s="123" t="s">
        <v>127</v>
      </c>
      <c r="C168" s="194"/>
      <c r="D168" s="195"/>
      <c r="E168" s="195"/>
      <c r="F168" s="195"/>
      <c r="G168" s="196"/>
    </row>
    <row r="169" ht="13.5" spans="1:7">
      <c r="A169" s="127"/>
      <c r="B169" s="128" t="s">
        <v>128</v>
      </c>
      <c r="C169" s="197" t="s">
        <v>122</v>
      </c>
      <c r="D169" s="198"/>
      <c r="E169" s="198"/>
      <c r="F169" s="198"/>
      <c r="G169" s="199"/>
    </row>
    <row r="170" spans="1:7">
      <c r="A170" s="130"/>
      <c r="B170" s="131" t="s">
        <v>130</v>
      </c>
      <c r="C170" s="200" t="s">
        <v>131</v>
      </c>
      <c r="D170" s="201"/>
      <c r="E170" s="202"/>
      <c r="F170" s="133" t="s">
        <v>132</v>
      </c>
      <c r="G170" s="134"/>
    </row>
    <row r="171" ht="13.5" spans="1:7">
      <c r="A171" s="136"/>
      <c r="B171" s="137" t="s">
        <v>133</v>
      </c>
      <c r="C171" s="203" t="s">
        <v>134</v>
      </c>
      <c r="D171" s="204"/>
      <c r="E171" s="205"/>
      <c r="F171" s="139" t="s">
        <v>135</v>
      </c>
      <c r="G171" s="140" t="s">
        <v>136</v>
      </c>
    </row>
    <row r="172" ht="26.25" spans="1:7">
      <c r="A172" s="142" t="s">
        <v>137</v>
      </c>
      <c r="B172" s="143" t="s">
        <v>138</v>
      </c>
      <c r="C172" s="143" t="s">
        <v>139</v>
      </c>
      <c r="D172" s="143" t="s">
        <v>140</v>
      </c>
      <c r="E172" s="143" t="s">
        <v>141</v>
      </c>
      <c r="F172" s="144" t="s">
        <v>108</v>
      </c>
      <c r="G172" s="145" t="s">
        <v>142</v>
      </c>
    </row>
    <row r="173" spans="1:7">
      <c r="A173" s="147">
        <v>1</v>
      </c>
      <c r="B173" s="148" t="s">
        <v>143</v>
      </c>
      <c r="C173" s="148"/>
      <c r="D173" s="149" t="s">
        <v>144</v>
      </c>
      <c r="E173" s="150"/>
      <c r="F173" s="95" t="s">
        <v>117</v>
      </c>
      <c r="G173" s="151"/>
    </row>
    <row r="174" ht="36" spans="1:7">
      <c r="A174" s="147">
        <v>2</v>
      </c>
      <c r="B174" s="148" t="s">
        <v>203</v>
      </c>
      <c r="C174" s="148"/>
      <c r="D174" s="149" t="s">
        <v>146</v>
      </c>
      <c r="E174" s="150"/>
      <c r="F174" s="95" t="s">
        <v>117</v>
      </c>
      <c r="G174" s="206"/>
    </row>
    <row r="175" ht="132" spans="1:7">
      <c r="A175" s="147"/>
      <c r="B175" s="148"/>
      <c r="C175" s="148"/>
      <c r="D175" s="149" t="s">
        <v>147</v>
      </c>
      <c r="E175" s="150"/>
      <c r="F175" s="95"/>
      <c r="G175" s="206"/>
    </row>
    <row r="176" ht="24" spans="1:7">
      <c r="A176" s="147">
        <v>3</v>
      </c>
      <c r="B176" s="148" t="s">
        <v>204</v>
      </c>
      <c r="C176" s="148"/>
      <c r="D176" s="149" t="s">
        <v>205</v>
      </c>
      <c r="E176" s="150"/>
      <c r="F176" s="95"/>
      <c r="G176" s="206"/>
    </row>
    <row r="177" ht="24" spans="1:7">
      <c r="A177" s="147">
        <v>4</v>
      </c>
      <c r="B177" s="148" t="s">
        <v>206</v>
      </c>
      <c r="C177" s="148"/>
      <c r="D177" s="149" t="s">
        <v>207</v>
      </c>
      <c r="E177" s="150"/>
      <c r="F177" s="95"/>
      <c r="G177" s="206"/>
    </row>
    <row r="178" ht="24" spans="1:7">
      <c r="A178" s="147">
        <v>5</v>
      </c>
      <c r="B178" s="207" t="s">
        <v>208</v>
      </c>
      <c r="C178" s="158"/>
      <c r="D178" s="174" t="s">
        <v>209</v>
      </c>
      <c r="E178" s="153"/>
      <c r="F178" s="95" t="s">
        <v>117</v>
      </c>
      <c r="G178" s="154"/>
    </row>
    <row r="179" spans="1:7">
      <c r="A179" s="147"/>
      <c r="B179" s="158"/>
      <c r="C179" s="158"/>
      <c r="D179" s="101" t="s">
        <v>150</v>
      </c>
      <c r="E179" s="208"/>
      <c r="F179" s="95" t="s">
        <v>117</v>
      </c>
      <c r="G179" s="154"/>
    </row>
    <row r="180" spans="1:7">
      <c r="A180" s="147"/>
      <c r="B180" s="209"/>
      <c r="C180" s="165"/>
      <c r="D180" s="165" t="s">
        <v>151</v>
      </c>
      <c r="E180" s="160"/>
      <c r="F180" s="95" t="s">
        <v>117</v>
      </c>
      <c r="G180" s="154"/>
    </row>
    <row r="181" spans="1:7">
      <c r="A181" s="147"/>
      <c r="B181" s="209"/>
      <c r="C181" s="165"/>
      <c r="D181" s="165" t="s">
        <v>152</v>
      </c>
      <c r="E181" s="160"/>
      <c r="F181" s="95" t="s">
        <v>117</v>
      </c>
      <c r="G181" s="154"/>
    </row>
    <row r="182" spans="1:7">
      <c r="A182" s="147"/>
      <c r="B182" s="209"/>
      <c r="C182" s="165"/>
      <c r="D182" s="165" t="s">
        <v>210</v>
      </c>
      <c r="E182" s="160"/>
      <c r="F182" s="95"/>
      <c r="G182" s="154"/>
    </row>
    <row r="183" spans="1:7">
      <c r="A183" s="147"/>
      <c r="B183" s="209"/>
      <c r="C183" s="165"/>
      <c r="D183" s="165" t="s">
        <v>154</v>
      </c>
      <c r="E183" s="160"/>
      <c r="F183" s="95" t="s">
        <v>117</v>
      </c>
      <c r="G183" s="154"/>
    </row>
    <row r="184" spans="1:7">
      <c r="A184" s="147"/>
      <c r="B184" s="209"/>
      <c r="C184" s="165"/>
      <c r="D184" s="165" t="s">
        <v>219</v>
      </c>
      <c r="E184" s="160"/>
      <c r="F184" s="95" t="s">
        <v>117</v>
      </c>
      <c r="G184" s="210"/>
    </row>
    <row r="185" ht="25.5" spans="1:7">
      <c r="A185" s="147"/>
      <c r="B185" s="209"/>
      <c r="C185" s="165"/>
      <c r="D185" s="165" t="s">
        <v>211</v>
      </c>
      <c r="E185" s="160"/>
      <c r="F185" s="95" t="s">
        <v>117</v>
      </c>
      <c r="G185" s="154"/>
    </row>
    <row r="186" ht="25.5" spans="1:7">
      <c r="A186" s="147"/>
      <c r="B186" s="165"/>
      <c r="C186" s="165"/>
      <c r="D186" s="165" t="s">
        <v>226</v>
      </c>
      <c r="E186" s="160"/>
      <c r="F186" s="95" t="s">
        <v>117</v>
      </c>
      <c r="G186" s="154"/>
    </row>
    <row r="187" ht="25.5" spans="1:7">
      <c r="A187" s="147"/>
      <c r="B187" s="165"/>
      <c r="C187" s="165"/>
      <c r="D187" s="165" t="s">
        <v>158</v>
      </c>
      <c r="E187" s="160"/>
      <c r="F187" s="95" t="s">
        <v>117</v>
      </c>
      <c r="G187" s="154"/>
    </row>
    <row r="188" spans="1:7">
      <c r="A188" s="147"/>
      <c r="B188" s="165"/>
      <c r="C188" s="165"/>
      <c r="D188" s="165" t="s">
        <v>159</v>
      </c>
      <c r="E188" s="160"/>
      <c r="F188" s="95" t="s">
        <v>117</v>
      </c>
      <c r="G188" s="154"/>
    </row>
    <row r="189" spans="1:7">
      <c r="A189" s="147">
        <v>6</v>
      </c>
      <c r="B189" s="165" t="s">
        <v>222</v>
      </c>
      <c r="C189" s="165"/>
      <c r="D189" s="165" t="s">
        <v>223</v>
      </c>
      <c r="E189" s="160"/>
      <c r="F189" s="95" t="s">
        <v>117</v>
      </c>
      <c r="G189" s="154"/>
    </row>
    <row r="190" spans="1:7">
      <c r="A190" s="147">
        <v>7</v>
      </c>
      <c r="B190" s="165" t="s">
        <v>227</v>
      </c>
      <c r="C190" s="165"/>
      <c r="D190" s="165" t="s">
        <v>228</v>
      </c>
      <c r="E190" s="160"/>
      <c r="F190" s="95" t="s">
        <v>117</v>
      </c>
      <c r="G190" s="210"/>
    </row>
    <row r="191" ht="114.75" spans="1:7">
      <c r="A191" s="147">
        <v>8</v>
      </c>
      <c r="B191" s="165" t="s">
        <v>174</v>
      </c>
      <c r="C191" s="165"/>
      <c r="D191" s="165" t="s">
        <v>175</v>
      </c>
      <c r="E191" s="160"/>
      <c r="F191" s="95" t="s">
        <v>117</v>
      </c>
      <c r="G191" s="210"/>
    </row>
    <row r="192" ht="114.75" spans="1:7">
      <c r="A192" s="147"/>
      <c r="B192" s="165"/>
      <c r="C192" s="165"/>
      <c r="D192" s="165" t="s">
        <v>176</v>
      </c>
      <c r="E192" s="160"/>
      <c r="F192" s="95"/>
      <c r="G192" s="210"/>
    </row>
    <row r="193" ht="25.5" spans="1:7">
      <c r="A193" s="147"/>
      <c r="B193" s="165"/>
      <c r="C193" s="165"/>
      <c r="D193" s="165" t="s">
        <v>177</v>
      </c>
      <c r="E193" s="160"/>
      <c r="F193" s="95"/>
      <c r="G193" s="210"/>
    </row>
    <row r="194" spans="1:7">
      <c r="A194" s="147"/>
      <c r="B194" s="165"/>
      <c r="C194" s="165"/>
      <c r="D194" s="165"/>
      <c r="E194" s="160"/>
      <c r="F194" s="95" t="s">
        <v>117</v>
      </c>
      <c r="G194" s="154"/>
    </row>
    <row r="195" spans="1:7">
      <c r="A195" s="147"/>
      <c r="B195" s="165"/>
      <c r="C195" s="165"/>
      <c r="D195" s="165"/>
      <c r="E195" s="160"/>
      <c r="F195" s="95" t="s">
        <v>117</v>
      </c>
      <c r="G195" s="154"/>
    </row>
    <row r="196" spans="1:7">
      <c r="A196" s="147"/>
      <c r="B196" s="165"/>
      <c r="C196" s="165"/>
      <c r="D196" s="165"/>
      <c r="E196" s="160"/>
      <c r="F196" s="95" t="s">
        <v>117</v>
      </c>
      <c r="G196" s="154"/>
    </row>
    <row r="197" spans="1:7">
      <c r="A197" s="147"/>
      <c r="B197" s="165"/>
      <c r="C197" s="165"/>
      <c r="D197" s="165"/>
      <c r="E197" s="160"/>
      <c r="F197" s="95" t="s">
        <v>117</v>
      </c>
      <c r="G197" s="154"/>
    </row>
    <row r="198" spans="1:7">
      <c r="A198" s="147"/>
      <c r="B198" s="165"/>
      <c r="C198" s="165"/>
      <c r="D198" s="165"/>
      <c r="E198" s="160"/>
      <c r="F198" s="95" t="s">
        <v>117</v>
      </c>
      <c r="G198" s="154"/>
    </row>
    <row r="199" ht="13.5" spans="1:7">
      <c r="A199" s="167"/>
      <c r="B199" s="168" t="s">
        <v>184</v>
      </c>
      <c r="C199" s="168"/>
      <c r="D199" s="169"/>
      <c r="E199" s="169"/>
      <c r="F199" s="211" t="s">
        <v>101</v>
      </c>
      <c r="G199" s="170"/>
    </row>
  </sheetData>
  <mergeCells count="40">
    <mergeCell ref="A1:G1"/>
    <mergeCell ref="C2:E2"/>
    <mergeCell ref="C3:G3"/>
    <mergeCell ref="C4:G4"/>
    <mergeCell ref="C5:G5"/>
    <mergeCell ref="C6:G6"/>
    <mergeCell ref="C7:E7"/>
    <mergeCell ref="C8:E8"/>
    <mergeCell ref="A48:G48"/>
    <mergeCell ref="C49:E49"/>
    <mergeCell ref="C50:G50"/>
    <mergeCell ref="C51:G51"/>
    <mergeCell ref="C52:G52"/>
    <mergeCell ref="C53:G53"/>
    <mergeCell ref="C54:E54"/>
    <mergeCell ref="C55:E55"/>
    <mergeCell ref="A86:G86"/>
    <mergeCell ref="C87:E87"/>
    <mergeCell ref="C88:G88"/>
    <mergeCell ref="C89:G89"/>
    <mergeCell ref="C90:G90"/>
    <mergeCell ref="C91:G91"/>
    <mergeCell ref="C92:E92"/>
    <mergeCell ref="C93:E93"/>
    <mergeCell ref="A124:G124"/>
    <mergeCell ref="C125:E125"/>
    <mergeCell ref="C126:G126"/>
    <mergeCell ref="C127:G127"/>
    <mergeCell ref="C128:G128"/>
    <mergeCell ref="C129:G129"/>
    <mergeCell ref="C130:E130"/>
    <mergeCell ref="C131:E131"/>
    <mergeCell ref="A164:G164"/>
    <mergeCell ref="C165:E165"/>
    <mergeCell ref="C166:G166"/>
    <mergeCell ref="C167:G167"/>
    <mergeCell ref="C168:G168"/>
    <mergeCell ref="C169:G169"/>
    <mergeCell ref="C170:E170"/>
    <mergeCell ref="C171:E171"/>
  </mergeCells>
  <conditionalFormatting sqref="F10:F41">
    <cfRule type="cellIs" dxfId="1" priority="13" stopIfTrue="1" operator="equal">
      <formula>"F"</formula>
    </cfRule>
    <cfRule type="cellIs" dxfId="2" priority="14" stopIfTrue="1" operator="equal">
      <formula>"B"</formula>
    </cfRule>
    <cfRule type="cellIs" dxfId="3" priority="15" stopIfTrue="1" operator="equal">
      <formula>"u"</formula>
    </cfRule>
  </conditionalFormatting>
  <conditionalFormatting sqref="F57:F82">
    <cfRule type="cellIs" dxfId="1" priority="10" stopIfTrue="1" operator="equal">
      <formula>"F"</formula>
    </cfRule>
    <cfRule type="cellIs" dxfId="2" priority="11" stopIfTrue="1" operator="equal">
      <formula>"B"</formula>
    </cfRule>
    <cfRule type="cellIs" dxfId="3" priority="12" stopIfTrue="1" operator="equal">
      <formula>"u"</formula>
    </cfRule>
  </conditionalFormatting>
  <conditionalFormatting sqref="F95:F120">
    <cfRule type="cellIs" dxfId="1" priority="7" stopIfTrue="1" operator="equal">
      <formula>"F"</formula>
    </cfRule>
    <cfRule type="cellIs" dxfId="2" priority="8" stopIfTrue="1" operator="equal">
      <formula>"B"</formula>
    </cfRule>
    <cfRule type="cellIs" dxfId="3" priority="9" stopIfTrue="1" operator="equal">
      <formula>"u"</formula>
    </cfRule>
  </conditionalFormatting>
  <conditionalFormatting sqref="F133:F159">
    <cfRule type="cellIs" dxfId="1" priority="4" stopIfTrue="1" operator="equal">
      <formula>"F"</formula>
    </cfRule>
    <cfRule type="cellIs" dxfId="2" priority="5" stopIfTrue="1" operator="equal">
      <formula>"B"</formula>
    </cfRule>
    <cfRule type="cellIs" dxfId="3" priority="6" stopIfTrue="1" operator="equal">
      <formula>"u"</formula>
    </cfRule>
  </conditionalFormatting>
  <conditionalFormatting sqref="F173:F199">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2 F13 F14 F15 F19 F24 F25 F34 F35 F36 F59 F60 F61 F62 F66 F71 F72 F73 F74 F75 F76 F77 F97 F98 F99 F100 F104 F109 F110 F111 F112 F113 F114 F115 F135 F136 F137 F138 F142 F147 F148 F151 F152 F153 F154 F175 F176 F177 F178 F182 F187 F188 F191 F192 F193 F194 F10:F11 F16:F18 F20:F23 F26:F31 F32:F33 F37:F41 F57:F58 F63:F65 F67:F70 F78:F82 F95:F96 F101:F103 F105:F108 F116:F120 F133:F134 F139:F141 F143:F146 F149:F150 F155:F159 F173:F174 F179:F181 F183:F186 F189:F190 F195:F199">
      <formula1>"U,P,F,B,S,n/a"</formula1>
    </dataValidation>
  </dataValidations>
  <hyperlinks>
    <hyperlink ref="G2" location="'UC001'!A1" display="UC001-01"/>
    <hyperlink ref="G49" location="'UC001'!A1" display="UC001-01"/>
    <hyperlink ref="G87" location="'UC001'!A1" display="UC001-01"/>
    <hyperlink ref="G125" location="'UC001'!A1" display="UC001-01"/>
    <hyperlink ref="G165" location="'UC001'!A1" display="UC001-01"/>
  </hyperlink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workbookViewId="0">
      <pane ySplit="12" topLeftCell="A13" activePane="bottomLeft" state="frozen"/>
      <selection/>
      <selection pane="bottomLeft" activeCell="L35" sqref="$A1:$XFD1048576"/>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CancelBlend</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99</v>
      </c>
      <c r="F3" s="69"/>
      <c r="G3" s="70"/>
      <c r="H3" s="67"/>
      <c r="I3" s="67"/>
    </row>
    <row r="4" s="61" customFormat="1" ht="12" spans="1:9">
      <c r="A4" s="67"/>
      <c r="B4" s="67"/>
      <c r="C4" s="67"/>
      <c r="D4" s="71" t="s">
        <v>100</v>
      </c>
      <c r="E4" s="72">
        <f>COUNTIF($D$12:$D$65,"U")</f>
        <v>0</v>
      </c>
      <c r="F4" s="73" t="str">
        <f t="shared" ref="F4:F8" si="0">IF($E$9=0,"-",$E4/$E$9)</f>
        <v>-</v>
      </c>
      <c r="G4" s="74">
        <f>SUMIF($D$12:$D$64,"U",$G$12:$G$64)/60</f>
        <v>0</v>
      </c>
      <c r="H4" s="67"/>
      <c r="I4" s="67"/>
    </row>
    <row r="5" s="61" customFormat="1" ht="12" spans="1:9">
      <c r="A5" s="67"/>
      <c r="B5" s="67"/>
      <c r="C5" s="67"/>
      <c r="D5" s="71" t="s">
        <v>101</v>
      </c>
      <c r="E5" s="72">
        <f>COUNTIF($D$12:$D$65,"P")</f>
        <v>0</v>
      </c>
      <c r="F5" s="73" t="str">
        <f t="shared" si="0"/>
        <v>-</v>
      </c>
      <c r="G5" s="75">
        <f>SUMIF($D$12:$D$65,"P",$G$12:$G$65)/60</f>
        <v>0</v>
      </c>
      <c r="H5" s="67"/>
      <c r="I5" s="67"/>
    </row>
    <row r="6" s="61" customFormat="1" ht="12" spans="1:9">
      <c r="A6" s="67"/>
      <c r="B6" s="67"/>
      <c r="C6" s="67"/>
      <c r="D6" s="71" t="s">
        <v>102</v>
      </c>
      <c r="E6" s="72">
        <f>COUNTIF($D$12:$D$65,"F")</f>
        <v>0</v>
      </c>
      <c r="F6" s="73" t="str">
        <f t="shared" si="0"/>
        <v>-</v>
      </c>
      <c r="G6" s="75">
        <f>SUMIF($D$12:$D$65,"F",$G$12:$G$65)/60</f>
        <v>0</v>
      </c>
      <c r="H6" s="67"/>
      <c r="I6" s="67"/>
    </row>
    <row r="7" s="61" customFormat="1" ht="12" spans="1:9">
      <c r="A7" s="76"/>
      <c r="B7" s="76"/>
      <c r="C7" s="77"/>
      <c r="D7" s="71" t="s">
        <v>103</v>
      </c>
      <c r="E7" s="72">
        <f>COUNTIF($D$12:$D$65,"S")</f>
        <v>0</v>
      </c>
      <c r="F7" s="73" t="str">
        <f t="shared" si="0"/>
        <v>-</v>
      </c>
      <c r="G7" s="75">
        <f>SUMIF($D$12:$D$65,"S",$G$12:$G$65)/60</f>
        <v>0</v>
      </c>
      <c r="H7" s="67"/>
      <c r="I7" s="67"/>
    </row>
    <row r="8" s="61" customFormat="1" ht="12" spans="1:9">
      <c r="A8" s="76"/>
      <c r="B8" s="76"/>
      <c r="C8" s="77"/>
      <c r="D8" s="71" t="s">
        <v>104</v>
      </c>
      <c r="E8" s="72">
        <f>COUNTIF($D$12:$D$65,"B")</f>
        <v>0</v>
      </c>
      <c r="F8" s="78" t="str">
        <f t="shared" si="0"/>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0</v>
      </c>
      <c r="F10" s="85"/>
      <c r="G10" s="86">
        <f>SUMIF($D$12:$D$65,"n/a",$G$12:$G$65)/60</f>
        <v>0</v>
      </c>
      <c r="I10" s="108"/>
    </row>
    <row r="11" ht="4.5" customHeight="1" spans="1:9">
      <c r="A11" s="87"/>
      <c r="B11" s="87"/>
      <c r="C11" s="87"/>
      <c r="D11" s="87"/>
      <c r="E11" s="87"/>
      <c r="F11" s="87"/>
      <c r="G11" s="87"/>
      <c r="H11" s="87"/>
      <c r="I11" s="109"/>
    </row>
    <row r="12" ht="29.25" customHeight="1" spans="1:9">
      <c r="A12" s="88" t="s">
        <v>105</v>
      </c>
      <c r="B12" s="88" t="s">
        <v>192</v>
      </c>
      <c r="C12" s="88" t="s">
        <v>107</v>
      </c>
      <c r="D12" s="88" t="s">
        <v>108</v>
      </c>
      <c r="E12" s="88" t="s">
        <v>109</v>
      </c>
      <c r="F12" s="88" t="s">
        <v>31</v>
      </c>
      <c r="G12" s="88" t="s">
        <v>110</v>
      </c>
      <c r="H12" s="89" t="s">
        <v>65</v>
      </c>
      <c r="I12" s="110"/>
    </row>
    <row r="13" ht="13.5" spans="1:9">
      <c r="A13" s="90" t="s">
        <v>229</v>
      </c>
      <c r="B13" s="91"/>
      <c r="C13" s="91"/>
      <c r="D13" s="91"/>
      <c r="E13" s="91"/>
      <c r="F13" s="91"/>
      <c r="G13" s="91"/>
      <c r="H13" s="91"/>
      <c r="I13" s="111"/>
    </row>
    <row r="14" spans="1:9">
      <c r="A14" s="92"/>
      <c r="B14" s="172" t="s">
        <v>230</v>
      </c>
      <c r="C14" s="149" t="s">
        <v>231</v>
      </c>
      <c r="D14" s="95"/>
      <c r="E14" s="96"/>
      <c r="F14" s="97"/>
      <c r="G14" s="98"/>
      <c r="H14" s="99"/>
      <c r="I14" s="97"/>
    </row>
    <row r="15" spans="1:9">
      <c r="A15" s="100"/>
      <c r="B15" s="187"/>
      <c r="C15" s="174"/>
      <c r="D15" s="95"/>
      <c r="E15" s="96"/>
      <c r="F15" s="97"/>
      <c r="G15" s="98"/>
      <c r="H15" s="105"/>
      <c r="I15" s="104"/>
    </row>
    <row r="16" spans="1:9">
      <c r="A16" s="100"/>
      <c r="B16" s="187"/>
      <c r="C16" s="101"/>
      <c r="D16" s="95"/>
      <c r="E16" s="96"/>
      <c r="F16" s="97"/>
      <c r="G16" s="98"/>
      <c r="H16" s="105"/>
      <c r="I16" s="104"/>
    </row>
    <row r="17" spans="1:9">
      <c r="A17" s="100"/>
      <c r="B17" s="165"/>
      <c r="C17" s="165"/>
      <c r="D17" s="95"/>
      <c r="E17" s="96"/>
      <c r="F17" s="97"/>
      <c r="G17" s="98"/>
      <c r="H17" s="105"/>
      <c r="I17" s="104"/>
    </row>
    <row r="18" spans="1:9">
      <c r="A18" s="100"/>
      <c r="B18" s="165"/>
      <c r="C18" s="165"/>
      <c r="D18" s="95"/>
      <c r="E18" s="96"/>
      <c r="F18" s="97"/>
      <c r="G18" s="98"/>
      <c r="H18" s="105"/>
      <c r="I18" s="104"/>
    </row>
    <row r="19" spans="1:9">
      <c r="A19" s="100"/>
      <c r="B19" s="165"/>
      <c r="C19" s="165"/>
      <c r="D19" s="95"/>
      <c r="E19" s="96"/>
      <c r="F19" s="97"/>
      <c r="G19" s="98"/>
      <c r="H19" s="105"/>
      <c r="I19" s="104"/>
    </row>
    <row r="20" spans="1:9">
      <c r="A20" s="100"/>
      <c r="B20" s="165"/>
      <c r="C20" s="165"/>
      <c r="D20" s="95"/>
      <c r="E20" s="96"/>
      <c r="F20" s="97"/>
      <c r="G20" s="98"/>
      <c r="H20" s="105"/>
      <c r="I20" s="104"/>
    </row>
    <row r="21" spans="1:9">
      <c r="A21" s="177"/>
      <c r="B21" s="178"/>
      <c r="C21" s="178"/>
      <c r="D21" s="179"/>
      <c r="E21" s="180"/>
      <c r="F21" s="181"/>
      <c r="G21" s="182"/>
      <c r="H21" s="183"/>
      <c r="I21" s="184"/>
    </row>
    <row r="22" spans="1:9">
      <c r="A22" s="100"/>
      <c r="B22" s="165"/>
      <c r="C22" s="165"/>
      <c r="D22" s="95"/>
      <c r="E22" s="103"/>
      <c r="F22" s="104"/>
      <c r="G22" s="98"/>
      <c r="H22" s="105"/>
      <c r="I22" s="104"/>
    </row>
    <row r="23" spans="1:9">
      <c r="A23" s="100"/>
      <c r="B23" s="165"/>
      <c r="C23" s="165"/>
      <c r="D23" s="95"/>
      <c r="E23" s="103"/>
      <c r="F23" s="104"/>
      <c r="G23" s="98"/>
      <c r="H23" s="105"/>
      <c r="I23" s="104"/>
    </row>
    <row r="24" spans="1:9">
      <c r="A24" s="100"/>
      <c r="B24" s="165"/>
      <c r="C24" s="165"/>
      <c r="D24" s="95"/>
      <c r="E24" s="103"/>
      <c r="F24" s="104"/>
      <c r="G24" s="98"/>
      <c r="H24" s="105"/>
      <c r="I24" s="104"/>
    </row>
    <row r="25" spans="1:9">
      <c r="A25" s="100"/>
      <c r="B25" s="165"/>
      <c r="C25" s="165"/>
      <c r="D25" s="95"/>
      <c r="E25" s="103"/>
      <c r="F25" s="104"/>
      <c r="G25" s="98"/>
      <c r="H25" s="105"/>
      <c r="I25" s="104"/>
    </row>
    <row r="26" spans="1:9">
      <c r="A26" s="100"/>
      <c r="B26" s="165"/>
      <c r="C26" s="165"/>
      <c r="D26" s="95"/>
      <c r="E26" s="103"/>
      <c r="F26" s="104"/>
      <c r="G26" s="98"/>
      <c r="H26" s="105"/>
      <c r="I26" s="104"/>
    </row>
    <row r="27" spans="1:9">
      <c r="A27" s="100"/>
      <c r="B27" s="165"/>
      <c r="C27" s="165"/>
      <c r="D27" s="95"/>
      <c r="E27" s="103"/>
      <c r="F27" s="104"/>
      <c r="G27" s="98"/>
      <c r="H27" s="105"/>
      <c r="I27" s="104"/>
    </row>
    <row r="28" spans="1:9">
      <c r="A28" s="100"/>
      <c r="B28" s="165"/>
      <c r="C28" s="165"/>
      <c r="D28" s="95"/>
      <c r="E28" s="103"/>
      <c r="F28" s="104"/>
      <c r="G28" s="98"/>
      <c r="H28" s="105"/>
      <c r="I28" s="104"/>
    </row>
    <row r="29" spans="1:9">
      <c r="A29" s="100"/>
      <c r="B29" s="165"/>
      <c r="C29" s="165"/>
      <c r="D29" s="95"/>
      <c r="E29" s="103"/>
      <c r="F29" s="104"/>
      <c r="G29" s="98"/>
      <c r="H29" s="105"/>
      <c r="I29" s="104"/>
    </row>
    <row r="30" spans="1:9">
      <c r="A30" s="100"/>
      <c r="B30" s="101"/>
      <c r="C30" s="101"/>
      <c r="D30" s="95"/>
      <c r="E30" s="103"/>
      <c r="F30" s="104"/>
      <c r="G30" s="98"/>
      <c r="H30" s="105"/>
      <c r="I30" s="104"/>
    </row>
    <row r="31" spans="1:9">
      <c r="A31" s="100"/>
      <c r="B31" s="102"/>
      <c r="C31" s="101"/>
      <c r="D31" s="95"/>
      <c r="E31" s="103"/>
      <c r="F31" s="104"/>
      <c r="G31" s="98"/>
      <c r="H31" s="105"/>
      <c r="I31" s="104"/>
    </row>
    <row r="32" spans="1:9">
      <c r="A32" s="100"/>
      <c r="B32" s="102"/>
      <c r="C32" s="101"/>
      <c r="D32" s="95"/>
      <c r="E32" s="103"/>
      <c r="F32" s="104"/>
      <c r="G32" s="98"/>
      <c r="H32" s="105"/>
      <c r="I32" s="104"/>
    </row>
    <row r="33" spans="1:9">
      <c r="A33" s="100"/>
      <c r="B33" s="101"/>
      <c r="C33" s="101"/>
      <c r="D33" s="95"/>
      <c r="E33" s="103"/>
      <c r="F33" s="104"/>
      <c r="G33" s="98"/>
      <c r="H33" s="105"/>
      <c r="I33" s="104"/>
    </row>
    <row r="34" spans="1:9">
      <c r="A34" s="100"/>
      <c r="B34" s="102"/>
      <c r="C34" s="101"/>
      <c r="D34" s="95"/>
      <c r="E34" s="103"/>
      <c r="F34" s="104"/>
      <c r="G34" s="98"/>
      <c r="H34" s="105"/>
      <c r="I34" s="104"/>
    </row>
    <row r="35" spans="1:9">
      <c r="A35" s="100"/>
      <c r="B35" s="102"/>
      <c r="C35" s="101"/>
      <c r="D35" s="95"/>
      <c r="E35" s="103"/>
      <c r="F35" s="104"/>
      <c r="G35" s="98"/>
      <c r="H35" s="105"/>
      <c r="I35" s="104"/>
    </row>
    <row r="36" spans="1:9">
      <c r="A36" s="100"/>
      <c r="B36" s="101"/>
      <c r="C36" s="101"/>
      <c r="D36" s="95"/>
      <c r="E36" s="103"/>
      <c r="F36" s="104"/>
      <c r="G36" s="98"/>
      <c r="H36" s="105"/>
      <c r="I36" s="104"/>
    </row>
    <row r="37" spans="1:9">
      <c r="A37" s="100"/>
      <c r="B37" s="102"/>
      <c r="C37" s="101"/>
      <c r="D37" s="95"/>
      <c r="E37" s="103"/>
      <c r="F37" s="104"/>
      <c r="G37" s="98"/>
      <c r="H37" s="105"/>
      <c r="I37" s="104"/>
    </row>
    <row r="38" spans="1:9">
      <c r="A38" s="100"/>
      <c r="B38" s="102"/>
      <c r="C38" s="101"/>
      <c r="D38" s="95"/>
      <c r="E38" s="103"/>
      <c r="F38" s="104"/>
      <c r="G38" s="98"/>
      <c r="H38" s="105"/>
      <c r="I38" s="104"/>
    </row>
    <row r="39" spans="1:9">
      <c r="A39" s="100"/>
      <c r="B39" s="101"/>
      <c r="C39" s="101"/>
      <c r="D39" s="95"/>
      <c r="E39" s="103"/>
      <c r="F39" s="104"/>
      <c r="G39" s="98"/>
      <c r="H39" s="105"/>
      <c r="I39" s="104"/>
    </row>
    <row r="40" spans="1:9">
      <c r="A40" s="100"/>
      <c r="B40" s="102"/>
      <c r="C40" s="101"/>
      <c r="D40" s="95"/>
      <c r="E40" s="103"/>
      <c r="F40" s="104"/>
      <c r="G40" s="98"/>
      <c r="H40" s="105"/>
      <c r="I40" s="104"/>
    </row>
    <row r="41" spans="1:9">
      <c r="A41" s="100"/>
      <c r="B41" s="102"/>
      <c r="C41" s="101"/>
      <c r="D41" s="95"/>
      <c r="E41" s="103"/>
      <c r="F41" s="104"/>
      <c r="G41" s="98"/>
      <c r="H41" s="105"/>
      <c r="I41" s="104"/>
    </row>
    <row r="42" spans="1:9">
      <c r="A42" s="100"/>
      <c r="B42" s="101"/>
      <c r="C42" s="101"/>
      <c r="D42" s="95"/>
      <c r="E42" s="103"/>
      <c r="F42" s="104"/>
      <c r="G42" s="98"/>
      <c r="H42" s="105"/>
      <c r="I42" s="104"/>
    </row>
    <row r="43" spans="1:9">
      <c r="A43" s="100"/>
      <c r="B43" s="102"/>
      <c r="C43" s="101"/>
      <c r="D43" s="95"/>
      <c r="E43" s="103"/>
      <c r="F43" s="104"/>
      <c r="G43" s="98"/>
      <c r="H43" s="105"/>
      <c r="I43" s="104"/>
    </row>
    <row r="44" spans="1:9">
      <c r="A44" s="100"/>
      <c r="B44" s="102"/>
      <c r="C44" s="101"/>
      <c r="D44" s="95"/>
      <c r="E44" s="103"/>
      <c r="F44" s="104"/>
      <c r="G44" s="98"/>
      <c r="H44" s="105"/>
      <c r="I44" s="104"/>
    </row>
    <row r="45" spans="1:9">
      <c r="A45" s="100"/>
      <c r="B45" s="101"/>
      <c r="C45" s="101"/>
      <c r="D45" s="95"/>
      <c r="E45" s="103"/>
      <c r="F45" s="104"/>
      <c r="G45" s="98"/>
      <c r="H45" s="105"/>
      <c r="I45" s="104"/>
    </row>
    <row r="46" spans="1:9">
      <c r="A46" s="100"/>
      <c r="B46" s="102"/>
      <c r="C46" s="101"/>
      <c r="D46" s="95"/>
      <c r="E46" s="103"/>
      <c r="F46" s="104"/>
      <c r="G46" s="98"/>
      <c r="H46" s="105"/>
      <c r="I46" s="104"/>
    </row>
    <row r="47" spans="1:9">
      <c r="A47" s="100"/>
      <c r="B47" s="102"/>
      <c r="C47" s="101"/>
      <c r="D47" s="95"/>
      <c r="E47" s="103"/>
      <c r="F47" s="104"/>
      <c r="G47" s="98"/>
      <c r="H47" s="105"/>
      <c r="I47" s="104"/>
    </row>
    <row r="48" spans="1:9">
      <c r="A48" s="100"/>
      <c r="B48" s="101"/>
      <c r="C48" s="101"/>
      <c r="D48" s="95"/>
      <c r="E48" s="103"/>
      <c r="F48" s="104"/>
      <c r="G48" s="98"/>
      <c r="H48" s="105"/>
      <c r="I48" s="104"/>
    </row>
    <row r="49" spans="1:9">
      <c r="A49" s="100"/>
      <c r="B49" s="102"/>
      <c r="C49" s="101"/>
      <c r="D49" s="95"/>
      <c r="E49" s="103"/>
      <c r="F49" s="104"/>
      <c r="G49" s="98"/>
      <c r="H49" s="105"/>
      <c r="I49" s="104"/>
    </row>
    <row r="50" spans="1:9">
      <c r="A50" s="100"/>
      <c r="B50" s="102"/>
      <c r="C50" s="101"/>
      <c r="D50" s="95"/>
      <c r="E50" s="103"/>
      <c r="F50" s="104"/>
      <c r="G50" s="98"/>
      <c r="H50" s="105"/>
      <c r="I50" s="104"/>
    </row>
    <row r="51" spans="1:9">
      <c r="A51" s="100"/>
      <c r="B51" s="101"/>
      <c r="C51" s="101"/>
      <c r="D51" s="95"/>
      <c r="E51" s="103"/>
      <c r="F51" s="104"/>
      <c r="G51" s="98"/>
      <c r="H51" s="105"/>
      <c r="I51" s="104"/>
    </row>
    <row r="52" spans="1:9">
      <c r="A52" s="100"/>
      <c r="B52" s="102"/>
      <c r="C52" s="101"/>
      <c r="D52" s="95"/>
      <c r="E52" s="103"/>
      <c r="F52" s="104"/>
      <c r="G52" s="98"/>
      <c r="H52" s="105"/>
      <c r="I52" s="104"/>
    </row>
    <row r="53" spans="1:9">
      <c r="A53" s="100"/>
      <c r="B53" s="102"/>
      <c r="C53" s="101"/>
      <c r="D53" s="95"/>
      <c r="E53" s="103"/>
      <c r="F53" s="104"/>
      <c r="G53" s="98"/>
      <c r="H53" s="105"/>
      <c r="I53" s="104"/>
    </row>
    <row r="54" spans="1:9">
      <c r="A54" s="100"/>
      <c r="B54" s="101"/>
      <c r="C54" s="101"/>
      <c r="D54" s="95"/>
      <c r="E54" s="103"/>
      <c r="F54" s="104"/>
      <c r="G54" s="98"/>
      <c r="H54" s="105"/>
      <c r="I54" s="104"/>
    </row>
    <row r="55" spans="1:9">
      <c r="A55" s="100"/>
      <c r="B55" s="102"/>
      <c r="C55" s="101"/>
      <c r="D55" s="95"/>
      <c r="E55" s="103"/>
      <c r="F55" s="104"/>
      <c r="G55" s="98"/>
      <c r="H55" s="105"/>
      <c r="I55" s="104"/>
    </row>
    <row r="56" spans="1:9">
      <c r="A56" s="100"/>
      <c r="B56" s="102"/>
      <c r="C56" s="101"/>
      <c r="D56" s="95"/>
      <c r="E56" s="103"/>
      <c r="F56" s="104"/>
      <c r="G56" s="98"/>
      <c r="H56" s="105"/>
      <c r="I56" s="104"/>
    </row>
    <row r="57" spans="1:9">
      <c r="A57" s="100"/>
      <c r="B57" s="101"/>
      <c r="C57" s="101"/>
      <c r="D57" s="95"/>
      <c r="E57" s="103"/>
      <c r="F57" s="104"/>
      <c r="G57" s="98"/>
      <c r="H57" s="105"/>
      <c r="I57" s="104"/>
    </row>
    <row r="58" spans="1:9">
      <c r="A58" s="100"/>
      <c r="B58" s="102"/>
      <c r="C58" s="101"/>
      <c r="D58" s="95"/>
      <c r="E58" s="103"/>
      <c r="F58" s="104"/>
      <c r="G58" s="98"/>
      <c r="H58" s="105"/>
      <c r="I58" s="104"/>
    </row>
    <row r="59" spans="1:9">
      <c r="A59" s="100"/>
      <c r="B59" s="102"/>
      <c r="C59" s="101"/>
      <c r="D59" s="95"/>
      <c r="E59" s="103"/>
      <c r="F59" s="104"/>
      <c r="G59" s="98"/>
      <c r="H59" s="105"/>
      <c r="I59" s="104"/>
    </row>
    <row r="60" spans="1:9">
      <c r="A60" s="100"/>
      <c r="B60" s="101"/>
      <c r="C60" s="101"/>
      <c r="D60" s="95"/>
      <c r="E60" s="103"/>
      <c r="F60" s="104"/>
      <c r="G60" s="98"/>
      <c r="H60" s="105"/>
      <c r="I60" s="104"/>
    </row>
    <row r="61" spans="1:9">
      <c r="A61" s="100"/>
      <c r="B61" s="102"/>
      <c r="C61" s="101"/>
      <c r="D61" s="95"/>
      <c r="E61" s="103"/>
      <c r="F61" s="104"/>
      <c r="G61" s="98"/>
      <c r="H61" s="105"/>
      <c r="I61" s="104"/>
    </row>
    <row r="62" spans="1:9">
      <c r="A62" s="100"/>
      <c r="B62" s="102"/>
      <c r="C62" s="101"/>
      <c r="D62" s="95"/>
      <c r="E62" s="103"/>
      <c r="F62" s="104"/>
      <c r="G62" s="98"/>
      <c r="H62" s="105"/>
      <c r="I62" s="104"/>
    </row>
    <row r="63" spans="1:9">
      <c r="A63" s="100"/>
      <c r="B63" s="101"/>
      <c r="C63" s="101"/>
      <c r="D63" s="95"/>
      <c r="E63" s="103"/>
      <c r="F63" s="104"/>
      <c r="G63" s="98"/>
      <c r="H63" s="105"/>
      <c r="I63" s="104"/>
    </row>
    <row r="64" spans="1:9">
      <c r="A64" s="100"/>
      <c r="B64" s="101"/>
      <c r="C64" s="101"/>
      <c r="D64" s="95"/>
      <c r="E64" s="103"/>
      <c r="F64" s="104"/>
      <c r="G64" s="98"/>
      <c r="H64" s="105"/>
      <c r="I64" s="104"/>
    </row>
    <row r="65" ht="13.5" spans="1:9">
      <c r="A65" s="90"/>
      <c r="B65" s="91"/>
      <c r="C65" s="91"/>
      <c r="D65" s="91"/>
      <c r="E65" s="91"/>
      <c r="F65" s="91"/>
      <c r="G65" s="91"/>
      <c r="H65" s="91"/>
      <c r="I65" s="111"/>
    </row>
    <row r="66" s="62" customFormat="1" ht="36" customHeight="1" spans="1:9">
      <c r="A66" s="100"/>
      <c r="B66" s="148"/>
      <c r="C66" s="149"/>
      <c r="D66" s="95"/>
      <c r="E66" s="96"/>
      <c r="F66" s="97"/>
      <c r="G66" s="98"/>
      <c r="H66" s="105"/>
      <c r="I66" s="104"/>
    </row>
    <row r="67" s="62" customFormat="1" ht="36" customHeight="1" spans="1:9">
      <c r="A67" s="100"/>
      <c r="B67" s="185"/>
      <c r="C67" s="174"/>
      <c r="D67" s="95"/>
      <c r="E67" s="96"/>
      <c r="F67" s="97"/>
      <c r="G67" s="98"/>
      <c r="H67" s="105"/>
      <c r="I67" s="104"/>
    </row>
    <row r="68" s="62" customFormat="1" ht="36" customHeight="1" spans="1:9">
      <c r="A68" s="100"/>
      <c r="B68" s="185"/>
      <c r="C68" s="101"/>
      <c r="D68" s="95"/>
      <c r="E68" s="96"/>
      <c r="F68" s="97"/>
      <c r="G68" s="98"/>
      <c r="H68" s="105"/>
      <c r="I68" s="104"/>
    </row>
    <row r="69" s="62" customFormat="1" ht="36" customHeight="1" spans="1:9">
      <c r="A69" s="100"/>
      <c r="B69" s="165"/>
      <c r="C69" s="165"/>
      <c r="D69" s="95"/>
      <c r="E69" s="96"/>
      <c r="F69" s="97"/>
      <c r="G69" s="98"/>
      <c r="H69" s="105"/>
      <c r="I69" s="104"/>
    </row>
    <row r="70" s="62" customFormat="1" ht="36" customHeight="1" spans="1:9">
      <c r="A70" s="100"/>
      <c r="B70" s="165"/>
      <c r="C70" s="165"/>
      <c r="D70" s="95"/>
      <c r="E70" s="96"/>
      <c r="F70" s="97"/>
      <c r="G70" s="98"/>
      <c r="H70" s="105"/>
      <c r="I70" s="104"/>
    </row>
    <row r="71" s="62" customFormat="1" ht="36" customHeight="1" spans="1:9">
      <c r="A71" s="100"/>
      <c r="B71" s="165"/>
      <c r="C71" s="165"/>
      <c r="D71" s="95"/>
      <c r="E71" s="96"/>
      <c r="F71" s="97"/>
      <c r="G71" s="98"/>
      <c r="H71" s="105"/>
      <c r="I71" s="104"/>
    </row>
    <row r="72" s="62" customFormat="1" ht="36" customHeight="1" spans="1:9">
      <c r="A72" s="100"/>
      <c r="B72" s="165"/>
      <c r="C72" s="165"/>
      <c r="D72" s="95"/>
      <c r="E72" s="96"/>
      <c r="F72" s="97"/>
      <c r="G72" s="98"/>
      <c r="H72" s="105"/>
      <c r="I72" s="104"/>
    </row>
    <row r="73" s="62" customFormat="1" ht="198.95" customHeight="1" spans="1:9">
      <c r="A73" s="100"/>
      <c r="B73" s="165"/>
      <c r="C73" s="165"/>
      <c r="D73" s="95"/>
      <c r="E73" s="180"/>
      <c r="F73" s="181"/>
      <c r="G73" s="182"/>
      <c r="H73" s="105"/>
      <c r="I73" s="104"/>
    </row>
    <row r="74" s="62" customFormat="1" spans="1:9">
      <c r="A74" s="100">
        <f>MAX(A$12:A73)+1</f>
        <v>1</v>
      </c>
      <c r="B74" s="101"/>
      <c r="C74" s="101"/>
      <c r="D74" s="95" t="s">
        <v>117</v>
      </c>
      <c r="E74" s="103"/>
      <c r="F74" s="104"/>
      <c r="G74" s="98"/>
      <c r="H74" s="105"/>
      <c r="I74" s="104"/>
    </row>
    <row r="75" spans="1:9">
      <c r="A75" s="100">
        <f>MAX(A$12:A74)+1</f>
        <v>2</v>
      </c>
      <c r="B75" s="102"/>
      <c r="C75" s="101"/>
      <c r="D75" s="95" t="s">
        <v>117</v>
      </c>
      <c r="E75" s="103"/>
      <c r="F75" s="104"/>
      <c r="G75" s="98"/>
      <c r="H75" s="105"/>
      <c r="I75" s="104"/>
    </row>
    <row r="76" spans="1:9">
      <c r="A76" s="100">
        <f>MAX(A$12:A75)+1</f>
        <v>3</v>
      </c>
      <c r="B76" s="102"/>
      <c r="C76" s="101"/>
      <c r="D76" s="95" t="s">
        <v>117</v>
      </c>
      <c r="E76" s="103"/>
      <c r="F76" s="104"/>
      <c r="G76" s="98"/>
      <c r="H76" s="105"/>
      <c r="I76" s="104"/>
    </row>
    <row r="77" spans="1:9">
      <c r="A77" s="100">
        <f>MAX(A$12:A76)+1</f>
        <v>4</v>
      </c>
      <c r="B77" s="101"/>
      <c r="C77" s="101"/>
      <c r="D77" s="95" t="s">
        <v>117</v>
      </c>
      <c r="E77" s="103"/>
      <c r="F77" s="104"/>
      <c r="G77" s="98"/>
      <c r="H77" s="105"/>
      <c r="I77" s="104"/>
    </row>
    <row r="78" spans="1:9">
      <c r="A78" s="100">
        <f>MAX(A$12:A77)+1</f>
        <v>5</v>
      </c>
      <c r="B78" s="101"/>
      <c r="C78" s="101"/>
      <c r="D78" s="95" t="s">
        <v>117</v>
      </c>
      <c r="E78" s="103"/>
      <c r="F78" s="104"/>
      <c r="G78" s="98"/>
      <c r="H78" s="105"/>
      <c r="I78" s="104"/>
    </row>
    <row r="79" spans="1:9">
      <c r="A79" s="100">
        <f>MAX(A$12:A78)+1</f>
        <v>6</v>
      </c>
      <c r="B79" s="102"/>
      <c r="C79" s="101"/>
      <c r="D79" s="95" t="s">
        <v>117</v>
      </c>
      <c r="E79" s="103"/>
      <c r="F79" s="104"/>
      <c r="G79" s="98"/>
      <c r="H79" s="105"/>
      <c r="I79" s="104"/>
    </row>
    <row r="80" spans="1:9">
      <c r="A80" s="100">
        <f>MAX(A$12:A79)+1</f>
        <v>7</v>
      </c>
      <c r="B80" s="102"/>
      <c r="C80" s="101"/>
      <c r="D80" s="95" t="s">
        <v>117</v>
      </c>
      <c r="E80" s="103"/>
      <c r="F80" s="104"/>
      <c r="G80" s="98"/>
      <c r="H80" s="105"/>
      <c r="I80" s="104"/>
    </row>
    <row r="81" spans="1:9">
      <c r="A81" s="100">
        <f>MAX(A$12:A80)+1</f>
        <v>8</v>
      </c>
      <c r="B81" s="101"/>
      <c r="C81" s="101"/>
      <c r="D81" s="95" t="s">
        <v>117</v>
      </c>
      <c r="E81" s="103"/>
      <c r="F81" s="104"/>
      <c r="G81" s="98"/>
      <c r="H81" s="105"/>
      <c r="I81" s="104"/>
    </row>
    <row r="82" spans="1:9">
      <c r="A82" s="100">
        <f>MAX(A$12:A81)+1</f>
        <v>9</v>
      </c>
      <c r="B82" s="102"/>
      <c r="C82" s="101"/>
      <c r="D82" s="95" t="s">
        <v>117</v>
      </c>
      <c r="E82" s="103"/>
      <c r="F82" s="104"/>
      <c r="G82" s="98"/>
      <c r="H82" s="105"/>
      <c r="I82" s="104"/>
    </row>
    <row r="83" spans="1:9">
      <c r="A83" s="100">
        <f>MAX(A$12:A82)+1</f>
        <v>10</v>
      </c>
      <c r="B83" s="101"/>
      <c r="C83" s="101"/>
      <c r="D83" s="95" t="s">
        <v>117</v>
      </c>
      <c r="E83" s="103"/>
      <c r="F83" s="104"/>
      <c r="G83" s="98"/>
      <c r="H83" s="105"/>
      <c r="I83" s="104"/>
    </row>
    <row r="84" spans="1:9">
      <c r="A84" s="100">
        <f>MAX(A$12:A83)+1</f>
        <v>11</v>
      </c>
      <c r="B84" s="102"/>
      <c r="C84" s="101"/>
      <c r="D84" s="95" t="s">
        <v>117</v>
      </c>
      <c r="E84" s="103"/>
      <c r="F84" s="104"/>
      <c r="G84" s="98"/>
      <c r="H84" s="105"/>
      <c r="I84" s="104"/>
    </row>
  </sheetData>
  <mergeCells count="3">
    <mergeCell ref="A1:I1"/>
    <mergeCell ref="A13:I13"/>
    <mergeCell ref="A65:I65"/>
  </mergeCells>
  <conditionalFormatting sqref="D14:D64 D66:D8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57 D58 D59 D60 D61 D62 D63 D64 D66 D67 D68 D69 D70 D71 D72 D73 D74 D75 D76 D77 D78 D79 D80 D81 D82 D83 D84 D14:D21 D22:D56">
      <formula1>"U,P,F,B,S,n/a"</formula1>
    </dataValidation>
  </dataValidations>
  <hyperlinks>
    <hyperlink ref="B14" location="'UC003 Test Cases'!A1" display="UC003.1-Cancel Blend"/>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50529"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50529" progId="Paint.Picture"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
  <sheetViews>
    <sheetView workbookViewId="0">
      <selection activeCell="A1" sqref="A1:H1"/>
    </sheetView>
  </sheetViews>
  <sheetFormatPr defaultColWidth="9" defaultRowHeight="12.75" outlineLevelCol="7"/>
  <cols>
    <col min="1" max="1" width="3.14285714285714" customWidth="1"/>
    <col min="2" max="3" width="32.1428571428571" customWidth="1"/>
    <col min="4" max="5" width="30.4285714285714" customWidth="1"/>
    <col min="6" max="6" width="9.14285714285714" customWidth="1"/>
    <col min="7" max="7" width="12.1428571428571" customWidth="1"/>
  </cols>
  <sheetData>
    <row r="1" ht="16.5" spans="1:8">
      <c r="A1" s="115" t="s">
        <v>230</v>
      </c>
      <c r="B1" s="115"/>
      <c r="C1" s="115"/>
      <c r="D1" s="115"/>
      <c r="E1" s="115"/>
      <c r="F1" s="115"/>
      <c r="G1" s="115"/>
      <c r="H1" s="115"/>
    </row>
    <row r="2" ht="13.5" spans="1:8">
      <c r="A2" s="116"/>
      <c r="B2" s="117" t="s">
        <v>119</v>
      </c>
      <c r="C2" s="118" t="s">
        <v>232</v>
      </c>
      <c r="D2" s="118"/>
      <c r="E2" s="118"/>
      <c r="F2" s="119" t="s">
        <v>121</v>
      </c>
      <c r="G2" s="120" t="s">
        <v>233</v>
      </c>
      <c r="H2" s="121"/>
    </row>
    <row r="3" spans="1:8">
      <c r="A3" s="122"/>
      <c r="B3" s="123" t="s">
        <v>123</v>
      </c>
      <c r="C3" s="124"/>
      <c r="D3" s="124"/>
      <c r="E3" s="124"/>
      <c r="F3" s="124"/>
      <c r="G3" s="125"/>
      <c r="H3" s="121"/>
    </row>
    <row r="4" spans="1:8">
      <c r="A4" s="126"/>
      <c r="B4" s="123" t="s">
        <v>125</v>
      </c>
      <c r="C4" s="124"/>
      <c r="D4" s="124"/>
      <c r="E4" s="124"/>
      <c r="F4" s="124"/>
      <c r="G4" s="125"/>
      <c r="H4" s="121"/>
    </row>
    <row r="5" spans="1:8">
      <c r="A5" s="126"/>
      <c r="B5" s="123" t="s">
        <v>127</v>
      </c>
      <c r="C5" s="124"/>
      <c r="D5" s="124"/>
      <c r="E5" s="124"/>
      <c r="F5" s="124"/>
      <c r="G5" s="125"/>
      <c r="H5" s="121"/>
    </row>
    <row r="6" ht="13.5" spans="1:8">
      <c r="A6" s="127"/>
      <c r="B6" s="128" t="s">
        <v>128</v>
      </c>
      <c r="C6" s="124" t="s">
        <v>234</v>
      </c>
      <c r="D6" s="124"/>
      <c r="E6" s="124"/>
      <c r="F6" s="124"/>
      <c r="G6" s="125"/>
      <c r="H6" s="129"/>
    </row>
    <row r="7" spans="1:8">
      <c r="A7" s="130"/>
      <c r="B7" s="131" t="s">
        <v>130</v>
      </c>
      <c r="C7" s="132"/>
      <c r="D7" s="132"/>
      <c r="E7" s="132"/>
      <c r="F7" s="133" t="s">
        <v>132</v>
      </c>
      <c r="G7" s="134" t="s">
        <v>235</v>
      </c>
      <c r="H7" s="135"/>
    </row>
    <row r="8" ht="13.5" spans="1:8">
      <c r="A8" s="136"/>
      <c r="B8" s="137" t="s">
        <v>133</v>
      </c>
      <c r="C8" s="138"/>
      <c r="D8" s="138"/>
      <c r="E8" s="138"/>
      <c r="F8" s="139" t="s">
        <v>135</v>
      </c>
      <c r="G8" s="140" t="s">
        <v>236</v>
      </c>
      <c r="H8" s="141"/>
    </row>
    <row r="9" ht="26.25" spans="1:8">
      <c r="A9" s="142" t="s">
        <v>137</v>
      </c>
      <c r="B9" s="143" t="s">
        <v>138</v>
      </c>
      <c r="C9" s="143" t="s">
        <v>237</v>
      </c>
      <c r="D9" s="143" t="s">
        <v>140</v>
      </c>
      <c r="E9" s="143" t="s">
        <v>238</v>
      </c>
      <c r="F9" s="144" t="s">
        <v>108</v>
      </c>
      <c r="G9" s="145" t="s">
        <v>142</v>
      </c>
      <c r="H9" s="146"/>
    </row>
    <row r="10" spans="1:8">
      <c r="A10" s="147">
        <v>1</v>
      </c>
      <c r="B10" s="148" t="s">
        <v>143</v>
      </c>
      <c r="C10" s="148"/>
      <c r="D10" s="149" t="s">
        <v>144</v>
      </c>
      <c r="E10" s="150"/>
      <c r="F10" s="95" t="s">
        <v>117</v>
      </c>
      <c r="G10" s="151"/>
      <c r="H10" s="152"/>
    </row>
    <row r="11" ht="36" spans="1:8">
      <c r="A11" s="147">
        <v>2</v>
      </c>
      <c r="B11" s="148" t="s">
        <v>239</v>
      </c>
      <c r="C11" s="148"/>
      <c r="D11" s="149" t="s">
        <v>146</v>
      </c>
      <c r="E11" s="153"/>
      <c r="F11" s="95" t="s">
        <v>117</v>
      </c>
      <c r="G11" s="154"/>
      <c r="H11" s="155"/>
    </row>
    <row r="12" ht="132" spans="1:8">
      <c r="A12" s="147"/>
      <c r="B12" s="148"/>
      <c r="C12" s="148"/>
      <c r="D12" s="149" t="s">
        <v>147</v>
      </c>
      <c r="E12" s="153"/>
      <c r="F12" s="95" t="s">
        <v>117</v>
      </c>
      <c r="G12" s="154"/>
      <c r="H12" s="155"/>
    </row>
    <row r="13" spans="1:8">
      <c r="A13" s="156">
        <v>3</v>
      </c>
      <c r="B13" s="157" t="s">
        <v>240</v>
      </c>
      <c r="C13" s="158"/>
      <c r="D13" s="159" t="s">
        <v>241</v>
      </c>
      <c r="E13" s="160"/>
      <c r="F13" s="95" t="s">
        <v>117</v>
      </c>
      <c r="G13" s="154"/>
      <c r="H13" s="155"/>
    </row>
    <row r="14" ht="24" spans="1:8">
      <c r="A14" s="156">
        <v>4</v>
      </c>
      <c r="B14" s="161" t="s">
        <v>206</v>
      </c>
      <c r="C14" s="162"/>
      <c r="D14" s="163" t="s">
        <v>207</v>
      </c>
      <c r="E14" s="160"/>
      <c r="F14" s="95"/>
      <c r="G14" s="154"/>
      <c r="H14" s="155"/>
    </row>
    <row r="15" ht="24" spans="1:8">
      <c r="A15" s="156">
        <v>5</v>
      </c>
      <c r="B15" s="186" t="s">
        <v>242</v>
      </c>
      <c r="C15" s="162"/>
      <c r="D15" s="164" t="s">
        <v>243</v>
      </c>
      <c r="E15" s="160"/>
      <c r="F15" s="95"/>
      <c r="G15" s="154"/>
      <c r="H15" s="155"/>
    </row>
    <row r="16" ht="25.5" spans="1:8">
      <c r="A16" s="156">
        <v>6</v>
      </c>
      <c r="B16" s="165" t="s">
        <v>244</v>
      </c>
      <c r="C16" s="165"/>
      <c r="D16" s="165" t="s">
        <v>245</v>
      </c>
      <c r="E16" s="160"/>
      <c r="F16" s="95" t="s">
        <v>117</v>
      </c>
      <c r="G16" s="154"/>
      <c r="H16" s="155"/>
    </row>
    <row r="17" ht="25.5" spans="1:8">
      <c r="A17" s="156">
        <v>7</v>
      </c>
      <c r="B17" s="165" t="s">
        <v>239</v>
      </c>
      <c r="C17" s="165"/>
      <c r="D17" s="165" t="s">
        <v>246</v>
      </c>
      <c r="E17" s="160"/>
      <c r="F17" s="95" t="s">
        <v>117</v>
      </c>
      <c r="G17" s="154"/>
      <c r="H17" s="155"/>
    </row>
    <row r="18" spans="1:8">
      <c r="A18" s="147"/>
      <c r="B18" s="148"/>
      <c r="C18" s="148"/>
      <c r="D18" s="148"/>
      <c r="E18" s="166"/>
      <c r="F18" s="95" t="s">
        <v>117</v>
      </c>
      <c r="G18" s="154"/>
      <c r="H18" s="155"/>
    </row>
    <row r="19" spans="1:8">
      <c r="A19" s="147"/>
      <c r="B19" s="148"/>
      <c r="C19" s="148"/>
      <c r="D19" s="165"/>
      <c r="E19" s="160"/>
      <c r="F19" s="95" t="s">
        <v>117</v>
      </c>
      <c r="G19" s="154"/>
      <c r="H19" s="155"/>
    </row>
    <row r="20" spans="1:8">
      <c r="A20" s="147"/>
      <c r="B20" s="165"/>
      <c r="C20" s="165"/>
      <c r="D20" s="165"/>
      <c r="E20" s="160"/>
      <c r="F20" s="95" t="s">
        <v>117</v>
      </c>
      <c r="G20" s="154"/>
      <c r="H20" s="155"/>
    </row>
    <row r="21" spans="1:8">
      <c r="A21" s="147"/>
      <c r="B21" s="165"/>
      <c r="C21" s="165"/>
      <c r="D21" s="148"/>
      <c r="E21" s="166"/>
      <c r="F21" s="95" t="s">
        <v>117</v>
      </c>
      <c r="G21" s="154"/>
      <c r="H21" s="155"/>
    </row>
    <row r="22" spans="1:8">
      <c r="A22" s="147"/>
      <c r="B22" s="148"/>
      <c r="C22" s="148"/>
      <c r="D22" s="148"/>
      <c r="E22" s="166"/>
      <c r="F22" s="95" t="s">
        <v>117</v>
      </c>
      <c r="G22" s="154"/>
      <c r="H22" s="155"/>
    </row>
    <row r="23" spans="1:8">
      <c r="A23" s="147"/>
      <c r="B23" s="148"/>
      <c r="C23" s="148"/>
      <c r="D23" s="148"/>
      <c r="E23" s="166"/>
      <c r="F23" s="95" t="s">
        <v>117</v>
      </c>
      <c r="G23" s="154"/>
      <c r="H23" s="155"/>
    </row>
    <row r="24" spans="1:8">
      <c r="A24" s="147"/>
      <c r="B24" s="148"/>
      <c r="C24" s="148"/>
      <c r="D24" s="148"/>
      <c r="E24" s="166"/>
      <c r="F24" s="95" t="s">
        <v>117</v>
      </c>
      <c r="G24" s="154"/>
      <c r="H24" s="155"/>
    </row>
    <row r="25" spans="1:8">
      <c r="A25" s="147"/>
      <c r="B25" s="148"/>
      <c r="C25" s="148"/>
      <c r="D25" s="148"/>
      <c r="E25" s="166"/>
      <c r="F25" s="95" t="s">
        <v>117</v>
      </c>
      <c r="G25" s="154"/>
      <c r="H25" s="155"/>
    </row>
    <row r="26" spans="1:8">
      <c r="A26" s="147"/>
      <c r="B26" s="165"/>
      <c r="C26" s="165"/>
      <c r="D26" s="165"/>
      <c r="E26" s="160"/>
      <c r="F26" s="95" t="s">
        <v>117</v>
      </c>
      <c r="G26" s="154"/>
      <c r="H26" s="155"/>
    </row>
    <row r="27" spans="1:8">
      <c r="A27" s="147"/>
      <c r="B27" s="165"/>
      <c r="C27" s="165"/>
      <c r="D27" s="165"/>
      <c r="E27" s="160"/>
      <c r="F27" s="95" t="s">
        <v>117</v>
      </c>
      <c r="G27" s="154"/>
      <c r="H27" s="155"/>
    </row>
    <row r="28" spans="1:8">
      <c r="A28" s="147"/>
      <c r="B28" s="165"/>
      <c r="C28" s="165"/>
      <c r="D28" s="165"/>
      <c r="E28" s="160"/>
      <c r="F28" s="95" t="s">
        <v>117</v>
      </c>
      <c r="G28" s="154"/>
      <c r="H28" s="155"/>
    </row>
    <row r="29" spans="1:8">
      <c r="A29" s="147"/>
      <c r="B29" s="165"/>
      <c r="C29" s="165"/>
      <c r="D29" s="165"/>
      <c r="E29" s="160"/>
      <c r="F29" s="95" t="s">
        <v>117</v>
      </c>
      <c r="G29" s="154"/>
      <c r="H29" s="155"/>
    </row>
    <row r="30" spans="1:8">
      <c r="A30" s="147"/>
      <c r="B30" s="165"/>
      <c r="C30" s="165"/>
      <c r="D30" s="165"/>
      <c r="E30" s="160"/>
      <c r="F30" s="95" t="s">
        <v>117</v>
      </c>
      <c r="G30" s="154"/>
      <c r="H30" s="155"/>
    </row>
    <row r="31" spans="1:8">
      <c r="A31" s="147"/>
      <c r="B31" s="165"/>
      <c r="C31" s="165"/>
      <c r="D31" s="165"/>
      <c r="E31" s="160"/>
      <c r="F31" s="95" t="s">
        <v>117</v>
      </c>
      <c r="G31" s="154"/>
      <c r="H31" s="155"/>
    </row>
    <row r="32" ht="13.5" spans="1:8">
      <c r="A32" s="167"/>
      <c r="B32" s="168" t="s">
        <v>184</v>
      </c>
      <c r="C32" s="168"/>
      <c r="D32" s="169"/>
      <c r="E32" s="169"/>
      <c r="F32" s="95" t="s">
        <v>117</v>
      </c>
      <c r="G32" s="170"/>
      <c r="H32" s="171"/>
    </row>
    <row r="34" ht="16.5" customHeight="1"/>
    <row r="36" ht="16.5" customHeight="1"/>
    <row r="38" customHeight="1"/>
    <row r="41" ht="13.5" customHeight="1"/>
  </sheetData>
  <mergeCells count="30">
    <mergeCell ref="A1:H1"/>
    <mergeCell ref="C2:E2"/>
    <mergeCell ref="C3:G3"/>
    <mergeCell ref="C4:G4"/>
    <mergeCell ref="C5:G5"/>
    <mergeCell ref="C6:G6"/>
    <mergeCell ref="C7:E7"/>
    <mergeCell ref="C8:E8"/>
    <mergeCell ref="G9:H9"/>
    <mergeCell ref="G10:H10"/>
    <mergeCell ref="G11:H11"/>
    <mergeCell ref="G12:H12"/>
    <mergeCell ref="G13:H13"/>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s>
  <conditionalFormatting sqref="F10:F32">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4 F15 F10:F13 F16:F32">
      <formula1>"U,P,F,B,S,n/a"</formula1>
    </dataValidation>
  </dataValidations>
  <hyperlinks>
    <hyperlink ref="G37" location="'UC002'!A1"/>
    <hyperlink ref="G68" location="'UC002'!A1"/>
    <hyperlink ref="G2" location="'Release Bin'!A1" display="UC003-01"/>
    <hyperlink ref="G38" location="'UC002'!A1"/>
    <hyperlink ref="G70" location="'UC002'!A1"/>
  </hyperlink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Company>WinTestGear</Company>
  <Application>Microsoft Excel</Application>
  <HeadingPairs>
    <vt:vector size="2" baseType="variant">
      <vt:variant>
        <vt:lpstr>工作表</vt:lpstr>
      </vt:variant>
      <vt:variant>
        <vt:i4>13</vt:i4>
      </vt:variant>
    </vt:vector>
  </HeadingPairs>
  <TitlesOfParts>
    <vt:vector size="13" baseType="lpstr">
      <vt:lpstr>Snapshot</vt:lpstr>
      <vt:lpstr>Trend</vt:lpstr>
      <vt:lpstr>Use Cases</vt:lpstr>
      <vt:lpstr> Schedule Blend</vt:lpstr>
      <vt:lpstr>UC001 Test Cases</vt:lpstr>
      <vt:lpstr>Reschedule Blend</vt:lpstr>
      <vt:lpstr>UC002 Test Cases</vt:lpstr>
      <vt:lpstr>CancelBlend</vt:lpstr>
      <vt:lpstr>UC003 Test Cases</vt:lpstr>
      <vt:lpstr>Haul Blend</vt:lpstr>
      <vt:lpstr>UC004 Test Case</vt:lpstr>
      <vt:lpstr>20 - X</vt:lpstr>
      <vt:lpstr>Test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zhangzhigang</cp:lastModifiedBy>
  <dcterms:created xsi:type="dcterms:W3CDTF">1996-10-14T23:33:00Z</dcterms:created>
  <cp:lastPrinted>2010-01-30T03:11:00Z</cp:lastPrinted>
  <dcterms:modified xsi:type="dcterms:W3CDTF">2022-07-18T08:44:21Z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DE8F822503924C7AB14A4E22895642CC</vt:lpwstr>
  </property>
  <property fmtid="{D5CDD505-2E9C-101B-9397-08002B2CF9AE}" pid="5" name="KSOProductBuildVer">
    <vt:lpwstr>2052-11.1.0.11830</vt:lpwstr>
  </property>
</Properties>
</file>