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2.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anjelDocuments\trunk\Requirements\Phase 45 - Product Haul v2\2023 Q4\"/>
    </mc:Choice>
  </mc:AlternateContent>
  <xr:revisionPtr revIDLastSave="0" documentId="13_ncr:1_{6D8569BC-1028-4881-9684-84820443B488}" xr6:coauthVersionLast="47" xr6:coauthVersionMax="47" xr10:uidLastSave="{00000000-0000-0000-0000-000000000000}"/>
  <bookViews>
    <workbookView xWindow="-120" yWindow="-120" windowWidth="29040" windowHeight="15840" activeTab="3" xr2:uid="{00000000-000D-0000-FFFF-FFFF00000000}"/>
  </bookViews>
  <sheets>
    <sheet name="Sheet1" sheetId="3" r:id="rId1"/>
    <sheet name="Sheet2" sheetId="4" r:id="rId2"/>
    <sheet name="Add new columns on Bulk Plant" sheetId="2" r:id="rId3"/>
    <sheet name="UC001" sheetId="1"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4" i="4" l="1"/>
  <c r="A35" i="4" s="1"/>
  <c r="A36" i="4" s="1"/>
  <c r="A37" i="4" s="1"/>
  <c r="A38" i="4" s="1"/>
  <c r="A39" i="4" s="1"/>
  <c r="A40" i="4" s="1"/>
  <c r="A41" i="4" s="1"/>
  <c r="A42" i="4" s="1"/>
  <c r="F3" i="4"/>
  <c r="F2" i="4"/>
  <c r="L44" i="3"/>
  <c r="J44" i="3"/>
  <c r="L40" i="3"/>
  <c r="J40" i="3"/>
  <c r="D40" i="3"/>
  <c r="L39" i="3"/>
  <c r="J39" i="3"/>
  <c r="L38" i="3"/>
  <c r="J38" i="3"/>
  <c r="E38" i="3"/>
  <c r="D38" i="3"/>
  <c r="A38" i="3"/>
  <c r="L37" i="3"/>
  <c r="J37" i="3"/>
  <c r="E37" i="3"/>
  <c r="D37" i="3"/>
  <c r="A37" i="3"/>
  <c r="L36" i="3"/>
  <c r="L42" i="3" s="1"/>
  <c r="J36" i="3"/>
  <c r="E36" i="3"/>
  <c r="D36" i="3"/>
  <c r="A36" i="3"/>
  <c r="E35" i="3"/>
  <c r="D35" i="3"/>
  <c r="A35" i="3"/>
  <c r="E34" i="3"/>
  <c r="D34" i="3"/>
  <c r="A34" i="3"/>
  <c r="E33" i="3"/>
  <c r="D33" i="3"/>
  <c r="A33" i="3"/>
  <c r="E32" i="3"/>
  <c r="D32" i="3"/>
  <c r="A32" i="3"/>
  <c r="E31" i="3"/>
  <c r="D31" i="3"/>
  <c r="A31" i="3"/>
  <c r="E30" i="3"/>
  <c r="D30" i="3"/>
  <c r="A30" i="3"/>
  <c r="E29" i="3"/>
  <c r="D29" i="3"/>
  <c r="E28" i="3"/>
  <c r="D28" i="3"/>
  <c r="A28" i="3"/>
  <c r="E27" i="3"/>
  <c r="D27" i="3"/>
  <c r="A27" i="3"/>
  <c r="E26" i="3"/>
  <c r="D26" i="3"/>
  <c r="A26" i="3"/>
  <c r="E25" i="3"/>
  <c r="D25" i="3"/>
  <c r="A25" i="3"/>
  <c r="E24" i="3"/>
  <c r="D24" i="3"/>
  <c r="A24" i="3"/>
  <c r="E23" i="3"/>
  <c r="D23" i="3"/>
  <c r="A23" i="3"/>
  <c r="E22" i="3"/>
  <c r="D22" i="3"/>
  <c r="A22" i="3"/>
  <c r="E21" i="3"/>
  <c r="E40" i="3" s="1"/>
  <c r="D21" i="3"/>
  <c r="A21" i="3"/>
  <c r="F3" i="3"/>
  <c r="F2" i="3"/>
  <c r="J42" i="3" l="1"/>
  <c r="K42" i="3" s="1"/>
  <c r="K37" i="3" l="1"/>
  <c r="K39" i="3"/>
  <c r="K36" i="3"/>
  <c r="K40" i="3"/>
  <c r="K38" i="3"/>
  <c r="A13" i="2" l="1"/>
  <c r="G10" i="2"/>
  <c r="E10" i="2"/>
  <c r="G8" i="2"/>
  <c r="E8" i="2"/>
  <c r="G7" i="2"/>
  <c r="E7" i="2"/>
  <c r="G6" i="2"/>
  <c r="E6" i="2"/>
  <c r="G5" i="2"/>
  <c r="E5" i="2"/>
  <c r="G4" i="2"/>
  <c r="E4" i="2"/>
  <c r="A1" i="2"/>
  <c r="G9" i="2" l="1"/>
  <c r="E9" i="2"/>
  <c r="F4" i="2" s="1"/>
  <c r="F5" i="2"/>
  <c r="F7" i="2"/>
  <c r="F8" i="2"/>
  <c r="F9" i="2" l="1"/>
  <c r="F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8ECC603B-18ED-47D8-9071-B042FB580B8C}">
      <text>
        <r>
          <rPr>
            <sz val="9"/>
            <rFont val="Tahoma"/>
            <family val="2"/>
          </rPr>
          <t>在白色区域输入公司信息</t>
        </r>
      </text>
    </comment>
    <comment ref="G8" authorId="0" shapeId="0" xr:uid="{214DBFF0-66A8-4A45-91BF-6C81261811D2}">
      <text>
        <r>
          <rPr>
            <sz val="9"/>
            <rFont val="Tahoma"/>
            <family val="2"/>
          </rPr>
          <t>Change staff type in the white cells below; leave the gray cells unchanged</t>
        </r>
      </text>
    </comment>
    <comment ref="I8" authorId="0" shapeId="0" xr:uid="{6BB77713-CDB0-4C9E-92BC-EB789D8B6380}">
      <text>
        <r>
          <rPr>
            <sz val="9"/>
            <rFont val="Tahoma"/>
            <family val="2"/>
          </rPr>
          <t>Enter Test Cycle information for the given attribute into the white cells below</t>
        </r>
      </text>
    </comment>
    <comment ref="B15" authorId="0" shapeId="0" xr:uid="{23C8739A-974F-44FD-AD46-6D685A09D944}">
      <text>
        <r>
          <rPr>
            <sz val="9"/>
            <rFont val="Tahoma"/>
            <family val="2"/>
          </rPr>
          <t>输入项目信息到白色区域</t>
        </r>
      </text>
    </comment>
    <comment ref="A20" authorId="0" shapeId="0" xr:uid="{847336E7-E2ED-49D5-9505-B5589735A746}">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760FE94-74A2-489B-B155-BC54ACED49E1}">
      <text>
        <r>
          <rPr>
            <sz val="9"/>
            <rFont val="Tahoma"/>
            <family val="2"/>
          </rPr>
          <t>输入负责本测试区域的测试人员</t>
        </r>
      </text>
    </comment>
    <comment ref="D20" authorId="0" shapeId="0" xr:uid="{2FA5A840-E60F-4F09-873D-55E28DC13A44}">
      <text>
        <r>
          <rPr>
            <sz val="9"/>
            <rFont val="Tahoma"/>
            <family val="2"/>
          </rPr>
          <t>本测试区域的测试用例总数</t>
        </r>
      </text>
    </comment>
    <comment ref="E20" authorId="0" shapeId="0" xr:uid="{08334C8D-5B05-4B9A-B7C3-16F11BC94236}">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B363DCE5-64C0-4841-87AB-FA4DBDB65C10}">
      <text>
        <r>
          <rPr>
            <sz val="9"/>
            <rFont val="Tahoma"/>
            <family val="2"/>
          </rPr>
          <t>本测试区域的测试用例总数</t>
        </r>
      </text>
    </comment>
    <comment ref="I20" authorId="0" shapeId="0" xr:uid="{AAAE74C4-CE2C-4B3B-BBDB-9E530963DCFD}">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A7B4308C-3C4C-422F-A1D8-4E8ABB81CAA4}">
      <text>
        <r>
          <rPr>
            <sz val="9"/>
            <rFont val="Tahoma"/>
            <family val="2"/>
          </rPr>
          <t xml:space="preserve">本测试区域的测试用例总数
</t>
        </r>
      </text>
    </comment>
    <comment ref="K34" authorId="0" shapeId="0" xr:uid="{312D1F7F-4F65-4421-A003-E5B151FB0F3A}">
      <text>
        <r>
          <rPr>
            <sz val="9"/>
            <rFont val="Tahoma"/>
            <family val="2"/>
          </rPr>
          <t>占测试用例总数的百分比</t>
        </r>
      </text>
    </comment>
    <comment ref="L34" authorId="0" shapeId="0" xr:uid="{1A7579C3-01AA-401A-8794-CFB8C9290BF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FF64C48F-78CF-4278-A2B3-9043F4257615}">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3E33FAD7-8D06-4325-AFF9-19F07E05041B}">
      <text>
        <r>
          <rPr>
            <sz val="9"/>
            <rFont val="Tahoma"/>
            <family val="2"/>
          </rPr>
          <t>Test Cycle Name, taken from the "Snapshot" worksheet's Test Cycle Information section at the end of every test cycle; you manually copy it here</t>
        </r>
      </text>
    </comment>
    <comment ref="C31" authorId="0" shapeId="0" xr:uid="{75F938FD-040C-4BE6-8100-27A8C63042AD}">
      <text>
        <r>
          <rPr>
            <sz val="9"/>
            <rFont val="Tahoma"/>
            <family val="2"/>
          </rPr>
          <t>Test Case Counts (total and failed) taken from the Test Results Table of worksheet "Snapshot" at the end of each test cycle; you manually copy the values here</t>
        </r>
      </text>
    </comment>
    <comment ref="E31" authorId="0" shapeId="0" xr:uid="{C3FA0DC3-08A1-4DF0-A054-D799327595C2}">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99720EAC-3C9F-4C61-8F27-0F750841E5A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D449DD59-C621-4D44-ACC9-25980AB8FB54}">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1214D8C2-FAD8-462B-81CD-A2309DBCF939}">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86C6080B-F4AF-42A5-8169-1BB530EA1F01}">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19D74FAA-1CB5-4087-88C0-5E5FEC624768}">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3C840D2B-5D90-4C31-A061-CFE9698BA664}">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738A3243-B683-4DBF-B316-9361040989B7}">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94AAB1D1-283E-409E-B25A-3812C51C455D}">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59AC98E0-29C9-49A8-956E-11EBA8ED7D89}">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72375556-0B0E-4937-BE38-F5C41B826933}">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EF255CD8-D028-47B8-9E9E-B91064BCB813}">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3CBB834A-3554-4E11-8C37-0E1266890F6B}">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89D33DE7-9AFD-4F6D-B1AB-6C52807D5855}">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4554C90A-C984-49D1-B756-82FFCEC8622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<sst xmlns="http://schemas.openxmlformats.org/spreadsheetml/2006/main" count="776" uniqueCount="314">
  <si>
    <t>Test Script Name:</t>
  </si>
  <si>
    <t>TC #:</t>
  </si>
  <si>
    <t>Scenario/Purpose</t>
    <phoneticPr fontId="4" type="noConversion"/>
  </si>
  <si>
    <t>Target Test Case:</t>
    <phoneticPr fontId="4" type="noConversion"/>
  </si>
  <si>
    <t>Testing Requirements:</t>
  </si>
  <si>
    <t>Prerequisite:</t>
    <phoneticPr fontId="4" type="noConversion"/>
  </si>
  <si>
    <t>Tester:</t>
  </si>
  <si>
    <t>Alice.Sun</t>
    <phoneticPr fontId="4" type="noConversion"/>
  </si>
  <si>
    <t>Date:</t>
  </si>
  <si>
    <t xml:space="preserve">Version: </t>
  </si>
  <si>
    <t>1.0</t>
  </si>
  <si>
    <t>Time:</t>
  </si>
  <si>
    <t>Step</t>
  </si>
  <si>
    <t>Description</t>
  </si>
  <si>
    <t>Value</t>
  </si>
  <si>
    <t>Expected Results</t>
  </si>
  <si>
    <t>Result</t>
  </si>
  <si>
    <t>Test Result</t>
  </si>
  <si>
    <t>Defect/Comments</t>
  </si>
  <si>
    <t>P</t>
  </si>
  <si>
    <t>End of Test Case</t>
  </si>
  <si>
    <t>UC001.001</t>
    <phoneticPr fontId="4" type="noConversion"/>
  </si>
  <si>
    <t>Done</t>
    <phoneticPr fontId="3" type="noConversion"/>
  </si>
  <si>
    <t>UC001.002</t>
    <phoneticPr fontId="4" type="noConversion"/>
  </si>
  <si>
    <t>Test Case Results</t>
  </si>
  <si>
    <t>U</t>
  </si>
  <si>
    <t>F</t>
  </si>
  <si>
    <t>S</t>
  </si>
  <si>
    <t>B</t>
  </si>
  <si>
    <t>Total</t>
  </si>
  <si>
    <t>N/A</t>
  </si>
  <si>
    <t>TC#</t>
  </si>
  <si>
    <t xml:space="preserve">
Test Scripts</t>
    <phoneticPr fontId="4" type="noConversion"/>
  </si>
  <si>
    <t xml:space="preserve">
Expeced Result</t>
  </si>
  <si>
    <t>Test Date</t>
  </si>
  <si>
    <t>Tester</t>
  </si>
  <si>
    <t>Test
Time</t>
  </si>
  <si>
    <t>Comments</t>
  </si>
  <si>
    <t>Sun  Alice</t>
    <phoneticPr fontId="3" type="noConversion"/>
  </si>
  <si>
    <t>UC001.001</t>
    <phoneticPr fontId="3" type="noConversion"/>
  </si>
  <si>
    <t>UC001.002</t>
    <phoneticPr fontId="3" type="noConversion"/>
  </si>
  <si>
    <t>UC001-2</t>
    <phoneticPr fontId="4" type="noConversion"/>
  </si>
  <si>
    <t>UC001.003</t>
    <phoneticPr fontId="4" type="noConversion"/>
  </si>
  <si>
    <t>UC001-3</t>
    <phoneticPr fontId="4" type="noConversion"/>
  </si>
  <si>
    <t>UC001.004</t>
    <phoneticPr fontId="4" type="noConversion"/>
  </si>
  <si>
    <t>UC001-4</t>
    <phoneticPr fontId="4" type="noConversion"/>
  </si>
  <si>
    <t xml:space="preserve"> </t>
    <phoneticPr fontId="3" type="noConversion"/>
  </si>
  <si>
    <t>UC001.005</t>
    <phoneticPr fontId="4" type="noConversion"/>
  </si>
  <si>
    <t>UC001.006</t>
    <phoneticPr fontId="4" type="noConversion"/>
  </si>
  <si>
    <t>UC001-5</t>
    <phoneticPr fontId="4" type="noConversion"/>
  </si>
  <si>
    <t>UC001.007</t>
    <phoneticPr fontId="4" type="noConversion"/>
  </si>
  <si>
    <t>UC001.008</t>
    <phoneticPr fontId="4" type="noConversion"/>
  </si>
  <si>
    <t>UC001-6</t>
    <phoneticPr fontId="4" type="noConversion"/>
  </si>
  <si>
    <t>UC001.003</t>
    <phoneticPr fontId="3" type="noConversion"/>
  </si>
  <si>
    <t>UC001.004</t>
    <phoneticPr fontId="3" type="noConversion"/>
  </si>
  <si>
    <t>UC001.005</t>
    <phoneticPr fontId="3" type="noConversion"/>
  </si>
  <si>
    <t>UC001.006</t>
    <phoneticPr fontId="3" type="noConversion"/>
  </si>
  <si>
    <t>UC001.007</t>
    <phoneticPr fontId="3" type="noConversion"/>
  </si>
  <si>
    <t>UC001.008</t>
    <phoneticPr fontId="3" type="noConversion"/>
  </si>
  <si>
    <t>There is call sheets available and one is selected  || Do not tick up Go With Crew</t>
    <phoneticPr fontId="4" type="noConversion"/>
  </si>
  <si>
    <t>Add "Haul All" checkbox after Amount textbox || Do not tick up Haul All during haul blend</t>
    <phoneticPr fontId="4" type="noConversion"/>
  </si>
  <si>
    <t>[5]Client Name = WhiteCap Resources Inc.</t>
  </si>
  <si>
    <t>There is no call sheets available</t>
    <phoneticPr fontId="4" type="noConversion"/>
  </si>
  <si>
    <t>Add "Haul All" checkbox after Amount textbox || Tick up Haul All during haul blend</t>
    <phoneticPr fontId="4" type="noConversion"/>
  </si>
  <si>
    <t>UC001.009</t>
    <phoneticPr fontId="4" type="noConversion"/>
  </si>
  <si>
    <t>The blend in the bin is from mutiple blend request|| Tick up Go With Crew</t>
    <phoneticPr fontId="4" type="noConversion"/>
  </si>
  <si>
    <t>UC001.010</t>
    <phoneticPr fontId="4" type="noConversion"/>
  </si>
  <si>
    <t>UC001-008</t>
    <phoneticPr fontId="4" type="noConversion"/>
  </si>
  <si>
    <t>UC001-007</t>
    <phoneticPr fontId="4" type="noConversion"/>
  </si>
  <si>
    <t>UC001-001</t>
    <phoneticPr fontId="4" type="noConversion"/>
  </si>
  <si>
    <t xml:space="preserve">Click on Bulk Plant and Check if Rig column could be displayed 
</t>
    <phoneticPr fontId="3" type="noConversion"/>
  </si>
  <si>
    <t xml:space="preserve">Check if Client column could be displayed correctly or not 
</t>
    <phoneticPr fontId="3" type="noConversion"/>
  </si>
  <si>
    <t>Check if the column of Scheduled QTY – Sched QYT has been shrinked or not</t>
    <phoneticPr fontId="3" type="noConversion"/>
  </si>
  <si>
    <t>The column of Scheduled QTY – Sched QYT has been shrinked properly</t>
    <phoneticPr fontId="3" type="noConversion"/>
  </si>
  <si>
    <t xml:space="preserve">Check if the column of Testing has been shrinked or not </t>
    <phoneticPr fontId="3" type="noConversion"/>
  </si>
  <si>
    <t>Testing column has been shrinked properly</t>
    <phoneticPr fontId="3" type="noConversion"/>
  </si>
  <si>
    <t>Check if the column of Quantity has been shrinked or not</t>
    <phoneticPr fontId="3" type="noConversion"/>
  </si>
  <si>
    <t>Quantity column has been shrinked properly</t>
    <phoneticPr fontId="3" type="noConversion"/>
  </si>
  <si>
    <t>Check if the column of Bulk Plant has been shrinked or not</t>
    <phoneticPr fontId="3" type="noConversion"/>
  </si>
  <si>
    <t>Bulk Plant column  has been shrinked properly</t>
    <phoneticPr fontId="3" type="noConversion"/>
  </si>
  <si>
    <t>Check if the column of Index# has been shrinked or not</t>
    <phoneticPr fontId="3" type="noConversion"/>
  </si>
  <si>
    <t>Index# column has been shrinked properly</t>
    <phoneticPr fontId="3" type="noConversion"/>
  </si>
  <si>
    <t>Check if the history data of RIG has been  displayed correctly</t>
    <phoneticPr fontId="3" type="noConversion"/>
  </si>
  <si>
    <t>History data of RIG column can be displayed correctly</t>
    <phoneticPr fontId="3" type="noConversion"/>
  </si>
  <si>
    <t>Check if the history data of Client Name has been displayed correctly</t>
    <phoneticPr fontId="3" type="noConversion"/>
  </si>
  <si>
    <t>History data of Client Name can be displayed correctly</t>
    <phoneticPr fontId="3" type="noConversion"/>
  </si>
  <si>
    <t>Check if history data of CS# has been displayed correctly</t>
    <phoneticPr fontId="3" type="noConversion"/>
  </si>
  <si>
    <t>History data of CS# can be dispalyed correctly</t>
    <phoneticPr fontId="3" type="noConversion"/>
  </si>
  <si>
    <t>Do not tick up Go With Crew and click on save</t>
    <phoneticPr fontId="3" type="noConversion"/>
  </si>
  <si>
    <t>System will display a pop up "Bin Load Amount is mandatory"</t>
    <phoneticPr fontId="3" type="noConversion"/>
  </si>
  <si>
    <t xml:space="preserve">Input value to the textbox of Bin Load Amount </t>
    <phoneticPr fontId="3" type="noConversion"/>
  </si>
  <si>
    <t>Input data can be displayed correctly</t>
    <phoneticPr fontId="3" type="noConversion"/>
  </si>
  <si>
    <t>Fill in other mandatory options</t>
    <phoneticPr fontId="3" type="noConversion"/>
  </si>
  <si>
    <t>Haul blend successfully</t>
    <phoneticPr fontId="3" type="noConversion"/>
  </si>
  <si>
    <t xml:space="preserve">Haul All checkbox will be displayed after the textbox of Haul Amount  </t>
    <phoneticPr fontId="3" type="noConversion"/>
  </si>
  <si>
    <t>Do not tick up the checkbox of Hall ALL</t>
    <phoneticPr fontId="3" type="noConversion"/>
  </si>
  <si>
    <t>Haul blend</t>
    <phoneticPr fontId="3" type="noConversion"/>
  </si>
  <si>
    <t>System will allow user to input value to the textbox of Haul Amount</t>
    <phoneticPr fontId="3" type="noConversion"/>
  </si>
  <si>
    <t>Input certain value to the textbox of Haul Amount</t>
    <phoneticPr fontId="3" type="noConversion"/>
  </si>
  <si>
    <t>The amount will be displayed correctly on screen</t>
    <phoneticPr fontId="3" type="noConversion"/>
  </si>
  <si>
    <t>Input other mandatory fields</t>
    <phoneticPr fontId="3" type="noConversion"/>
  </si>
  <si>
    <t>Haul Blend successfully</t>
    <phoneticPr fontId="3" type="noConversion"/>
  </si>
  <si>
    <t>Remove “+ Additives” from blend name in "Blend in Bin" and "Scheduled blend" column</t>
    <phoneticPr fontId="4" type="noConversion"/>
  </si>
  <si>
    <t>Check if "+Additives" of history data in Scheduled Blend column has been removed or not</t>
    <phoneticPr fontId="3" type="noConversion"/>
  </si>
  <si>
    <t>Check if "+Additives" of history data in BlendedinBIN column has been removed or not</t>
    <phoneticPr fontId="3" type="noConversion"/>
  </si>
  <si>
    <t>Sanseal</t>
    <phoneticPr fontId="3" type="noConversion"/>
  </si>
  <si>
    <t>SanSeal</t>
    <phoneticPr fontId="3" type="noConversion"/>
  </si>
  <si>
    <t xml:space="preserve">Check RIG value of newly scheduled product haul on Bulk Plant screen </t>
    <phoneticPr fontId="3" type="noConversion"/>
  </si>
  <si>
    <t>Schedule Blend on BIN column</t>
    <phoneticPr fontId="3" type="noConversion"/>
  </si>
  <si>
    <t>Haul Blend on BIN column</t>
    <phoneticPr fontId="3" type="noConversion"/>
  </si>
  <si>
    <t xml:space="preserve">1.There is history data existing on BlenedinBIN column and Scheduled BIN column of Bulk Plant
</t>
    <phoneticPr fontId="3" type="noConversion"/>
  </si>
  <si>
    <t>RIG = Key Energy 3</t>
    <phoneticPr fontId="3" type="noConversion"/>
  </si>
  <si>
    <t>ProgramID = PRG2300942; 
Job Type = Bradenhead; 
Base Blend = SanSeal;
Call Sheet Number = 1109040；
Customer = WhiteCap Resources Inc.；
RIG = Key Energy 3；</t>
    <phoneticPr fontId="3" type="noConversion"/>
  </si>
  <si>
    <t>Check the value of Call Sheet Number column against the newly scheduled product haul</t>
    <phoneticPr fontId="3" type="noConversion"/>
  </si>
  <si>
    <t>Call Sheet Number = 1109040</t>
    <phoneticPr fontId="3" type="noConversion"/>
  </si>
  <si>
    <t>Check the value of Client Name column against the newly scheduled product haul</t>
    <phoneticPr fontId="3" type="noConversion"/>
  </si>
  <si>
    <t>Newly added area properties could be displayed correctly</t>
    <phoneticPr fontId="4" type="noConversion"/>
  </si>
  <si>
    <t xml:space="preserve">Visit RigBoard of Online </t>
    <phoneticPr fontId="3" type="noConversion"/>
  </si>
  <si>
    <t xml:space="preserve">Districts of BR,RD,Edm,Eds and NW will be selected </t>
    <phoneticPr fontId="3" type="noConversion"/>
  </si>
  <si>
    <t xml:space="preserve">Untick the checkbox before BR </t>
    <phoneticPr fontId="3" type="noConversion"/>
  </si>
  <si>
    <t>CENT checkbox will be unticked</t>
    <phoneticPr fontId="3" type="noConversion"/>
  </si>
  <si>
    <t xml:space="preserve">Tick up the checkbox before BR </t>
    <phoneticPr fontId="3" type="noConversion"/>
  </si>
  <si>
    <t xml:space="preserve">Tick up the checkbox  before CENT </t>
    <phoneticPr fontId="3" type="noConversion"/>
  </si>
  <si>
    <t>CENT checkbox will be ticked</t>
    <phoneticPr fontId="3" type="noConversion"/>
  </si>
  <si>
    <t>Tick up the checkbox before N.West</t>
    <phoneticPr fontId="3" type="noConversion"/>
  </si>
  <si>
    <t>Districts GP and FSJ will be ticked</t>
    <phoneticPr fontId="3" type="noConversion"/>
  </si>
  <si>
    <t xml:space="preserve">Untick the checkbox before GP </t>
    <phoneticPr fontId="3" type="noConversion"/>
  </si>
  <si>
    <t>N.West checkbox will be unticked</t>
    <phoneticPr fontId="3" type="noConversion"/>
  </si>
  <si>
    <t xml:space="preserve">Tick up the checkbox before S.East </t>
    <phoneticPr fontId="3" type="noConversion"/>
  </si>
  <si>
    <t>Districts EST,SC and KD will be chosen</t>
    <phoneticPr fontId="3" type="noConversion"/>
  </si>
  <si>
    <t xml:space="preserve">Untick the checkbox before SC </t>
    <phoneticPr fontId="3" type="noConversion"/>
  </si>
  <si>
    <t>S.East checkbox will be unticked</t>
    <phoneticPr fontId="3" type="noConversion"/>
  </si>
  <si>
    <t>Visit Online，</t>
    <phoneticPr fontId="3" type="noConversion"/>
  </si>
  <si>
    <t>Click on RigBoard</t>
    <phoneticPr fontId="3" type="noConversion"/>
  </si>
  <si>
    <t>Four filter conditions will be displayed,CENT ， N.West，S.East，N.East
Area items will be mapping to the first district of the area</t>
    <phoneticPr fontId="3" type="noConversion"/>
  </si>
  <si>
    <t xml:space="preserve">Schedule a blend request with newly created program ID </t>
    <phoneticPr fontId="3" type="noConversion"/>
  </si>
  <si>
    <t>Test mapping relationship between Area and ServicePoint filtering condition</t>
    <phoneticPr fontId="4" type="noConversion"/>
  </si>
  <si>
    <t xml:space="preserve">Haul All checkbox will be displayed after the textbox of Haul Amount </t>
    <phoneticPr fontId="3" type="noConversion"/>
  </si>
  <si>
    <t xml:space="preserve">Tick up the checkbox of Haul All </t>
    <phoneticPr fontId="3" type="noConversion"/>
  </si>
  <si>
    <t>Haul Blend against the newly scheduled blend</t>
    <phoneticPr fontId="3" type="noConversion"/>
  </si>
  <si>
    <t xml:space="preserve">Two callsheets will be dispalyed in the dropdown list of CallheetNumber </t>
    <phoneticPr fontId="3" type="noConversion"/>
  </si>
  <si>
    <t>Check if Go With Crew button has been displayed or not</t>
    <phoneticPr fontId="3" type="noConversion"/>
  </si>
  <si>
    <t>Go  With Crew will be displayed on the screen</t>
    <phoneticPr fontId="3" type="noConversion"/>
  </si>
  <si>
    <t>Tick up the checkbox before Go  With Crew</t>
    <phoneticPr fontId="3" type="noConversion"/>
  </si>
  <si>
    <t>Proper logic should be followed.</t>
    <phoneticPr fontId="3" type="noConversion"/>
  </si>
  <si>
    <t>Tick up the checkbox before Haul All</t>
    <phoneticPr fontId="3" type="noConversion"/>
  </si>
  <si>
    <t>System will populate the value of Quantity column to Amount textbox and not allow user to revise</t>
    <phoneticPr fontId="3" type="noConversion"/>
  </si>
  <si>
    <t>Fill in other mandatory fileds and click on save</t>
    <phoneticPr fontId="3" type="noConversion"/>
  </si>
  <si>
    <t>Check the value displayed in Scheduled Blend</t>
    <phoneticPr fontId="3" type="noConversion"/>
  </si>
  <si>
    <t>Below content will be displayed [BaseBlend]+[Rig Name]+[C]+[ClientName] ，Callsheetnumber=C</t>
    <phoneticPr fontId="3" type="noConversion"/>
  </si>
  <si>
    <t>Right click on the mouse and select Haul Blend</t>
    <phoneticPr fontId="3" type="noConversion"/>
  </si>
  <si>
    <t>Select A from the dropdown list of Call Sheet</t>
    <phoneticPr fontId="3" type="noConversion"/>
  </si>
  <si>
    <t xml:space="preserve">1、Create program P1
2、Create 5 callsheets based on P1 
A.status=Ready,
B.status=InProgress,
C.status=Locked,
D.status=Canceled ,
E.status=Deleted 
3、BulkPlant -&gt;Bin-&gt;Scheduled Blend Request ,ProgarmId=P1 </t>
    <phoneticPr fontId="3" type="noConversion"/>
  </si>
  <si>
    <t xml:space="preserve">1、Create program P105
2、Create callsheet A based on P105
     A.status=Ready,
3、BulkPlant -&gt;Bin-&gt;Scheduled Blend Request ,ProgarmId=P105
</t>
    <phoneticPr fontId="3" type="noConversion"/>
  </si>
  <si>
    <t>Default value of CallsheetNumber is A</t>
    <phoneticPr fontId="3" type="noConversion"/>
  </si>
  <si>
    <t>Check if only one CallSheetID exists in the dropdown list of CallSheetNumber</t>
    <phoneticPr fontId="3" type="noConversion"/>
  </si>
  <si>
    <t xml:space="preserve">There is only one callsheet displayed in the dropdown list of CallSheetNumber </t>
    <phoneticPr fontId="3" type="noConversion"/>
  </si>
  <si>
    <t xml:space="preserve">Check if Haul All will be displayed after Haul Amount </t>
    <phoneticPr fontId="3" type="noConversion"/>
  </si>
  <si>
    <t xml:space="preserve">Haul All checkbox will be displayed after Amount Textbox </t>
    <phoneticPr fontId="3" type="noConversion"/>
  </si>
  <si>
    <t>Click on Hall All button</t>
    <phoneticPr fontId="3" type="noConversion"/>
  </si>
  <si>
    <t>System will populate the number in Quantity column to Amount textbox</t>
    <phoneticPr fontId="3" type="noConversion"/>
  </si>
  <si>
    <t>Fill in other mandatory fields</t>
    <phoneticPr fontId="3" type="noConversion"/>
  </si>
  <si>
    <t>Click on Save</t>
    <phoneticPr fontId="3" type="noConversion"/>
  </si>
  <si>
    <t>There is call sheets available and one is selected  || Do not tick up Go With Crew</t>
    <phoneticPr fontId="3" type="noConversion"/>
  </si>
  <si>
    <t>Add "Haul All" checkbox after Amount textbox || Do not tick up Haul All during haul blend</t>
    <phoneticPr fontId="3" type="noConversion"/>
  </si>
  <si>
    <t>Remove “+ Additives” from blend name in "Blend in Bin" and "Scheduled blend" column</t>
    <phoneticPr fontId="3" type="noConversion"/>
  </si>
  <si>
    <t>Test mapping relationship between Area and ServicePoint filtering condition</t>
    <phoneticPr fontId="3" type="noConversion"/>
  </si>
  <si>
    <t>Newly added area properties could be displayed correctly</t>
    <phoneticPr fontId="3" type="noConversion"/>
  </si>
  <si>
    <t>There is no call sheets available</t>
    <phoneticPr fontId="3" type="noConversion"/>
  </si>
  <si>
    <t>Add "Haul All" checkbox after Amount textbox || Tick up Haul All during haul blend</t>
    <phoneticPr fontId="3" type="noConversion"/>
  </si>
  <si>
    <t>UC001.009</t>
    <phoneticPr fontId="3" type="noConversion"/>
  </si>
  <si>
    <t>UC001.010</t>
    <phoneticPr fontId="3" type="noConversion"/>
  </si>
  <si>
    <t>The blend in the bin is from mutiple blend request|| Tick up Go With Crew</t>
    <phoneticPr fontId="3" type="noConversion"/>
  </si>
  <si>
    <t>The blend in the bin is only from one blend request which originated from a call sheet||Tick up Haul All</t>
    <phoneticPr fontId="4" type="noConversion"/>
  </si>
  <si>
    <t>System will populate the value of Quantity column to Amount textbox and will not allow user to revise</t>
    <phoneticPr fontId="3" type="noConversion"/>
  </si>
  <si>
    <t>If the remaining amount of BIN is smaller than 1 kg, system will regard the scenario as empty BIN.</t>
    <phoneticPr fontId="3" type="noConversion"/>
  </si>
  <si>
    <t>System will System will utilize the method of empty BIN</t>
    <phoneticPr fontId="3" type="noConversion"/>
  </si>
  <si>
    <t>User is able to continue the flow.</t>
    <phoneticPr fontId="3" type="noConversion"/>
  </si>
  <si>
    <t>Test if RIG, CS# and Client Name has been added on Bulk Plant Screen</t>
    <phoneticPr fontId="3" type="noConversion"/>
  </si>
  <si>
    <t>Check if  items such as Rig, CS# and Client Name could be displayed on Bulk Plant</t>
    <phoneticPr fontId="3" type="noConversion"/>
  </si>
  <si>
    <t>System will display a pop up showing "Bin Load Amount is mandatory" if user does not tick up Go with Crew when there is call sheet available.</t>
    <phoneticPr fontId="3" type="noConversion"/>
  </si>
  <si>
    <t>Test if system allows user to input Haul Amount if user did not tick up Haul All</t>
    <phoneticPr fontId="3" type="noConversion"/>
  </si>
  <si>
    <t>Test if “+ Additives” has been removed from blend name in "Blend in Bin" and "Scheduled blend" column</t>
    <phoneticPr fontId="3" type="noConversion"/>
  </si>
  <si>
    <t>Test if mapping relationship between Area and ServicePoint can be displayed correctly.</t>
    <phoneticPr fontId="3" type="noConversion"/>
  </si>
  <si>
    <t>Test if newly added area properties on Rigboard could be displayed correctly</t>
    <phoneticPr fontId="3" type="noConversion"/>
  </si>
  <si>
    <t>Test if there is no call sheet available, will system display "Go With Crew" checkbox</t>
    <phoneticPr fontId="3" type="noConversion"/>
  </si>
  <si>
    <t>Test if system will populate the value of Quantity column to Haul Amount textbox if user ticks up the checkbox before Haul All during haul blend</t>
    <phoneticPr fontId="3" type="noConversion"/>
  </si>
  <si>
    <t>Test if system will show Go With Crew if there are multiple call sheets existed in one blend.</t>
    <phoneticPr fontId="3" type="noConversion"/>
  </si>
  <si>
    <t>Test if system will only display one callsheet in the dropdown list of Call Sheet Number when the blend is only from one blend request</t>
    <phoneticPr fontId="3" type="noConversion"/>
  </si>
  <si>
    <t>Bulk Plant-&gt;Bin-&gt; Schedule blend request
Rigboard -&gt; Blend -&gt; Schedule a blend request</t>
    <phoneticPr fontId="3" type="noConversion"/>
  </si>
  <si>
    <t>当前Test周期</t>
  </si>
  <si>
    <t>公司信息</t>
  </si>
  <si>
    <t>Test周期信息</t>
  </si>
  <si>
    <t>属性</t>
  </si>
  <si>
    <t>值</t>
  </si>
  <si>
    <t>公司</t>
  </si>
  <si>
    <t>MetaShare Inc.</t>
  </si>
  <si>
    <t>周期名称</t>
  </si>
  <si>
    <t>Release 1.1</t>
  </si>
  <si>
    <t>部门</t>
  </si>
  <si>
    <t>测试部</t>
    <phoneticPr fontId="4" type="noConversion"/>
  </si>
  <si>
    <t>Test周期类型</t>
  </si>
  <si>
    <t>街道地址</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</si>
  <si>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</si>
  <si>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</si>
  <si>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</si>
  <si>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</si>
  <si>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</si>
  <si>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</si>
  <si>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</si>
  <si>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</si>
  <si>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</si>
  <si>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</si>
  <si>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</si>
  <si>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</si>
  <si>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</si>
  <si>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</si>
  <si>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</si>
  <si>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</si>
  <si>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</si>
  <si>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TC
总数</t>
  </si>
  <si>
    <t>TestTime</t>
  </si>
  <si>
    <t>TC总数</t>
  </si>
  <si>
    <t>Test Result表</t>
  </si>
  <si>
    <t>Test Result状态</t>
  </si>
  <si>
    <t>占比</t>
  </si>
  <si>
    <t>Untested</t>
  </si>
  <si>
    <t>Passed</t>
  </si>
  <si>
    <t>Failed</t>
  </si>
  <si>
    <t>Skipped</t>
  </si>
  <si>
    <t>Blocked</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</si>
  <si>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</si>
  <si>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</si>
  <si>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</si>
  <si>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</si>
  <si>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</si>
  <si>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</si>
  <si>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</si>
  <si>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</si>
  <si>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</si>
  <si>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</si>
  <si>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</si>
  <si>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</si>
  <si>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</si>
  <si>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</si>
  <si>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</si>
  <si>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</si>
  <si>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</si>
  <si>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Check if  items such as Rig, CS#/PRG# and Client Name could be displayed on Bulk Plant</t>
    <phoneticPr fontId="4" type="noConversion"/>
  </si>
  <si>
    <t>UC001.011</t>
    <phoneticPr fontId="4" type="noConversion"/>
  </si>
  <si>
    <r>
      <t xml:space="preserve">Check if </t>
    </r>
    <r>
      <rPr>
        <b/>
        <sz val="14"/>
        <rFont val="宋体"/>
        <family val="3"/>
        <charset val="134"/>
      </rPr>
      <t>CS#/PRG#</t>
    </r>
    <r>
      <rPr>
        <sz val="14"/>
        <rFont val="宋体"/>
        <family val="3"/>
        <charset val="134"/>
      </rPr>
      <t xml:space="preserve"> column could be displayed correctly or not
If the program does not have CS#, system will display </t>
    </r>
    <r>
      <rPr>
        <b/>
        <sz val="14"/>
        <rFont val="宋体"/>
        <family val="3"/>
        <charset val="134"/>
      </rPr>
      <t>PRG#</t>
    </r>
    <r>
      <rPr>
        <sz val="14"/>
        <rFont val="宋体"/>
        <family val="3"/>
        <charset val="134"/>
      </rPr>
      <t>.</t>
    </r>
    <phoneticPr fontId="3" type="noConversion"/>
  </si>
  <si>
    <t>Visit Online-BulkPlant Board
Schedule blend request , haul blend
Program ID = PRG2300942
Customer = Whitecap Resources Inc.
Bulk Plant =  RD Bulk Plant</t>
    <phoneticPr fontId="3" type="noConversion"/>
  </si>
  <si>
    <t>Rig = RD  Bulk Plant</t>
    <phoneticPr fontId="3" type="noConversion"/>
  </si>
  <si>
    <t>ClientName=Whitecap Resources Inc.</t>
    <phoneticPr fontId="3" type="noConversion"/>
  </si>
  <si>
    <t>Visit Online-Rig Board
Schedule blend request 
CallSheetNumber = 1109780
Customer = Whitecap Resources Inc.
Rig = Ensign557</t>
    <phoneticPr fontId="3" type="noConversion"/>
  </si>
  <si>
    <t xml:space="preserve">
Rig = Ensign557</t>
    <phoneticPr fontId="3" type="noConversion"/>
  </si>
  <si>
    <t>CS#/PRG# = 1109780</t>
    <phoneticPr fontId="3" type="noConversion"/>
  </si>
  <si>
    <t>Check if CS#/PRG# column could be displayed correctly or not
If the blend is scheduled from Blend Column on Rig Board, CS# will be displayed on Bulk Plant</t>
    <phoneticPr fontId="3" type="noConversion"/>
  </si>
  <si>
    <t>CS#/PRG# = PRG2301150</t>
    <phoneticPr fontId="3" type="noConversion"/>
  </si>
  <si>
    <t xml:space="preserve"> "Go With Crew" checkbox  will   be displayed</t>
    <phoneticPr fontId="3" type="noConversion"/>
  </si>
  <si>
    <t>Tick up “Go with crew”</t>
    <phoneticPr fontId="3" type="noConversion"/>
  </si>
  <si>
    <t>Add newly created Program ID
RigBoard-Bin，Scheduled Product Haul, used programid from step1
BulkPlant-Bin,  Haul Blend</t>
    <phoneticPr fontId="3" type="noConversion"/>
  </si>
  <si>
    <t>Fill in Haul Amount</t>
    <phoneticPr fontId="3" type="noConversion"/>
  </si>
  <si>
    <t>1t</t>
    <phoneticPr fontId="3" type="noConversion"/>
  </si>
  <si>
    <t>Input Pod Amount</t>
    <phoneticPr fontId="3" type="noConversion"/>
  </si>
  <si>
    <t>System will display a confirm button with below information.
Haul Amount should Less Than Remains Amount!
Do you want to continue?
Click "Yes" to continue</t>
    <phoneticPr fontId="3" type="noConversion"/>
  </si>
  <si>
    <t>Click on Yes</t>
    <phoneticPr fontId="3" type="noConversion"/>
  </si>
  <si>
    <t>Haul Blend Successfully</t>
    <phoneticPr fontId="3" type="noConversion"/>
  </si>
  <si>
    <t>System should display "Go With Crew" checkbox if the program does not have Call Sheet ID.</t>
    <phoneticPr fontId="3" type="noConversion"/>
  </si>
  <si>
    <t>Click on Haul Blend</t>
    <phoneticPr fontId="3" type="noConversion"/>
  </si>
  <si>
    <t>Right Click on targeted BIN</t>
    <phoneticPr fontId="3" type="noConversion"/>
  </si>
  <si>
    <t>System will display below menu：
Schedule Blend Request
Reschedule Blend Request
Haul Blend
Reschedule Product Haul
Cancel Product Haul
On Location</t>
    <phoneticPr fontId="3" type="noConversion"/>
  </si>
  <si>
    <t>RD Bulk Plant
Silo 6</t>
    <phoneticPr fontId="3" type="noConversion"/>
  </si>
  <si>
    <t>Sanseal+Additives 19t</t>
    <phoneticPr fontId="3" type="noConversion"/>
  </si>
  <si>
    <t>A list of scheduled blend will be displayed</t>
    <phoneticPr fontId="3" type="noConversion"/>
  </si>
  <si>
    <t>Click on  scheduled blend "Sanseal+Additives 19t"</t>
    <phoneticPr fontId="3" type="noConversion"/>
  </si>
  <si>
    <t>Haul Blend screen will be displayed</t>
    <phoneticPr fontId="3" type="noConversion"/>
  </si>
  <si>
    <t>Default value of Call Sheet Number dropdown list should be Empty</t>
    <phoneticPr fontId="3" type="noConversion"/>
  </si>
  <si>
    <r>
      <t xml:space="preserve">If the remaining amount is </t>
    </r>
    <r>
      <rPr>
        <b/>
        <sz val="14"/>
        <rFont val="宋体"/>
        <family val="3"/>
        <charset val="134"/>
      </rPr>
      <t>larger than 1kg</t>
    </r>
    <r>
      <rPr>
        <sz val="14"/>
        <rFont val="宋体"/>
        <family val="3"/>
        <charset val="134"/>
      </rPr>
      <t>, system will follow normal flow.</t>
    </r>
    <phoneticPr fontId="3" type="noConversion"/>
  </si>
  <si>
    <t>Bulk Plant - BIN || Schedule Blend Request
1、Create a new program P11 = PRG2300942
2、Create two callsheets based on program P11 ，
      A.status=Locked,  1109075 
      B.status=InProgress, 1109040
3、BulkPlant -&gt;Bin-&gt;Scheduled Blend Request ,ProgarmId=P11</t>
    <phoneticPr fontId="3" type="noConversion"/>
  </si>
  <si>
    <t>10t</t>
    <phoneticPr fontId="3" type="noConversion"/>
  </si>
  <si>
    <t>Bulk Plant-&gt;Bin-&gt; schedule blend request  Scheduled Blend Amount:
Rigboard -&gt; Blend -&gt; Schedule a blend request</t>
    <phoneticPr fontId="3" type="noConversion"/>
  </si>
  <si>
    <t>Scheduled Quantity: 7.285t</t>
    <phoneticPr fontId="3" type="noConversion"/>
  </si>
  <si>
    <t>Check if Scheduled Quantity can be displayed correctly on the screen of Bulk Plant</t>
    <phoneticPr fontId="3" type="noConversion"/>
  </si>
  <si>
    <t>UC001.012</t>
    <phoneticPr fontId="4" type="noConversion"/>
  </si>
  <si>
    <t>UC001-12</t>
    <phoneticPr fontId="4" type="noConversion"/>
  </si>
  <si>
    <r>
      <t>If the remaining amount is smaller</t>
    </r>
    <r>
      <rPr>
        <b/>
        <sz val="14"/>
        <rFont val="宋体"/>
        <family val="3"/>
        <charset val="134"/>
      </rPr>
      <t xml:space="preserve"> than 1kg</t>
    </r>
    <r>
      <rPr>
        <sz val="14"/>
        <rFont val="宋体"/>
        <family val="3"/>
        <charset val="134"/>
      </rPr>
      <t>, system will do empty bin action.</t>
    </r>
    <phoneticPr fontId="3" type="noConversion"/>
  </si>
  <si>
    <t xml:space="preserve">PRG2300379
</t>
    <phoneticPr fontId="3" type="noConversion"/>
  </si>
  <si>
    <t>Bulk Plant-&gt;Bin-&gt; schedule blend request  Scheduled Base Blend Amount:10t Total Tonnage: 10.17
Rigboard -&gt; Blend -&gt; Schedule a blend request</t>
    <phoneticPr fontId="3" type="noConversion"/>
  </si>
  <si>
    <t>Click Haul Blend on BIN column</t>
    <phoneticPr fontId="3" type="noConversion"/>
  </si>
  <si>
    <t>9.19t</t>
    <phoneticPr fontId="3" type="noConversion"/>
  </si>
  <si>
    <t>Empty BIN.</t>
    <phoneticPr fontId="3" type="noConversion"/>
  </si>
  <si>
    <t>Check if  Amount in the textbox of "Adjust Blend Amount" is 0.</t>
    <phoneticPr fontId="3" type="noConversion"/>
  </si>
  <si>
    <t>Amount =  0</t>
    <phoneticPr fontId="3" type="noConversion"/>
  </si>
  <si>
    <t>10.17t</t>
    <phoneticPr fontId="3" type="noConversion"/>
  </si>
  <si>
    <t>Scheduled Quantity will remain unchanged.</t>
    <phoneticPr fontId="3" type="noConversion"/>
  </si>
  <si>
    <t>Both A and B will be displayed in the dropdown list</t>
    <phoneticPr fontId="3" type="noConversion"/>
  </si>
  <si>
    <t>UC001.013</t>
    <phoneticPr fontId="4" type="noConversion"/>
  </si>
  <si>
    <t>UC001-013</t>
    <phoneticPr fontId="4" type="noConversion"/>
  </si>
  <si>
    <t>Test Script Name:</t>
    <phoneticPr fontId="4" type="noConversion"/>
  </si>
  <si>
    <t>Testing Requirements:</t>
    <phoneticPr fontId="4" type="noConversion"/>
  </si>
  <si>
    <t xml:space="preserve">
Rigboard -&gt; Blend -&gt; Schedule a blend request</t>
    <phoneticPr fontId="4" type="noConversion"/>
  </si>
  <si>
    <t>Description</t>
    <phoneticPr fontId="3" type="noConversion"/>
  </si>
  <si>
    <t>Value</t>
    <phoneticPr fontId="3" type="noConversion"/>
  </si>
  <si>
    <t>Expected Results</t>
    <phoneticPr fontId="3" type="noConversion"/>
  </si>
  <si>
    <t>Do not tick up the checkbox of Hall ALL</t>
    <phoneticPr fontId="4" type="noConversion"/>
  </si>
  <si>
    <t>Input certain value to the textbox of Haul Amount</t>
    <phoneticPr fontId="4" type="noConversion"/>
  </si>
  <si>
    <t>Input other mandatory fields</t>
    <phoneticPr fontId="4" type="noConversion"/>
  </si>
  <si>
    <t>UC001.014</t>
    <phoneticPr fontId="4" type="noConversion"/>
  </si>
  <si>
    <t>Right click on the targeted blend and select Haul Blend</t>
    <phoneticPr fontId="3" type="noConversion"/>
  </si>
  <si>
    <t>Click on target schedueled blend</t>
    <phoneticPr fontId="3" type="noConversion"/>
  </si>
  <si>
    <t>Haul Blend page will be displayed</t>
    <phoneticPr fontId="3" type="noConversion"/>
  </si>
  <si>
    <t xml:space="preserve">Tick up checkbox before  Hall All </t>
    <phoneticPr fontId="3" type="noConversion"/>
  </si>
  <si>
    <t>Haul Amount will be auto-populated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</si>
</sst>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d\-mmm\-yyyy"/>
    <numFmt numFmtId="177" formatCode="0.0\ \h"/>
    <numFmt numFmtId="178" formatCode="0\ \m"/>
    <numFmt numFmtId="179" formatCode="mmmm\ d\,\ yyyy"/>
    <numFmt numFmtId="180" formatCode="#,##0.0\ \h"/>
    <numFmt numFmtId="181" formatCode="0\ "/>
  </numFmts>
  <fonts count="47" x14ac:knownFonts="1">
    <font>
      <sz val="11"/>
      <color theme="1"/>
      <name val="等线"/>
      <family val="2"/>
      <scheme val="minor"/>
    </font>
    <font>
      <u/>
      <sz val="11"/>
      <color theme="10"/>
      <name val="等线"/>
      <family val="2"/>
      <scheme val="minor"/>
    </font>
    <font>
      <b/>
      <sz val="12"/>
      <name val="Calibri"/>
      <family val="2"/>
    </font>
    <font>
      <sz val="9"/>
      <name val="等线"/>
      <family val="3"/>
      <charset val="134"/>
      <scheme val="minor"/>
    </font>
    <font>
      <sz val="9"/>
      <name val="Arial"/>
      <family val="2"/>
    </font>
    <font>
      <sz val="10"/>
      <name val="宋体"/>
      <family val="3"/>
      <charset val="134"/>
    </font>
    <font>
      <b/>
      <sz val="10"/>
      <name val="Arial"/>
      <family val="2"/>
    </font>
    <font>
      <sz val="11"/>
      <color theme="1"/>
      <name val="等线"/>
      <family val="2"/>
      <scheme val="minor"/>
    </font>
    <font>
      <b/>
      <sz val="16"/>
      <color indexed="9"/>
      <name val="Arial"/>
      <family val="2"/>
    </font>
    <font>
      <b/>
      <sz val="8"/>
      <color indexed="9"/>
      <name val="Arial"/>
      <family val="2"/>
    </font>
    <font>
      <b/>
      <sz val="10"/>
      <color indexed="9"/>
      <name val="Arial"/>
      <family val="2"/>
    </font>
    <font>
      <b/>
      <sz val="9"/>
      <name val="Arial"/>
      <family val="2"/>
    </font>
    <font>
      <sz val="10"/>
      <name val="Arial"/>
      <family val="2"/>
    </font>
    <font>
      <sz val="8"/>
      <name val="Arial"/>
      <family val="2"/>
    </font>
    <font>
      <sz val="10"/>
      <name val="Arial"/>
      <family val="3"/>
      <charset val="134"/>
    </font>
    <font>
      <b/>
      <u/>
      <sz val="9"/>
      <name val="Tahoma"/>
      <family val="2"/>
    </font>
    <font>
      <b/>
      <sz val="9"/>
      <name val="Tahoma"/>
      <family val="2"/>
    </font>
    <font>
      <sz val="9"/>
      <name val="Tahoma"/>
      <family val="2"/>
    </font>
    <font>
      <sz val="10"/>
      <name val="Tahoma"/>
      <family val="2"/>
    </font>
    <font>
      <b/>
      <u/>
      <sz val="10"/>
      <name val="Tahoma"/>
      <family val="2"/>
    </font>
    <font>
      <u/>
      <sz val="9"/>
      <name val="Tahoma"/>
      <family val="2"/>
    </font>
    <font>
      <b/>
      <sz val="14"/>
      <name val="Calibri"/>
      <family val="2"/>
    </font>
    <font>
      <sz val="14"/>
      <name val="Calibri"/>
      <family val="2"/>
    </font>
    <font>
      <b/>
      <sz val="14"/>
      <name val="宋体"/>
      <family val="3"/>
      <charset val="134"/>
    </font>
    <font>
      <sz val="14"/>
      <name val="宋体"/>
      <family val="3"/>
      <charset val="134"/>
    </font>
    <font>
      <u/>
      <sz val="14"/>
      <color theme="10"/>
      <name val="等线"/>
      <family val="2"/>
      <scheme val="minor"/>
    </font>
    <font>
      <sz val="14"/>
      <color theme="1"/>
      <name val="等线"/>
      <family val="2"/>
      <scheme val="minor"/>
    </font>
    <font>
      <b/>
      <sz val="14"/>
      <name val="Arial"/>
      <family val="2"/>
    </font>
    <font>
      <b/>
      <sz val="12"/>
      <color indexed="10"/>
      <name val="Arial"/>
      <family val="2"/>
    </font>
    <font>
      <b/>
      <i/>
      <sz val="8"/>
      <color indexed="55"/>
      <name val="Arial"/>
      <family val="2"/>
    </font>
    <font>
      <b/>
      <sz val="16"/>
      <name val="Arial"/>
      <family val="2"/>
    </font>
    <font>
      <u/>
      <sz val="8"/>
      <color indexed="22"/>
      <name val="Arial"/>
      <family val="2"/>
    </font>
    <font>
      <b/>
      <i/>
      <sz val="10"/>
      <color indexed="55"/>
      <name val="Arial"/>
      <family val="2"/>
    </font>
    <font>
      <b/>
      <sz val="18"/>
      <color indexed="9"/>
      <name val="Arial"/>
      <family val="2"/>
    </font>
    <font>
      <sz val="10"/>
      <color indexed="9"/>
      <name val="Arial"/>
      <family val="2"/>
    </font>
    <font>
      <b/>
      <sz val="12"/>
      <color indexed="9"/>
      <name val="Arial"/>
      <family val="2"/>
    </font>
    <font>
      <sz val="10"/>
      <color indexed="63"/>
      <name val="Arial"/>
      <family val="2"/>
    </font>
    <font>
      <b/>
      <sz val="10"/>
      <name val="宋体"/>
      <family val="2"/>
      <charset val="134"/>
    </font>
    <font>
      <sz val="10"/>
      <color indexed="23"/>
      <name val="Arial"/>
      <family val="2"/>
    </font>
    <font>
      <b/>
      <sz val="10"/>
      <color indexed="16"/>
      <name val="Arial"/>
      <family val="2"/>
    </font>
    <font>
      <b/>
      <sz val="9"/>
      <color indexed="16"/>
      <name val="Arial"/>
      <family val="2"/>
    </font>
    <font>
      <sz val="9"/>
      <color indexed="63"/>
      <name val="Arial"/>
      <family val="2"/>
    </font>
    <font>
      <b/>
      <i/>
      <sz val="8"/>
      <color indexed="23"/>
      <name val="Arial"/>
      <family val="2"/>
    </font>
    <font>
      <sz val="12"/>
      <name val="Arial"/>
      <family val="2"/>
    </font>
    <font>
      <b/>
      <sz val="9"/>
      <color indexed="9"/>
      <name val="Arial"/>
      <family val="2"/>
    </font>
    <font>
      <b/>
      <sz val="10"/>
      <color indexed="63"/>
      <name val="Arial"/>
      <family val="2"/>
    </font>
    <font>
      <b/>
      <sz val="8"/>
      <color indexed="12"/>
      <name val="Courier New"/>
      <family val="3"/>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indexed="55"/>
      </bottom>
      <diagonal/>
    </border>
    <border>
      <left/>
      <right style="thin">
        <color auto="1"/>
      </right>
      <top/>
      <bottom style="thin">
        <color indexed="55"/>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s>
  <cellStyleXfs count="3">
    <xf numFmtId="0" fontId="0" fillId="0" borderId="0"/>
    <xf numFmtId="0" fontId="1" fillId="0" borderId="0" applyNumberFormat="0" applyFill="0" applyBorder="0" applyAlignment="0" applyProtection="0"/>
    <xf numFmtId="9" fontId="7" fillId="0" borderId="0" applyFont="0" applyFill="0" applyBorder="0" applyAlignment="0" applyProtection="0">
      <alignment vertical="center"/>
    </xf>
  </cellStyleXfs>
  <cellXfs count="295">
    <xf numFmtId="0" fontId="0" fillId="0" borderId="0" xfId="0"/>
    <xf numFmtId="0" fontId="6" fillId="3" borderId="1" xfId="0" applyFont="1" applyFill="1" applyBorder="1" applyAlignment="1">
      <alignment horizontal="center" vertical="top" wrapText="1"/>
    </xf>
    <xf numFmtId="0" fontId="10" fillId="4" borderId="2" xfId="0" applyFont="1" applyFill="1" applyBorder="1" applyAlignment="1">
      <alignment vertical="top"/>
    </xf>
    <xf numFmtId="0" fontId="10" fillId="4" borderId="3" xfId="0" applyFont="1" applyFill="1" applyBorder="1" applyAlignment="1">
      <alignment vertical="top"/>
    </xf>
    <xf numFmtId="0" fontId="10" fillId="4" borderId="4" xfId="0" applyFont="1" applyFill="1" applyBorder="1" applyAlignment="1">
      <alignment vertical="top"/>
    </xf>
    <xf numFmtId="0" fontId="11" fillId="2" borderId="2" xfId="0" applyFont="1" applyFill="1" applyBorder="1" applyAlignment="1">
      <alignment horizontal="center" vertical="center" wrapText="1"/>
    </xf>
    <xf numFmtId="9" fontId="11" fillId="2" borderId="5" xfId="2" applyFont="1" applyFill="1" applyBorder="1" applyAlignment="1">
      <alignment horizontal="center" vertical="center" wrapText="1"/>
    </xf>
    <xf numFmtId="177" fontId="4" fillId="2" borderId="4" xfId="0" applyNumberFormat="1" applyFont="1" applyFill="1" applyBorder="1" applyAlignment="1">
      <alignment horizontal="center" vertical="center" wrapText="1"/>
    </xf>
    <xf numFmtId="177" fontId="4" fillId="2" borderId="6" xfId="0" applyNumberFormat="1" applyFont="1" applyFill="1" applyBorder="1" applyAlignment="1">
      <alignment horizontal="center" vertical="center" wrapText="1"/>
    </xf>
    <xf numFmtId="9" fontId="11" fillId="2" borderId="7" xfId="2" applyFont="1" applyFill="1" applyBorder="1" applyAlignment="1">
      <alignment horizontal="center" vertical="center" wrapText="1"/>
    </xf>
    <xf numFmtId="0" fontId="11" fillId="5" borderId="8" xfId="0" applyFont="1" applyFill="1" applyBorder="1" applyAlignment="1">
      <alignment horizontal="left" vertical="center" wrapText="1"/>
    </xf>
    <xf numFmtId="0" fontId="11" fillId="5" borderId="9" xfId="0" applyFont="1" applyFill="1" applyBorder="1" applyAlignment="1">
      <alignment horizontal="center" vertical="center" wrapText="1"/>
    </xf>
    <xf numFmtId="9" fontId="11" fillId="5" borderId="8" xfId="2" applyFont="1" applyFill="1" applyBorder="1" applyAlignment="1">
      <alignment horizontal="center" vertical="center" wrapText="1"/>
    </xf>
    <xf numFmtId="177" fontId="11" fillId="5" borderId="9" xfId="0" applyNumberFormat="1" applyFont="1" applyFill="1" applyBorder="1" applyAlignment="1">
      <alignment horizontal="center" vertical="center" wrapText="1"/>
    </xf>
    <xf numFmtId="0" fontId="11" fillId="2" borderId="2" xfId="0" applyFont="1" applyFill="1" applyBorder="1" applyAlignment="1">
      <alignment horizontal="left" vertical="center" wrapText="1"/>
    </xf>
    <xf numFmtId="0" fontId="11" fillId="2" borderId="10" xfId="0" applyFont="1" applyFill="1" applyBorder="1" applyAlignment="1">
      <alignment horizontal="center" vertical="center" wrapText="1"/>
    </xf>
    <xf numFmtId="9" fontId="11" fillId="2" borderId="2" xfId="2" applyFont="1" applyFill="1" applyBorder="1" applyAlignment="1">
      <alignment horizontal="right" vertical="center" wrapText="1"/>
    </xf>
    <xf numFmtId="177" fontId="11" fillId="2" borderId="9" xfId="0" applyNumberFormat="1"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2" xfId="0" applyFont="1" applyFill="1" applyBorder="1" applyAlignment="1">
      <alignment horizontal="center" wrapText="1"/>
    </xf>
    <xf numFmtId="0" fontId="12" fillId="3" borderId="1" xfId="0" applyFont="1" applyFill="1" applyBorder="1" applyAlignment="1">
      <alignment horizontal="center" vertical="top" wrapText="1"/>
    </xf>
    <xf numFmtId="0" fontId="22" fillId="2" borderId="1" xfId="0" applyFont="1" applyFill="1" applyBorder="1" applyAlignment="1">
      <alignment horizontal="center"/>
    </xf>
    <xf numFmtId="0" fontId="21" fillId="2" borderId="1" xfId="0" applyFont="1" applyFill="1" applyBorder="1" applyAlignment="1">
      <alignment horizontal="right" vertical="center" wrapText="1"/>
    </xf>
    <xf numFmtId="0" fontId="21" fillId="2" borderId="1" xfId="0" applyFont="1" applyFill="1" applyBorder="1" applyAlignment="1">
      <alignment horizontal="center"/>
    </xf>
    <xf numFmtId="0" fontId="21" fillId="2" borderId="1" xfId="0" applyFont="1" applyFill="1" applyBorder="1" applyAlignment="1">
      <alignment horizontal="right"/>
    </xf>
    <xf numFmtId="176" fontId="22" fillId="0" borderId="1" xfId="0" applyNumberFormat="1" applyFont="1" applyBorder="1" applyAlignment="1">
      <alignment horizontal="center" wrapText="1"/>
    </xf>
    <xf numFmtId="14" fontId="22" fillId="0" borderId="1" xfId="0" applyNumberFormat="1" applyFont="1" applyBorder="1" applyAlignment="1">
      <alignment horizontal="center" wrapText="1"/>
    </xf>
    <xf numFmtId="0" fontId="21" fillId="2" borderId="1" xfId="0" applyFont="1" applyFill="1" applyBorder="1" applyAlignment="1">
      <alignment horizontal="center" vertical="center" textRotation="180"/>
    </xf>
    <xf numFmtId="0" fontId="21" fillId="2" borderId="1" xfId="0" applyFont="1" applyFill="1" applyBorder="1" applyAlignment="1">
      <alignment vertical="center" wrapText="1"/>
    </xf>
    <xf numFmtId="0" fontId="21" fillId="2" borderId="1" xfId="0" applyFont="1" applyFill="1" applyBorder="1" applyAlignment="1">
      <alignment horizontal="center" vertical="center" wrapText="1"/>
    </xf>
    <xf numFmtId="0" fontId="21" fillId="2" borderId="1" xfId="0" applyFont="1" applyFill="1" applyBorder="1"/>
    <xf numFmtId="0" fontId="22" fillId="0" borderId="1" xfId="0" applyFont="1" applyBorder="1" applyAlignment="1">
      <alignment horizontal="center" vertical="top" wrapText="1"/>
    </xf>
    <xf numFmtId="0" fontId="24" fillId="0" borderId="1" xfId="0" applyFont="1" applyBorder="1" applyAlignment="1">
      <alignment vertical="top" wrapText="1"/>
    </xf>
    <xf numFmtId="0" fontId="24" fillId="3" borderId="1" xfId="0" applyFont="1" applyFill="1" applyBorder="1" applyAlignment="1">
      <alignment horizontal="left" vertical="top" wrapText="1"/>
    </xf>
    <xf numFmtId="0" fontId="27" fillId="3" borderId="1" xfId="0" applyFont="1" applyFill="1" applyBorder="1" applyAlignment="1">
      <alignment horizontal="center" vertical="top" wrapText="1"/>
    </xf>
    <xf numFmtId="0" fontId="22" fillId="0" borderId="1" xfId="0" applyFont="1" applyBorder="1" applyAlignment="1">
      <alignment vertical="top" wrapText="1"/>
    </xf>
    <xf numFmtId="0" fontId="25" fillId="0" borderId="1" xfId="1" quotePrefix="1" applyFont="1" applyBorder="1" applyAlignment="1" applyProtection="1">
      <alignment vertical="top" wrapText="1"/>
    </xf>
    <xf numFmtId="0" fontId="21" fillId="2" borderId="1" xfId="0" applyFont="1" applyFill="1" applyBorder="1" applyAlignment="1">
      <alignment wrapText="1"/>
    </xf>
    <xf numFmtId="0" fontId="22" fillId="2" borderId="1" xfId="0" applyFont="1" applyFill="1" applyBorder="1" applyAlignment="1">
      <alignment wrapText="1"/>
    </xf>
    <xf numFmtId="14" fontId="0" fillId="3" borderId="1" xfId="0" applyNumberFormat="1" applyFill="1" applyBorder="1" applyAlignment="1">
      <alignment horizontal="center" vertical="top" wrapText="1"/>
    </xf>
    <xf numFmtId="0" fontId="14" fillId="3" borderId="1" xfId="0" applyFont="1" applyFill="1" applyBorder="1" applyAlignment="1">
      <alignment horizontal="left" vertical="top" wrapText="1"/>
    </xf>
    <xf numFmtId="178" fontId="5" fillId="3" borderId="1" xfId="0" applyNumberFormat="1" applyFont="1" applyFill="1" applyBorder="1" applyAlignment="1">
      <alignment horizontal="left" vertical="top" wrapText="1"/>
    </xf>
    <xf numFmtId="0" fontId="0" fillId="0" borderId="1" xfId="0" applyFill="1" applyBorder="1" applyAlignment="1">
      <alignment wrapText="1"/>
    </xf>
    <xf numFmtId="0" fontId="1" fillId="0" borderId="1" xfId="1" applyBorder="1"/>
    <xf numFmtId="0" fontId="25" fillId="0" borderId="1" xfId="1" applyFont="1" applyBorder="1" applyAlignment="1" applyProtection="1"/>
    <xf numFmtId="0" fontId="25" fillId="0" borderId="1" xfId="1" applyFont="1" applyBorder="1" applyAlignment="1" applyProtection="1"/>
    <xf numFmtId="0" fontId="0" fillId="0" borderId="1" xfId="0" applyBorder="1"/>
    <xf numFmtId="0" fontId="8" fillId="3" borderId="14" xfId="0" applyFont="1" applyFill="1" applyBorder="1" applyAlignment="1">
      <alignment horizontal="left"/>
    </xf>
    <xf numFmtId="0" fontId="8" fillId="3" borderId="0" xfId="0" applyFont="1" applyFill="1" applyBorder="1" applyAlignment="1">
      <alignment horizontal="left"/>
    </xf>
    <xf numFmtId="0" fontId="8" fillId="3" borderId="15" xfId="0" applyFont="1" applyFill="1" applyBorder="1" applyAlignment="1">
      <alignment horizontal="left"/>
    </xf>
    <xf numFmtId="0" fontId="9" fillId="3" borderId="14" xfId="0" applyFont="1" applyFill="1" applyBorder="1" applyAlignment="1">
      <alignment horizontal="left"/>
    </xf>
    <xf numFmtId="0" fontId="9" fillId="3" borderId="0" xfId="0" applyFont="1" applyFill="1" applyBorder="1" applyAlignment="1">
      <alignment horizontal="left"/>
    </xf>
    <xf numFmtId="0" fontId="9" fillId="3" borderId="15" xfId="0" applyFont="1" applyFill="1" applyBorder="1" applyAlignment="1">
      <alignment horizontal="left"/>
    </xf>
    <xf numFmtId="0" fontId="13" fillId="3" borderId="14" xfId="0" applyFont="1" applyFill="1" applyBorder="1"/>
    <xf numFmtId="0" fontId="13" fillId="3" borderId="0" xfId="0" applyFont="1" applyFill="1" applyBorder="1"/>
    <xf numFmtId="0" fontId="13" fillId="2" borderId="0" xfId="0" applyFont="1" applyFill="1" applyBorder="1"/>
    <xf numFmtId="0" fontId="13" fillId="3" borderId="15" xfId="0" applyFont="1" applyFill="1" applyBorder="1" applyAlignment="1">
      <alignment horizontal="center"/>
    </xf>
    <xf numFmtId="0" fontId="0" fillId="3" borderId="14" xfId="0" applyFill="1" applyBorder="1"/>
    <xf numFmtId="0" fontId="0" fillId="3" borderId="0" xfId="0" applyFill="1" applyBorder="1"/>
    <xf numFmtId="0" fontId="0" fillId="3" borderId="15" xfId="0" applyFill="1" applyBorder="1" applyAlignment="1">
      <alignment horizontal="center"/>
    </xf>
    <xf numFmtId="0" fontId="10" fillId="6" borderId="16" xfId="0" applyFont="1" applyFill="1" applyBorder="1" applyAlignment="1">
      <alignment horizontal="center" wrapText="1"/>
    </xf>
    <xf numFmtId="0" fontId="10" fillId="5" borderId="17" xfId="0" applyFont="1" applyFill="1" applyBorder="1" applyAlignment="1">
      <alignment horizontal="center" wrapText="1"/>
    </xf>
    <xf numFmtId="0" fontId="12" fillId="2" borderId="16" xfId="0" applyFont="1" applyFill="1" applyBorder="1" applyAlignment="1">
      <alignment horizontal="left" vertical="top" wrapText="1"/>
    </xf>
    <xf numFmtId="0" fontId="0" fillId="3" borderId="17" xfId="0" applyFill="1" applyBorder="1" applyAlignment="1">
      <alignment horizontal="center" vertical="top" wrapText="1"/>
    </xf>
    <xf numFmtId="0" fontId="0" fillId="0" borderId="17" xfId="0" applyBorder="1"/>
    <xf numFmtId="0" fontId="0" fillId="0" borderId="18" xfId="0" applyBorder="1"/>
    <xf numFmtId="0" fontId="0" fillId="0" borderId="19" xfId="0" applyBorder="1"/>
    <xf numFmtId="0" fontId="1" fillId="0" borderId="0" xfId="1"/>
    <xf numFmtId="0" fontId="1" fillId="0" borderId="18" xfId="1" applyBorder="1"/>
    <xf numFmtId="0" fontId="25" fillId="0" borderId="1" xfId="1" applyFont="1" applyBorder="1" applyAlignment="1" applyProtection="1"/>
    <xf numFmtId="0" fontId="1" fillId="0" borderId="0" xfId="1" quotePrefix="1" applyFill="1"/>
    <xf numFmtId="0" fontId="25" fillId="0" borderId="1" xfId="1" applyFont="1" applyBorder="1" applyAlignment="1" applyProtection="1"/>
    <xf numFmtId="0" fontId="1" fillId="0" borderId="0" xfId="1" applyFill="1"/>
    <xf numFmtId="0" fontId="0" fillId="2" borderId="0" xfId="0" applyFill="1"/>
    <xf numFmtId="0" fontId="28" fillId="2" borderId="0" xfId="0" applyFont="1" applyFill="1" applyAlignment="1">
      <alignment horizontal="right"/>
    </xf>
    <xf numFmtId="0" fontId="29" fillId="2" borderId="0" xfId="0" applyFont="1" applyFill="1" applyAlignment="1">
      <alignment horizontal="right" vertical="center"/>
    </xf>
    <xf numFmtId="0" fontId="30" fillId="2" borderId="0" xfId="0" applyFont="1" applyFill="1" applyAlignment="1">
      <alignment horizontal="center"/>
    </xf>
    <xf numFmtId="0" fontId="31" fillId="2" borderId="0" xfId="1" applyFont="1" applyFill="1" applyAlignment="1" applyProtection="1">
      <alignment horizontal="right" vertical="top"/>
    </xf>
    <xf numFmtId="0" fontId="30" fillId="2" borderId="0" xfId="0" applyFont="1" applyFill="1" applyAlignment="1">
      <alignment horizontal="right"/>
    </xf>
    <xf numFmtId="0" fontId="6" fillId="2" borderId="0" xfId="0" applyFont="1" applyFill="1" applyAlignment="1">
      <alignment horizontal="center"/>
    </xf>
    <xf numFmtId="0" fontId="32" fillId="2" borderId="0" xfId="0" applyFont="1" applyFill="1" applyAlignment="1">
      <alignment horizontal="center" vertical="top"/>
    </xf>
    <xf numFmtId="0" fontId="33" fillId="4" borderId="20" xfId="0" applyFont="1" applyFill="1" applyBorder="1" applyAlignment="1">
      <alignment vertical="center"/>
    </xf>
    <xf numFmtId="0" fontId="34" fillId="4" borderId="20" xfId="0" applyFont="1" applyFill="1" applyBorder="1" applyAlignment="1">
      <alignment vertical="center"/>
    </xf>
    <xf numFmtId="0" fontId="0" fillId="3" borderId="0" xfId="0" applyFill="1"/>
    <xf numFmtId="0" fontId="35" fillId="4" borderId="2" xfId="0" applyFont="1" applyFill="1" applyBorder="1" applyAlignment="1">
      <alignment vertical="center"/>
    </xf>
    <xf numFmtId="0" fontId="34" fillId="4" borderId="4" xfId="0" applyFont="1" applyFill="1" applyBorder="1" applyAlignment="1">
      <alignment vertical="center"/>
    </xf>
    <xf numFmtId="0" fontId="0" fillId="3" borderId="0" xfId="0" applyFill="1" applyAlignment="1">
      <alignment vertical="center"/>
    </xf>
    <xf numFmtId="0" fontId="35" fillId="4" borderId="3" xfId="0" applyFont="1" applyFill="1" applyBorder="1" applyAlignment="1">
      <alignment vertical="center"/>
    </xf>
    <xf numFmtId="0" fontId="10" fillId="8" borderId="1" xfId="0" applyFont="1" applyFill="1" applyBorder="1" applyAlignment="1">
      <alignment vertical="center"/>
    </xf>
    <xf numFmtId="0" fontId="36" fillId="2" borderId="21" xfId="0" applyFont="1" applyFill="1" applyBorder="1" applyAlignment="1">
      <alignment vertical="center"/>
    </xf>
    <xf numFmtId="0" fontId="36" fillId="2" borderId="24" xfId="0" applyFont="1" applyFill="1" applyBorder="1" applyAlignment="1">
      <alignment vertical="center"/>
    </xf>
    <xf numFmtId="0" fontId="36" fillId="2" borderId="8" xfId="0" applyFont="1" applyFill="1" applyBorder="1" applyAlignment="1">
      <alignment vertical="center"/>
    </xf>
    <xf numFmtId="0" fontId="38" fillId="3" borderId="0" xfId="0" applyFont="1" applyFill="1" applyAlignment="1">
      <alignment vertical="center"/>
    </xf>
    <xf numFmtId="0" fontId="0" fillId="0" borderId="0" xfId="0" applyAlignment="1">
      <alignment vertical="center"/>
    </xf>
    <xf numFmtId="179" fontId="0" fillId="3" borderId="0" xfId="0" applyNumberFormat="1" applyFill="1" applyAlignment="1">
      <alignment horizontal="left" vertical="center"/>
    </xf>
    <xf numFmtId="0" fontId="36" fillId="2" borderId="29" xfId="0" applyFont="1" applyFill="1" applyBorder="1" applyAlignment="1">
      <alignment vertical="center"/>
    </xf>
    <xf numFmtId="0" fontId="36" fillId="2" borderId="30" xfId="0" applyFont="1" applyFill="1" applyBorder="1" applyAlignment="1">
      <alignment vertical="center"/>
    </xf>
    <xf numFmtId="0" fontId="35" fillId="4" borderId="21" xfId="0" applyFont="1" applyFill="1" applyBorder="1" applyAlignment="1">
      <alignment vertical="center"/>
    </xf>
    <xf numFmtId="0" fontId="34" fillId="4" borderId="23" xfId="0" applyFont="1" applyFill="1" applyBorder="1" applyAlignment="1">
      <alignment vertical="center"/>
    </xf>
    <xf numFmtId="0" fontId="10" fillId="8" borderId="1" xfId="0" applyFont="1" applyFill="1" applyBorder="1" applyAlignment="1">
      <alignment horizontal="center"/>
    </xf>
    <xf numFmtId="0" fontId="10" fillId="8" borderId="1" xfId="0" applyFont="1" applyFill="1" applyBorder="1" applyAlignment="1">
      <alignment horizontal="center" wrapText="1"/>
    </xf>
    <xf numFmtId="0" fontId="0" fillId="3" borderId="31" xfId="0" applyFill="1" applyBorder="1" applyAlignment="1">
      <alignment horizontal="center" vertical="center"/>
    </xf>
    <xf numFmtId="0" fontId="0" fillId="2" borderId="31" xfId="0" applyFill="1" applyBorder="1" applyAlignment="1">
      <alignment horizontal="right" vertical="center"/>
    </xf>
    <xf numFmtId="177" fontId="4" fillId="2" borderId="31" xfId="0" applyNumberFormat="1" applyFont="1" applyFill="1" applyBorder="1" applyAlignment="1">
      <alignment horizontal="right" vertical="center"/>
    </xf>
    <xf numFmtId="0" fontId="6" fillId="3" borderId="0" xfId="0" applyFont="1" applyFill="1"/>
    <xf numFmtId="0" fontId="35" fillId="4" borderId="2" xfId="0" applyFont="1" applyFill="1" applyBorder="1"/>
    <xf numFmtId="0" fontId="35" fillId="4" borderId="3" xfId="0" applyFont="1" applyFill="1" applyBorder="1"/>
    <xf numFmtId="0" fontId="34" fillId="4" borderId="4" xfId="0" applyFont="1" applyFill="1" applyBorder="1"/>
    <xf numFmtId="3" fontId="6" fillId="2" borderId="21" xfId="0" applyNumberFormat="1" applyFont="1" applyFill="1" applyBorder="1" applyAlignment="1">
      <alignment vertical="center"/>
    </xf>
    <xf numFmtId="9" fontId="6" fillId="2" borderId="5" xfId="2" applyFont="1" applyFill="1" applyBorder="1" applyAlignment="1">
      <alignment vertical="center"/>
    </xf>
    <xf numFmtId="180" fontId="11" fillId="2" borderId="29" xfId="0" applyNumberFormat="1" applyFont="1" applyFill="1" applyBorder="1" applyAlignment="1">
      <alignment vertical="center"/>
    </xf>
    <xf numFmtId="3" fontId="6" fillId="2" borderId="24" xfId="0" applyNumberFormat="1" applyFont="1" applyFill="1" applyBorder="1" applyAlignment="1">
      <alignment vertical="center"/>
    </xf>
    <xf numFmtId="9" fontId="6" fillId="2" borderId="34" xfId="2" applyFont="1" applyFill="1" applyBorder="1" applyAlignment="1">
      <alignment vertical="center"/>
    </xf>
    <xf numFmtId="180" fontId="11" fillId="2" borderId="31" xfId="0" applyNumberFormat="1" applyFont="1" applyFill="1" applyBorder="1" applyAlignment="1">
      <alignment vertical="center"/>
    </xf>
    <xf numFmtId="0" fontId="0" fillId="3" borderId="30" xfId="0" applyFill="1" applyBorder="1" applyAlignment="1">
      <alignment horizontal="center" vertical="center"/>
    </xf>
    <xf numFmtId="0" fontId="0" fillId="2" borderId="30" xfId="0" applyFill="1" applyBorder="1" applyAlignment="1">
      <alignment horizontal="right" vertical="center"/>
    </xf>
    <xf numFmtId="177" fontId="4" fillId="2" borderId="30" xfId="0" applyNumberFormat="1" applyFont="1" applyFill="1" applyBorder="1" applyAlignment="1">
      <alignment horizontal="right" vertical="center"/>
    </xf>
    <xf numFmtId="3" fontId="39" fillId="2" borderId="24" xfId="0" applyNumberFormat="1" applyFont="1" applyFill="1" applyBorder="1" applyAlignment="1">
      <alignment vertical="center"/>
    </xf>
    <xf numFmtId="9" fontId="39" fillId="2" borderId="34" xfId="2" applyFont="1" applyFill="1" applyBorder="1" applyAlignment="1">
      <alignment vertical="center"/>
    </xf>
    <xf numFmtId="180" fontId="40" fillId="2" borderId="31" xfId="0" applyNumberFormat="1" applyFont="1" applyFill="1" applyBorder="1" applyAlignment="1">
      <alignment vertical="center"/>
    </xf>
    <xf numFmtId="0" fontId="4" fillId="3" borderId="0" xfId="0" applyFont="1" applyFill="1"/>
    <xf numFmtId="0" fontId="6" fillId="2" borderId="2" xfId="0" applyFont="1" applyFill="1" applyBorder="1" applyAlignment="1">
      <alignment horizontal="left" vertical="center"/>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6" fillId="2" borderId="1" xfId="0" applyFont="1" applyFill="1" applyBorder="1" applyAlignment="1">
      <alignment vertical="center"/>
    </xf>
    <xf numFmtId="180" fontId="11" fillId="2" borderId="1" xfId="0" applyNumberFormat="1" applyFont="1" applyFill="1" applyBorder="1" applyAlignment="1">
      <alignment vertical="center"/>
    </xf>
    <xf numFmtId="3" fontId="6" fillId="2" borderId="8" xfId="0" applyNumberFormat="1" applyFont="1" applyFill="1" applyBorder="1" applyAlignment="1">
      <alignment vertical="center"/>
    </xf>
    <xf numFmtId="9" fontId="6" fillId="2" borderId="35" xfId="2" applyFont="1" applyFill="1" applyBorder="1" applyAlignment="1">
      <alignment vertical="center"/>
    </xf>
    <xf numFmtId="180" fontId="11" fillId="2" borderId="30" xfId="0" applyNumberFormat="1" applyFont="1" applyFill="1" applyBorder="1" applyAlignment="1">
      <alignment vertical="center"/>
    </xf>
    <xf numFmtId="3" fontId="6" fillId="2" borderId="2" xfId="0" applyNumberFormat="1" applyFont="1" applyFill="1" applyBorder="1" applyAlignment="1">
      <alignment vertical="center"/>
    </xf>
    <xf numFmtId="9" fontId="6" fillId="2" borderId="7" xfId="2" applyFont="1" applyFill="1" applyBorder="1" applyAlignment="1">
      <alignment vertical="center"/>
    </xf>
    <xf numFmtId="180" fontId="11" fillId="2" borderId="36" xfId="0" applyNumberFormat="1" applyFont="1" applyFill="1" applyBorder="1" applyAlignment="1">
      <alignment vertical="center"/>
    </xf>
    <xf numFmtId="0" fontId="32" fillId="3" borderId="0" xfId="0" applyFont="1" applyFill="1" applyAlignment="1">
      <alignment horizontal="center"/>
    </xf>
    <xf numFmtId="3" fontId="36" fillId="2" borderId="2" xfId="0" applyNumberFormat="1" applyFont="1" applyFill="1" applyBorder="1" applyAlignment="1">
      <alignment vertical="center"/>
    </xf>
    <xf numFmtId="0" fontId="36" fillId="2" borderId="7" xfId="0" applyFont="1" applyFill="1" applyBorder="1" applyAlignment="1">
      <alignment vertical="center"/>
    </xf>
    <xf numFmtId="180" fontId="41" fillId="2" borderId="36" xfId="0" applyNumberFormat="1" applyFont="1" applyFill="1" applyBorder="1" applyAlignment="1">
      <alignment vertical="center"/>
    </xf>
    <xf numFmtId="0" fontId="42" fillId="3" borderId="0" xfId="0" applyFont="1" applyFill="1" applyAlignment="1">
      <alignment horizontal="right"/>
    </xf>
    <xf numFmtId="0" fontId="0" fillId="3" borderId="2" xfId="0" applyFill="1" applyBorder="1"/>
    <xf numFmtId="0" fontId="0" fillId="3" borderId="3" xfId="0" applyFill="1" applyBorder="1"/>
    <xf numFmtId="0" fontId="0" fillId="3" borderId="4" xfId="0" applyFill="1" applyBorder="1"/>
    <xf numFmtId="0" fontId="43" fillId="3" borderId="2" xfId="0" applyFont="1" applyFill="1" applyBorder="1"/>
    <xf numFmtId="0" fontId="43" fillId="3" borderId="3" xfId="0" applyFont="1" applyFill="1" applyBorder="1"/>
    <xf numFmtId="0" fontId="43" fillId="3" borderId="4" xfId="0" applyFont="1" applyFill="1" applyBorder="1"/>
    <xf numFmtId="0" fontId="43" fillId="3" borderId="0" xfId="0" applyFont="1" applyFill="1"/>
    <xf numFmtId="0" fontId="35" fillId="4" borderId="2" xfId="0" applyFont="1" applyFill="1" applyBorder="1" applyAlignment="1">
      <alignment horizontal="left" vertical="center"/>
    </xf>
    <xf numFmtId="0" fontId="35" fillId="4" borderId="3" xfId="0" applyFont="1" applyFill="1" applyBorder="1" applyAlignment="1">
      <alignment horizontal="left" vertical="center"/>
    </xf>
    <xf numFmtId="0" fontId="35" fillId="4" borderId="4" xfId="0" applyFont="1" applyFill="1" applyBorder="1" applyAlignment="1">
      <alignment horizontal="left" vertical="center"/>
    </xf>
    <xf numFmtId="0" fontId="35" fillId="3" borderId="0" xfId="0" applyFont="1" applyFill="1" applyAlignment="1">
      <alignment horizontal="left" vertical="center"/>
    </xf>
    <xf numFmtId="0" fontId="10" fillId="3" borderId="0" xfId="0" applyFont="1" applyFill="1" applyAlignment="1">
      <alignment horizontal="center" vertical="center"/>
    </xf>
    <xf numFmtId="0" fontId="44" fillId="8" borderId="36" xfId="0" applyFont="1" applyFill="1" applyBorder="1" applyAlignment="1">
      <alignment horizontal="center" vertical="center"/>
    </xf>
    <xf numFmtId="0" fontId="44" fillId="3" borderId="0" xfId="0" applyFont="1" applyFill="1" applyAlignment="1">
      <alignment horizontal="center" vertical="center"/>
    </xf>
    <xf numFmtId="0" fontId="36" fillId="2" borderId="21" xfId="0" applyFont="1" applyFill="1" applyBorder="1" applyAlignment="1">
      <alignment horizontal="center" vertical="center"/>
    </xf>
    <xf numFmtId="0" fontId="45" fillId="3" borderId="21" xfId="0" applyFont="1" applyFill="1" applyBorder="1" applyAlignment="1">
      <alignment vertical="center"/>
    </xf>
    <xf numFmtId="181" fontId="6" fillId="3" borderId="21" xfId="0" applyNumberFormat="1" applyFont="1" applyFill="1" applyBorder="1" applyAlignment="1" applyProtection="1">
      <alignment horizontal="right" vertical="center"/>
      <protection locked="0"/>
    </xf>
    <xf numFmtId="181" fontId="6" fillId="3" borderId="29" xfId="0" applyNumberFormat="1" applyFont="1" applyFill="1" applyBorder="1" applyAlignment="1" applyProtection="1">
      <alignment horizontal="right" vertical="center"/>
      <protection locked="0"/>
    </xf>
    <xf numFmtId="177" fontId="6" fillId="3" borderId="29" xfId="0" applyNumberFormat="1" applyFont="1" applyFill="1" applyBorder="1" applyAlignment="1" applyProtection="1">
      <alignment horizontal="right" vertical="center"/>
      <protection locked="0"/>
    </xf>
    <xf numFmtId="181" fontId="6" fillId="3" borderId="0" xfId="0" applyNumberFormat="1" applyFont="1" applyFill="1" applyAlignment="1" applyProtection="1">
      <alignment horizontal="right" vertical="center"/>
      <protection locked="0"/>
    </xf>
    <xf numFmtId="177" fontId="6" fillId="3" borderId="0" xfId="0" applyNumberFormat="1" applyFont="1" applyFill="1" applyAlignment="1" applyProtection="1">
      <alignment horizontal="right" vertical="center"/>
      <protection locked="0"/>
    </xf>
    <xf numFmtId="0" fontId="36" fillId="2" borderId="24" xfId="0" applyFont="1" applyFill="1" applyBorder="1" applyAlignment="1">
      <alignment horizontal="center" vertical="center"/>
    </xf>
    <xf numFmtId="0" fontId="45" fillId="3" borderId="24" xfId="0" applyFont="1" applyFill="1" applyBorder="1" applyAlignment="1">
      <alignment vertical="center"/>
    </xf>
    <xf numFmtId="181" fontId="6" fillId="3" borderId="24" xfId="0" applyNumberFormat="1" applyFont="1" applyFill="1" applyBorder="1" applyAlignment="1" applyProtection="1">
      <alignment horizontal="right" vertical="center"/>
      <protection locked="0"/>
    </xf>
    <xf numFmtId="181" fontId="6" fillId="3" borderId="31" xfId="0" applyNumberFormat="1" applyFont="1" applyFill="1" applyBorder="1" applyAlignment="1" applyProtection="1">
      <alignment horizontal="right" vertical="center"/>
      <protection locked="0"/>
    </xf>
    <xf numFmtId="177" fontId="6" fillId="3" borderId="31" xfId="0" applyNumberFormat="1" applyFont="1" applyFill="1" applyBorder="1" applyAlignment="1" applyProtection="1">
      <alignment horizontal="right" vertical="center"/>
      <protection locked="0"/>
    </xf>
    <xf numFmtId="181" fontId="6" fillId="3" borderId="8" xfId="0" applyNumberFormat="1" applyFont="1" applyFill="1" applyBorder="1" applyAlignment="1" applyProtection="1">
      <alignment horizontal="right" vertical="center"/>
      <protection locked="0"/>
    </xf>
    <xf numFmtId="181" fontId="6" fillId="3" borderId="30" xfId="0" applyNumberFormat="1" applyFont="1" applyFill="1" applyBorder="1" applyAlignment="1" applyProtection="1">
      <alignment horizontal="right" vertical="center"/>
      <protection locked="0"/>
    </xf>
    <xf numFmtId="177" fontId="6" fillId="3" borderId="30" xfId="0" applyNumberFormat="1" applyFont="1" applyFill="1" applyBorder="1" applyAlignment="1" applyProtection="1">
      <alignment horizontal="right" vertical="center"/>
      <protection locked="0"/>
    </xf>
    <xf numFmtId="0" fontId="46" fillId="2" borderId="21" xfId="0" applyFont="1" applyFill="1" applyBorder="1" applyAlignment="1">
      <alignment horizontal="left" vertical="center"/>
    </xf>
    <xf numFmtId="0" fontId="36" fillId="2" borderId="22" xfId="0" applyFont="1" applyFill="1" applyBorder="1" applyAlignment="1">
      <alignment horizontal="left" vertical="center"/>
    </xf>
    <xf numFmtId="0" fontId="36" fillId="2" borderId="23" xfId="0" applyFont="1" applyFill="1" applyBorder="1" applyAlignment="1">
      <alignment horizontal="left" vertical="center"/>
    </xf>
    <xf numFmtId="0" fontId="46" fillId="2" borderId="24" xfId="0" applyFont="1" applyFill="1" applyBorder="1" applyAlignment="1">
      <alignment horizontal="left" vertical="center"/>
    </xf>
    <xf numFmtId="0" fontId="36" fillId="2" borderId="0" xfId="0" applyFont="1" applyFill="1" applyAlignment="1">
      <alignment horizontal="left" vertical="center"/>
    </xf>
    <xf numFmtId="0" fontId="36" fillId="2" borderId="25" xfId="0" applyFont="1" applyFill="1" applyBorder="1" applyAlignment="1">
      <alignment horizontal="left" vertical="center"/>
    </xf>
    <xf numFmtId="0" fontId="36" fillId="2" borderId="24" xfId="0" applyFont="1" applyFill="1" applyBorder="1" applyAlignment="1">
      <alignment horizontal="left" vertical="center"/>
    </xf>
    <xf numFmtId="0" fontId="36" fillId="2" borderId="8" xfId="0" applyFont="1" applyFill="1" applyBorder="1" applyAlignment="1">
      <alignment horizontal="left" vertical="center"/>
    </xf>
    <xf numFmtId="0" fontId="36" fillId="2" borderId="28" xfId="0" applyFont="1" applyFill="1" applyBorder="1" applyAlignment="1">
      <alignment horizontal="left" vertical="center"/>
    </xf>
    <xf numFmtId="0" fontId="36" fillId="2" borderId="6" xfId="0" applyFont="1" applyFill="1" applyBorder="1" applyAlignment="1">
      <alignment horizontal="left" vertical="center"/>
    </xf>
    <xf numFmtId="0" fontId="25" fillId="0" borderId="1" xfId="1" applyFont="1" applyBorder="1" applyAlignment="1" applyProtection="1"/>
    <xf numFmtId="0" fontId="10" fillId="8" borderId="1" xfId="0" applyFont="1" applyFill="1" applyBorder="1" applyAlignment="1">
      <alignment horizontal="left" vertical="center"/>
    </xf>
    <xf numFmtId="0" fontId="10" fillId="8" borderId="2" xfId="0" applyFont="1" applyFill="1" applyBorder="1" applyAlignment="1">
      <alignment horizontal="center" vertical="center"/>
    </xf>
    <xf numFmtId="0" fontId="10" fillId="8" borderId="4" xfId="0" applyFont="1" applyFill="1" applyBorder="1" applyAlignment="1">
      <alignment horizontal="center" vertical="center"/>
    </xf>
    <xf numFmtId="0" fontId="6" fillId="3" borderId="21" xfId="0" applyFont="1" applyFill="1" applyBorder="1" applyAlignment="1" applyProtection="1">
      <alignment horizontal="left" vertical="center"/>
      <protection locked="0"/>
    </xf>
    <xf numFmtId="0" fontId="6" fillId="3" borderId="22" xfId="0" applyFont="1" applyFill="1" applyBorder="1" applyAlignment="1" applyProtection="1">
      <alignment horizontal="left" vertical="center"/>
      <protection locked="0"/>
    </xf>
    <xf numFmtId="0" fontId="6" fillId="3" borderId="23" xfId="0" applyFont="1" applyFill="1" applyBorder="1" applyAlignment="1" applyProtection="1">
      <alignment horizontal="left" vertical="center"/>
      <protection locked="0"/>
    </xf>
    <xf numFmtId="0" fontId="36" fillId="2" borderId="21" xfId="0" applyFont="1" applyFill="1" applyBorder="1" applyAlignment="1">
      <alignment horizontal="left" vertical="center"/>
    </xf>
    <xf numFmtId="0" fontId="36" fillId="2" borderId="23" xfId="0" applyFont="1" applyFill="1" applyBorder="1" applyAlignment="1">
      <alignment horizontal="left" vertical="center"/>
    </xf>
    <xf numFmtId="0" fontId="6" fillId="3" borderId="21" xfId="0" applyFont="1" applyFill="1" applyBorder="1" applyAlignment="1">
      <alignment horizontal="left" vertical="center"/>
    </xf>
    <xf numFmtId="0" fontId="6" fillId="3" borderId="22" xfId="0" applyFont="1" applyFill="1" applyBorder="1" applyAlignment="1">
      <alignment horizontal="left" vertical="center"/>
    </xf>
    <xf numFmtId="0" fontId="6" fillId="3" borderId="23" xfId="0" applyFont="1" applyFill="1" applyBorder="1" applyAlignment="1">
      <alignment horizontal="left" vertical="center"/>
    </xf>
    <xf numFmtId="0" fontId="36" fillId="3" borderId="24" xfId="0" applyFont="1" applyFill="1" applyBorder="1" applyAlignment="1">
      <alignment horizontal="left" vertical="center"/>
    </xf>
    <xf numFmtId="0" fontId="36" fillId="3" borderId="25" xfId="0" applyFont="1" applyFill="1" applyBorder="1" applyAlignment="1">
      <alignment horizontal="left" vertical="center"/>
    </xf>
    <xf numFmtId="0" fontId="6" fillId="3" borderId="24" xfId="0" applyFont="1" applyFill="1" applyBorder="1" applyAlignment="1">
      <alignment horizontal="left" vertical="center"/>
    </xf>
    <xf numFmtId="0" fontId="6" fillId="3" borderId="0" xfId="0" applyFont="1" applyFill="1" applyAlignment="1">
      <alignment horizontal="left" vertical="center"/>
    </xf>
    <xf numFmtId="0" fontId="6" fillId="3" borderId="25" xfId="0" applyFont="1" applyFill="1" applyBorder="1" applyAlignment="1">
      <alignment horizontal="left" vertical="center"/>
    </xf>
    <xf numFmtId="0" fontId="37" fillId="3" borderId="24" xfId="0" applyFont="1" applyFill="1" applyBorder="1" applyAlignment="1" applyProtection="1">
      <alignment horizontal="left" vertical="center"/>
      <protection locked="0"/>
    </xf>
    <xf numFmtId="0" fontId="6" fillId="3" borderId="0" xfId="0" applyFont="1" applyFill="1" applyAlignment="1" applyProtection="1">
      <alignment horizontal="left" vertical="center"/>
      <protection locked="0"/>
    </xf>
    <xf numFmtId="0" fontId="6" fillId="3" borderId="25" xfId="0" applyFont="1" applyFill="1" applyBorder="1" applyAlignment="1" applyProtection="1">
      <alignment horizontal="left" vertical="center"/>
      <protection locked="0"/>
    </xf>
    <xf numFmtId="0" fontId="36" fillId="2" borderId="24" xfId="0" applyFont="1" applyFill="1" applyBorder="1" applyAlignment="1">
      <alignment horizontal="left" vertical="center"/>
    </xf>
    <xf numFmtId="0" fontId="36" fillId="2" borderId="25" xfId="0" applyFont="1" applyFill="1" applyBorder="1" applyAlignment="1">
      <alignment horizontal="left" vertical="center"/>
    </xf>
    <xf numFmtId="179" fontId="6" fillId="3" borderId="24" xfId="0" applyNumberFormat="1" applyFont="1" applyFill="1" applyBorder="1" applyAlignment="1">
      <alignment horizontal="left" vertical="center"/>
    </xf>
    <xf numFmtId="179" fontId="6" fillId="3" borderId="0" xfId="0" applyNumberFormat="1" applyFont="1" applyFill="1" applyAlignment="1">
      <alignment horizontal="left" vertical="center"/>
    </xf>
    <xf numFmtId="179" fontId="6" fillId="3" borderId="25" xfId="0" applyNumberFormat="1" applyFont="1" applyFill="1" applyBorder="1" applyAlignment="1">
      <alignment horizontal="left" vertical="center"/>
    </xf>
    <xf numFmtId="0" fontId="6" fillId="3" borderId="24" xfId="0" applyFont="1" applyFill="1" applyBorder="1" applyAlignment="1" applyProtection="1">
      <alignment horizontal="left" vertical="center"/>
      <protection locked="0"/>
    </xf>
    <xf numFmtId="0" fontId="36" fillId="2" borderId="26" xfId="0" applyFont="1" applyFill="1" applyBorder="1" applyAlignment="1">
      <alignment horizontal="left" vertical="center"/>
    </xf>
    <xf numFmtId="0" fontId="36" fillId="2" borderId="27" xfId="0" applyFont="1" applyFill="1" applyBorder="1" applyAlignment="1">
      <alignment horizontal="left" vertical="center"/>
    </xf>
    <xf numFmtId="0" fontId="6" fillId="3" borderId="8" xfId="0" applyFont="1" applyFill="1" applyBorder="1" applyAlignment="1" applyProtection="1">
      <alignment horizontal="left" vertical="center"/>
      <protection locked="0"/>
    </xf>
    <xf numFmtId="0" fontId="6" fillId="3" borderId="28" xfId="0" applyFont="1" applyFill="1" applyBorder="1" applyAlignment="1" applyProtection="1">
      <alignment horizontal="left" vertical="center"/>
      <protection locked="0"/>
    </xf>
    <xf numFmtId="0" fontId="6" fillId="3" borderId="6" xfId="0" applyFont="1" applyFill="1" applyBorder="1" applyAlignment="1" applyProtection="1">
      <alignment horizontal="left" vertical="center"/>
      <protection locked="0"/>
    </xf>
    <xf numFmtId="0" fontId="0" fillId="2" borderId="24" xfId="0" applyFill="1" applyBorder="1" applyAlignment="1">
      <alignment horizontal="left" vertical="center"/>
    </xf>
    <xf numFmtId="0" fontId="0" fillId="2" borderId="25" xfId="0" applyFill="1" applyBorder="1" applyAlignment="1">
      <alignment horizontal="left" vertical="center"/>
    </xf>
    <xf numFmtId="0" fontId="36" fillId="3" borderId="8" xfId="0" applyFont="1" applyFill="1" applyBorder="1" applyAlignment="1">
      <alignment horizontal="left" vertical="center"/>
    </xf>
    <xf numFmtId="0" fontId="36" fillId="3" borderId="6" xfId="0" applyFont="1" applyFill="1" applyBorder="1" applyAlignment="1">
      <alignment horizontal="left" vertical="center"/>
    </xf>
    <xf numFmtId="0" fontId="6" fillId="3" borderId="8" xfId="0" applyFont="1" applyFill="1" applyBorder="1" applyAlignment="1">
      <alignment horizontal="left" vertical="center"/>
    </xf>
    <xf numFmtId="0" fontId="6" fillId="3" borderId="28" xfId="0" applyFont="1" applyFill="1" applyBorder="1" applyAlignment="1">
      <alignment horizontal="left" vertical="center"/>
    </xf>
    <xf numFmtId="0" fontId="6" fillId="3" borderId="6" xfId="0" applyFont="1" applyFill="1" applyBorder="1" applyAlignment="1">
      <alignment horizontal="left" vertical="center"/>
    </xf>
    <xf numFmtId="0" fontId="10" fillId="8" borderId="1" xfId="0" applyFont="1" applyFill="1" applyBorder="1" applyAlignment="1">
      <alignment horizontal="left"/>
    </xf>
    <xf numFmtId="0" fontId="10" fillId="8" borderId="2" xfId="0" applyFont="1" applyFill="1" applyBorder="1" applyAlignment="1">
      <alignment horizontal="center"/>
    </xf>
    <xf numFmtId="0" fontId="10" fillId="8" borderId="4"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wrapText="1"/>
    </xf>
    <xf numFmtId="0" fontId="10" fillId="8" borderId="30" xfId="0" applyFont="1" applyFill="1" applyBorder="1" applyAlignment="1">
      <alignment horizontal="center"/>
    </xf>
    <xf numFmtId="0" fontId="10" fillId="8" borderId="21" xfId="0" applyFont="1" applyFill="1" applyBorder="1" applyAlignment="1">
      <alignment horizontal="left"/>
    </xf>
    <xf numFmtId="0" fontId="10" fillId="8" borderId="22" xfId="0" applyFont="1" applyFill="1" applyBorder="1" applyAlignment="1">
      <alignment horizontal="left"/>
    </xf>
    <xf numFmtId="0" fontId="10" fillId="8" borderId="23" xfId="0" applyFont="1" applyFill="1" applyBorder="1" applyAlignment="1">
      <alignment horizontal="left"/>
    </xf>
    <xf numFmtId="0" fontId="10" fillId="8" borderId="8" xfId="0" applyFont="1" applyFill="1" applyBorder="1" applyAlignment="1">
      <alignment horizontal="left"/>
    </xf>
    <xf numFmtId="0" fontId="10" fillId="8" borderId="28" xfId="0" applyFont="1" applyFill="1" applyBorder="1" applyAlignment="1">
      <alignment horizontal="left"/>
    </xf>
    <xf numFmtId="0" fontId="10" fillId="8" borderId="6" xfId="0" applyFont="1" applyFill="1" applyBorder="1" applyAlignment="1">
      <alignment horizontal="left"/>
    </xf>
    <xf numFmtId="0" fontId="10" fillId="8" borderId="21" xfId="0" applyFont="1" applyFill="1" applyBorder="1" applyAlignment="1">
      <alignment horizontal="center" wrapText="1"/>
    </xf>
    <xf numFmtId="0" fontId="10" fillId="8" borderId="8" xfId="0" applyFont="1" applyFill="1" applyBorder="1" applyAlignment="1">
      <alignment horizontal="center"/>
    </xf>
    <xf numFmtId="0" fontId="10" fillId="8" borderId="32" xfId="0" applyFont="1" applyFill="1" applyBorder="1" applyAlignment="1">
      <alignment horizontal="center" wrapText="1"/>
    </xf>
    <xf numFmtId="0" fontId="10" fillId="8" borderId="33" xfId="0" applyFont="1" applyFill="1" applyBorder="1" applyAlignment="1">
      <alignment horizontal="center"/>
    </xf>
    <xf numFmtId="0" fontId="6" fillId="2" borderId="24" xfId="0" applyFont="1" applyFill="1" applyBorder="1" applyAlignment="1">
      <alignment horizontal="left" vertical="center"/>
    </xf>
    <xf numFmtId="0" fontId="6" fillId="2" borderId="0" xfId="0" applyFont="1" applyFill="1" applyAlignment="1">
      <alignment horizontal="left" vertical="center"/>
    </xf>
    <xf numFmtId="0" fontId="6" fillId="2" borderId="25" xfId="0" applyFont="1" applyFill="1" applyBorder="1" applyAlignment="1">
      <alignment horizontal="left" vertical="center"/>
    </xf>
    <xf numFmtId="0" fontId="6" fillId="2" borderId="8" xfId="0" applyFont="1" applyFill="1" applyBorder="1" applyAlignment="1">
      <alignment horizontal="left" vertical="center"/>
    </xf>
    <xf numFmtId="0" fontId="6" fillId="2" borderId="28" xfId="0" applyFont="1" applyFill="1" applyBorder="1" applyAlignment="1">
      <alignment horizontal="left" vertical="center"/>
    </xf>
    <xf numFmtId="0" fontId="6" fillId="2" borderId="6" xfId="0" applyFont="1" applyFill="1" applyBorder="1" applyAlignment="1">
      <alignment horizontal="left" vertical="center"/>
    </xf>
    <xf numFmtId="0" fontId="6" fillId="2" borderId="2" xfId="0" applyFont="1" applyFill="1" applyBorder="1" applyAlignment="1">
      <alignment horizontal="left" vertical="center"/>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36" fillId="2" borderId="2" xfId="0" applyFont="1" applyFill="1" applyBorder="1" applyAlignment="1">
      <alignment horizontal="left" vertical="center"/>
    </xf>
    <xf numFmtId="0" fontId="36" fillId="2" borderId="3" xfId="0" applyFont="1" applyFill="1" applyBorder="1" applyAlignment="1">
      <alignment horizontal="left" vertical="center"/>
    </xf>
    <xf numFmtId="0" fontId="36" fillId="2" borderId="4" xfId="0" applyFont="1" applyFill="1" applyBorder="1" applyAlignment="1">
      <alignment horizontal="left" vertical="center"/>
    </xf>
    <xf numFmtId="0" fontId="6" fillId="2" borderId="21" xfId="0" applyFont="1" applyFill="1" applyBorder="1" applyAlignment="1">
      <alignment horizontal="left" vertical="center"/>
    </xf>
    <xf numFmtId="0" fontId="6" fillId="2" borderId="22" xfId="0" applyFont="1" applyFill="1" applyBorder="1" applyAlignment="1">
      <alignment horizontal="left" vertical="center"/>
    </xf>
    <xf numFmtId="0" fontId="6" fillId="2" borderId="23" xfId="0" applyFont="1" applyFill="1" applyBorder="1" applyAlignment="1">
      <alignment horizontal="left" vertical="center"/>
    </xf>
    <xf numFmtId="0" fontId="0" fillId="2" borderId="8" xfId="0" applyFill="1" applyBorder="1" applyAlignment="1">
      <alignment horizontal="left" vertical="center"/>
    </xf>
    <xf numFmtId="0" fontId="0" fillId="2" borderId="6" xfId="0" applyFill="1" applyBorder="1" applyAlignment="1">
      <alignment horizontal="left" vertical="center"/>
    </xf>
    <xf numFmtId="0" fontId="39" fillId="2" borderId="24" xfId="0" applyFont="1" applyFill="1" applyBorder="1" applyAlignment="1">
      <alignment horizontal="left" vertical="center"/>
    </xf>
    <xf numFmtId="0" fontId="39" fillId="2" borderId="0" xfId="0" applyFont="1" applyFill="1" applyAlignment="1">
      <alignment horizontal="left" vertical="center"/>
    </xf>
    <xf numFmtId="0" fontId="39" fillId="2" borderId="25" xfId="0" applyFont="1" applyFill="1" applyBorder="1" applyAlignment="1">
      <alignment horizontal="left" vertical="center"/>
    </xf>
    <xf numFmtId="0" fontId="10" fillId="8" borderId="37" xfId="0" applyFont="1" applyFill="1" applyBorder="1" applyAlignment="1">
      <alignment horizontal="center" wrapText="1"/>
    </xf>
    <xf numFmtId="0" fontId="0" fillId="0" borderId="38" xfId="0" applyBorder="1" applyAlignment="1">
      <alignment horizontal="center"/>
    </xf>
    <xf numFmtId="0" fontId="0" fillId="0" borderId="8" xfId="0" applyBorder="1" applyAlignment="1">
      <alignment horizontal="center"/>
    </xf>
    <xf numFmtId="0" fontId="10" fillId="8" borderId="2"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3" borderId="0" xfId="0" applyFont="1" applyFill="1" applyAlignment="1">
      <alignment horizontal="center" vertical="center"/>
    </xf>
    <xf numFmtId="0" fontId="8" fillId="4" borderId="11" xfId="0" applyFont="1" applyFill="1" applyBorder="1" applyAlignment="1">
      <alignment horizontal="left"/>
    </xf>
    <xf numFmtId="0" fontId="8" fillId="4" borderId="12" xfId="0" applyFont="1" applyFill="1" applyBorder="1" applyAlignment="1">
      <alignment horizontal="left"/>
    </xf>
    <xf numFmtId="0" fontId="8" fillId="4" borderId="13" xfId="0" applyFont="1" applyFill="1" applyBorder="1" applyAlignment="1">
      <alignment horizontal="left"/>
    </xf>
    <xf numFmtId="0" fontId="10" fillId="7" borderId="14" xfId="0" applyFont="1" applyFill="1" applyBorder="1" applyAlignment="1">
      <alignment horizontal="left"/>
    </xf>
    <xf numFmtId="0" fontId="10" fillId="7" borderId="0" xfId="0" applyFont="1" applyFill="1" applyBorder="1" applyAlignment="1">
      <alignment horizontal="left"/>
    </xf>
    <xf numFmtId="0" fontId="10" fillId="7" borderId="15" xfId="0" applyFont="1" applyFill="1" applyBorder="1" applyAlignment="1">
      <alignment horizontal="left"/>
    </xf>
    <xf numFmtId="0" fontId="24" fillId="0" borderId="1" xfId="0" applyFont="1" applyBorder="1" applyAlignment="1">
      <alignment horizontal="left" vertical="center" wrapText="1"/>
    </xf>
    <xf numFmtId="0" fontId="21" fillId="0" borderId="1" xfId="0" applyFont="1" applyBorder="1" applyAlignment="1">
      <alignment horizontal="center"/>
    </xf>
    <xf numFmtId="49" fontId="22" fillId="0" borderId="1" xfId="0" applyNumberFormat="1" applyFont="1" applyBorder="1" applyAlignment="1">
      <alignment horizontal="left" wrapText="1"/>
    </xf>
    <xf numFmtId="0" fontId="2" fillId="0" borderId="0" xfId="0" applyFont="1" applyAlignment="1">
      <alignment horizontal="left" vertical="center" wrapText="1"/>
    </xf>
    <xf numFmtId="0" fontId="23" fillId="0" borderId="1" xfId="0" applyFont="1" applyBorder="1" applyAlignment="1">
      <alignment horizontal="left" vertical="center" wrapText="1"/>
    </xf>
    <xf numFmtId="0" fontId="25" fillId="0" borderId="1" xfId="1" applyFont="1" applyBorder="1" applyAlignment="1" applyProtection="1"/>
    <xf numFmtId="0" fontId="26" fillId="0" borderId="1" xfId="0" applyFont="1" applyBorder="1"/>
    <xf numFmtId="0" fontId="2" fillId="0" borderId="1" xfId="0" applyFont="1" applyBorder="1" applyAlignment="1">
      <alignment horizontal="left" vertical="center" wrapText="1"/>
    </xf>
    <xf numFmtId="0" fontId="22" fillId="0" borderId="36" xfId="0" applyFont="1" applyBorder="1" applyAlignment="1">
      <alignment horizontal="center" vertical="top" wrapText="1"/>
    </xf>
    <xf numFmtId="0" fontId="24" fillId="0" borderId="36" xfId="0" applyFont="1" applyBorder="1" applyAlignment="1">
      <alignment vertical="top" wrapText="1"/>
    </xf>
    <xf numFmtId="0" fontId="24" fillId="3" borderId="36" xfId="0" applyFont="1" applyFill="1" applyBorder="1" applyAlignment="1">
      <alignment horizontal="left" vertical="top" wrapText="1"/>
    </xf>
    <xf numFmtId="0" fontId="27" fillId="3" borderId="36" xfId="0" applyFont="1" applyFill="1" applyBorder="1" applyAlignment="1">
      <alignment horizontal="center" vertical="top" wrapText="1"/>
    </xf>
    <xf numFmtId="0" fontId="22" fillId="0" borderId="36" xfId="0" applyFont="1" applyBorder="1" applyAlignment="1">
      <alignment vertical="top" wrapText="1"/>
    </xf>
    <xf numFmtId="0" fontId="21" fillId="0" borderId="2" xfId="0" applyFont="1" applyBorder="1" applyAlignment="1">
      <alignment horizontal="center"/>
    </xf>
    <xf numFmtId="0" fontId="21" fillId="0" borderId="3" xfId="0" applyFont="1" applyBorder="1" applyAlignment="1">
      <alignment horizontal="center"/>
    </xf>
    <xf numFmtId="0" fontId="21" fillId="0" borderId="4" xfId="0" applyFont="1" applyBorder="1" applyAlignment="1">
      <alignment horizontal="center"/>
    </xf>
    <xf numFmtId="0" fontId="24" fillId="0" borderId="2" xfId="0" applyFont="1" applyBorder="1" applyAlignment="1">
      <alignment horizontal="left" vertical="center" wrapText="1"/>
    </xf>
    <xf numFmtId="0" fontId="24" fillId="0" borderId="3" xfId="0" applyFont="1" applyBorder="1" applyAlignment="1">
      <alignment horizontal="left" vertical="center" wrapText="1"/>
    </xf>
    <xf numFmtId="0" fontId="24" fillId="0" borderId="4" xfId="0" applyFont="1" applyBorder="1" applyAlignment="1">
      <alignment horizontal="left" vertical="center" wrapText="1"/>
    </xf>
    <xf numFmtId="0" fontId="25" fillId="0" borderId="2" xfId="1" applyFont="1" applyBorder="1" applyAlignment="1" applyProtection="1"/>
    <xf numFmtId="0" fontId="25" fillId="0" borderId="3" xfId="1" applyFont="1" applyBorder="1" applyAlignment="1" applyProtection="1"/>
    <xf numFmtId="0" fontId="25" fillId="0" borderId="4" xfId="1" applyFont="1" applyBorder="1" applyAlignment="1" applyProtection="1"/>
    <xf numFmtId="49" fontId="22" fillId="0" borderId="2" xfId="0" applyNumberFormat="1" applyFont="1" applyBorder="1" applyAlignment="1">
      <alignment horizontal="left" wrapText="1"/>
    </xf>
    <xf numFmtId="49" fontId="22" fillId="0" borderId="3" xfId="0" applyNumberFormat="1" applyFont="1" applyBorder="1" applyAlignment="1">
      <alignment horizontal="left" wrapText="1"/>
    </xf>
    <xf numFmtId="49" fontId="22" fillId="0" borderId="4" xfId="0" applyNumberFormat="1" applyFont="1" applyBorder="1" applyAlignment="1">
      <alignment horizontal="left" wrapText="1"/>
    </xf>
    <xf numFmtId="0" fontId="23" fillId="0" borderId="2" xfId="0" applyFont="1" applyBorder="1" applyAlignment="1">
      <alignment horizontal="left" vertical="center" wrapText="1"/>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cellXfs>
  <cellStyles count="3">
    <cellStyle name="常规" xfId="0" builtinId="0"/>
    <cellStyle name="百分比" xfId="2" builtinId="5"/>
    <cellStyle name="超链接" xfId="1" builtinId="8"/>
  </cellStyles>
  <dxfs count="112">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[1]Snapshot!$G$37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[1]Snapshot!$J$37</c:f>
              <c:numCache>
                <c:formatCode>General</c:formatCode>
                <c:ptCount val="1"/>
                <c:pt idx="0">
                  <c:v>0</c:v>
                </c:pt>
              </c:numCache>
            </c:numRef>
          </c:val>
          <c:extLst>
            <c:ext xmlns:c16="http://schemas.microsoft.com/office/drawing/2014/chart" uri="{C3380CC4-5D6E-409C-BE32-E72D297353CC}">
              <c16:uniqueId val="{00000000-7C09-4CA2-AD94-86F2FA1B11EC}"/>
            </c:ext>
          </c:extLst>
        </c:ser>
        <c:ser>
          <c:idx val="4"/>
          <c:order val="1"/>
          <c:tx>
            <c:strRef>
              <c:f>[1]Snapshot!$G$40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[1]Snapshot!$J$40</c:f>
              <c:numCache>
                <c:formatCode>General</c:formatCode>
                <c:ptCount val="1"/>
                <c:pt idx="0">
                  <c:v>0</c:v>
                </c:pt>
              </c:numCache>
            </c:numRef>
          </c:val>
          <c:extLst>
            <c:ext xmlns:c16="http://schemas.microsoft.com/office/drawing/2014/chart" uri="{C3380CC4-5D6E-409C-BE32-E72D297353CC}">
              <c16:uniqueId val="{00000001-7C09-4CA2-AD94-86F2FA1B11EC}"/>
            </c:ext>
          </c:extLst>
        </c:ser>
        <c:ser>
          <c:idx val="2"/>
          <c:order val="2"/>
          <c:tx>
            <c:strRef>
              <c:f>[1]Snapshot!$G$38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[1]Snapshot!$J$38</c:f>
              <c:numCache>
                <c:formatCode>General</c:formatCode>
                <c:ptCount val="1"/>
                <c:pt idx="0">
                  <c:v>0</c:v>
                </c:pt>
              </c:numCache>
            </c:numRef>
          </c:val>
          <c:extLst>
            <c:ext xmlns:c16="http://schemas.microsoft.com/office/drawing/2014/chart" uri="{C3380CC4-5D6E-409C-BE32-E72D297353CC}">
              <c16:uniqueId val="{00000002-7C09-4CA2-AD94-86F2FA1B11EC}"/>
            </c:ext>
          </c:extLst>
        </c:ser>
        <c:ser>
          <c:idx val="3"/>
          <c:order val="3"/>
          <c:tx>
            <c:strRef>
              <c:f>[1]Snapshot!$G$39</c:f>
              <c:strCache>
                <c:ptCount val="1"/>
                <c:pt idx="0">
                  <c:v>Skipped</c:v>
                </c:pt>
              </c:strCache>
            </c:strRef>
          </c:tx>
          <c:spPr>
            <a:gradFill rotWithShape="0">
              <a:gsLst>
                <a:gs pos="0">
                  <a:srgbClr xmlns:mc="http://schemas.openxmlformats.org/markup-compatibility/2006" xmlns:a14="http://schemas.microsoft.com/office/drawing/2010/main" val="595959" mc:Ignorable="a14" a14:legacySpreadsheetColorIndex="22">
                    <a:gamma/>
                    <a:shade val="46275"/>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595959" mc:Ignorable="a14" a14:legacySpreadsheetColorIndex="22">
                    <a:gamma/>
                    <a:shade val="46275"/>
                    <a:invGamma/>
                  </a:srgbClr>
                </a:gs>
              </a:gsLst>
              <a:lin ang="0" scaled="1"/>
            </a:gradFill>
            <a:ln w="25400">
              <a:noFill/>
            </a:ln>
          </c:spPr>
          <c:invertIfNegative val="0"/>
          <c:val>
            <c:numRef>
              <c:f>[1]Snapshot!$J$39</c:f>
              <c:numCache>
                <c:formatCode>General</c:formatCode>
                <c:ptCount val="1"/>
                <c:pt idx="0">
                  <c:v>0</c:v>
                </c:pt>
              </c:numCache>
            </c:numRef>
          </c:val>
          <c:extLst>
            <c:ext xmlns:c16="http://schemas.microsoft.com/office/drawing/2014/chart" uri="{C3380CC4-5D6E-409C-BE32-E72D297353CC}">
              <c16:uniqueId val="{00000003-7C09-4CA2-AD94-86F2FA1B11EC}"/>
            </c:ext>
          </c:extLst>
        </c:ser>
        <c:ser>
          <c:idx val="0"/>
          <c:order val="4"/>
          <c:tx>
            <c:strRef>
              <c:f>[1]Snapshot!$G$36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[1]Snapshot!$J$36</c:f>
              <c:numCache>
                <c:formatCode>General</c:formatCode>
                <c:ptCount val="1"/>
                <c:pt idx="0">
                  <c:v>0</c:v>
                </c:pt>
              </c:numCache>
            </c:numRef>
          </c:val>
          <c:extLst>
            <c:ext xmlns:c16="http://schemas.microsoft.com/office/drawing/2014/chart" uri="{C3380CC4-5D6E-409C-BE32-E72D297353CC}">
              <c16:uniqueId val="{00000004-7C09-4CA2-AD94-86F2FA1B11EC}"/>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[1]Snapshot!$G$37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[1]Snapshot!$L$37</c:f>
              <c:numCache>
                <c:formatCode>General</c:formatCode>
                <c:ptCount val="1"/>
                <c:pt idx="0">
                  <c:v>0</c:v>
                </c:pt>
              </c:numCache>
            </c:numRef>
          </c:val>
          <c:extLst>
            <c:ext xmlns:c16="http://schemas.microsoft.com/office/drawing/2014/chart" uri="{C3380CC4-5D6E-409C-BE32-E72D297353CC}">
              <c16:uniqueId val="{00000000-9380-4DC9-82DE-8E3C64B43402}"/>
            </c:ext>
          </c:extLst>
        </c:ser>
        <c:ser>
          <c:idx val="4"/>
          <c:order val="1"/>
          <c:tx>
            <c:strRef>
              <c:f>[1]Snapshot!$G$40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[1]Snapshot!$L$40</c:f>
              <c:numCache>
                <c:formatCode>General</c:formatCode>
                <c:ptCount val="1"/>
                <c:pt idx="0">
                  <c:v>0</c:v>
                </c:pt>
              </c:numCache>
            </c:numRef>
          </c:val>
          <c:extLst>
            <c:ext xmlns:c16="http://schemas.microsoft.com/office/drawing/2014/chart" uri="{C3380CC4-5D6E-409C-BE32-E72D297353CC}">
              <c16:uniqueId val="{00000001-9380-4DC9-82DE-8E3C64B43402}"/>
            </c:ext>
          </c:extLst>
        </c:ser>
        <c:ser>
          <c:idx val="2"/>
          <c:order val="2"/>
          <c:tx>
            <c:strRef>
              <c:f>[1]Snapshot!$G$38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[1]Snapshot!$L$38</c:f>
              <c:numCache>
                <c:formatCode>General</c:formatCode>
                <c:ptCount val="1"/>
                <c:pt idx="0">
                  <c:v>0</c:v>
                </c:pt>
              </c:numCache>
            </c:numRef>
          </c:val>
          <c:extLst>
            <c:ext xmlns:c16="http://schemas.microsoft.com/office/drawing/2014/chart" uri="{C3380CC4-5D6E-409C-BE32-E72D297353CC}">
              <c16:uniqueId val="{00000002-9380-4DC9-82DE-8E3C64B43402}"/>
            </c:ext>
          </c:extLst>
        </c:ser>
        <c:ser>
          <c:idx val="3"/>
          <c:order val="3"/>
          <c:tx>
            <c:strRef>
              <c:f>[1]Snapshot!$G$39</c:f>
              <c:strCache>
                <c:ptCount val="1"/>
                <c:pt idx="0">
                  <c:v>Skipped</c:v>
                </c:pt>
              </c:strCache>
            </c:strRef>
          </c:tx>
          <c:spPr>
            <a:gradFill rotWithShape="0">
              <a:gsLst>
                <a:gs pos="0">
                  <a:srgbClr xmlns:mc="http://schemas.openxmlformats.org/markup-compatibility/2006" xmlns:a14="http://schemas.microsoft.com/office/drawing/2010/main" val="595959" mc:Ignorable="a14" a14:legacySpreadsheetColorIndex="22">
                    <a:gamma/>
                    <a:shade val="46275"/>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595959" mc:Ignorable="a14" a14:legacySpreadsheetColorIndex="22">
                    <a:gamma/>
                    <a:shade val="46275"/>
                    <a:invGamma/>
                  </a:srgbClr>
                </a:gs>
              </a:gsLst>
              <a:lin ang="0" scaled="1"/>
            </a:gradFill>
            <a:ln w="25400">
              <a:noFill/>
            </a:ln>
          </c:spPr>
          <c:invertIfNegative val="0"/>
          <c:val>
            <c:numRef>
              <c:f>[1]Snapshot!$L$39</c:f>
              <c:numCache>
                <c:formatCode>General</c:formatCode>
                <c:ptCount val="1"/>
                <c:pt idx="0">
                  <c:v>0</c:v>
                </c:pt>
              </c:numCache>
            </c:numRef>
          </c:val>
          <c:extLst>
            <c:ext xmlns:c16="http://schemas.microsoft.com/office/drawing/2014/chart" uri="{C3380CC4-5D6E-409C-BE32-E72D297353CC}">
              <c16:uniqueId val="{00000003-9380-4DC9-82DE-8E3C64B43402}"/>
            </c:ext>
          </c:extLst>
        </c:ser>
        <c:ser>
          <c:idx val="0"/>
          <c:order val="4"/>
          <c:tx>
            <c:strRef>
              <c:f>[1]Snapshot!$G$36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[1]Snapshot!$L$36</c:f>
              <c:numCache>
                <c:formatCode>General</c:formatCode>
                <c:ptCount val="1"/>
                <c:pt idx="0">
                  <c:v>0</c:v>
                </c:pt>
              </c:numCache>
            </c:numRef>
          </c:val>
          <c:extLst>
            <c:ext xmlns:c16="http://schemas.microsoft.com/office/drawing/2014/chart" uri="{C3380CC4-5D6E-409C-BE32-E72D297353CC}">
              <c16:uniqueId val="{00000004-9380-4DC9-82DE-8E3C64B43402}"/>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[1]Trend!$C$32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[1]Trend!$A$33:$A$43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[1]Trend!$C$33:$C$43</c:f>
              <c:numCache>
                <c:formatCode>General</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1AC4-46F0-961F-6E5DA44B339B}"/>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[1]Trend!$E$31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[1]Trend!$A$33:$A$43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[1]Trend!$E$33:$E$43</c:f>
              <c:numCache>
                <c:formatCode>General</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032-44D1-9DCA-37B50C1D5FD2}"/>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[1]Trend!$D$32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[1]Trend!$A$33:$A$43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[1]Trend!$D$33:$D$43</c:f>
              <c:numCache>
                <c:formatCode>General</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301E-4880-A3A7-68C2F787BDD2}"/>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tx>
            <c:strRef>
              <c:f>'[2]Schedule a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'[2]Schedule a Product Haul'!$E$5</c:f>
              <c:numCache>
                <c:formatCode>General</c:formatCode>
                <c:ptCount val="1"/>
                <c:pt idx="0">
                  <c:v>9</c:v>
                </c:pt>
              </c:numCache>
            </c:numRef>
          </c:val>
          <c:extLst>
            <c:ext xmlns:c16="http://schemas.microsoft.com/office/drawing/2014/chart" uri="{C3380CC4-5D6E-409C-BE32-E72D297353CC}">
              <c16:uniqueId val="{00000000-64F8-4E4D-8830-92C7194B90BD}"/>
            </c:ext>
          </c:extLst>
        </c:ser>
        <c:ser>
          <c:idx val="2"/>
          <c:order val="1"/>
          <c:tx>
            <c:strRef>
              <c:f>'[2]Schedule a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'[2]Schedule a Product Haul'!$E$6</c:f>
              <c:numCache>
                <c:formatCode>General</c:formatCode>
                <c:ptCount val="1"/>
                <c:pt idx="0">
                  <c:v>0</c:v>
                </c:pt>
              </c:numCache>
            </c:numRef>
          </c:val>
          <c:extLst>
            <c:ext xmlns:c16="http://schemas.microsoft.com/office/drawing/2014/chart" uri="{C3380CC4-5D6E-409C-BE32-E72D297353CC}">
              <c16:uniqueId val="{00000001-64F8-4E4D-8830-92C7194B90BD}"/>
            </c:ext>
          </c:extLst>
        </c:ser>
        <c:ser>
          <c:idx val="4"/>
          <c:order val="2"/>
          <c:tx>
            <c:strRef>
              <c:f>'[2]Schedule a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'[2]Schedule a Product Haul'!$E$8</c:f>
              <c:numCache>
                <c:formatCode>General</c:formatCode>
                <c:ptCount val="1"/>
                <c:pt idx="0">
                  <c:v>0</c:v>
                </c:pt>
              </c:numCache>
            </c:numRef>
          </c:val>
          <c:extLst>
            <c:ext xmlns:c16="http://schemas.microsoft.com/office/drawing/2014/chart" uri="{C3380CC4-5D6E-409C-BE32-E72D297353CC}">
              <c16:uniqueId val="{00000002-64F8-4E4D-8830-92C7194B90BD}"/>
            </c:ext>
          </c:extLst>
        </c:ser>
        <c:ser>
          <c:idx val="0"/>
          <c:order val="3"/>
          <c:tx>
            <c:strRef>
              <c:f>'[2]Schedule a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'[2]Schedule a Product Haul'!$E$4</c:f>
              <c:numCache>
                <c:formatCode>General</c:formatCode>
                <c:ptCount val="1"/>
                <c:pt idx="0">
                  <c:v>0</c:v>
                </c:pt>
              </c:numCache>
            </c:numRef>
          </c:val>
          <c:extLst>
            <c:ext xmlns:c16="http://schemas.microsoft.com/office/drawing/2014/chart" uri="{C3380CC4-5D6E-409C-BE32-E72D297353CC}">
              <c16:uniqueId val="{00000003-64F8-4E4D-8830-92C7194B90BD}"/>
            </c:ext>
          </c:extLst>
        </c:ser>
        <c:ser>
          <c:idx val="3"/>
          <c:order val="4"/>
          <c:tx>
            <c:strRef>
              <c:f>'[2]Schedule a Product Haul'!$D$7</c:f>
              <c:strCache>
                <c:ptCount val="1"/>
                <c:pt idx="0">
                  <c:v>S</c:v>
                </c:pt>
              </c:strCache>
            </c:strRef>
          </c:tx>
          <c:spPr>
            <a:gradFill rotWithShape="0">
              <a:gsLst>
                <a:gs pos="0">
                  <a:srgbClr xmlns:mc="http://schemas.openxmlformats.org/markup-compatibility/2006" xmlns:a14="http://schemas.microsoft.com/office/drawing/2010/main" val="4D4D4D" mc:Ignorable="a14" a14:legacySpreadsheetColorIndex="22">
                    <a:gamma/>
                    <a:shade val="40000"/>
                    <a:invGamma/>
                  </a:srgbClr>
                </a:gs>
                <a:gs pos="50000">
                  <a:srgbClr xmlns:mc="http://schemas.openxmlformats.org/markup-compatibility/2006" xmlns:a14="http://schemas.microsoft.com/office/drawing/2010/main" val="C0C0C0" mc:Ignorable="a14" a14:legacySpreadsheetColorIndex="22"/>
                </a:gs>
                <a:gs pos="100000">
                  <a:srgbClr xmlns:mc="http://schemas.openxmlformats.org/markup-compatibility/2006" xmlns:a14="http://schemas.microsoft.com/office/drawing/2010/main" val="4D4D4D" mc:Ignorable="a14" a14:legacySpreadsheetColorIndex="22">
                    <a:gamma/>
                    <a:shade val="40000"/>
                    <a:invGamma/>
                  </a:srgbClr>
                </a:gs>
              </a:gsLst>
              <a:lin ang="5400000" scaled="1"/>
            </a:gradFill>
            <a:ln w="25400">
              <a:noFill/>
            </a:ln>
          </c:spPr>
          <c:invertIfNegative val="0"/>
          <c:val>
            <c:numRef>
              <c:f>'[2]Schedule a Product Haul'!$E$7</c:f>
              <c:numCache>
                <c:formatCode>General</c:formatCode>
                <c:ptCount val="1"/>
                <c:pt idx="0">
                  <c:v>0</c:v>
                </c:pt>
              </c:numCache>
            </c:numRef>
          </c:val>
          <c:extLst>
            <c:ext xmlns:c16="http://schemas.microsoft.com/office/drawing/2014/chart" uri="{C3380CC4-5D6E-409C-BE32-E72D297353CC}">
              <c16:uniqueId val="{00000004-64F8-4E4D-8830-92C7194B90BD}"/>
            </c:ext>
          </c:extLst>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71788416"/>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2" name="Chart 54">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11</xdr:col>
          <xdr:colOff>209550</xdr:colOff>
          <xdr:row>47</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9</xdr:col>
      <xdr:colOff>552450</xdr:colOff>
      <xdr:row>31</xdr:row>
      <xdr:rowOff>133350</xdr:rowOff>
    </xdr:to>
    <xdr:pic>
      <xdr:nvPicPr>
        <xdr:cNvPr id="4" name="Picture 7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38850"/>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5" name="Chart 7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6" name="Group 90">
          <a:extLst>
            <a:ext uri="{FF2B5EF4-FFF2-40B4-BE49-F238E27FC236}">
              <a16:creationId xmlns:a16="http://schemas.microsoft.com/office/drawing/2014/main" id="{00000000-0008-0000-0000-000006000000}"/>
            </a:ext>
          </a:extLst>
        </xdr:cNvPr>
        <xdr:cNvGrpSpPr/>
      </xdr:nvGrpSpPr>
      <xdr:grpSpPr>
        <a:xfrm>
          <a:off x="6858000" y="95250"/>
          <a:ext cx="1371600" cy="542925"/>
          <a:chOff x="588" y="12"/>
          <a:chExt cx="94" cy="55"/>
        </a:xfrm>
      </xdr:grpSpPr>
      <xdr:sp macro="" textlink="">
        <xdr:nvSpPr>
          <xdr:cNvPr id="7" name="Text Box 58">
            <a:extLst>
              <a:ext uri="{FF2B5EF4-FFF2-40B4-BE49-F238E27FC236}">
                <a16:creationId xmlns:a16="http://schemas.microsoft.com/office/drawing/2014/main" id="{00000000-0008-0000-0000-00000700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228600</xdr:colOff>
          <xdr:row>45</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3" name="Chart 13">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4" name="Text Box 15">
          <a:extLst>
            <a:ext uri="{FF2B5EF4-FFF2-40B4-BE49-F238E27FC236}">
              <a16:creationId xmlns:a16="http://schemas.microsoft.com/office/drawing/2014/main" id="{00000000-0008-0000-0100-000004000000}"/>
            </a:ext>
          </a:extLst>
        </xdr:cNvPr>
        <xdr:cNvSpPr txBox="1">
          <a:spLocks noChangeArrowheads="1"/>
        </xdr:cNvSpPr>
      </xdr:nvSpPr>
      <xdr:spPr>
        <a:xfrm>
          <a:off x="895350" y="7670800"/>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5" name="Chart 16">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6" name="Text Box 17">
          <a:extLst>
            <a:ext uri="{FF2B5EF4-FFF2-40B4-BE49-F238E27FC236}">
              <a16:creationId xmlns:a16="http://schemas.microsoft.com/office/drawing/2014/main" id="{00000000-0008-0000-0100-000006000000}"/>
            </a:ext>
          </a:extLst>
        </xdr:cNvPr>
        <xdr:cNvSpPr txBox="1">
          <a:spLocks noChangeArrowheads="1"/>
        </xdr:cNvSpPr>
      </xdr:nvSpPr>
      <xdr:spPr>
        <a:xfrm>
          <a:off x="0" y="1133475"/>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7" name="Text Box 18">
          <a:extLst>
            <a:ext uri="{FF2B5EF4-FFF2-40B4-BE49-F238E27FC236}">
              <a16:creationId xmlns:a16="http://schemas.microsoft.com/office/drawing/2014/main" id="{00000000-0008-0000-0100-000007000000}"/>
            </a:ext>
          </a:extLst>
        </xdr:cNvPr>
        <xdr:cNvSpPr txBox="1">
          <a:spLocks noChangeArrowheads="1"/>
        </xdr:cNvSpPr>
      </xdr:nvSpPr>
      <xdr:spPr>
        <a:xfrm>
          <a:off x="3400425" y="1133475"/>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8" name="Chart 19">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9" name="Text Box 20">
          <a:extLst>
            <a:ext uri="{FF2B5EF4-FFF2-40B4-BE49-F238E27FC236}">
              <a16:creationId xmlns:a16="http://schemas.microsoft.com/office/drawing/2014/main" id="{00000000-0008-0000-0100-000009000000}"/>
            </a:ext>
          </a:extLst>
        </xdr:cNvPr>
        <xdr:cNvSpPr txBox="1">
          <a:spLocks noChangeArrowheads="1"/>
        </xdr:cNvSpPr>
      </xdr:nvSpPr>
      <xdr:spPr>
        <a:xfrm>
          <a:off x="0" y="2851150"/>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 name="Group 25">
          <a:extLst>
            <a:ext uri="{FF2B5EF4-FFF2-40B4-BE49-F238E27FC236}">
              <a16:creationId xmlns:a16="http://schemas.microsoft.com/office/drawing/2014/main" id="{00000000-0008-0000-0100-00000A000000}"/>
            </a:ext>
          </a:extLst>
        </xdr:cNvPr>
        <xdr:cNvGrpSpPr/>
      </xdr:nvGrpSpPr>
      <xdr:grpSpPr>
        <a:xfrm>
          <a:off x="6997700" y="95250"/>
          <a:ext cx="1231900" cy="523875"/>
          <a:chOff x="588" y="12"/>
          <a:chExt cx="94" cy="55"/>
        </a:xfrm>
      </xdr:grpSpPr>
      <xdr:sp macro="" textlink="">
        <xdr:nvSpPr>
          <xdr:cNvPr id="11" name="Text Box 26">
            <a:extLst>
              <a:ext uri="{FF2B5EF4-FFF2-40B4-BE49-F238E27FC236}">
                <a16:creationId xmlns:a16="http://schemas.microsoft.com/office/drawing/2014/main" id="{00000000-0008-0000-0100-00000B00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3" name="Line 28">
          <a:extLst>
            <a:ext uri="{FF2B5EF4-FFF2-40B4-BE49-F238E27FC236}">
              <a16:creationId xmlns:a16="http://schemas.microsoft.com/office/drawing/2014/main" id="{00000000-0008-0000-0100-00000D000000}"/>
            </a:ext>
          </a:extLst>
        </xdr:cNvPr>
        <xdr:cNvSpPr>
          <a:spLocks noChangeShapeType="1"/>
        </xdr:cNvSpPr>
      </xdr:nvSpPr>
      <xdr:spPr>
        <a:xfrm flipH="1" flipV="1">
          <a:off x="31750" y="7591425"/>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10</xdr:row>
          <xdr:rowOff>171450</xdr:rowOff>
        </xdr:from>
        <xdr:to>
          <xdr:col>8</xdr:col>
          <xdr:colOff>190500</xdr:colOff>
          <xdr:row>12</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jelDocuments/trunk/Requirements/Phase%2052%20-%20eServiceExpress%20framework%20upgrade/TestCase_2023%20Q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njelDocuments/trunk/Requirements/Phase%2045%20-%20Product%20Haul%20v2/Requirement%203/Test%20Cases/TestCase_2023_Build%20Blend%20Libr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apshot"/>
      <sheetName val="Trend"/>
      <sheetName val="Change Request"/>
      <sheetName val="UC001 Test Cases"/>
      <sheetName val="Job Set Up"/>
      <sheetName val="UC002 Test Cases"/>
      <sheetName val="Job Monitor"/>
      <sheetName val="UC003 Test Cases "/>
      <sheetName val="Billing"/>
      <sheetName val="UC004 Test Cases"/>
      <sheetName val="Post Job"/>
      <sheetName val="Test Data"/>
    </sheetNames>
    <sheetDataSet>
      <sheetData sheetId="0">
        <row r="9">
          <cell r="I9" t="str">
            <v>Release 1.1</v>
          </cell>
        </row>
        <row r="16">
          <cell r="B16" t="str">
            <v>P18</v>
          </cell>
        </row>
        <row r="17">
          <cell r="B17" t="str">
            <v>教育平台</v>
          </cell>
        </row>
        <row r="36">
          <cell r="G36" t="str">
            <v>Untested</v>
          </cell>
          <cell r="J36" t="e">
            <v>#REF!</v>
          </cell>
          <cell r="L36" t="e">
            <v>#REF!</v>
          </cell>
        </row>
        <row r="37">
          <cell r="G37" t="str">
            <v>Passed</v>
          </cell>
          <cell r="J37" t="e">
            <v>#REF!</v>
          </cell>
          <cell r="L37" t="e">
            <v>#REF!</v>
          </cell>
        </row>
        <row r="38">
          <cell r="G38" t="str">
            <v>Failed</v>
          </cell>
          <cell r="J38" t="e">
            <v>#REF!</v>
          </cell>
          <cell r="L38" t="e">
            <v>#REF!</v>
          </cell>
        </row>
        <row r="39">
          <cell r="G39" t="str">
            <v>Skipped</v>
          </cell>
          <cell r="J39" t="e">
            <v>#REF!</v>
          </cell>
          <cell r="L39" t="e">
            <v>#REF!</v>
          </cell>
        </row>
        <row r="40">
          <cell r="G40" t="str">
            <v>Blocked</v>
          </cell>
          <cell r="J40" t="e">
            <v>#REF!</v>
          </cell>
          <cell r="L40" t="e">
            <v>#REF!</v>
          </cell>
        </row>
      </sheetData>
      <sheetData sheetId="1">
        <row r="31">
          <cell r="E31" t="str">
            <v>Total
Test  Time</v>
          </cell>
        </row>
        <row r="32">
          <cell r="C32" t="str">
            <v>Total</v>
          </cell>
          <cell r="D32" t="str">
            <v>Failed</v>
          </cell>
        </row>
        <row r="33">
          <cell r="A33">
            <v>1</v>
          </cell>
          <cell r="C33">
            <v>109</v>
          </cell>
          <cell r="D33">
            <v>15</v>
          </cell>
          <cell r="E33">
            <v>40.4</v>
          </cell>
        </row>
        <row r="34">
          <cell r="A34">
            <v>2</v>
          </cell>
          <cell r="C34">
            <v>356</v>
          </cell>
          <cell r="D34">
            <v>24</v>
          </cell>
          <cell r="E34">
            <v>111.3</v>
          </cell>
        </row>
        <row r="35">
          <cell r="A35">
            <v>3</v>
          </cell>
          <cell r="C35">
            <v>379</v>
          </cell>
          <cell r="D35">
            <v>16</v>
          </cell>
          <cell r="E35">
            <v>90.8</v>
          </cell>
        </row>
        <row r="36">
          <cell r="A36">
            <v>4</v>
          </cell>
          <cell r="C36">
            <v>412</v>
          </cell>
          <cell r="D36">
            <v>14</v>
          </cell>
          <cell r="E36">
            <v>92.3</v>
          </cell>
        </row>
        <row r="37">
          <cell r="A37">
            <v>5</v>
          </cell>
          <cell r="C37">
            <v>439</v>
          </cell>
          <cell r="D37">
            <v>13</v>
          </cell>
          <cell r="E37">
            <v>75.8</v>
          </cell>
        </row>
        <row r="38">
          <cell r="A38">
            <v>6</v>
          </cell>
          <cell r="C38">
            <v>504</v>
          </cell>
          <cell r="D38">
            <v>12</v>
          </cell>
          <cell r="E38">
            <v>85.4</v>
          </cell>
        </row>
        <row r="39">
          <cell r="A39">
            <v>7</v>
          </cell>
          <cell r="C39">
            <v>514</v>
          </cell>
          <cell r="D39">
            <v>4</v>
          </cell>
          <cell r="E39">
            <v>76.400000000000006</v>
          </cell>
        </row>
        <row r="40">
          <cell r="A40">
            <v>8</v>
          </cell>
          <cell r="C40">
            <v>519</v>
          </cell>
          <cell r="D40">
            <v>4</v>
          </cell>
          <cell r="E40">
            <v>65.2</v>
          </cell>
        </row>
        <row r="41">
          <cell r="A41">
            <v>9</v>
          </cell>
          <cell r="C41">
            <v>543</v>
          </cell>
          <cell r="D41">
            <v>3</v>
          </cell>
          <cell r="E41">
            <v>66.400000000000006</v>
          </cell>
        </row>
        <row r="42">
          <cell r="A42">
            <v>10</v>
          </cell>
          <cell r="C42">
            <v>552</v>
          </cell>
          <cell r="D42">
            <v>2</v>
          </cell>
          <cell r="E42">
            <v>61.8</v>
          </cell>
        </row>
        <row r="43">
          <cell r="A43"/>
          <cell r="C43"/>
          <cell r="D43"/>
          <cell r="E43"/>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apshot"/>
      <sheetName val="Trend"/>
      <sheetName val="Schedule a Product Haul"/>
      <sheetName val="UC003 Test Cases "/>
      <sheetName val="Reschedule a Blend Request"/>
      <sheetName val="UC004 Test Cases"/>
      <sheetName val="Test Data1"/>
      <sheetName val="Cost API"/>
      <sheetName val="UC006 Test Cases"/>
      <sheetName val="Testdata2"/>
    </sheetNames>
    <sheetDataSet>
      <sheetData sheetId="0"/>
      <sheetData sheetId="1"/>
      <sheetData sheetId="2">
        <row r="4">
          <cell r="D4" t="str">
            <v>U</v>
          </cell>
          <cell r="E4">
            <v>0</v>
          </cell>
        </row>
        <row r="5">
          <cell r="D5" t="str">
            <v>P</v>
          </cell>
          <cell r="E5">
            <v>9</v>
          </cell>
        </row>
        <row r="6">
          <cell r="D6" t="str">
            <v>F</v>
          </cell>
          <cell r="E6">
            <v>0</v>
          </cell>
        </row>
        <row r="7">
          <cell r="D7" t="str">
            <v>S</v>
          </cell>
          <cell r="E7">
            <v>0</v>
          </cell>
        </row>
        <row r="8">
          <cell r="D8" t="str">
            <v>B</v>
          </cell>
          <cell r="E8">
            <v>0</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EB198-B8D8-4494-AEC0-3271A26DD98F}">
  <dimension ref="A1:L48"/>
  <sheetViews>
    <sheetView workbookViewId="0">
      <selection activeCell="M27" sqref="M27"/>
    </sheetView>
  </sheetViews>
  <sheetFormatPr defaultRowHeight="14.25" x14ac:dyDescent="0.2"/>
  <sheetData>
    <row r="1" spans="1:12" ht="15.75" x14ac:dyDescent="0.25">
      <c r="A1" s="73"/>
      <c r="B1" s="73"/>
      <c r="C1" s="73"/>
      <c r="D1" s="73"/>
      <c r="E1" s="73"/>
      <c r="F1" s="73"/>
      <c r="G1" s="73"/>
      <c r="H1" s="73"/>
      <c r="I1" s="74"/>
      <c r="J1" s="75"/>
      <c r="K1" s="75"/>
      <c r="L1" s="75"/>
    </row>
    <row r="2" spans="1:12" ht="20.25" x14ac:dyDescent="0.3">
      <c r="A2" s="73"/>
      <c r="B2" s="73"/>
      <c r="C2" s="73"/>
      <c r="D2" s="73"/>
      <c r="E2" s="73"/>
      <c r="F2" s="76" t="str">
        <f>$I$9</f>
        <v>Release 1.1</v>
      </c>
      <c r="G2" s="73"/>
      <c r="H2" s="73"/>
      <c r="I2" s="77"/>
      <c r="J2" s="73"/>
      <c r="K2" s="73"/>
      <c r="L2" s="78"/>
    </row>
    <row r="3" spans="1:12" x14ac:dyDescent="0.2">
      <c r="A3" s="73"/>
      <c r="B3" s="73"/>
      <c r="C3" s="73"/>
      <c r="D3" s="73"/>
      <c r="E3" s="73"/>
      <c r="F3" s="79" t="str">
        <f>"Project: "&amp;$B$16&amp;"  "&amp;$B$17</f>
        <v>Project: P18  教育平台</v>
      </c>
      <c r="G3" s="73"/>
      <c r="H3" s="73"/>
      <c r="I3" s="77"/>
      <c r="J3" s="80"/>
      <c r="K3" s="80"/>
      <c r="L3" s="75"/>
    </row>
    <row r="4" spans="1:12" x14ac:dyDescent="0.2">
      <c r="A4" s="73"/>
      <c r="B4" s="73"/>
      <c r="C4" s="73"/>
      <c r="D4" s="73"/>
      <c r="E4" s="73"/>
      <c r="F4" s="73"/>
      <c r="G4" s="73"/>
      <c r="H4" s="73"/>
      <c r="I4" s="73"/>
      <c r="J4" s="73"/>
      <c r="K4" s="73"/>
      <c r="L4" s="73"/>
    </row>
    <row r="5" spans="1:12" ht="24" thickBot="1" x14ac:dyDescent="0.25">
      <c r="A5" s="81" t="s">
        <v>190</v>
      </c>
      <c r="B5" s="82"/>
      <c r="C5" s="82"/>
      <c r="D5" s="82"/>
      <c r="E5" s="82"/>
      <c r="F5" s="82"/>
      <c r="G5" s="82"/>
      <c r="H5" s="82"/>
      <c r="I5" s="82"/>
      <c r="J5" s="82"/>
      <c r="K5" s="82"/>
      <c r="L5" s="82"/>
    </row>
    <row r="6" spans="1:12" x14ac:dyDescent="0.2">
      <c r="A6" s="83"/>
      <c r="B6" s="83"/>
      <c r="C6" s="83"/>
      <c r="D6" s="83"/>
      <c r="E6" s="83"/>
      <c r="F6" s="83"/>
      <c r="G6" s="83"/>
      <c r="H6" s="83"/>
      <c r="I6" s="83"/>
      <c r="J6" s="83"/>
      <c r="K6" s="83"/>
      <c r="L6" s="83"/>
    </row>
    <row r="7" spans="1:12" ht="15.75" x14ac:dyDescent="0.2">
      <c r="A7" s="84" t="s">
        <v>191</v>
      </c>
      <c r="B7" s="85"/>
      <c r="C7" s="85"/>
      <c r="D7" s="85"/>
      <c r="E7" s="85"/>
      <c r="F7" s="86"/>
      <c r="G7" s="84" t="s">
        <v>192</v>
      </c>
      <c r="H7" s="87"/>
      <c r="I7" s="85"/>
      <c r="J7" s="85"/>
      <c r="K7" s="85"/>
      <c r="L7" s="85"/>
    </row>
    <row r="8" spans="1:12" x14ac:dyDescent="0.2">
      <c r="A8" s="88" t="s">
        <v>193</v>
      </c>
      <c r="B8" s="177" t="s">
        <v>194</v>
      </c>
      <c r="C8" s="177"/>
      <c r="D8" s="177"/>
      <c r="E8" s="177"/>
      <c r="F8" s="86"/>
      <c r="G8" s="178" t="s">
        <v>193</v>
      </c>
      <c r="H8" s="179"/>
      <c r="I8" s="177" t="s">
        <v>194</v>
      </c>
      <c r="J8" s="177"/>
      <c r="K8" s="177"/>
      <c r="L8" s="177"/>
    </row>
    <row r="9" spans="1:12" x14ac:dyDescent="0.2">
      <c r="A9" s="89" t="s">
        <v>195</v>
      </c>
      <c r="B9" s="180" t="s">
        <v>196</v>
      </c>
      <c r="C9" s="181"/>
      <c r="D9" s="181"/>
      <c r="E9" s="182"/>
      <c r="F9" s="86"/>
      <c r="G9" s="183" t="s">
        <v>197</v>
      </c>
      <c r="H9" s="184"/>
      <c r="I9" s="185" t="s">
        <v>198</v>
      </c>
      <c r="J9" s="186"/>
      <c r="K9" s="186"/>
      <c r="L9" s="187"/>
    </row>
    <row r="10" spans="1:12" x14ac:dyDescent="0.2">
      <c r="A10" s="90" t="s">
        <v>199</v>
      </c>
      <c r="B10" s="193" t="s">
        <v>200</v>
      </c>
      <c r="C10" s="194"/>
      <c r="D10" s="194"/>
      <c r="E10" s="195"/>
      <c r="F10" s="86"/>
      <c r="G10" s="196" t="s">
        <v>201</v>
      </c>
      <c r="H10" s="197"/>
      <c r="I10" s="198"/>
      <c r="J10" s="199"/>
      <c r="K10" s="199"/>
      <c r="L10" s="200"/>
    </row>
    <row r="11" spans="1:12" x14ac:dyDescent="0.2">
      <c r="A11" s="90" t="s">
        <v>202</v>
      </c>
      <c r="B11" s="201"/>
      <c r="C11" s="194"/>
      <c r="D11" s="194"/>
      <c r="E11" s="195"/>
      <c r="F11" s="86"/>
      <c r="G11" s="202" t="s">
        <v>203</v>
      </c>
      <c r="H11" s="203"/>
      <c r="I11" s="198"/>
      <c r="J11" s="199"/>
      <c r="K11" s="199"/>
      <c r="L11" s="200"/>
    </row>
    <row r="12" spans="1:12" x14ac:dyDescent="0.2">
      <c r="A12" s="91" t="s">
        <v>204</v>
      </c>
      <c r="B12" s="204" t="s">
        <v>205</v>
      </c>
      <c r="C12" s="205"/>
      <c r="D12" s="205"/>
      <c r="E12" s="206"/>
      <c r="F12" s="86"/>
      <c r="G12" s="188" t="s">
        <v>206</v>
      </c>
      <c r="H12" s="189"/>
      <c r="I12" s="190"/>
      <c r="J12" s="191"/>
      <c r="K12" s="191"/>
      <c r="L12" s="192"/>
    </row>
    <row r="13" spans="1:12" x14ac:dyDescent="0.2">
      <c r="A13" s="92"/>
      <c r="B13" s="86"/>
      <c r="C13" s="86"/>
      <c r="D13" s="86"/>
      <c r="E13" s="86"/>
      <c r="F13" s="93"/>
      <c r="G13" s="188" t="s">
        <v>207</v>
      </c>
      <c r="H13" s="189"/>
      <c r="I13" s="190"/>
      <c r="J13" s="191"/>
      <c r="K13" s="191"/>
      <c r="L13" s="192"/>
    </row>
    <row r="14" spans="1:12" ht="15.75" x14ac:dyDescent="0.2">
      <c r="A14" s="84" t="s">
        <v>208</v>
      </c>
      <c r="B14" s="85"/>
      <c r="C14" s="85"/>
      <c r="D14" s="85"/>
      <c r="E14" s="85"/>
      <c r="F14" s="86"/>
      <c r="G14" s="188" t="s">
        <v>209</v>
      </c>
      <c r="H14" s="189"/>
      <c r="I14" s="190"/>
      <c r="J14" s="191"/>
      <c r="K14" s="191"/>
      <c r="L14" s="192"/>
    </row>
    <row r="15" spans="1:12" x14ac:dyDescent="0.2">
      <c r="A15" s="88" t="s">
        <v>193</v>
      </c>
      <c r="B15" s="177" t="s">
        <v>194</v>
      </c>
      <c r="C15" s="177"/>
      <c r="D15" s="177"/>
      <c r="E15" s="177"/>
      <c r="F15" s="94"/>
      <c r="G15" s="188" t="s">
        <v>210</v>
      </c>
      <c r="H15" s="189"/>
      <c r="I15" s="190"/>
      <c r="J15" s="191"/>
      <c r="K15" s="191"/>
      <c r="L15" s="192"/>
    </row>
    <row r="16" spans="1:12" x14ac:dyDescent="0.2">
      <c r="A16" s="95" t="s">
        <v>211</v>
      </c>
      <c r="B16" s="180" t="s">
        <v>212</v>
      </c>
      <c r="C16" s="181"/>
      <c r="D16" s="181"/>
      <c r="E16" s="182"/>
      <c r="F16" s="86"/>
      <c r="G16" s="188" t="s">
        <v>213</v>
      </c>
      <c r="H16" s="189"/>
      <c r="I16" s="190"/>
      <c r="J16" s="191"/>
      <c r="K16" s="191"/>
      <c r="L16" s="192"/>
    </row>
    <row r="17" spans="1:12" x14ac:dyDescent="0.2">
      <c r="A17" s="96" t="s">
        <v>214</v>
      </c>
      <c r="B17" s="204" t="s">
        <v>215</v>
      </c>
      <c r="C17" s="205"/>
      <c r="D17" s="205"/>
      <c r="E17" s="206"/>
      <c r="F17" s="86"/>
      <c r="G17" s="209" t="s">
        <v>216</v>
      </c>
      <c r="H17" s="210"/>
      <c r="I17" s="211"/>
      <c r="J17" s="212"/>
      <c r="K17" s="212"/>
      <c r="L17" s="213"/>
    </row>
    <row r="18" spans="1:12" x14ac:dyDescent="0.2">
      <c r="A18" s="83"/>
      <c r="B18" s="83"/>
      <c r="C18" s="83"/>
      <c r="D18" s="83"/>
      <c r="E18" s="83"/>
      <c r="F18" s="83"/>
      <c r="G18" s="83"/>
      <c r="H18" s="83"/>
      <c r="I18" s="83"/>
      <c r="J18" s="83"/>
      <c r="K18" s="83"/>
      <c r="L18" s="83"/>
    </row>
    <row r="19" spans="1:12" ht="15.75" x14ac:dyDescent="0.2">
      <c r="A19" s="97" t="s">
        <v>217</v>
      </c>
      <c r="B19" s="98"/>
      <c r="C19" s="98"/>
      <c r="D19" s="98"/>
      <c r="E19" s="98"/>
      <c r="F19" s="86"/>
      <c r="G19" s="84" t="s">
        <v>218</v>
      </c>
      <c r="H19" s="87"/>
      <c r="I19" s="85"/>
      <c r="J19" s="85"/>
      <c r="K19" s="85"/>
      <c r="L19" s="85"/>
    </row>
    <row r="20" spans="1:12" ht="25.5" x14ac:dyDescent="0.2">
      <c r="A20" s="214" t="s">
        <v>219</v>
      </c>
      <c r="B20" s="214"/>
      <c r="C20" s="99" t="s">
        <v>35</v>
      </c>
      <c r="D20" s="100" t="s">
        <v>220</v>
      </c>
      <c r="E20" s="100" t="s">
        <v>221</v>
      </c>
      <c r="F20" s="83"/>
      <c r="G20" s="215" t="s">
        <v>222</v>
      </c>
      <c r="H20" s="216"/>
      <c r="I20" s="215" t="s">
        <v>221</v>
      </c>
      <c r="J20" s="217"/>
      <c r="K20" s="217"/>
      <c r="L20" s="216"/>
    </row>
    <row r="21" spans="1:12" x14ac:dyDescent="0.2">
      <c r="A21" s="207" t="e">
        <f>#REF!</f>
        <v>#REF!</v>
      </c>
      <c r="B21" s="208"/>
      <c r="C21" s="101"/>
      <c r="D21" s="102" t="e">
        <f>IF(#REF!=0,"",#REF!)</f>
        <v>#REF!</v>
      </c>
      <c r="E21" s="103" t="e">
        <f>IF(#REF!=0,"",#REF!)</f>
        <v>#REF!</v>
      </c>
      <c r="F21" s="83"/>
      <c r="G21" s="83"/>
      <c r="H21" s="83"/>
      <c r="I21" s="104"/>
      <c r="J21" s="83"/>
      <c r="K21" s="83"/>
      <c r="L21" s="83"/>
    </row>
    <row r="22" spans="1:12" x14ac:dyDescent="0.2">
      <c r="A22" s="207" t="e">
        <f>#REF!</f>
        <v>#REF!</v>
      </c>
      <c r="B22" s="208"/>
      <c r="C22" s="101"/>
      <c r="D22" s="102" t="e">
        <f>#REF!</f>
        <v>#REF!</v>
      </c>
      <c r="E22" s="103" t="e">
        <f>IF(#REF!=0,"",#REF!)</f>
        <v>#REF!</v>
      </c>
      <c r="F22" s="83"/>
      <c r="G22" s="83"/>
      <c r="H22" s="83"/>
      <c r="I22" s="104"/>
      <c r="J22" s="83"/>
      <c r="K22" s="83"/>
      <c r="L22" s="83"/>
    </row>
    <row r="23" spans="1:12" x14ac:dyDescent="0.2">
      <c r="A23" s="207" t="e">
        <f>#REF!</f>
        <v>#REF!</v>
      </c>
      <c r="B23" s="208"/>
      <c r="C23" s="101"/>
      <c r="D23" s="102" t="e">
        <f>#REF!</f>
        <v>#REF!</v>
      </c>
      <c r="E23" s="103" t="e">
        <f>IF(#REF!=0,"",#REF!)</f>
        <v>#REF!</v>
      </c>
      <c r="F23" s="83"/>
      <c r="G23" s="83"/>
      <c r="H23" s="83"/>
      <c r="I23" s="104"/>
      <c r="J23" s="83"/>
      <c r="K23" s="83"/>
      <c r="L23" s="83"/>
    </row>
    <row r="24" spans="1:12" x14ac:dyDescent="0.2">
      <c r="A24" s="207" t="e">
        <f>#REF!</f>
        <v>#REF!</v>
      </c>
      <c r="B24" s="208"/>
      <c r="C24" s="101"/>
      <c r="D24" s="102" t="e">
        <f>#REF!</f>
        <v>#REF!</v>
      </c>
      <c r="E24" s="103" t="e">
        <f>IF(#REF!=0,"",#REF!)</f>
        <v>#REF!</v>
      </c>
      <c r="F24" s="83"/>
      <c r="G24" s="83"/>
      <c r="H24" s="83"/>
      <c r="I24" s="104"/>
      <c r="J24" s="83"/>
      <c r="K24" s="83"/>
      <c r="L24" s="83"/>
    </row>
    <row r="25" spans="1:12" x14ac:dyDescent="0.2">
      <c r="A25" s="207" t="e">
        <f>#REF!</f>
        <v>#REF!</v>
      </c>
      <c r="B25" s="208"/>
      <c r="C25" s="101"/>
      <c r="D25" s="102" t="e">
        <f>#REF!</f>
        <v>#REF!</v>
      </c>
      <c r="E25" s="103" t="e">
        <f>IF(#REF!=0,"",#REF!)</f>
        <v>#REF!</v>
      </c>
      <c r="F25" s="83"/>
      <c r="G25" s="83"/>
      <c r="H25" s="83"/>
      <c r="I25" s="104"/>
      <c r="J25" s="83"/>
      <c r="K25" s="83"/>
      <c r="L25" s="83"/>
    </row>
    <row r="26" spans="1:12" x14ac:dyDescent="0.2">
      <c r="A26" s="207" t="e">
        <f>#REF!</f>
        <v>#REF!</v>
      </c>
      <c r="B26" s="208"/>
      <c r="C26" s="101"/>
      <c r="D26" s="102" t="e">
        <f>#REF!</f>
        <v>#REF!</v>
      </c>
      <c r="E26" s="103" t="e">
        <f>IF(#REF!=0,"",#REF!)</f>
        <v>#REF!</v>
      </c>
      <c r="F26" s="83"/>
      <c r="G26" s="83"/>
      <c r="H26" s="83"/>
      <c r="I26" s="104"/>
      <c r="J26" s="83"/>
      <c r="K26" s="83"/>
      <c r="L26" s="83"/>
    </row>
    <row r="27" spans="1:12" x14ac:dyDescent="0.2">
      <c r="A27" s="207" t="e">
        <f>#REF!</f>
        <v>#REF!</v>
      </c>
      <c r="B27" s="208"/>
      <c r="C27" s="101"/>
      <c r="D27" s="102" t="e">
        <f>#REF!</f>
        <v>#REF!</v>
      </c>
      <c r="E27" s="103" t="e">
        <f>IF(#REF!=0,"",#REF!)</f>
        <v>#REF!</v>
      </c>
      <c r="F27" s="83"/>
      <c r="G27" s="83"/>
      <c r="H27" s="83"/>
      <c r="I27" s="104"/>
      <c r="J27" s="83"/>
      <c r="K27" s="83"/>
      <c r="L27" s="83"/>
    </row>
    <row r="28" spans="1:12" x14ac:dyDescent="0.2">
      <c r="A28" s="207" t="e">
        <f>#REF!</f>
        <v>#REF!</v>
      </c>
      <c r="B28" s="208"/>
      <c r="C28" s="101"/>
      <c r="D28" s="102" t="e">
        <f>#REF!</f>
        <v>#REF!</v>
      </c>
      <c r="E28" s="103" t="e">
        <f>IF(#REF!=0,"",#REF!)</f>
        <v>#REF!</v>
      </c>
      <c r="F28" s="83"/>
      <c r="G28" s="83"/>
      <c r="H28" s="83"/>
      <c r="I28" s="104"/>
      <c r="J28" s="83"/>
      <c r="K28" s="83"/>
      <c r="L28" s="83"/>
    </row>
    <row r="29" spans="1:12" x14ac:dyDescent="0.2">
      <c r="A29" s="207"/>
      <c r="B29" s="208"/>
      <c r="C29" s="101"/>
      <c r="D29" s="102" t="e">
        <f>IF(#REF!=0,"",#REF!)</f>
        <v>#REF!</v>
      </c>
      <c r="E29" s="103" t="e">
        <f>IF(#REF!=0,"",#REF!)</f>
        <v>#REF!</v>
      </c>
      <c r="F29" s="83"/>
      <c r="G29" s="83"/>
      <c r="H29" s="83"/>
      <c r="I29" s="104"/>
      <c r="J29" s="83"/>
      <c r="K29" s="83"/>
      <c r="L29" s="83"/>
    </row>
    <row r="30" spans="1:12" x14ac:dyDescent="0.2">
      <c r="A30" s="207" t="e">
        <f ca="1">MID(CELL("filename",#REF!),FIND("]",CELL("filename"),1)+1,255)</f>
        <v>#REF!</v>
      </c>
      <c r="B30" s="208"/>
      <c r="C30" s="101"/>
      <c r="D30" s="102" t="e">
        <f>IF(#REF!=0,"",#REF!)</f>
        <v>#REF!</v>
      </c>
      <c r="E30" s="103" t="e">
        <f>IF(#REF!=0,"",#REF!)</f>
        <v>#REF!</v>
      </c>
      <c r="F30" s="83"/>
      <c r="G30" s="83"/>
      <c r="H30" s="83"/>
      <c r="I30" s="104"/>
      <c r="J30" s="83"/>
      <c r="K30" s="83"/>
      <c r="L30" s="83"/>
    </row>
    <row r="31" spans="1:12" x14ac:dyDescent="0.2">
      <c r="A31" s="207" t="e">
        <f ca="1">MID(CELL("filename",#REF!),FIND("]",CELL("filename"),1)+1,255)</f>
        <v>#REF!</v>
      </c>
      <c r="B31" s="208"/>
      <c r="C31" s="101"/>
      <c r="D31" s="102" t="e">
        <f>IF(#REF!=0,"",#REF!)</f>
        <v>#REF!</v>
      </c>
      <c r="E31" s="103" t="e">
        <f>IF(#REF!=0,"",#REF!)</f>
        <v>#REF!</v>
      </c>
      <c r="F31" s="83"/>
      <c r="G31" s="83"/>
      <c r="H31" s="83"/>
      <c r="I31" s="104"/>
      <c r="J31" s="83"/>
      <c r="K31" s="83"/>
      <c r="L31" s="83"/>
    </row>
    <row r="32" spans="1:12" x14ac:dyDescent="0.2">
      <c r="A32" s="207" t="e">
        <f ca="1">MID(CELL("filename",#REF!),FIND("]",CELL("filename"),1)+1,255)</f>
        <v>#REF!</v>
      </c>
      <c r="B32" s="208"/>
      <c r="C32" s="101"/>
      <c r="D32" s="102" t="e">
        <f>IF(#REF!=0,"",#REF!)</f>
        <v>#REF!</v>
      </c>
      <c r="E32" s="103" t="e">
        <f>IF(#REF!=0,"",#REF!)</f>
        <v>#REF!</v>
      </c>
      <c r="F32" s="83"/>
      <c r="G32" s="83"/>
      <c r="H32" s="83"/>
      <c r="I32" s="104"/>
      <c r="J32" s="83"/>
      <c r="K32" s="83"/>
      <c r="L32" s="83"/>
    </row>
    <row r="33" spans="1:12" ht="15.75" x14ac:dyDescent="0.25">
      <c r="A33" s="207" t="e">
        <f ca="1">MID(CELL("filename",#REF!),FIND("]",CELL("filename"),1)+1,255)</f>
        <v>#REF!</v>
      </c>
      <c r="B33" s="208"/>
      <c r="C33" s="101"/>
      <c r="D33" s="102" t="e">
        <f>IF(#REF!=0,"",#REF!)</f>
        <v>#REF!</v>
      </c>
      <c r="E33" s="103" t="e">
        <f>IF(#REF!=0,"",#REF!)</f>
        <v>#REF!</v>
      </c>
      <c r="F33" s="83"/>
      <c r="G33" s="105" t="s">
        <v>223</v>
      </c>
      <c r="H33" s="106"/>
      <c r="I33" s="107"/>
      <c r="J33" s="107"/>
      <c r="K33" s="107"/>
      <c r="L33" s="107"/>
    </row>
    <row r="34" spans="1:12" x14ac:dyDescent="0.2">
      <c r="A34" s="207" t="e">
        <f ca="1">MID(CELL("filename",#REF!),FIND("]",CELL("filename"),1)+1,255)</f>
        <v>#REF!</v>
      </c>
      <c r="B34" s="208"/>
      <c r="C34" s="101"/>
      <c r="D34" s="102" t="e">
        <f>IF(#REF!=0,"",#REF!)</f>
        <v>#REF!</v>
      </c>
      <c r="E34" s="103" t="e">
        <f>IF(#REF!=0,"",#REF!)</f>
        <v>#REF!</v>
      </c>
      <c r="F34" s="83"/>
      <c r="G34" s="220" t="s">
        <v>224</v>
      </c>
      <c r="H34" s="221"/>
      <c r="I34" s="222"/>
      <c r="J34" s="226" t="s">
        <v>222</v>
      </c>
      <c r="K34" s="228" t="s">
        <v>225</v>
      </c>
      <c r="L34" s="218" t="s">
        <v>221</v>
      </c>
    </row>
    <row r="35" spans="1:12" x14ac:dyDescent="0.2">
      <c r="A35" s="207" t="e">
        <f ca="1">MID(CELL("filename",#REF!),FIND("]",CELL("filename"),1)+1,255)</f>
        <v>#REF!</v>
      </c>
      <c r="B35" s="208"/>
      <c r="C35" s="101"/>
      <c r="D35" s="102" t="e">
        <f>IF(#REF!=0,"",#REF!)</f>
        <v>#REF!</v>
      </c>
      <c r="E35" s="103" t="e">
        <f>IF(#REF!=0,"",#REF!)</f>
        <v>#REF!</v>
      </c>
      <c r="F35" s="83"/>
      <c r="G35" s="223"/>
      <c r="H35" s="224"/>
      <c r="I35" s="225"/>
      <c r="J35" s="227"/>
      <c r="K35" s="229"/>
      <c r="L35" s="219"/>
    </row>
    <row r="36" spans="1:12" x14ac:dyDescent="0.2">
      <c r="A36" s="207" t="e">
        <f ca="1">MID(CELL("filename",#REF!),FIND("]",CELL("filename"),1)+1,255)</f>
        <v>#REF!</v>
      </c>
      <c r="B36" s="208"/>
      <c r="C36" s="101"/>
      <c r="D36" s="102" t="e">
        <f>IF(#REF!=0,"",#REF!)</f>
        <v>#REF!</v>
      </c>
      <c r="E36" s="103" t="e">
        <f>IF(#REF!=0,"",#REF!)</f>
        <v>#REF!</v>
      </c>
      <c r="F36" s="83"/>
      <c r="G36" s="242" t="s">
        <v>226</v>
      </c>
      <c r="H36" s="243"/>
      <c r="I36" s="244"/>
      <c r="J36" s="108" t="e">
        <f>#REF!+#REF!+#REF!+#REF!+#REF!+#REF!+#REF!+#REF!+#REF!+#REF!+#REF!+#REF!+#REF!+#REF!+#REF!+#REF!+#REF!+#REF!+#REF!+#REF!</f>
        <v>#REF!</v>
      </c>
      <c r="K36" s="109" t="e">
        <f>J36/$J$42</f>
        <v>#REF!</v>
      </c>
      <c r="L36" s="110" t="e">
        <f>#REF!+#REF!+#REF!+#REF!+#REF!+#REF!+#REF!+#REF!+#REF!+#REF!+#REF!+#REF!+#REF!+#REF!+#REF!+#REF!+#REF!+#REF!+#REF!+#REF!</f>
        <v>#REF!</v>
      </c>
    </row>
    <row r="37" spans="1:12" x14ac:dyDescent="0.2">
      <c r="A37" s="207" t="e">
        <f ca="1">MID(CELL("filename",#REF!),FIND("]",CELL("filename"),1)+1,255)</f>
        <v>#REF!</v>
      </c>
      <c r="B37" s="208"/>
      <c r="C37" s="101"/>
      <c r="D37" s="102" t="e">
        <f>IF(#REF!=0,"",#REF!)</f>
        <v>#REF!</v>
      </c>
      <c r="E37" s="103" t="e">
        <f>IF(#REF!=0,"",#REF!)</f>
        <v>#REF!</v>
      </c>
      <c r="F37" s="83"/>
      <c r="G37" s="230" t="s">
        <v>227</v>
      </c>
      <c r="H37" s="231"/>
      <c r="I37" s="232"/>
      <c r="J37" s="111" t="e">
        <f>#REF!+#REF!+#REF!+#REF!+#REF!+#REF!+#REF!+#REF!+#REF!+#REF!+#REF!+#REF!+#REF!+#REF!+#REF!+#REF!+#REF!+#REF!+#REF!+#REF!</f>
        <v>#REF!</v>
      </c>
      <c r="K37" s="112" t="e">
        <f>J37/$J$42</f>
        <v>#REF!</v>
      </c>
      <c r="L37" s="113" t="e">
        <f>#REF!+#REF!+#REF!+#REF!+#REF!+#REF!+#REF!+#REF!+#REF!+#REF!+#REF!+#REF!+#REF!+#REF!+#REF!+#REF!+#REF!+#REF!+#REF!+#REF!</f>
        <v>#REF!</v>
      </c>
    </row>
    <row r="38" spans="1:12" x14ac:dyDescent="0.2">
      <c r="A38" s="245" t="e">
        <f ca="1">MID(CELL("filename",#REF!),FIND("]",CELL("filename"),1)+1,255)</f>
        <v>#REF!</v>
      </c>
      <c r="B38" s="246"/>
      <c r="C38" s="114"/>
      <c r="D38" s="115" t="e">
        <f>IF(#REF!=0,"",#REF!)</f>
        <v>#REF!</v>
      </c>
      <c r="E38" s="116" t="e">
        <f>IF(#REF!=0,"",#REF!)</f>
        <v>#REF!</v>
      </c>
      <c r="F38" s="83"/>
      <c r="G38" s="247" t="s">
        <v>228</v>
      </c>
      <c r="H38" s="248"/>
      <c r="I38" s="249"/>
      <c r="J38" s="117" t="e">
        <f>#REF!+#REF!+#REF!+#REF!+#REF!+#REF!+#REF!+#REF!+#REF!+#REF!+#REF!+#REF!+#REF!+#REF!+#REF!+#REF!+#REF!+#REF!+#REF!+#REF!</f>
        <v>#REF!</v>
      </c>
      <c r="K38" s="118" t="e">
        <f>J38/$J$42</f>
        <v>#REF!</v>
      </c>
      <c r="L38" s="119" t="e">
        <f>#REF!+#REF!+#REF!+#REF!+#REF!+#REF!+#REF!+#REF!+#REF!+#REF!+#REF!+#REF!+#REF!+#REF!+#REF!+#REF!+#REF!+#REF!+#REF!+#REF!</f>
        <v>#REF!</v>
      </c>
    </row>
    <row r="39" spans="1:12" x14ac:dyDescent="0.2">
      <c r="A39" s="83"/>
      <c r="B39" s="83"/>
      <c r="C39" s="83"/>
      <c r="D39" s="83"/>
      <c r="E39" s="120"/>
      <c r="F39" s="83"/>
      <c r="G39" s="230" t="s">
        <v>229</v>
      </c>
      <c r="H39" s="231"/>
      <c r="I39" s="232"/>
      <c r="J39" s="111" t="e">
        <f>#REF!+#REF!+#REF!+#REF!+#REF!+#REF!+#REF!+#REF!+#REF!+#REF!+#REF!+#REF!+#REF!+#REF!+#REF!+#REF!+#REF!+#REF!+#REF!+#REF!</f>
        <v>#REF!</v>
      </c>
      <c r="K39" s="112" t="e">
        <f>J39/$J$42</f>
        <v>#REF!</v>
      </c>
      <c r="L39" s="113" t="e">
        <f>#REF!+#REF!+#REF!+#REF!+#REF!+#REF!+#REF!+#REF!+#REF!+#REF!+#REF!+#REF!+#REF!+#REF!+#REF!+#REF!+#REF!+#REF!+#REF!+#REF!</f>
        <v>#REF!</v>
      </c>
    </row>
    <row r="40" spans="1:12" x14ac:dyDescent="0.2">
      <c r="A40" s="121" t="s">
        <v>29</v>
      </c>
      <c r="B40" s="122"/>
      <c r="C40" s="123"/>
      <c r="D40" s="124" t="e">
        <f>SUM(D21:D38)</f>
        <v>#REF!</v>
      </c>
      <c r="E40" s="125" t="e">
        <f>SUM(E21:E38)</f>
        <v>#REF!</v>
      </c>
      <c r="F40" s="83"/>
      <c r="G40" s="233" t="s">
        <v>230</v>
      </c>
      <c r="H40" s="234"/>
      <c r="I40" s="235"/>
      <c r="J40" s="126" t="e">
        <f>#REF!+#REF!+#REF!+#REF!+#REF!+#REF!+#REF!+#REF!+#REF!+#REF!+#REF!+#REF!+#REF!+#REF!+#REF!+#REF!+#REF!+#REF!+#REF!+#REF!</f>
        <v>#REF!</v>
      </c>
      <c r="K40" s="127" t="e">
        <f>J40/$J$42</f>
        <v>#REF!</v>
      </c>
      <c r="L40" s="128" t="e">
        <f>#REF!+#REF!+#REF!+#REF!+#REF!+#REF!+#REF!+#REF!+#REF!+#REF!+#REF!+#REF!+#REF!+#REF!+#REF!+#REF!+#REF!+#REF!+#REF!+#REF!</f>
        <v>#REF!</v>
      </c>
    </row>
    <row r="41" spans="1:12" x14ac:dyDescent="0.2">
      <c r="A41" s="83"/>
      <c r="B41" s="83"/>
      <c r="C41" s="83"/>
      <c r="D41" s="83"/>
      <c r="E41" s="120"/>
      <c r="F41" s="83"/>
      <c r="G41" s="83"/>
      <c r="H41" s="83"/>
      <c r="I41" s="83"/>
      <c r="J41" s="83"/>
      <c r="K41" s="83"/>
      <c r="L41" s="83"/>
    </row>
    <row r="42" spans="1:12" x14ac:dyDescent="0.2">
      <c r="A42" s="83"/>
      <c r="B42" s="83"/>
      <c r="C42" s="83"/>
      <c r="D42" s="83"/>
      <c r="E42" s="83"/>
      <c r="F42" s="83"/>
      <c r="G42" s="236" t="s">
        <v>29</v>
      </c>
      <c r="H42" s="237"/>
      <c r="I42" s="238"/>
      <c r="J42" s="129" t="e">
        <f>SUM(J36:J40)</f>
        <v>#REF!</v>
      </c>
      <c r="K42" s="130" t="e">
        <f>J42/$J$42</f>
        <v>#REF!</v>
      </c>
      <c r="L42" s="131" t="e">
        <f>SUM(L36:L40)</f>
        <v>#REF!</v>
      </c>
    </row>
    <row r="43" spans="1:12" x14ac:dyDescent="0.2">
      <c r="A43" s="83"/>
      <c r="B43" s="83"/>
      <c r="C43" s="83"/>
      <c r="D43" s="83"/>
      <c r="E43" s="120"/>
      <c r="F43" s="83"/>
      <c r="G43" s="83"/>
      <c r="H43" s="83"/>
      <c r="I43" s="83"/>
      <c r="J43" s="83"/>
      <c r="K43" s="83"/>
      <c r="L43" s="83"/>
    </row>
    <row r="44" spans="1:12" x14ac:dyDescent="0.2">
      <c r="A44" s="132"/>
      <c r="B44" s="83"/>
      <c r="C44" s="83"/>
      <c r="D44" s="83"/>
      <c r="E44" s="83"/>
      <c r="F44" s="83"/>
      <c r="G44" s="239" t="s">
        <v>30</v>
      </c>
      <c r="H44" s="240"/>
      <c r="I44" s="241"/>
      <c r="J44" s="133" t="e">
        <f>#REF!+#REF!+#REF!+#REF!+#REF!+#REF!+#REF!+#REF!+#REF!+#REF!+#REF!+#REF!+#REF!+#REF!+#REF!+#REF!+#REF!+#REF!+#REF!+#REF!</f>
        <v>#REF!</v>
      </c>
      <c r="K44" s="134"/>
      <c r="L44" s="135" t="e">
        <f>#REF!+#REF!+#REF!+#REF!+#REF!+#REF!+#REF!+#REF!+#REF!+#REF!+#REF!+#REF!+#REF!+#REF!+#REF!+#REF!+#REF!+#REF!+#REF!+#REF!</f>
        <v>#REF!</v>
      </c>
    </row>
    <row r="45" spans="1:12" x14ac:dyDescent="0.2">
      <c r="A45" s="83"/>
      <c r="B45" s="83"/>
      <c r="C45" s="83"/>
      <c r="D45" s="83"/>
      <c r="E45" s="83"/>
      <c r="F45" s="83"/>
      <c r="G45" s="83"/>
      <c r="H45" s="83"/>
      <c r="I45" s="83"/>
      <c r="J45" s="83"/>
      <c r="K45" s="83"/>
      <c r="L45" s="83"/>
    </row>
    <row r="46" spans="1:12" x14ac:dyDescent="0.2">
      <c r="A46" s="83"/>
      <c r="B46" s="83"/>
      <c r="C46" s="83"/>
      <c r="D46" s="83"/>
      <c r="E46" s="83"/>
      <c r="F46" s="83"/>
      <c r="G46" s="83"/>
      <c r="H46" s="83"/>
      <c r="I46" s="83"/>
      <c r="J46" s="83"/>
      <c r="K46" s="83"/>
      <c r="L46" s="136" t="s">
        <v>231</v>
      </c>
    </row>
    <row r="47" spans="1:12" x14ac:dyDescent="0.2">
      <c r="A47" s="73"/>
      <c r="B47" s="73"/>
      <c r="C47" s="73"/>
      <c r="D47" s="73"/>
      <c r="E47" s="73"/>
      <c r="F47" s="83"/>
      <c r="G47" s="83"/>
      <c r="H47" s="83"/>
      <c r="I47" s="83"/>
      <c r="J47" s="83"/>
      <c r="K47" s="83"/>
      <c r="L47" s="83"/>
    </row>
    <row r="48" spans="1:12" x14ac:dyDescent="0.2">
      <c r="A48" s="73"/>
      <c r="B48" s="73"/>
      <c r="C48" s="73"/>
      <c r="D48" s="73"/>
      <c r="E48" s="73"/>
      <c r="F48" s="83"/>
      <c r="G48" s="83"/>
      <c r="H48" s="83"/>
      <c r="I48" s="83"/>
      <c r="J48" s="83"/>
      <c r="K48" s="83"/>
      <c r="L48" s="83"/>
    </row>
  </sheetData>
  <mergeCells count="60">
    <mergeCell ref="G39:I39"/>
    <mergeCell ref="G40:I40"/>
    <mergeCell ref="G42:I42"/>
    <mergeCell ref="G44:I44"/>
    <mergeCell ref="A36:B36"/>
    <mergeCell ref="G36:I36"/>
    <mergeCell ref="A37:B37"/>
    <mergeCell ref="G37:I37"/>
    <mergeCell ref="A38:B38"/>
    <mergeCell ref="G38:I38"/>
    <mergeCell ref="L34:L35"/>
    <mergeCell ref="A35:B35"/>
    <mergeCell ref="A27:B27"/>
    <mergeCell ref="A28:B28"/>
    <mergeCell ref="A29:B29"/>
    <mergeCell ref="A30:B30"/>
    <mergeCell ref="A31:B31"/>
    <mergeCell ref="A32:B32"/>
    <mergeCell ref="A33:B33"/>
    <mergeCell ref="A34:B34"/>
    <mergeCell ref="G34:I35"/>
    <mergeCell ref="J34:J35"/>
    <mergeCell ref="K34:K35"/>
    <mergeCell ref="A26:B26"/>
    <mergeCell ref="B17:E17"/>
    <mergeCell ref="G17:H17"/>
    <mergeCell ref="I17:L17"/>
    <mergeCell ref="A20:B20"/>
    <mergeCell ref="G20:H20"/>
    <mergeCell ref="I20:L20"/>
    <mergeCell ref="A21:B21"/>
    <mergeCell ref="A22:B22"/>
    <mergeCell ref="A23:B23"/>
    <mergeCell ref="A24:B24"/>
    <mergeCell ref="A25:B25"/>
    <mergeCell ref="B15:E15"/>
    <mergeCell ref="G15:H15"/>
    <mergeCell ref="I15:L15"/>
    <mergeCell ref="B16:E16"/>
    <mergeCell ref="G16:H16"/>
    <mergeCell ref="I16:L16"/>
    <mergeCell ref="G14:H14"/>
    <mergeCell ref="I14:L14"/>
    <mergeCell ref="B10:E10"/>
    <mergeCell ref="G10:H10"/>
    <mergeCell ref="I10:L10"/>
    <mergeCell ref="B11:E11"/>
    <mergeCell ref="G11:H11"/>
    <mergeCell ref="I11:L11"/>
    <mergeCell ref="B12:E12"/>
    <mergeCell ref="G12:H12"/>
    <mergeCell ref="I12:L12"/>
    <mergeCell ref="G13:H13"/>
    <mergeCell ref="I13:L13"/>
    <mergeCell ref="B8:E8"/>
    <mergeCell ref="G8:H8"/>
    <mergeCell ref="I8:L8"/>
    <mergeCell ref="B9:E9"/>
    <mergeCell ref="G9:H9"/>
    <mergeCell ref="I9:L9"/>
  </mergeCells>
  <phoneticPr fontId="3" type="noConversion"/>
  <conditionalFormatting sqref="A21:B29">
    <cfRule type="cellIs" dxfId="111" priority="10" stopIfTrue="1" operator="equal">
      <formula>"2 - X"</formula>
    </cfRule>
  </conditionalFormatting>
  <conditionalFormatting sqref="A30:B30">
    <cfRule type="cellIs" dxfId="110" priority="1" stopIfTrue="1" operator="equal">
      <formula>"12 - X"</formula>
    </cfRule>
  </conditionalFormatting>
  <conditionalFormatting sqref="A31:B31">
    <cfRule type="cellIs" dxfId="109" priority="2" stopIfTrue="1" operator="equal">
      <formula>"13 - X"</formula>
    </cfRule>
  </conditionalFormatting>
  <conditionalFormatting sqref="A32:B32">
    <cfRule type="cellIs" dxfId="108" priority="3" stopIfTrue="1" operator="equal">
      <formula>"14 - X"</formula>
    </cfRule>
  </conditionalFormatting>
  <conditionalFormatting sqref="A33:B33">
    <cfRule type="cellIs" dxfId="107" priority="4" stopIfTrue="1" operator="equal">
      <formula>"15 - X"</formula>
    </cfRule>
  </conditionalFormatting>
  <conditionalFormatting sqref="A34:B34">
    <cfRule type="cellIs" dxfId="106" priority="5" stopIfTrue="1" operator="equal">
      <formula>"16 - X"</formula>
    </cfRule>
  </conditionalFormatting>
  <conditionalFormatting sqref="A35:B35">
    <cfRule type="cellIs" dxfId="105" priority="6" stopIfTrue="1" operator="equal">
      <formula>"17 - X"</formula>
    </cfRule>
  </conditionalFormatting>
  <conditionalFormatting sqref="A36:B36">
    <cfRule type="cellIs" dxfId="104" priority="7" stopIfTrue="1" operator="equal">
      <formula>"18 - X"</formula>
    </cfRule>
  </conditionalFormatting>
  <conditionalFormatting sqref="A37:B37">
    <cfRule type="cellIs" dxfId="103" priority="8" stopIfTrue="1" operator="equal">
      <formula>"19 - X"</formula>
    </cfRule>
  </conditionalFormatting>
  <conditionalFormatting sqref="A38:B38">
    <cfRule type="cellIs" dxfId="102" priority="9" stopIfTrue="1" operator="equal">
      <formula>"20 - X"</formula>
    </cfRule>
  </conditionalFormatting>
  <pageMargins left="0.7" right="0.7" top="0.75" bottom="0.75" header="0.3" footer="0.3"/>
  <drawing r:id="rId1"/>
  <legacyDrawing r:id="rId2"/>
  <oleObjects>
    <mc:AlternateContent xmlns:mc="http://schemas.openxmlformats.org/markup-compatibility/2006">
      <mc:Choice Requires="x14">
        <oleObject progId="Paint.Picture" shapeId="7169" r:id="rId3">
          <objectPr defaultSize="0" autoPict="0" altText="" r:id="rId4">
            <anchor moveWithCells="1">
              <from>
                <xdr:col>10</xdr:col>
                <xdr:colOff>104775</xdr:colOff>
                <xdr:row>46</xdr:row>
                <xdr:rowOff>19050</xdr:rowOff>
              </from>
              <to>
                <xdr:col>11</xdr:col>
                <xdr:colOff>209550</xdr:colOff>
                <xdr:row>47</xdr:row>
                <xdr:rowOff>142875</xdr:rowOff>
              </to>
            </anchor>
          </objectPr>
        </oleObject>
      </mc:Choice>
      <mc:Fallback>
        <oleObject progId="Paint.Picture" shapeId="7169" r:id="rId3"/>
      </mc:Fallback>
    </mc:AlternateContent>
    <mc:AlternateContent xmlns:mc="http://schemas.openxmlformats.org/markup-compatibility/2006">
      <mc:Choice Requires="x14">
        <oleObject progId="Paint.Picture" shapeId="7170" r:id="rId5">
          <objectPr defaultSize="0" autoPict="0" altText="" r:id="rId6">
            <anchor moveWithCells="1" sizeWithCells="1">
              <from>
                <xdr:col>10</xdr:col>
                <xdr:colOff>438150</xdr:colOff>
                <xdr:row>0</xdr:row>
                <xdr:rowOff>95250</xdr:rowOff>
              </from>
              <to>
                <xdr:col>11</xdr:col>
                <xdr:colOff>247650</xdr:colOff>
                <xdr:row>1</xdr:row>
                <xdr:rowOff>219075</xdr:rowOff>
              </to>
            </anchor>
          </objectPr>
        </oleObject>
      </mc:Choice>
      <mc:Fallback>
        <oleObject progId="Paint.Picture" shapeId="7170"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2731-54ED-4AB4-A519-3C1C0B4CADFD}">
  <dimension ref="A1:L47"/>
  <sheetViews>
    <sheetView workbookViewId="0">
      <selection activeCell="F35" sqref="F35"/>
    </sheetView>
  </sheetViews>
  <sheetFormatPr defaultRowHeight="14.25" x14ac:dyDescent="0.2"/>
  <sheetData>
    <row r="1" spans="1:12" x14ac:dyDescent="0.2">
      <c r="A1" s="73"/>
      <c r="B1" s="73"/>
      <c r="C1" s="73"/>
      <c r="D1" s="73"/>
      <c r="E1" s="73"/>
      <c r="F1" s="73"/>
      <c r="G1" s="73"/>
      <c r="H1" s="73"/>
      <c r="I1" s="73"/>
      <c r="J1" s="73"/>
      <c r="K1" s="73"/>
      <c r="L1" s="73"/>
    </row>
    <row r="2" spans="1:12" ht="20.25" x14ac:dyDescent="0.3">
      <c r="A2" s="73"/>
      <c r="B2" s="73"/>
      <c r="C2" s="73"/>
      <c r="D2" s="73"/>
      <c r="E2" s="73"/>
      <c r="F2" s="76" t="str">
        <f>[1]Snapshot!$I$9</f>
        <v>Release 1.1</v>
      </c>
      <c r="G2" s="76"/>
      <c r="H2" s="76"/>
      <c r="I2" s="76"/>
      <c r="J2" s="73"/>
      <c r="K2" s="73"/>
      <c r="L2" s="73"/>
    </row>
    <row r="3" spans="1:12" x14ac:dyDescent="0.2">
      <c r="A3" s="73"/>
      <c r="B3" s="73"/>
      <c r="C3" s="73"/>
      <c r="D3" s="73"/>
      <c r="E3" s="73"/>
      <c r="F3" s="79" t="str">
        <f>"Project: "&amp;[1]Snapshot!$B$16&amp;"  "&amp;[1]Snapshot!$B$17</f>
        <v>Project: P18  教育平台</v>
      </c>
      <c r="G3" s="79"/>
      <c r="H3" s="79"/>
      <c r="I3" s="73"/>
      <c r="J3" s="73"/>
      <c r="K3" s="73"/>
      <c r="L3" s="73"/>
    </row>
    <row r="4" spans="1:12" x14ac:dyDescent="0.2">
      <c r="A4" s="73"/>
      <c r="B4" s="73"/>
      <c r="C4" s="73"/>
      <c r="D4" s="73"/>
      <c r="E4" s="73"/>
      <c r="F4" s="73"/>
      <c r="G4" s="73"/>
      <c r="H4" s="73"/>
      <c r="I4" s="73"/>
      <c r="J4" s="73"/>
      <c r="K4" s="73"/>
      <c r="L4" s="73"/>
    </row>
    <row r="5" spans="1:12" ht="24" thickBot="1" x14ac:dyDescent="0.25">
      <c r="A5" s="81" t="s">
        <v>232</v>
      </c>
      <c r="B5" s="81"/>
      <c r="C5" s="82"/>
      <c r="D5" s="82"/>
      <c r="E5" s="82"/>
      <c r="F5" s="82"/>
      <c r="G5" s="82"/>
      <c r="H5" s="82"/>
      <c r="I5" s="82"/>
      <c r="J5" s="82"/>
      <c r="K5" s="82"/>
      <c r="L5" s="82"/>
    </row>
    <row r="6" spans="1:12" x14ac:dyDescent="0.2">
      <c r="A6" s="83"/>
      <c r="B6" s="83"/>
      <c r="C6" s="83"/>
      <c r="D6" s="83"/>
      <c r="E6" s="83"/>
      <c r="F6" s="83"/>
      <c r="G6" s="83"/>
      <c r="H6" s="83"/>
      <c r="I6" s="83"/>
      <c r="J6" s="83"/>
      <c r="K6" s="83"/>
      <c r="L6" s="83"/>
    </row>
    <row r="7" spans="1:12" x14ac:dyDescent="0.2">
      <c r="A7" s="83"/>
      <c r="B7" s="137"/>
      <c r="C7" s="138"/>
      <c r="D7" s="138"/>
      <c r="E7" s="139"/>
      <c r="F7" s="83"/>
      <c r="G7" s="83"/>
      <c r="H7" s="83"/>
      <c r="I7" s="83"/>
      <c r="J7" s="83"/>
      <c r="K7" s="83"/>
      <c r="L7" s="83"/>
    </row>
    <row r="8" spans="1:12" x14ac:dyDescent="0.2">
      <c r="A8" s="83"/>
      <c r="B8" s="83"/>
      <c r="C8" s="83"/>
      <c r="D8" s="83"/>
      <c r="E8" s="83"/>
      <c r="F8" s="83"/>
      <c r="G8" s="83"/>
      <c r="H8" s="83"/>
      <c r="I8" s="83"/>
      <c r="J8" s="83"/>
      <c r="K8" s="83"/>
      <c r="L8" s="83"/>
    </row>
    <row r="9" spans="1:12" x14ac:dyDescent="0.2">
      <c r="A9" s="83"/>
      <c r="B9" s="83"/>
      <c r="C9" s="83"/>
      <c r="D9" s="83"/>
      <c r="E9" s="83"/>
      <c r="F9" s="83"/>
      <c r="G9" s="83"/>
      <c r="H9" s="83"/>
      <c r="I9" s="83"/>
      <c r="J9" s="83"/>
      <c r="K9" s="83"/>
      <c r="L9" s="83"/>
    </row>
    <row r="10" spans="1:12" x14ac:dyDescent="0.2">
      <c r="A10" s="83"/>
      <c r="B10" s="83"/>
      <c r="C10" s="83"/>
      <c r="D10" s="83"/>
      <c r="E10" s="83"/>
      <c r="F10" s="83"/>
      <c r="G10" s="83"/>
      <c r="H10" s="83"/>
      <c r="I10" s="83"/>
      <c r="J10" s="83"/>
      <c r="K10" s="83"/>
      <c r="L10" s="83"/>
    </row>
    <row r="11" spans="1:12" x14ac:dyDescent="0.2">
      <c r="A11" s="83"/>
      <c r="B11" s="83"/>
      <c r="C11" s="83"/>
      <c r="D11" s="83"/>
      <c r="E11" s="83"/>
      <c r="F11" s="83"/>
      <c r="G11" s="83"/>
      <c r="H11" s="83"/>
      <c r="I11" s="83"/>
      <c r="J11" s="83"/>
      <c r="K11" s="83"/>
      <c r="L11" s="83"/>
    </row>
    <row r="12" spans="1:12" x14ac:dyDescent="0.2">
      <c r="A12" s="83"/>
      <c r="B12" s="83"/>
      <c r="C12" s="83"/>
      <c r="D12" s="83"/>
      <c r="E12" s="83"/>
      <c r="F12" s="83"/>
      <c r="G12" s="83"/>
      <c r="H12" s="83"/>
      <c r="I12" s="83"/>
      <c r="J12" s="83"/>
      <c r="K12" s="83"/>
      <c r="L12" s="83"/>
    </row>
    <row r="13" spans="1:12" x14ac:dyDescent="0.2">
      <c r="A13" s="83"/>
      <c r="B13" s="83"/>
      <c r="C13" s="83"/>
      <c r="D13" s="83"/>
      <c r="E13" s="83"/>
      <c r="F13" s="83"/>
      <c r="G13" s="83"/>
      <c r="H13" s="83"/>
      <c r="I13" s="83"/>
      <c r="J13" s="83"/>
      <c r="K13" s="83"/>
      <c r="L13" s="83"/>
    </row>
    <row r="14" spans="1:12" x14ac:dyDescent="0.2">
      <c r="A14" s="83"/>
      <c r="B14" s="83"/>
      <c r="C14" s="83"/>
      <c r="D14" s="83"/>
      <c r="E14" s="83"/>
      <c r="F14" s="83"/>
      <c r="G14" s="83"/>
      <c r="H14" s="83"/>
      <c r="I14" s="83"/>
      <c r="J14" s="83"/>
      <c r="K14" s="83"/>
      <c r="L14" s="83"/>
    </row>
    <row r="15" spans="1:12" x14ac:dyDescent="0.2">
      <c r="A15" s="83"/>
      <c r="B15" s="83"/>
      <c r="C15" s="83"/>
      <c r="D15" s="83"/>
      <c r="E15" s="83"/>
      <c r="F15" s="83"/>
      <c r="G15" s="83"/>
      <c r="H15" s="83"/>
      <c r="I15" s="83"/>
      <c r="J15" s="83"/>
      <c r="K15" s="83"/>
      <c r="L15" s="83"/>
    </row>
    <row r="16" spans="1:12" x14ac:dyDescent="0.2">
      <c r="A16" s="83"/>
      <c r="B16" s="83"/>
      <c r="C16" s="83"/>
      <c r="D16" s="83"/>
      <c r="E16" s="83"/>
      <c r="F16" s="83"/>
      <c r="G16" s="83"/>
      <c r="H16" s="83"/>
      <c r="I16" s="83"/>
      <c r="J16" s="83"/>
      <c r="K16" s="83"/>
      <c r="L16" s="83"/>
    </row>
    <row r="17" spans="1:12" x14ac:dyDescent="0.2">
      <c r="A17" s="83"/>
      <c r="B17" s="83"/>
      <c r="C17" s="83"/>
      <c r="D17" s="83"/>
      <c r="E17" s="83"/>
      <c r="F17" s="83"/>
      <c r="G17" s="83"/>
      <c r="H17" s="83"/>
      <c r="I17" s="83"/>
      <c r="J17" s="83"/>
      <c r="K17" s="83"/>
      <c r="L17" s="83"/>
    </row>
    <row r="18" spans="1:12" ht="15" x14ac:dyDescent="0.2">
      <c r="A18" s="140"/>
      <c r="B18" s="141"/>
      <c r="C18" s="141"/>
      <c r="D18" s="141"/>
      <c r="E18" s="142"/>
      <c r="F18" s="143"/>
      <c r="G18" s="83"/>
      <c r="H18" s="83"/>
      <c r="I18" s="83"/>
      <c r="J18" s="83"/>
      <c r="K18" s="83"/>
      <c r="L18" s="83"/>
    </row>
    <row r="19" spans="1:12" x14ac:dyDescent="0.2">
      <c r="A19" s="83"/>
      <c r="B19" s="83"/>
      <c r="C19" s="83"/>
      <c r="D19" s="83"/>
      <c r="E19" s="83"/>
      <c r="F19" s="83"/>
      <c r="G19" s="83"/>
      <c r="H19" s="83"/>
      <c r="I19" s="83"/>
      <c r="J19" s="83"/>
      <c r="K19" s="83"/>
      <c r="L19" s="83"/>
    </row>
    <row r="20" spans="1:12" x14ac:dyDescent="0.2">
      <c r="A20" s="83"/>
      <c r="B20" s="83"/>
      <c r="C20" s="83"/>
      <c r="D20" s="83"/>
      <c r="E20" s="83"/>
      <c r="F20" s="83"/>
      <c r="G20" s="83"/>
      <c r="H20" s="83"/>
      <c r="I20" s="83"/>
      <c r="J20" s="83"/>
      <c r="K20" s="83"/>
      <c r="L20" s="83"/>
    </row>
    <row r="21" spans="1:12" x14ac:dyDescent="0.2">
      <c r="A21" s="83"/>
      <c r="B21" s="83"/>
      <c r="C21" s="83"/>
      <c r="D21" s="83"/>
      <c r="E21" s="83"/>
      <c r="F21" s="83"/>
      <c r="G21" s="83"/>
      <c r="H21" s="83"/>
      <c r="I21" s="83"/>
      <c r="J21" s="83"/>
      <c r="K21" s="83"/>
      <c r="L21" s="83"/>
    </row>
    <row r="22" spans="1:12" x14ac:dyDescent="0.2">
      <c r="A22" s="83"/>
      <c r="B22" s="83"/>
      <c r="C22" s="83"/>
      <c r="D22" s="83"/>
      <c r="E22" s="83"/>
      <c r="F22" s="83"/>
      <c r="G22" s="83"/>
      <c r="H22" s="83"/>
      <c r="I22" s="83"/>
      <c r="J22" s="83"/>
      <c r="K22" s="83"/>
      <c r="L22" s="83"/>
    </row>
    <row r="23" spans="1:12" x14ac:dyDescent="0.2">
      <c r="A23" s="83"/>
      <c r="B23" s="83"/>
      <c r="C23" s="83"/>
      <c r="D23" s="83"/>
      <c r="E23" s="83"/>
      <c r="F23" s="83"/>
      <c r="G23" s="83"/>
      <c r="H23" s="83"/>
      <c r="I23" s="83"/>
      <c r="J23" s="83"/>
      <c r="K23" s="83"/>
      <c r="L23" s="83"/>
    </row>
    <row r="24" spans="1:12" x14ac:dyDescent="0.2">
      <c r="A24" s="83"/>
      <c r="B24" s="83"/>
      <c r="C24" s="83"/>
      <c r="D24" s="83"/>
      <c r="E24" s="83"/>
      <c r="F24" s="83"/>
      <c r="G24" s="83"/>
      <c r="H24" s="83"/>
      <c r="I24" s="83"/>
      <c r="J24" s="83"/>
      <c r="K24" s="83"/>
      <c r="L24" s="83"/>
    </row>
    <row r="25" spans="1:12" x14ac:dyDescent="0.2">
      <c r="A25" s="83"/>
      <c r="B25" s="83"/>
      <c r="C25" s="83"/>
      <c r="D25" s="83"/>
      <c r="E25" s="83"/>
      <c r="F25" s="83"/>
      <c r="G25" s="83"/>
      <c r="H25" s="83"/>
      <c r="I25" s="83"/>
      <c r="J25" s="83"/>
      <c r="K25" s="83"/>
      <c r="L25" s="83"/>
    </row>
    <row r="26" spans="1:12" x14ac:dyDescent="0.2">
      <c r="A26" s="83"/>
      <c r="B26" s="83"/>
      <c r="C26" s="83"/>
      <c r="D26" s="83"/>
      <c r="E26" s="83"/>
      <c r="F26" s="83"/>
      <c r="G26" s="83"/>
      <c r="H26" s="83"/>
      <c r="I26" s="83"/>
      <c r="J26" s="83"/>
      <c r="K26" s="83"/>
      <c r="L26" s="83"/>
    </row>
    <row r="27" spans="1:12" x14ac:dyDescent="0.2">
      <c r="A27" s="83"/>
      <c r="B27" s="83"/>
      <c r="C27" s="83"/>
      <c r="D27" s="83"/>
      <c r="E27" s="83"/>
      <c r="F27" s="83"/>
      <c r="G27" s="83"/>
      <c r="H27" s="83"/>
      <c r="I27" s="83"/>
      <c r="J27" s="83"/>
      <c r="K27" s="83"/>
      <c r="L27" s="83"/>
    </row>
    <row r="28" spans="1:12" x14ac:dyDescent="0.2">
      <c r="A28" s="83"/>
      <c r="B28" s="83"/>
      <c r="C28" s="83"/>
      <c r="D28" s="83"/>
      <c r="E28" s="83"/>
      <c r="F28" s="83"/>
      <c r="G28" s="83"/>
      <c r="H28" s="83"/>
      <c r="I28" s="83"/>
      <c r="J28" s="83"/>
      <c r="K28" s="83"/>
      <c r="L28" s="83"/>
    </row>
    <row r="29" spans="1:12" x14ac:dyDescent="0.2">
      <c r="A29" s="83"/>
      <c r="B29" s="83"/>
      <c r="C29" s="83"/>
      <c r="D29" s="83"/>
      <c r="E29" s="83"/>
      <c r="F29" s="83"/>
      <c r="G29" s="83"/>
      <c r="H29" s="83"/>
      <c r="I29" s="83"/>
      <c r="J29" s="83"/>
      <c r="K29" s="83"/>
      <c r="L29" s="83"/>
    </row>
    <row r="30" spans="1:12" ht="15.75" x14ac:dyDescent="0.2">
      <c r="A30" s="144" t="s">
        <v>233</v>
      </c>
      <c r="B30" s="145"/>
      <c r="C30" s="145"/>
      <c r="D30" s="145"/>
      <c r="E30" s="146"/>
      <c r="F30" s="147"/>
      <c r="G30" s="147"/>
      <c r="H30" s="147"/>
      <c r="I30" s="147"/>
      <c r="J30" s="147"/>
      <c r="K30" s="147"/>
      <c r="L30" s="147"/>
    </row>
    <row r="31" spans="1:12" x14ac:dyDescent="0.2">
      <c r="A31" s="250" t="s">
        <v>234</v>
      </c>
      <c r="B31" s="226" t="s">
        <v>235</v>
      </c>
      <c r="C31" s="253" t="s">
        <v>236</v>
      </c>
      <c r="D31" s="254"/>
      <c r="E31" s="255" t="s">
        <v>237</v>
      </c>
      <c r="F31" s="148"/>
      <c r="G31" s="148"/>
      <c r="H31" s="148"/>
      <c r="I31" s="257"/>
      <c r="J31" s="257"/>
      <c r="K31" s="257"/>
      <c r="L31" s="257"/>
    </row>
    <row r="32" spans="1:12" x14ac:dyDescent="0.2">
      <c r="A32" s="251"/>
      <c r="B32" s="252"/>
      <c r="C32" s="149" t="s">
        <v>29</v>
      </c>
      <c r="D32" s="149" t="s">
        <v>228</v>
      </c>
      <c r="E32" s="256"/>
      <c r="F32" s="150"/>
      <c r="G32" s="150"/>
      <c r="H32" s="150"/>
      <c r="I32" s="150"/>
      <c r="J32" s="150"/>
      <c r="K32" s="150"/>
      <c r="L32" s="150"/>
    </row>
    <row r="33" spans="1:12" x14ac:dyDescent="0.2">
      <c r="A33" s="151">
        <v>1</v>
      </c>
      <c r="B33" s="152" t="s">
        <v>238</v>
      </c>
      <c r="C33" s="153">
        <v>109</v>
      </c>
      <c r="D33" s="154">
        <v>15</v>
      </c>
      <c r="E33" s="155">
        <v>40.4</v>
      </c>
      <c r="F33" s="156"/>
      <c r="G33" s="156"/>
      <c r="H33" s="156"/>
      <c r="I33" s="157"/>
      <c r="J33" s="157"/>
      <c r="K33" s="157"/>
      <c r="L33" s="157"/>
    </row>
    <row r="34" spans="1:12" x14ac:dyDescent="0.2">
      <c r="A34" s="158">
        <f t="shared" ref="A34:A42" si="0">A33+1</f>
        <v>2</v>
      </c>
      <c r="B34" s="159" t="s">
        <v>239</v>
      </c>
      <c r="C34" s="160">
        <v>356</v>
      </c>
      <c r="D34" s="161">
        <v>24</v>
      </c>
      <c r="E34" s="162">
        <v>111.3</v>
      </c>
      <c r="F34" s="156"/>
      <c r="G34" s="156"/>
      <c r="H34" s="156"/>
      <c r="I34" s="157"/>
      <c r="J34" s="157"/>
      <c r="K34" s="157"/>
      <c r="L34" s="157"/>
    </row>
    <row r="35" spans="1:12" x14ac:dyDescent="0.2">
      <c r="A35" s="158">
        <f t="shared" si="0"/>
        <v>3</v>
      </c>
      <c r="B35" s="159" t="s">
        <v>240</v>
      </c>
      <c r="C35" s="160">
        <v>379</v>
      </c>
      <c r="D35" s="161">
        <v>16</v>
      </c>
      <c r="E35" s="162">
        <v>90.8</v>
      </c>
      <c r="F35" s="156"/>
      <c r="G35" s="156"/>
      <c r="H35" s="156"/>
      <c r="I35" s="157"/>
      <c r="J35" s="157"/>
      <c r="K35" s="157"/>
      <c r="L35" s="157"/>
    </row>
    <row r="36" spans="1:12" x14ac:dyDescent="0.2">
      <c r="A36" s="158">
        <f t="shared" si="0"/>
        <v>4</v>
      </c>
      <c r="B36" s="159" t="s">
        <v>241</v>
      </c>
      <c r="C36" s="160">
        <v>412</v>
      </c>
      <c r="D36" s="161">
        <v>14</v>
      </c>
      <c r="E36" s="162">
        <v>92.3</v>
      </c>
      <c r="F36" s="156"/>
      <c r="G36" s="156"/>
      <c r="H36" s="156"/>
      <c r="I36" s="157"/>
      <c r="J36" s="157"/>
      <c r="K36" s="157"/>
      <c r="L36" s="157"/>
    </row>
    <row r="37" spans="1:12" x14ac:dyDescent="0.2">
      <c r="A37" s="158">
        <f t="shared" si="0"/>
        <v>5</v>
      </c>
      <c r="B37" s="159" t="s">
        <v>242</v>
      </c>
      <c r="C37" s="160">
        <v>439</v>
      </c>
      <c r="D37" s="161">
        <v>13</v>
      </c>
      <c r="E37" s="162">
        <v>75.8</v>
      </c>
      <c r="F37" s="156"/>
      <c r="G37" s="156"/>
      <c r="H37" s="156"/>
      <c r="I37" s="157"/>
      <c r="J37" s="157"/>
      <c r="K37" s="157"/>
      <c r="L37" s="157"/>
    </row>
    <row r="38" spans="1:12" x14ac:dyDescent="0.2">
      <c r="A38" s="158">
        <f t="shared" si="0"/>
        <v>6</v>
      </c>
      <c r="B38" s="159" t="s">
        <v>243</v>
      </c>
      <c r="C38" s="160">
        <v>504</v>
      </c>
      <c r="D38" s="161">
        <v>12</v>
      </c>
      <c r="E38" s="162">
        <v>85.4</v>
      </c>
      <c r="F38" s="156"/>
      <c r="G38" s="156"/>
      <c r="H38" s="156"/>
      <c r="I38" s="157"/>
      <c r="J38" s="157"/>
      <c r="K38" s="157"/>
      <c r="L38" s="157"/>
    </row>
    <row r="39" spans="1:12" x14ac:dyDescent="0.2">
      <c r="A39" s="158">
        <f t="shared" si="0"/>
        <v>7</v>
      </c>
      <c r="B39" s="159" t="s">
        <v>244</v>
      </c>
      <c r="C39" s="160">
        <v>514</v>
      </c>
      <c r="D39" s="161">
        <v>4</v>
      </c>
      <c r="E39" s="162">
        <v>76.400000000000006</v>
      </c>
      <c r="F39" s="156"/>
      <c r="G39" s="156"/>
      <c r="H39" s="156"/>
      <c r="I39" s="157"/>
      <c r="J39" s="157"/>
      <c r="K39" s="157"/>
      <c r="L39" s="157"/>
    </row>
    <row r="40" spans="1:12" x14ac:dyDescent="0.2">
      <c r="A40" s="158">
        <f t="shared" si="0"/>
        <v>8</v>
      </c>
      <c r="B40" s="159" t="s">
        <v>245</v>
      </c>
      <c r="C40" s="160">
        <v>519</v>
      </c>
      <c r="D40" s="161">
        <v>4</v>
      </c>
      <c r="E40" s="162">
        <v>65.2</v>
      </c>
      <c r="F40" s="156"/>
      <c r="G40" s="156"/>
      <c r="H40" s="156"/>
      <c r="I40" s="157"/>
      <c r="J40" s="157"/>
      <c r="K40" s="157"/>
      <c r="L40" s="157"/>
    </row>
    <row r="41" spans="1:12" x14ac:dyDescent="0.2">
      <c r="A41" s="158">
        <f t="shared" si="0"/>
        <v>9</v>
      </c>
      <c r="B41" s="159" t="s">
        <v>246</v>
      </c>
      <c r="C41" s="160">
        <v>543</v>
      </c>
      <c r="D41" s="161">
        <v>3</v>
      </c>
      <c r="E41" s="162">
        <v>66.400000000000006</v>
      </c>
      <c r="F41" s="156"/>
      <c r="G41" s="156"/>
      <c r="H41" s="156"/>
      <c r="I41" s="157"/>
      <c r="J41" s="157"/>
      <c r="K41" s="157"/>
      <c r="L41" s="157"/>
    </row>
    <row r="42" spans="1:12" x14ac:dyDescent="0.2">
      <c r="A42" s="158">
        <f t="shared" si="0"/>
        <v>10</v>
      </c>
      <c r="B42" s="159" t="s">
        <v>247</v>
      </c>
      <c r="C42" s="163">
        <v>552</v>
      </c>
      <c r="D42" s="164">
        <v>2</v>
      </c>
      <c r="E42" s="165">
        <v>61.8</v>
      </c>
      <c r="F42" s="156"/>
      <c r="G42" s="156"/>
      <c r="H42" s="156"/>
      <c r="I42" s="157"/>
      <c r="J42" s="157"/>
      <c r="K42" s="157"/>
      <c r="L42" s="157"/>
    </row>
    <row r="43" spans="1:12" x14ac:dyDescent="0.2">
      <c r="A43" s="166"/>
      <c r="B43" s="167"/>
      <c r="C43" s="167"/>
      <c r="D43" s="167"/>
      <c r="E43" s="168"/>
      <c r="F43" s="156"/>
      <c r="G43" s="156"/>
      <c r="H43" s="156"/>
      <c r="I43" s="157"/>
      <c r="J43" s="157"/>
      <c r="K43" s="157"/>
      <c r="L43" s="157"/>
    </row>
    <row r="44" spans="1:12" x14ac:dyDescent="0.2">
      <c r="A44" s="169"/>
      <c r="B44" s="170"/>
      <c r="C44" s="170"/>
      <c r="D44" s="170"/>
      <c r="E44" s="171"/>
      <c r="F44" s="156"/>
      <c r="G44" s="156"/>
      <c r="H44" s="156"/>
      <c r="I44" s="157"/>
      <c r="J44" s="157"/>
      <c r="K44" s="83"/>
      <c r="L44" s="136" t="s">
        <v>231</v>
      </c>
    </row>
    <row r="45" spans="1:12" x14ac:dyDescent="0.2">
      <c r="A45" s="172"/>
      <c r="B45" s="170"/>
      <c r="C45" s="170"/>
      <c r="D45" s="170"/>
      <c r="E45" s="171"/>
      <c r="F45" s="156"/>
      <c r="G45" s="156"/>
      <c r="H45" s="156"/>
      <c r="I45" s="157"/>
      <c r="J45" s="157"/>
      <c r="K45" s="83"/>
      <c r="L45" s="83"/>
    </row>
    <row r="46" spans="1:12" x14ac:dyDescent="0.2">
      <c r="A46" s="173"/>
      <c r="B46" s="174"/>
      <c r="C46" s="174"/>
      <c r="D46" s="174"/>
      <c r="E46" s="175"/>
      <c r="F46" s="156"/>
      <c r="G46" s="156"/>
      <c r="H46" s="156"/>
      <c r="I46" s="157"/>
      <c r="J46" s="157"/>
      <c r="K46" s="83"/>
      <c r="L46" s="83"/>
    </row>
    <row r="47" spans="1:12" x14ac:dyDescent="0.2">
      <c r="A47" s="83"/>
      <c r="B47" s="83"/>
      <c r="C47" s="83"/>
      <c r="D47" s="83"/>
      <c r="E47" s="83"/>
      <c r="F47" s="83"/>
      <c r="G47" s="83"/>
      <c r="H47" s="83"/>
      <c r="I47" s="83"/>
      <c r="J47" s="83"/>
      <c r="K47" s="83"/>
      <c r="L47" s="83"/>
    </row>
  </sheetData>
  <mergeCells count="5">
    <mergeCell ref="A31:A32"/>
    <mergeCell ref="B31:B32"/>
    <mergeCell ref="C31:D31"/>
    <mergeCell ref="E31:E32"/>
    <mergeCell ref="I31:L31"/>
  </mergeCells>
  <phoneticPr fontId="3" type="noConversion"/>
  <pageMargins left="0.7" right="0.7" top="0.75" bottom="0.75" header="0.3" footer="0.3"/>
  <drawing r:id="rId1"/>
  <legacyDrawing r:id="rId2"/>
  <oleObjects>
    <mc:AlternateContent xmlns:mc="http://schemas.openxmlformats.org/markup-compatibility/2006">
      <mc:Choice Requires="x14">
        <oleObject progId="Paint.Picture" shapeId="8193" r:id="rId3">
          <objectPr defaultSize="0" autoPict="0" altText="" r:id="rId4">
            <anchor moveWithCells="1">
              <from>
                <xdr:col>10</xdr:col>
                <xdr:colOff>104775</xdr:colOff>
                <xdr:row>44</xdr:row>
                <xdr:rowOff>19050</xdr:rowOff>
              </from>
              <to>
                <xdr:col>11</xdr:col>
                <xdr:colOff>228600</xdr:colOff>
                <xdr:row>45</xdr:row>
                <xdr:rowOff>142875</xdr:rowOff>
              </to>
            </anchor>
          </objectPr>
        </oleObject>
      </mc:Choice>
      <mc:Fallback>
        <oleObject progId="Paint.Picture" shapeId="8193" r:id="rId3"/>
      </mc:Fallback>
    </mc:AlternateContent>
    <mc:AlternateContent xmlns:mc="http://schemas.openxmlformats.org/markup-compatibility/2006">
      <mc:Choice Requires="x14">
        <oleObject progId="Paint.Picture" shapeId="8194" r:id="rId5">
          <objectPr defaultSize="0" autoPict="0" altText="" r:id="rId6">
            <anchor moveWithCells="1" sizeWithCells="1">
              <from>
                <xdr:col>10</xdr:col>
                <xdr:colOff>533400</xdr:colOff>
                <xdr:row>0</xdr:row>
                <xdr:rowOff>95250</xdr:rowOff>
              </from>
              <to>
                <xdr:col>11</xdr:col>
                <xdr:colOff>304800</xdr:colOff>
                <xdr:row>1</xdr:row>
                <xdr:rowOff>228600</xdr:rowOff>
              </to>
            </anchor>
          </objectPr>
        </oleObject>
      </mc:Choice>
      <mc:Fallback>
        <oleObject progId="Paint.Picture" shapeId="8194"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4BBE-FC3B-4B89-ADC7-DB3B2C5DA0E6}">
  <dimension ref="A1:I23"/>
  <sheetViews>
    <sheetView workbookViewId="0">
      <selection activeCell="B27" sqref="B27"/>
    </sheetView>
  </sheetViews>
  <sheetFormatPr defaultRowHeight="14.25" x14ac:dyDescent="0.2"/>
  <cols>
    <col min="2" max="2" width="82.375" customWidth="1"/>
    <col min="3" max="3" width="89.25" customWidth="1"/>
    <col min="4" max="4" width="13.875" customWidth="1"/>
    <col min="5" max="5" width="19.625" customWidth="1"/>
  </cols>
  <sheetData>
    <row r="1" spans="1:9" ht="20.25" x14ac:dyDescent="0.3">
      <c r="A1" s="258" t="str">
        <f ca="1">MID(CELL("filename",A7),FIND("]",CELL("filename"),1)+1,255)</f>
        <v>Add new columns on Bulk Plant</v>
      </c>
      <c r="B1" s="259"/>
      <c r="C1" s="259"/>
      <c r="D1" s="259"/>
      <c r="E1" s="259"/>
      <c r="F1" s="259"/>
      <c r="G1" s="259"/>
      <c r="H1" s="259"/>
      <c r="I1" s="260"/>
    </row>
    <row r="2" spans="1:9" ht="20.25" x14ac:dyDescent="0.3">
      <c r="A2" s="47"/>
      <c r="B2" s="48"/>
      <c r="C2" s="48"/>
      <c r="D2" s="48"/>
      <c r="E2" s="48"/>
      <c r="F2" s="48"/>
      <c r="G2" s="48"/>
      <c r="H2" s="48"/>
      <c r="I2" s="49"/>
    </row>
    <row r="3" spans="1:9" x14ac:dyDescent="0.2">
      <c r="A3" s="50"/>
      <c r="B3" s="51"/>
      <c r="C3" s="51"/>
      <c r="D3" s="2"/>
      <c r="E3" s="2" t="s">
        <v>24</v>
      </c>
      <c r="F3" s="3"/>
      <c r="G3" s="4"/>
      <c r="H3" s="51"/>
      <c r="I3" s="52"/>
    </row>
    <row r="4" spans="1:9" x14ac:dyDescent="0.2">
      <c r="A4" s="50"/>
      <c r="B4" s="51"/>
      <c r="C4" s="51"/>
      <c r="D4" s="5" t="s">
        <v>25</v>
      </c>
      <c r="E4" s="5">
        <f>COUNTIF($D$12:$D$15,"U")</f>
        <v>0</v>
      </c>
      <c r="F4" s="6" t="str">
        <f>IF($E$9=0,"-",$E4/$E$9)</f>
        <v>-</v>
      </c>
      <c r="G4" s="7">
        <f>SUMIF($D$12:$D$15,"U",$G$12:$G$15)/60</f>
        <v>0</v>
      </c>
      <c r="H4" s="51"/>
      <c r="I4" s="52"/>
    </row>
    <row r="5" spans="1:9" x14ac:dyDescent="0.2">
      <c r="A5" s="50"/>
      <c r="B5" s="51"/>
      <c r="C5" s="51"/>
      <c r="D5" s="5" t="s">
        <v>19</v>
      </c>
      <c r="E5" s="5">
        <f>COUNTIF($D$12:$D$15,"P")</f>
        <v>0</v>
      </c>
      <c r="F5" s="6" t="str">
        <f>IF($E$9=0,"-",$E5/$E$9)</f>
        <v>-</v>
      </c>
      <c r="G5" s="8">
        <f>SUMIF($D$12:$D$15,"P",$G$12:$G$15)/60</f>
        <v>0</v>
      </c>
      <c r="H5" s="51"/>
      <c r="I5" s="52"/>
    </row>
    <row r="6" spans="1:9" x14ac:dyDescent="0.2">
      <c r="A6" s="50"/>
      <c r="B6" s="51"/>
      <c r="C6" s="51"/>
      <c r="D6" s="5" t="s">
        <v>26</v>
      </c>
      <c r="E6" s="5">
        <f>COUNTIF($D$12:$D$15,"F")</f>
        <v>0</v>
      </c>
      <c r="F6" s="6" t="str">
        <f>IF($E$9=0,"-",$E6/$E$9)</f>
        <v>-</v>
      </c>
      <c r="G6" s="8">
        <f>SUMIF($D$12:$D$15,"F",$G$12:$G$15)/60</f>
        <v>0</v>
      </c>
      <c r="H6" s="51"/>
      <c r="I6" s="52"/>
    </row>
    <row r="7" spans="1:9" x14ac:dyDescent="0.2">
      <c r="A7" s="53"/>
      <c r="B7" s="54"/>
      <c r="C7" s="54"/>
      <c r="D7" s="5" t="s">
        <v>27</v>
      </c>
      <c r="E7" s="5">
        <f>COUNTIF($D$12:$D$15,"S")</f>
        <v>0</v>
      </c>
      <c r="F7" s="6" t="str">
        <f>IF($E$9=0,"-",$E7/$E$9)</f>
        <v>-</v>
      </c>
      <c r="G7" s="8">
        <f>SUMIF($D$12:$D$15,"S",$G$12:$G$15)/60</f>
        <v>0</v>
      </c>
      <c r="H7" s="51"/>
      <c r="I7" s="52"/>
    </row>
    <row r="8" spans="1:9" x14ac:dyDescent="0.2">
      <c r="A8" s="53"/>
      <c r="B8" s="54"/>
      <c r="C8" s="54"/>
      <c r="D8" s="5" t="s">
        <v>28</v>
      </c>
      <c r="E8" s="5">
        <f>COUNTIF($D$12:$D$15,"B")</f>
        <v>0</v>
      </c>
      <c r="F8" s="9" t="str">
        <f>IF($E$9=0,"-",$E8/$E$9)</f>
        <v>-</v>
      </c>
      <c r="G8" s="8">
        <f>SUMIF($D$12:$D$15,"B",$G$12:$G$15)/60</f>
        <v>0</v>
      </c>
      <c r="H8" s="51"/>
      <c r="I8" s="52"/>
    </row>
    <row r="9" spans="1:9" x14ac:dyDescent="0.2">
      <c r="A9" s="53"/>
      <c r="B9" s="54"/>
      <c r="C9" s="54"/>
      <c r="D9" s="10" t="s">
        <v>29</v>
      </c>
      <c r="E9" s="11">
        <f>SUM(E4:E8)</f>
        <v>0</v>
      </c>
      <c r="F9" s="12" t="str">
        <f>IF($E$9=0,"-",$E$9/$E$9)</f>
        <v>-</v>
      </c>
      <c r="G9" s="13">
        <f>SUM(G4:G8)</f>
        <v>0</v>
      </c>
      <c r="H9" s="55"/>
      <c r="I9" s="56"/>
    </row>
    <row r="10" spans="1:9" x14ac:dyDescent="0.2">
      <c r="A10" s="53"/>
      <c r="B10" s="54"/>
      <c r="C10" s="54"/>
      <c r="D10" s="14" t="s">
        <v>30</v>
      </c>
      <c r="E10" s="15">
        <f>COUNTIF($D$12:$D$15,"N/A")</f>
        <v>0</v>
      </c>
      <c r="F10" s="16"/>
      <c r="G10" s="17">
        <f>SUMIF($D$12:$D$15,"n/a",$G$12:$G$15)/60</f>
        <v>0</v>
      </c>
      <c r="H10" s="55"/>
      <c r="I10" s="56"/>
    </row>
    <row r="11" spans="1:9" x14ac:dyDescent="0.2">
      <c r="A11" s="57"/>
      <c r="B11" s="58"/>
      <c r="C11" s="58"/>
      <c r="D11" s="58"/>
      <c r="E11" s="58"/>
      <c r="F11" s="58"/>
      <c r="G11" s="58"/>
      <c r="H11" s="58"/>
      <c r="I11" s="59"/>
    </row>
    <row r="12" spans="1:9" ht="25.5" x14ac:dyDescent="0.2">
      <c r="A12" s="60" t="s">
        <v>31</v>
      </c>
      <c r="B12" s="18" t="s">
        <v>32</v>
      </c>
      <c r="C12" s="18" t="s">
        <v>33</v>
      </c>
      <c r="D12" s="18" t="s">
        <v>17</v>
      </c>
      <c r="E12" s="18" t="s">
        <v>34</v>
      </c>
      <c r="F12" s="18" t="s">
        <v>35</v>
      </c>
      <c r="G12" s="18" t="s">
        <v>36</v>
      </c>
      <c r="H12" s="19" t="s">
        <v>37</v>
      </c>
      <c r="I12" s="61"/>
    </row>
    <row r="13" spans="1:9" x14ac:dyDescent="0.2">
      <c r="A13" s="261" t="e">
        <f>#REF!&amp;#REF!</f>
        <v>#REF!</v>
      </c>
      <c r="B13" s="262"/>
      <c r="C13" s="262"/>
      <c r="D13" s="262"/>
      <c r="E13" s="262"/>
      <c r="F13" s="262"/>
      <c r="G13" s="262"/>
      <c r="H13" s="262"/>
      <c r="I13" s="263"/>
    </row>
    <row r="14" spans="1:9" ht="41.25" customHeight="1" x14ac:dyDescent="0.2">
      <c r="A14" s="62" t="s">
        <v>39</v>
      </c>
      <c r="B14" s="70" t="s">
        <v>179</v>
      </c>
      <c r="C14" s="42" t="s">
        <v>178</v>
      </c>
      <c r="D14" s="1"/>
      <c r="E14" s="39">
        <v>45226</v>
      </c>
      <c r="F14" s="20" t="s">
        <v>38</v>
      </c>
      <c r="G14" s="40"/>
      <c r="H14" s="41"/>
      <c r="I14" s="63"/>
    </row>
    <row r="15" spans="1:9" ht="31.5" customHeight="1" x14ac:dyDescent="0.2">
      <c r="A15" s="62" t="s">
        <v>40</v>
      </c>
      <c r="B15" s="72" t="s">
        <v>163</v>
      </c>
      <c r="C15" s="46" t="s">
        <v>180</v>
      </c>
      <c r="D15" s="1"/>
      <c r="E15" s="39">
        <v>45226</v>
      </c>
      <c r="F15" s="20" t="s">
        <v>38</v>
      </c>
      <c r="G15" s="46"/>
      <c r="H15" s="46"/>
      <c r="I15" s="64"/>
    </row>
    <row r="16" spans="1:9" ht="24.75" customHeight="1" x14ac:dyDescent="0.2">
      <c r="A16" s="62" t="s">
        <v>53</v>
      </c>
      <c r="B16" s="72" t="s">
        <v>164</v>
      </c>
      <c r="C16" s="46" t="s">
        <v>181</v>
      </c>
      <c r="D16" s="1"/>
      <c r="E16" s="39">
        <v>45226</v>
      </c>
      <c r="F16" s="20" t="s">
        <v>38</v>
      </c>
      <c r="G16" s="46"/>
      <c r="H16" s="46"/>
      <c r="I16" s="64"/>
    </row>
    <row r="17" spans="1:9" ht="27" customHeight="1" x14ac:dyDescent="0.2">
      <c r="A17" s="62" t="s">
        <v>54</v>
      </c>
      <c r="B17" s="43" t="s">
        <v>165</v>
      </c>
      <c r="C17" s="46" t="s">
        <v>182</v>
      </c>
      <c r="D17" s="1"/>
      <c r="E17" s="39">
        <v>45226</v>
      </c>
      <c r="F17" s="20" t="s">
        <v>38</v>
      </c>
      <c r="G17" s="46"/>
      <c r="H17" s="46"/>
      <c r="I17" s="64"/>
    </row>
    <row r="18" spans="1:9" ht="21.75" customHeight="1" x14ac:dyDescent="0.2">
      <c r="A18" s="62" t="s">
        <v>55</v>
      </c>
      <c r="B18" s="67" t="s">
        <v>166</v>
      </c>
      <c r="C18" s="46" t="s">
        <v>183</v>
      </c>
      <c r="D18" s="1" t="s">
        <v>19</v>
      </c>
      <c r="E18" s="39">
        <v>45226</v>
      </c>
      <c r="F18" s="20" t="s">
        <v>38</v>
      </c>
      <c r="G18" s="46"/>
      <c r="H18" s="46"/>
      <c r="I18" s="64"/>
    </row>
    <row r="19" spans="1:9" ht="21.75" customHeight="1" x14ac:dyDescent="0.2">
      <c r="A19" s="62" t="s">
        <v>56</v>
      </c>
      <c r="B19" s="43" t="s">
        <v>167</v>
      </c>
      <c r="C19" s="46" t="s">
        <v>184</v>
      </c>
      <c r="D19" s="1" t="s">
        <v>19</v>
      </c>
      <c r="E19" s="39">
        <v>45226</v>
      </c>
      <c r="F19" s="20" t="s">
        <v>38</v>
      </c>
      <c r="G19" s="46"/>
      <c r="H19" s="46"/>
      <c r="I19" s="64"/>
    </row>
    <row r="20" spans="1:9" ht="25.5" customHeight="1" x14ac:dyDescent="0.2">
      <c r="A20" s="62" t="s">
        <v>57</v>
      </c>
      <c r="B20" s="43" t="s">
        <v>168</v>
      </c>
      <c r="C20" s="46" t="s">
        <v>185</v>
      </c>
      <c r="D20" s="1"/>
      <c r="E20" s="39">
        <v>45226</v>
      </c>
      <c r="F20" s="20" t="s">
        <v>38</v>
      </c>
      <c r="G20" s="46"/>
      <c r="H20" s="46"/>
      <c r="I20" s="64"/>
    </row>
    <row r="21" spans="1:9" ht="19.5" customHeight="1" thickBot="1" x14ac:dyDescent="0.25">
      <c r="A21" s="62" t="s">
        <v>58</v>
      </c>
      <c r="B21" s="68" t="s">
        <v>169</v>
      </c>
      <c r="C21" s="65" t="s">
        <v>186</v>
      </c>
      <c r="D21" s="1"/>
      <c r="E21" s="39">
        <v>45226</v>
      </c>
      <c r="F21" s="20" t="s">
        <v>38</v>
      </c>
      <c r="G21" s="65"/>
      <c r="H21" s="65"/>
      <c r="I21" s="66"/>
    </row>
    <row r="22" spans="1:9" ht="19.5" customHeight="1" thickBot="1" x14ac:dyDescent="0.25">
      <c r="A22" s="62" t="s">
        <v>170</v>
      </c>
      <c r="B22" s="68" t="s">
        <v>172</v>
      </c>
      <c r="C22" s="65" t="s">
        <v>187</v>
      </c>
      <c r="D22" s="1"/>
      <c r="E22" s="39">
        <v>45226</v>
      </c>
      <c r="F22" s="20" t="s">
        <v>38</v>
      </c>
      <c r="G22" s="65"/>
      <c r="H22" s="65"/>
      <c r="I22" s="66"/>
    </row>
    <row r="23" spans="1:9" ht="19.5" customHeight="1" thickBot="1" x14ac:dyDescent="0.25">
      <c r="A23" s="62" t="s">
        <v>171</v>
      </c>
      <c r="B23" s="68" t="s">
        <v>172</v>
      </c>
      <c r="C23" s="65" t="s">
        <v>188</v>
      </c>
      <c r="D23" s="1"/>
      <c r="E23" s="39">
        <v>45226</v>
      </c>
      <c r="F23" s="20" t="s">
        <v>38</v>
      </c>
      <c r="G23" s="65"/>
      <c r="H23" s="65"/>
      <c r="I23" s="66"/>
    </row>
  </sheetData>
  <mergeCells count="2">
    <mergeCell ref="A1:I1"/>
    <mergeCell ref="A13:I13"/>
  </mergeCells>
  <phoneticPr fontId="3" type="noConversion"/>
  <conditionalFormatting sqref="D14">
    <cfRule type="cellIs" dxfId="101" priority="10" stopIfTrue="1" operator="equal">
      <formula>"F"</formula>
    </cfRule>
    <cfRule type="cellIs" dxfId="100" priority="11" stopIfTrue="1" operator="equal">
      <formula>"B"</formula>
    </cfRule>
    <cfRule type="cellIs" dxfId="99" priority="12" stopIfTrue="1" operator="equal">
      <formula>"u"</formula>
    </cfRule>
  </conditionalFormatting>
  <conditionalFormatting sqref="C14">
    <cfRule type="cellIs" dxfId="98" priority="7" stopIfTrue="1" operator="equal">
      <formula>"F"</formula>
    </cfRule>
    <cfRule type="cellIs" dxfId="97" priority="8" stopIfTrue="1" operator="equal">
      <formula>"B"</formula>
    </cfRule>
    <cfRule type="cellIs" dxfId="96" priority="9" stopIfTrue="1" operator="equal">
      <formula>"u"</formula>
    </cfRule>
  </conditionalFormatting>
  <conditionalFormatting sqref="D15:D21">
    <cfRule type="cellIs" dxfId="95" priority="4" stopIfTrue="1" operator="equal">
      <formula>"F"</formula>
    </cfRule>
    <cfRule type="cellIs" dxfId="94" priority="5" stopIfTrue="1" operator="equal">
      <formula>"B"</formula>
    </cfRule>
    <cfRule type="cellIs" dxfId="93" priority="6" stopIfTrue="1" operator="equal">
      <formula>"u"</formula>
    </cfRule>
  </conditionalFormatting>
  <conditionalFormatting sqref="D22:D23">
    <cfRule type="cellIs" dxfId="92" priority="1" stopIfTrue="1" operator="equal">
      <formula>"F"</formula>
    </cfRule>
    <cfRule type="cellIs" dxfId="91" priority="2" stopIfTrue="1" operator="equal">
      <formula>"B"</formula>
    </cfRule>
    <cfRule type="cellIs" dxfId="90" priority="3" stopIfTrue="1" operator="equal">
      <formula>"u"</formula>
    </cfRule>
  </conditionalFormatting>
  <dataValidations count="3">
    <dataValidation type="list" showInputMessage="1" showErrorMessage="1" promptTitle="Valid values include:" prompt="U - Untested_x000a_P - Pass_x000a_F - Fail_x000a_B - Blocked_x000a_S - Skipped_x000a_n/a - Not applicable_x000a_" sqref="D14:D23" xr:uid="{D8939FA0-A95F-45F0-885D-93E90FABD86F}">
      <formula1>"U,P,F,B,S,n/a"</formula1>
    </dataValidation>
    <dataValidation allowBlank="1" showErrorMessage="1" promptTitle="Valid values include:" sqref="D12" xr:uid="{E8E54254-C449-47A6-BCBE-296CCC19C7DA}"/>
    <dataValidation allowBlank="1" showErrorMessage="1" sqref="A12:B12" xr:uid="{D515666E-83D2-4C4B-9167-499AE85EF01B}"/>
  </dataValidations>
  <hyperlinks>
    <hyperlink ref="B17" location="'UC001'!A75" display="Print Call Sheet" xr:uid="{D569DCCC-AB18-42AB-8878-F846909A4D8E}"/>
    <hyperlink ref="B18" location="'UC001'!A92" display="Print Job Package from Local" xr:uid="{D3F86191-21ED-4DEA-B2D0-548FD13CFA0B}"/>
    <hyperlink ref="B19" location="'UC001'!A110" display="Print Job Package from Server" xr:uid="{B8C4640C-48EE-42DA-BA66-D19F4E015406}"/>
    <hyperlink ref="B20" location="'UC001'!A131" display="Print Job Package Awaiting Approval" xr:uid="{486AB953-0376-4C11-83C8-02092482D1C4}"/>
    <hyperlink ref="B21" location="'UC001'!A151" display="Print Job Package" xr:uid="{BAE69A11-CFF5-4D62-B0E5-A45C3ABBD9B1}"/>
    <hyperlink ref="B22" location="'UC001'!A151" display="Print Job Package" xr:uid="{E128A8A7-6A3A-43DC-AC36-56B1A9D825B4}"/>
    <hyperlink ref="B23" location="'UC001'!A151" display="Print Job Package" xr:uid="{551FF44D-2C95-457B-8374-8F6B4556855C}"/>
    <hyperlink ref="B14" location="'UC001'!C2" display="Check if  items such as Rig, CS# and Client Name could be displayed on Bulk Plant" xr:uid="{50A75806-5C3F-4E55-A56A-E4A61B20F5E5}"/>
    <hyperlink ref="B15" location="'UC001'!C25" display="There is call sheets available and one is selected  || Do not tick up Go With Crew" xr:uid="{7476BBDF-74E2-4854-BF21-D03B0D2C8684}"/>
    <hyperlink ref="B16" location="'UC001'!C41" display="Add &quot;Haul All&quot; checkbox after Amount textbox || Do not tick up Haul All during haul blend" xr:uid="{11B82FB0-BCCA-4F41-BB26-F9B59E7BE00C}"/>
  </hyperlink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5121" r:id="rId4">
          <objectPr defaultSize="0" autoPict="0" altText="" r:id="rId5">
            <anchor moveWithCells="1">
              <from>
                <xdr:col>8</xdr:col>
                <xdr:colOff>19050</xdr:colOff>
                <xdr:row>10</xdr:row>
                <xdr:rowOff>171450</xdr:rowOff>
              </from>
              <to>
                <xdr:col>8</xdr:col>
                <xdr:colOff>190500</xdr:colOff>
                <xdr:row>12</xdr:row>
                <xdr:rowOff>0</xdr:rowOff>
              </to>
            </anchor>
          </objectPr>
        </oleObject>
      </mc:Choice>
      <mc:Fallback>
        <oleObject progId="Paint.Picture" shapeId="5121"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1"/>
  <sheetViews>
    <sheetView tabSelected="1" topLeftCell="A31" zoomScale="84" zoomScaleNormal="84" workbookViewId="0">
      <selection activeCell="D38" sqref="D38"/>
    </sheetView>
  </sheetViews>
  <sheetFormatPr defaultRowHeight="14.25" x14ac:dyDescent="0.2"/>
  <cols>
    <col min="1" max="1" width="11.25" customWidth="1"/>
    <col min="2" max="2" width="71.125" customWidth="1"/>
    <col min="3" max="3" width="28.875" customWidth="1"/>
    <col min="4" max="4" width="58.875" customWidth="1"/>
    <col min="5" max="5" width="34.625" customWidth="1"/>
    <col min="6" max="6" width="21.25" customWidth="1"/>
    <col min="7" max="7" width="20" customWidth="1"/>
  </cols>
  <sheetData>
    <row r="1" spans="1:7" ht="15.75" x14ac:dyDescent="0.2">
      <c r="A1" s="267" t="s">
        <v>21</v>
      </c>
      <c r="B1" s="267"/>
      <c r="C1" s="267"/>
      <c r="D1" s="267"/>
      <c r="E1" s="267"/>
      <c r="F1" s="267"/>
      <c r="G1" s="267"/>
    </row>
    <row r="2" spans="1:7" ht="35.25" customHeight="1" x14ac:dyDescent="0.3">
      <c r="A2" s="21"/>
      <c r="B2" s="22" t="s">
        <v>0</v>
      </c>
      <c r="C2" s="268" t="s">
        <v>248</v>
      </c>
      <c r="D2" s="264"/>
      <c r="E2" s="264"/>
      <c r="F2" s="22" t="s">
        <v>1</v>
      </c>
      <c r="G2" s="44" t="s">
        <v>69</v>
      </c>
    </row>
    <row r="3" spans="1:7" ht="23.25" customHeight="1" x14ac:dyDescent="0.3">
      <c r="A3" s="21"/>
      <c r="B3" s="22" t="s">
        <v>2</v>
      </c>
      <c r="C3" s="264" t="s">
        <v>178</v>
      </c>
      <c r="D3" s="264"/>
      <c r="E3" s="264"/>
      <c r="F3" s="264"/>
      <c r="G3" s="264"/>
    </row>
    <row r="4" spans="1:7" ht="22.5" customHeight="1" x14ac:dyDescent="0.3">
      <c r="A4" s="21"/>
      <c r="B4" s="22" t="s">
        <v>3</v>
      </c>
      <c r="C4" s="264"/>
      <c r="D4" s="264"/>
      <c r="E4" s="264"/>
      <c r="F4" s="264"/>
      <c r="G4" s="264"/>
    </row>
    <row r="5" spans="1:7" ht="24" customHeight="1" x14ac:dyDescent="0.3">
      <c r="A5" s="21"/>
      <c r="B5" s="22" t="s">
        <v>4</v>
      </c>
      <c r="C5" s="269"/>
      <c r="D5" s="270"/>
      <c r="E5" s="270"/>
      <c r="F5" s="270"/>
      <c r="G5" s="270"/>
    </row>
    <row r="6" spans="1:7" ht="96.75" customHeight="1" x14ac:dyDescent="0.3">
      <c r="A6" s="21"/>
      <c r="B6" s="22" t="s">
        <v>5</v>
      </c>
      <c r="C6" s="264" t="s">
        <v>251</v>
      </c>
      <c r="D6" s="264"/>
      <c r="E6" s="264"/>
      <c r="F6" s="264"/>
      <c r="G6" s="264"/>
    </row>
    <row r="7" spans="1:7" ht="24.75" customHeight="1" x14ac:dyDescent="0.3">
      <c r="A7" s="23"/>
      <c r="B7" s="24" t="s">
        <v>6</v>
      </c>
      <c r="C7" s="265" t="s">
        <v>7</v>
      </c>
      <c r="D7" s="265"/>
      <c r="E7" s="265"/>
      <c r="F7" s="23" t="s">
        <v>8</v>
      </c>
      <c r="G7" s="25"/>
    </row>
    <row r="8" spans="1:7" ht="27.75" customHeight="1" x14ac:dyDescent="0.3">
      <c r="A8" s="23"/>
      <c r="B8" s="24" t="s">
        <v>9</v>
      </c>
      <c r="C8" s="266" t="s">
        <v>10</v>
      </c>
      <c r="D8" s="266"/>
      <c r="E8" s="266"/>
      <c r="F8" s="23" t="s">
        <v>11</v>
      </c>
      <c r="G8" s="26">
        <v>45229</v>
      </c>
    </row>
    <row r="9" spans="1:7" ht="32.25" x14ac:dyDescent="0.3">
      <c r="A9" s="27" t="s">
        <v>12</v>
      </c>
      <c r="B9" s="28" t="s">
        <v>13</v>
      </c>
      <c r="C9" s="28" t="s">
        <v>14</v>
      </c>
      <c r="D9" s="28" t="s">
        <v>15</v>
      </c>
      <c r="E9" s="28" t="s">
        <v>16</v>
      </c>
      <c r="F9" s="29" t="s">
        <v>17</v>
      </c>
      <c r="G9" s="30" t="s">
        <v>18</v>
      </c>
    </row>
    <row r="10" spans="1:7" ht="41.25" customHeight="1" x14ac:dyDescent="0.2">
      <c r="A10" s="31">
        <v>1</v>
      </c>
      <c r="B10" s="32" t="s">
        <v>70</v>
      </c>
      <c r="C10" s="32"/>
      <c r="D10" s="33" t="s">
        <v>252</v>
      </c>
      <c r="E10" s="33"/>
      <c r="F10" s="34" t="s">
        <v>19</v>
      </c>
      <c r="G10" s="35"/>
    </row>
    <row r="11" spans="1:7" ht="77.25" customHeight="1" x14ac:dyDescent="0.2">
      <c r="A11" s="31">
        <v>2</v>
      </c>
      <c r="B11" s="32" t="s">
        <v>250</v>
      </c>
      <c r="C11" s="32"/>
      <c r="D11" s="32" t="s">
        <v>258</v>
      </c>
      <c r="E11" s="33"/>
      <c r="F11" s="34" t="s">
        <v>19</v>
      </c>
      <c r="G11" s="35"/>
    </row>
    <row r="12" spans="1:7" ht="39.75" customHeight="1" x14ac:dyDescent="0.2">
      <c r="A12" s="31">
        <v>3</v>
      </c>
      <c r="B12" s="33" t="s">
        <v>71</v>
      </c>
      <c r="C12" s="33"/>
      <c r="D12" s="33" t="s">
        <v>253</v>
      </c>
      <c r="E12" s="33"/>
      <c r="F12" s="34" t="s">
        <v>19</v>
      </c>
      <c r="G12" s="36"/>
    </row>
    <row r="13" spans="1:7" ht="49.5" customHeight="1" x14ac:dyDescent="0.2">
      <c r="A13" s="31">
        <v>4</v>
      </c>
      <c r="B13" s="32" t="s">
        <v>72</v>
      </c>
      <c r="C13" s="32"/>
      <c r="D13" s="33" t="s">
        <v>73</v>
      </c>
      <c r="E13" s="33"/>
      <c r="F13" s="34" t="s">
        <v>19</v>
      </c>
      <c r="G13" s="35"/>
    </row>
    <row r="14" spans="1:7" ht="41.25" customHeight="1" x14ac:dyDescent="0.2">
      <c r="A14" s="31">
        <v>5</v>
      </c>
      <c r="B14" s="32" t="s">
        <v>74</v>
      </c>
      <c r="C14" s="32"/>
      <c r="D14" s="33" t="s">
        <v>75</v>
      </c>
      <c r="E14" s="33"/>
      <c r="F14" s="34" t="s">
        <v>19</v>
      </c>
      <c r="G14" s="35"/>
    </row>
    <row r="15" spans="1:7" ht="41.25" customHeight="1" x14ac:dyDescent="0.2">
      <c r="A15" s="31">
        <v>6</v>
      </c>
      <c r="B15" s="32" t="s">
        <v>76</v>
      </c>
      <c r="C15" s="32"/>
      <c r="D15" s="33" t="s">
        <v>77</v>
      </c>
      <c r="E15" s="33"/>
      <c r="F15" s="34" t="s">
        <v>19</v>
      </c>
      <c r="G15" s="35"/>
    </row>
    <row r="16" spans="1:7" ht="41.25" customHeight="1" x14ac:dyDescent="0.2">
      <c r="A16" s="31">
        <v>7</v>
      </c>
      <c r="B16" s="32" t="s">
        <v>78</v>
      </c>
      <c r="C16" s="32"/>
      <c r="D16" s="33" t="s">
        <v>79</v>
      </c>
      <c r="E16" s="33"/>
      <c r="F16" s="34" t="s">
        <v>19</v>
      </c>
      <c r="G16" s="35"/>
    </row>
    <row r="17" spans="1:7" ht="41.25" customHeight="1" x14ac:dyDescent="0.2">
      <c r="A17" s="31">
        <v>8</v>
      </c>
      <c r="B17" s="32" t="s">
        <v>80</v>
      </c>
      <c r="C17" s="32"/>
      <c r="D17" s="33" t="s">
        <v>81</v>
      </c>
      <c r="E17" s="33"/>
      <c r="F17" s="34" t="s">
        <v>19</v>
      </c>
      <c r="G17" s="35"/>
    </row>
    <row r="18" spans="1:7" ht="41.25" customHeight="1" x14ac:dyDescent="0.2">
      <c r="A18" s="31">
        <v>9</v>
      </c>
      <c r="B18" s="32" t="s">
        <v>82</v>
      </c>
      <c r="C18" s="32"/>
      <c r="D18" s="33" t="s">
        <v>83</v>
      </c>
      <c r="E18" s="33"/>
      <c r="F18" s="34" t="s">
        <v>19</v>
      </c>
      <c r="G18" s="35"/>
    </row>
    <row r="19" spans="1:7" ht="41.25" customHeight="1" x14ac:dyDescent="0.2">
      <c r="A19" s="31">
        <v>10</v>
      </c>
      <c r="B19" s="32" t="s">
        <v>84</v>
      </c>
      <c r="C19" s="32"/>
      <c r="D19" s="33" t="s">
        <v>85</v>
      </c>
      <c r="E19" s="33"/>
      <c r="F19" s="34" t="s">
        <v>19</v>
      </c>
      <c r="G19" s="35"/>
    </row>
    <row r="20" spans="1:7" ht="41.25" customHeight="1" x14ac:dyDescent="0.2">
      <c r="A20" s="31">
        <v>11</v>
      </c>
      <c r="B20" s="32" t="s">
        <v>86</v>
      </c>
      <c r="C20" s="32"/>
      <c r="D20" s="33" t="s">
        <v>87</v>
      </c>
      <c r="E20" s="33"/>
      <c r="F20" s="34" t="s">
        <v>19</v>
      </c>
      <c r="G20" s="35"/>
    </row>
    <row r="21" spans="1:7" ht="20.25" customHeight="1" x14ac:dyDescent="0.3">
      <c r="A21" s="21"/>
      <c r="B21" s="37" t="s">
        <v>20</v>
      </c>
      <c r="C21" s="37"/>
      <c r="D21" s="38"/>
      <c r="E21" s="38"/>
      <c r="F21" s="34" t="s">
        <v>19</v>
      </c>
      <c r="G21" s="38"/>
    </row>
    <row r="22" spans="1:7" ht="24" customHeight="1" x14ac:dyDescent="0.2"/>
    <row r="24" spans="1:7" ht="15.75" x14ac:dyDescent="0.2">
      <c r="A24" s="267" t="s">
        <v>23</v>
      </c>
      <c r="B24" s="267"/>
      <c r="C24" s="267"/>
      <c r="D24" s="267"/>
      <c r="E24" s="267"/>
      <c r="F24" s="267"/>
      <c r="G24" s="267"/>
    </row>
    <row r="25" spans="1:7" ht="37.5" customHeight="1" x14ac:dyDescent="0.3">
      <c r="A25" s="21"/>
      <c r="B25" s="22" t="s">
        <v>0</v>
      </c>
      <c r="C25" s="268" t="s">
        <v>59</v>
      </c>
      <c r="D25" s="264"/>
      <c r="E25" s="264"/>
      <c r="F25" s="22" t="s">
        <v>1</v>
      </c>
      <c r="G25" s="44" t="s">
        <v>41</v>
      </c>
    </row>
    <row r="26" spans="1:7" ht="40.5" customHeight="1" x14ac:dyDescent="0.3">
      <c r="A26" s="21"/>
      <c r="B26" s="22" t="s">
        <v>2</v>
      </c>
      <c r="C26" s="264" t="s">
        <v>180</v>
      </c>
      <c r="D26" s="264"/>
      <c r="E26" s="264"/>
      <c r="F26" s="264"/>
      <c r="G26" s="264"/>
    </row>
    <row r="27" spans="1:7" ht="18.75" x14ac:dyDescent="0.3">
      <c r="A27" s="21"/>
      <c r="B27" s="22" t="s">
        <v>3</v>
      </c>
      <c r="C27" s="264"/>
      <c r="D27" s="264"/>
      <c r="E27" s="264"/>
      <c r="F27" s="264"/>
      <c r="G27" s="264"/>
    </row>
    <row r="28" spans="1:7" ht="18.75" x14ac:dyDescent="0.3">
      <c r="A28" s="21"/>
      <c r="B28" s="22" t="s">
        <v>4</v>
      </c>
      <c r="C28" s="269"/>
      <c r="D28" s="270"/>
      <c r="E28" s="270"/>
      <c r="F28" s="270"/>
      <c r="G28" s="270"/>
    </row>
    <row r="29" spans="1:7" ht="135" customHeight="1" x14ac:dyDescent="0.3">
      <c r="A29" s="21"/>
      <c r="B29" s="22" t="s">
        <v>5</v>
      </c>
      <c r="C29" s="264" t="s">
        <v>279</v>
      </c>
      <c r="D29" s="264"/>
      <c r="E29" s="264"/>
      <c r="F29" s="264"/>
      <c r="G29" s="264"/>
    </row>
    <row r="30" spans="1:7" ht="42.75" customHeight="1" x14ac:dyDescent="0.3">
      <c r="A30" s="23"/>
      <c r="B30" s="24" t="s">
        <v>6</v>
      </c>
      <c r="C30" s="265" t="s">
        <v>7</v>
      </c>
      <c r="D30" s="265"/>
      <c r="E30" s="265"/>
      <c r="F30" s="23" t="s">
        <v>8</v>
      </c>
      <c r="G30" s="25"/>
    </row>
    <row r="31" spans="1:7" ht="18.75" x14ac:dyDescent="0.3">
      <c r="A31" s="23"/>
      <c r="B31" s="24" t="s">
        <v>9</v>
      </c>
      <c r="C31" s="266" t="s">
        <v>10</v>
      </c>
      <c r="D31" s="266"/>
      <c r="E31" s="266"/>
      <c r="F31" s="23" t="s">
        <v>11</v>
      </c>
      <c r="G31" s="26">
        <v>45225</v>
      </c>
    </row>
    <row r="32" spans="1:7" ht="32.25" x14ac:dyDescent="0.3">
      <c r="A32" s="27" t="s">
        <v>12</v>
      </c>
      <c r="B32" s="28" t="s">
        <v>13</v>
      </c>
      <c r="C32" s="28" t="s">
        <v>14</v>
      </c>
      <c r="D32" s="28" t="s">
        <v>15</v>
      </c>
      <c r="E32" s="28" t="s">
        <v>16</v>
      </c>
      <c r="F32" s="29" t="s">
        <v>17</v>
      </c>
      <c r="G32" s="30" t="s">
        <v>18</v>
      </c>
    </row>
    <row r="33" spans="1:7" ht="136.5" customHeight="1" x14ac:dyDescent="0.2">
      <c r="A33" s="31">
        <v>1</v>
      </c>
      <c r="B33" s="32" t="s">
        <v>270</v>
      </c>
      <c r="C33" s="32" t="s">
        <v>272</v>
      </c>
      <c r="D33" s="33" t="s">
        <v>271</v>
      </c>
      <c r="E33" s="33"/>
      <c r="F33" s="34" t="s">
        <v>19</v>
      </c>
      <c r="G33" s="35"/>
    </row>
    <row r="34" spans="1:7" ht="45.75" customHeight="1" x14ac:dyDescent="0.2">
      <c r="A34" s="31">
        <v>2</v>
      </c>
      <c r="B34" s="32" t="s">
        <v>269</v>
      </c>
      <c r="C34" s="32" t="s">
        <v>273</v>
      </c>
      <c r="D34" s="33" t="s">
        <v>274</v>
      </c>
      <c r="E34" s="33"/>
      <c r="F34" s="34" t="s">
        <v>19</v>
      </c>
      <c r="G34" s="35"/>
    </row>
    <row r="35" spans="1:7" ht="47.25" customHeight="1" x14ac:dyDescent="0.2">
      <c r="A35" s="272">
        <v>3</v>
      </c>
      <c r="B35" s="273" t="s">
        <v>275</v>
      </c>
      <c r="C35" s="273"/>
      <c r="D35" s="274" t="s">
        <v>276</v>
      </c>
      <c r="E35" s="274"/>
      <c r="F35" s="34" t="s">
        <v>19</v>
      </c>
      <c r="G35" s="276"/>
    </row>
    <row r="36" spans="1:7" ht="39.75" customHeight="1" x14ac:dyDescent="0.2">
      <c r="A36" s="272">
        <v>4</v>
      </c>
      <c r="B36" s="273" t="s">
        <v>277</v>
      </c>
      <c r="C36" s="273"/>
      <c r="D36" s="274" t="s">
        <v>22</v>
      </c>
      <c r="E36" s="274"/>
      <c r="F36" s="34" t="s">
        <v>19</v>
      </c>
      <c r="G36" s="276"/>
    </row>
    <row r="37" spans="1:7" ht="39.75" customHeight="1" x14ac:dyDescent="0.2">
      <c r="A37" s="272">
        <v>5</v>
      </c>
      <c r="B37" s="273" t="s">
        <v>296</v>
      </c>
      <c r="C37" s="273"/>
      <c r="D37" s="274" t="s">
        <v>22</v>
      </c>
      <c r="E37" s="274"/>
      <c r="F37" s="275" t="s">
        <v>26</v>
      </c>
      <c r="G37" s="276"/>
    </row>
    <row r="38" spans="1:7" ht="44.25" customHeight="1" x14ac:dyDescent="0.2">
      <c r="A38" s="31">
        <v>6</v>
      </c>
      <c r="B38" s="32" t="s">
        <v>88</v>
      </c>
      <c r="C38" s="32"/>
      <c r="D38" s="32" t="s">
        <v>89</v>
      </c>
      <c r="E38" s="33"/>
      <c r="F38" s="34" t="s">
        <v>19</v>
      </c>
      <c r="G38" s="35"/>
    </row>
    <row r="39" spans="1:7" ht="45.75" customHeight="1" x14ac:dyDescent="0.2">
      <c r="A39" s="31">
        <v>6</v>
      </c>
      <c r="B39" s="32" t="s">
        <v>90</v>
      </c>
      <c r="C39" s="32"/>
      <c r="D39" s="32" t="s">
        <v>91</v>
      </c>
      <c r="E39" s="33"/>
      <c r="F39" s="34" t="s">
        <v>19</v>
      </c>
      <c r="G39" s="35"/>
    </row>
    <row r="40" spans="1:7" ht="33" customHeight="1" x14ac:dyDescent="0.2">
      <c r="A40" s="31">
        <v>6</v>
      </c>
      <c r="B40" s="33" t="s">
        <v>92</v>
      </c>
      <c r="C40" s="33"/>
      <c r="D40" s="33" t="s">
        <v>93</v>
      </c>
      <c r="E40" s="33"/>
      <c r="F40" s="34" t="s">
        <v>19</v>
      </c>
      <c r="G40" s="36"/>
    </row>
    <row r="41" spans="1:7" ht="23.25" customHeight="1" x14ac:dyDescent="0.3">
      <c r="A41" s="21"/>
      <c r="B41" s="37" t="s">
        <v>20</v>
      </c>
      <c r="C41" s="37"/>
      <c r="D41" s="38"/>
      <c r="E41" s="38"/>
      <c r="F41" s="34"/>
      <c r="G41" s="38"/>
    </row>
    <row r="44" spans="1:7" ht="15.75" x14ac:dyDescent="0.2">
      <c r="A44" s="271" t="s">
        <v>42</v>
      </c>
      <c r="B44" s="271"/>
      <c r="C44" s="271"/>
      <c r="D44" s="271"/>
      <c r="E44" s="271"/>
      <c r="F44" s="271"/>
      <c r="G44" s="271"/>
    </row>
    <row r="45" spans="1:7" ht="18.75" x14ac:dyDescent="0.3">
      <c r="A45" s="21"/>
      <c r="B45" s="22" t="s">
        <v>0</v>
      </c>
      <c r="C45" s="268" t="s">
        <v>60</v>
      </c>
      <c r="D45" s="264"/>
      <c r="E45" s="264"/>
      <c r="F45" s="22" t="s">
        <v>1</v>
      </c>
      <c r="G45" s="45" t="s">
        <v>43</v>
      </c>
    </row>
    <row r="46" spans="1:7" ht="18.75" x14ac:dyDescent="0.3">
      <c r="A46" s="21"/>
      <c r="B46" s="22" t="s">
        <v>2</v>
      </c>
      <c r="C46" s="264" t="s">
        <v>181</v>
      </c>
      <c r="D46" s="264"/>
      <c r="E46" s="264"/>
      <c r="F46" s="264"/>
      <c r="G46" s="264"/>
    </row>
    <row r="47" spans="1:7" ht="18.75" x14ac:dyDescent="0.3">
      <c r="A47" s="21"/>
      <c r="B47" s="22" t="s">
        <v>3</v>
      </c>
      <c r="C47" s="264"/>
      <c r="D47" s="264"/>
      <c r="E47" s="264"/>
      <c r="F47" s="264"/>
      <c r="G47" s="264"/>
    </row>
    <row r="48" spans="1:7" ht="18.75" x14ac:dyDescent="0.3">
      <c r="A48" s="21"/>
      <c r="B48" s="22" t="s">
        <v>4</v>
      </c>
      <c r="C48" s="269"/>
      <c r="D48" s="270"/>
      <c r="E48" s="270"/>
      <c r="F48" s="270"/>
      <c r="G48" s="270"/>
    </row>
    <row r="49" spans="1:7" ht="45" customHeight="1" x14ac:dyDescent="0.3">
      <c r="A49" s="21"/>
      <c r="B49" s="22" t="s">
        <v>5</v>
      </c>
      <c r="C49" s="264" t="s">
        <v>281</v>
      </c>
      <c r="D49" s="264"/>
      <c r="E49" s="264"/>
      <c r="F49" s="264"/>
      <c r="G49" s="264"/>
    </row>
    <row r="50" spans="1:7" ht="18.75" x14ac:dyDescent="0.3">
      <c r="A50" s="23"/>
      <c r="B50" s="24" t="s">
        <v>6</v>
      </c>
      <c r="C50" s="265" t="s">
        <v>7</v>
      </c>
      <c r="D50" s="265"/>
      <c r="E50" s="265"/>
      <c r="F50" s="23" t="s">
        <v>8</v>
      </c>
      <c r="G50" s="25"/>
    </row>
    <row r="51" spans="1:7" ht="18.75" x14ac:dyDescent="0.3">
      <c r="A51" s="23"/>
      <c r="B51" s="24" t="s">
        <v>9</v>
      </c>
      <c r="C51" s="266" t="s">
        <v>10</v>
      </c>
      <c r="D51" s="266"/>
      <c r="E51" s="266"/>
      <c r="F51" s="23" t="s">
        <v>11</v>
      </c>
      <c r="G51" s="26">
        <v>45225</v>
      </c>
    </row>
    <row r="52" spans="1:7" ht="32.25" x14ac:dyDescent="0.3">
      <c r="A52" s="27" t="s">
        <v>12</v>
      </c>
      <c r="B52" s="28" t="s">
        <v>13</v>
      </c>
      <c r="C52" s="28" t="s">
        <v>14</v>
      </c>
      <c r="D52" s="28" t="s">
        <v>15</v>
      </c>
      <c r="E52" s="28" t="s">
        <v>16</v>
      </c>
      <c r="F52" s="29" t="s">
        <v>17</v>
      </c>
      <c r="G52" s="30" t="s">
        <v>18</v>
      </c>
    </row>
    <row r="53" spans="1:7" ht="44.25" customHeight="1" x14ac:dyDescent="0.2">
      <c r="A53" s="31">
        <v>1</v>
      </c>
      <c r="B53" s="32" t="s">
        <v>96</v>
      </c>
      <c r="C53" s="32"/>
      <c r="D53" s="33" t="s">
        <v>94</v>
      </c>
      <c r="E53" s="33"/>
      <c r="F53" s="34" t="s">
        <v>19</v>
      </c>
      <c r="G53" s="35"/>
    </row>
    <row r="54" spans="1:7" ht="43.5" customHeight="1" x14ac:dyDescent="0.2">
      <c r="A54" s="31">
        <v>2</v>
      </c>
      <c r="B54" s="32" t="s">
        <v>95</v>
      </c>
      <c r="C54" s="32"/>
      <c r="D54" s="32" t="s">
        <v>97</v>
      </c>
      <c r="E54" s="33"/>
      <c r="F54" s="34" t="s">
        <v>19</v>
      </c>
      <c r="G54" s="35"/>
    </row>
    <row r="55" spans="1:7" ht="47.25" customHeight="1" x14ac:dyDescent="0.2">
      <c r="A55" s="31">
        <v>3</v>
      </c>
      <c r="B55" s="32" t="s">
        <v>98</v>
      </c>
      <c r="C55" s="32" t="s">
        <v>280</v>
      </c>
      <c r="D55" s="32" t="s">
        <v>99</v>
      </c>
      <c r="E55" s="33" t="s">
        <v>282</v>
      </c>
      <c r="F55" s="34" t="s">
        <v>19</v>
      </c>
      <c r="G55" s="35"/>
    </row>
    <row r="56" spans="1:7" ht="47.25" customHeight="1" x14ac:dyDescent="0.2">
      <c r="A56" s="31">
        <v>4</v>
      </c>
      <c r="B56" s="32" t="s">
        <v>278</v>
      </c>
      <c r="C56" s="32"/>
      <c r="D56" s="32" t="s">
        <v>177</v>
      </c>
      <c r="E56" s="33"/>
      <c r="F56" s="34" t="s">
        <v>19</v>
      </c>
      <c r="G56" s="35"/>
    </row>
    <row r="57" spans="1:7" ht="36.75" customHeight="1" x14ac:dyDescent="0.2">
      <c r="A57" s="31">
        <v>5</v>
      </c>
      <c r="B57" s="33" t="s">
        <v>100</v>
      </c>
      <c r="C57" s="33"/>
      <c r="D57" s="33" t="s">
        <v>101</v>
      </c>
      <c r="E57" s="33"/>
      <c r="F57" s="34" t="s">
        <v>19</v>
      </c>
      <c r="G57" s="36"/>
    </row>
    <row r="58" spans="1:7" ht="41.25" customHeight="1" x14ac:dyDescent="0.2">
      <c r="A58" s="31">
        <v>6</v>
      </c>
      <c r="B58" s="33" t="s">
        <v>283</v>
      </c>
      <c r="C58" s="33"/>
      <c r="D58" s="33" t="s">
        <v>99</v>
      </c>
      <c r="E58" s="33">
        <v>7.2850000000000001</v>
      </c>
      <c r="F58" s="34" t="s">
        <v>19</v>
      </c>
      <c r="G58" s="36"/>
    </row>
    <row r="59" spans="1:7" ht="18.75" x14ac:dyDescent="0.3">
      <c r="A59" s="21"/>
      <c r="B59" s="37" t="s">
        <v>20</v>
      </c>
      <c r="C59" s="37"/>
      <c r="D59" s="38"/>
      <c r="E59" s="38"/>
      <c r="F59" s="34" t="s">
        <v>19</v>
      </c>
      <c r="G59" s="38"/>
    </row>
    <row r="62" spans="1:7" ht="15.75" x14ac:dyDescent="0.2">
      <c r="A62" s="267" t="s">
        <v>44</v>
      </c>
      <c r="B62" s="267"/>
      <c r="C62" s="267"/>
      <c r="D62" s="267"/>
      <c r="E62" s="267"/>
      <c r="F62" s="267"/>
      <c r="G62" s="267"/>
    </row>
    <row r="63" spans="1:7" ht="46.5" customHeight="1" x14ac:dyDescent="0.3">
      <c r="A63" s="21"/>
      <c r="B63" s="22" t="s">
        <v>0</v>
      </c>
      <c r="C63" s="268" t="s">
        <v>102</v>
      </c>
      <c r="D63" s="264"/>
      <c r="E63" s="264"/>
      <c r="F63" s="22" t="s">
        <v>1</v>
      </c>
      <c r="G63" s="45" t="s">
        <v>45</v>
      </c>
    </row>
    <row r="64" spans="1:7" ht="29.25" customHeight="1" x14ac:dyDescent="0.3">
      <c r="A64" s="21"/>
      <c r="B64" s="22" t="s">
        <v>2</v>
      </c>
      <c r="C64" s="264" t="s">
        <v>182</v>
      </c>
      <c r="D64" s="264"/>
      <c r="E64" s="264"/>
      <c r="F64" s="264"/>
      <c r="G64" s="264"/>
    </row>
    <row r="65" spans="1:7" ht="37.5" customHeight="1" x14ac:dyDescent="0.3">
      <c r="A65" s="21"/>
      <c r="B65" s="22" t="s">
        <v>3</v>
      </c>
      <c r="C65" s="264"/>
      <c r="D65" s="264"/>
      <c r="E65" s="264"/>
      <c r="F65" s="264"/>
      <c r="G65" s="264"/>
    </row>
    <row r="66" spans="1:7" ht="33" customHeight="1" x14ac:dyDescent="0.3">
      <c r="A66" s="21"/>
      <c r="B66" s="22" t="s">
        <v>4</v>
      </c>
      <c r="C66" s="269"/>
      <c r="D66" s="270"/>
      <c r="E66" s="270"/>
      <c r="F66" s="270"/>
      <c r="G66" s="270"/>
    </row>
    <row r="67" spans="1:7" ht="48.75" customHeight="1" x14ac:dyDescent="0.3">
      <c r="A67" s="21"/>
      <c r="B67" s="22" t="s">
        <v>5</v>
      </c>
      <c r="C67" s="264" t="s">
        <v>110</v>
      </c>
      <c r="D67" s="264"/>
      <c r="E67" s="264"/>
      <c r="F67" s="264"/>
      <c r="G67" s="264"/>
    </row>
    <row r="68" spans="1:7" ht="18.75" x14ac:dyDescent="0.3">
      <c r="A68" s="23"/>
      <c r="B68" s="24" t="s">
        <v>6</v>
      </c>
      <c r="C68" s="265" t="s">
        <v>7</v>
      </c>
      <c r="D68" s="265"/>
      <c r="E68" s="265"/>
      <c r="F68" s="23" t="s">
        <v>8</v>
      </c>
      <c r="G68" s="25"/>
    </row>
    <row r="69" spans="1:7" ht="18.75" x14ac:dyDescent="0.3">
      <c r="A69" s="23"/>
      <c r="B69" s="24" t="s">
        <v>9</v>
      </c>
      <c r="C69" s="266" t="s">
        <v>10</v>
      </c>
      <c r="D69" s="266"/>
      <c r="E69" s="266"/>
      <c r="F69" s="23" t="s">
        <v>11</v>
      </c>
      <c r="G69" s="26">
        <v>45225</v>
      </c>
    </row>
    <row r="70" spans="1:7" ht="32.25" x14ac:dyDescent="0.3">
      <c r="A70" s="27" t="s">
        <v>12</v>
      </c>
      <c r="B70" s="28" t="s">
        <v>13</v>
      </c>
      <c r="C70" s="28" t="s">
        <v>14</v>
      </c>
      <c r="D70" s="28" t="s">
        <v>15</v>
      </c>
      <c r="E70" s="28" t="s">
        <v>16</v>
      </c>
      <c r="F70" s="29" t="s">
        <v>17</v>
      </c>
      <c r="G70" s="30" t="s">
        <v>18</v>
      </c>
    </row>
    <row r="71" spans="1:7" ht="59.25" customHeight="1" x14ac:dyDescent="0.2">
      <c r="A71" s="31">
        <v>1</v>
      </c>
      <c r="B71" s="32" t="s">
        <v>104</v>
      </c>
      <c r="C71" s="32"/>
      <c r="D71" s="33" t="s">
        <v>105</v>
      </c>
      <c r="E71" s="33"/>
      <c r="F71" s="34" t="s">
        <v>19</v>
      </c>
      <c r="G71" s="35"/>
    </row>
    <row r="72" spans="1:7" ht="59.25" customHeight="1" x14ac:dyDescent="0.2">
      <c r="A72" s="31">
        <v>2</v>
      </c>
      <c r="B72" s="32" t="s">
        <v>103</v>
      </c>
      <c r="C72" s="32"/>
      <c r="D72" s="32" t="s">
        <v>106</v>
      </c>
      <c r="E72" s="33"/>
      <c r="F72" s="34" t="s">
        <v>19</v>
      </c>
      <c r="G72" s="35"/>
    </row>
    <row r="73" spans="1:7" ht="137.25" customHeight="1" x14ac:dyDescent="0.2">
      <c r="A73" s="31">
        <v>3</v>
      </c>
      <c r="B73" s="32" t="s">
        <v>108</v>
      </c>
      <c r="C73" s="32" t="s">
        <v>112</v>
      </c>
      <c r="D73" s="32" t="s">
        <v>22</v>
      </c>
      <c r="E73" s="33"/>
      <c r="F73" s="34" t="s">
        <v>19</v>
      </c>
      <c r="G73" s="35"/>
    </row>
    <row r="74" spans="1:7" ht="59.25" customHeight="1" x14ac:dyDescent="0.2">
      <c r="A74" s="31">
        <v>4</v>
      </c>
      <c r="B74" s="32" t="s">
        <v>109</v>
      </c>
      <c r="C74" s="32"/>
      <c r="D74" s="32" t="s">
        <v>22</v>
      </c>
      <c r="E74" s="33"/>
      <c r="F74" s="34" t="s">
        <v>19</v>
      </c>
      <c r="G74" s="35"/>
    </row>
    <row r="75" spans="1:7" ht="54" customHeight="1" x14ac:dyDescent="0.2">
      <c r="A75" s="31">
        <v>5</v>
      </c>
      <c r="B75" s="33" t="s">
        <v>107</v>
      </c>
      <c r="C75" s="33"/>
      <c r="D75" s="33" t="s">
        <v>111</v>
      </c>
      <c r="E75" s="33"/>
      <c r="F75" s="34" t="s">
        <v>19</v>
      </c>
      <c r="G75" s="36"/>
    </row>
    <row r="76" spans="1:7" ht="43.5" customHeight="1" x14ac:dyDescent="0.2">
      <c r="A76" s="31">
        <v>6</v>
      </c>
      <c r="B76" s="32" t="s">
        <v>113</v>
      </c>
      <c r="C76" s="32" t="s">
        <v>46</v>
      </c>
      <c r="D76" s="33" t="s">
        <v>114</v>
      </c>
      <c r="E76" s="33"/>
      <c r="F76" s="34" t="s">
        <v>19</v>
      </c>
      <c r="G76" s="35"/>
    </row>
    <row r="77" spans="1:7" ht="39.75" customHeight="1" x14ac:dyDescent="0.2">
      <c r="A77" s="31">
        <v>7</v>
      </c>
      <c r="B77" s="32" t="s">
        <v>115</v>
      </c>
      <c r="C77" s="32"/>
      <c r="D77" s="33" t="s">
        <v>61</v>
      </c>
      <c r="E77" s="33"/>
      <c r="F77" s="34" t="s">
        <v>19</v>
      </c>
      <c r="G77" s="35"/>
    </row>
    <row r="78" spans="1:7" ht="18.75" x14ac:dyDescent="0.3">
      <c r="A78" s="21"/>
      <c r="B78" s="37" t="s">
        <v>20</v>
      </c>
      <c r="C78" s="37"/>
      <c r="D78" s="38"/>
      <c r="E78" s="38"/>
      <c r="F78" s="34" t="s">
        <v>19</v>
      </c>
      <c r="G78" s="38"/>
    </row>
    <row r="83" spans="1:7" ht="15.75" x14ac:dyDescent="0.2">
      <c r="A83" s="271" t="s">
        <v>47</v>
      </c>
      <c r="B83" s="271"/>
      <c r="C83" s="271"/>
      <c r="D83" s="271"/>
      <c r="E83" s="271"/>
      <c r="F83" s="271"/>
      <c r="G83" s="271"/>
    </row>
    <row r="84" spans="1:7" ht="33" customHeight="1" x14ac:dyDescent="0.3">
      <c r="A84" s="21"/>
      <c r="B84" s="22" t="s">
        <v>0</v>
      </c>
      <c r="C84" s="268" t="s">
        <v>136</v>
      </c>
      <c r="D84" s="264"/>
      <c r="E84" s="264"/>
      <c r="F84" s="22" t="s">
        <v>1</v>
      </c>
      <c r="G84" s="45" t="s">
        <v>49</v>
      </c>
    </row>
    <row r="85" spans="1:7" ht="18.75" x14ac:dyDescent="0.3">
      <c r="A85" s="21"/>
      <c r="B85" s="22" t="s">
        <v>2</v>
      </c>
      <c r="C85" s="264" t="s">
        <v>183</v>
      </c>
      <c r="D85" s="264"/>
      <c r="E85" s="264"/>
      <c r="F85" s="264"/>
      <c r="G85" s="264"/>
    </row>
    <row r="86" spans="1:7" ht="18.75" x14ac:dyDescent="0.3">
      <c r="A86" s="21"/>
      <c r="B86" s="22" t="s">
        <v>3</v>
      </c>
      <c r="C86" s="264"/>
      <c r="D86" s="264"/>
      <c r="E86" s="264"/>
      <c r="F86" s="264"/>
      <c r="G86" s="264"/>
    </row>
    <row r="87" spans="1:7" ht="18.75" x14ac:dyDescent="0.3">
      <c r="A87" s="21"/>
      <c r="B87" s="22" t="s">
        <v>4</v>
      </c>
      <c r="C87" s="269"/>
      <c r="D87" s="270"/>
      <c r="E87" s="270"/>
      <c r="F87" s="270"/>
      <c r="G87" s="270"/>
    </row>
    <row r="88" spans="1:7" ht="18.75" x14ac:dyDescent="0.3">
      <c r="A88" s="21"/>
      <c r="B88" s="22" t="s">
        <v>5</v>
      </c>
      <c r="C88" s="264" t="s">
        <v>117</v>
      </c>
      <c r="D88" s="264"/>
      <c r="E88" s="264"/>
      <c r="F88" s="264"/>
      <c r="G88" s="264"/>
    </row>
    <row r="89" spans="1:7" ht="18.75" x14ac:dyDescent="0.3">
      <c r="A89" s="23"/>
      <c r="B89" s="24" t="s">
        <v>6</v>
      </c>
      <c r="C89" s="265" t="s">
        <v>7</v>
      </c>
      <c r="D89" s="265"/>
      <c r="E89" s="265"/>
      <c r="F89" s="23" t="s">
        <v>8</v>
      </c>
      <c r="G89" s="25"/>
    </row>
    <row r="90" spans="1:7" ht="18.75" x14ac:dyDescent="0.3">
      <c r="A90" s="23"/>
      <c r="B90" s="24" t="s">
        <v>9</v>
      </c>
      <c r="C90" s="266" t="s">
        <v>10</v>
      </c>
      <c r="D90" s="266"/>
      <c r="E90" s="266"/>
      <c r="F90" s="23" t="s">
        <v>11</v>
      </c>
      <c r="G90" s="26">
        <v>45225</v>
      </c>
    </row>
    <row r="91" spans="1:7" ht="32.25" x14ac:dyDescent="0.3">
      <c r="A91" s="27" t="s">
        <v>12</v>
      </c>
      <c r="B91" s="28" t="s">
        <v>13</v>
      </c>
      <c r="C91" s="28" t="s">
        <v>14</v>
      </c>
      <c r="D91" s="28" t="s">
        <v>15</v>
      </c>
      <c r="E91" s="28" t="s">
        <v>16</v>
      </c>
      <c r="F91" s="29" t="s">
        <v>17</v>
      </c>
      <c r="G91" s="30" t="s">
        <v>18</v>
      </c>
    </row>
    <row r="92" spans="1:7" ht="38.25" customHeight="1" x14ac:dyDescent="0.2">
      <c r="A92" s="31">
        <v>1</v>
      </c>
      <c r="B92" s="32" t="s">
        <v>122</v>
      </c>
      <c r="C92" s="32"/>
      <c r="D92" s="33" t="s">
        <v>118</v>
      </c>
      <c r="E92" s="33"/>
      <c r="F92" s="34" t="s">
        <v>19</v>
      </c>
      <c r="G92" s="35"/>
    </row>
    <row r="93" spans="1:7" ht="31.5" customHeight="1" x14ac:dyDescent="0.2">
      <c r="A93" s="31">
        <v>2</v>
      </c>
      <c r="B93" s="32" t="s">
        <v>119</v>
      </c>
      <c r="C93" s="32"/>
      <c r="D93" s="32" t="s">
        <v>120</v>
      </c>
      <c r="E93" s="33"/>
      <c r="F93" s="34" t="s">
        <v>19</v>
      </c>
      <c r="G93" s="35"/>
    </row>
    <row r="94" spans="1:7" ht="36" customHeight="1" x14ac:dyDescent="0.2">
      <c r="A94" s="31">
        <v>3</v>
      </c>
      <c r="B94" s="33" t="s">
        <v>121</v>
      </c>
      <c r="C94" s="33"/>
      <c r="D94" s="33" t="s">
        <v>123</v>
      </c>
      <c r="E94" s="33"/>
      <c r="F94" s="34" t="s">
        <v>19</v>
      </c>
      <c r="G94" s="36"/>
    </row>
    <row r="95" spans="1:7" ht="46.5" customHeight="1" x14ac:dyDescent="0.2">
      <c r="A95" s="31">
        <v>4</v>
      </c>
      <c r="B95" s="32" t="s">
        <v>124</v>
      </c>
      <c r="C95" s="32" t="s">
        <v>46</v>
      </c>
      <c r="D95" s="33" t="s">
        <v>125</v>
      </c>
      <c r="E95" s="33"/>
      <c r="F95" s="34" t="s">
        <v>19</v>
      </c>
      <c r="G95" s="35"/>
    </row>
    <row r="96" spans="1:7" ht="18.75" x14ac:dyDescent="0.2">
      <c r="A96" s="31">
        <v>5</v>
      </c>
      <c r="B96" s="32" t="s">
        <v>126</v>
      </c>
      <c r="C96" s="32"/>
      <c r="D96" s="33" t="s">
        <v>127</v>
      </c>
      <c r="E96" s="33" t="s">
        <v>46</v>
      </c>
      <c r="F96" s="34" t="s">
        <v>19</v>
      </c>
      <c r="G96" s="35"/>
    </row>
    <row r="97" spans="1:7" ht="42" customHeight="1" x14ac:dyDescent="0.2">
      <c r="A97" s="31">
        <v>6</v>
      </c>
      <c r="B97" s="32" t="s">
        <v>128</v>
      </c>
      <c r="C97" s="32"/>
      <c r="D97" s="33" t="s">
        <v>129</v>
      </c>
      <c r="E97" s="33"/>
      <c r="F97" s="34" t="s">
        <v>19</v>
      </c>
      <c r="G97" s="35"/>
    </row>
    <row r="98" spans="1:7" ht="26.25" customHeight="1" x14ac:dyDescent="0.2">
      <c r="A98" s="31">
        <v>7</v>
      </c>
      <c r="B98" s="32" t="s">
        <v>130</v>
      </c>
      <c r="C98" s="32"/>
      <c r="D98" s="33" t="s">
        <v>131</v>
      </c>
      <c r="E98" s="33"/>
      <c r="F98" s="34" t="s">
        <v>19</v>
      </c>
      <c r="G98" s="35"/>
    </row>
    <row r="99" spans="1:7" ht="18.75" x14ac:dyDescent="0.3">
      <c r="A99" s="21"/>
      <c r="B99" s="37" t="s">
        <v>20</v>
      </c>
      <c r="C99" s="37"/>
      <c r="D99" s="38"/>
      <c r="E99" s="38"/>
      <c r="F99" s="34" t="s">
        <v>19</v>
      </c>
      <c r="G99" s="38"/>
    </row>
    <row r="102" spans="1:7" ht="15.75" x14ac:dyDescent="0.2">
      <c r="A102" s="271" t="s">
        <v>48</v>
      </c>
      <c r="B102" s="271"/>
      <c r="C102" s="271"/>
      <c r="D102" s="271"/>
      <c r="E102" s="271"/>
      <c r="F102" s="271"/>
      <c r="G102" s="271"/>
    </row>
    <row r="103" spans="1:7" ht="18.75" x14ac:dyDescent="0.3">
      <c r="A103" s="21"/>
      <c r="B103" s="22" t="s">
        <v>0</v>
      </c>
      <c r="C103" s="268" t="s">
        <v>116</v>
      </c>
      <c r="D103" s="264"/>
      <c r="E103" s="264"/>
      <c r="F103" s="22" t="s">
        <v>1</v>
      </c>
      <c r="G103" s="45" t="s">
        <v>52</v>
      </c>
    </row>
    <row r="104" spans="1:7" ht="18.75" x14ac:dyDescent="0.3">
      <c r="A104" s="21"/>
      <c r="B104" s="22" t="s">
        <v>2</v>
      </c>
      <c r="C104" s="264" t="s">
        <v>184</v>
      </c>
      <c r="D104" s="264"/>
      <c r="E104" s="264"/>
      <c r="F104" s="264"/>
      <c r="G104" s="264"/>
    </row>
    <row r="105" spans="1:7" ht="18.75" x14ac:dyDescent="0.3">
      <c r="A105" s="21"/>
      <c r="B105" s="22" t="s">
        <v>3</v>
      </c>
      <c r="C105" s="264"/>
      <c r="D105" s="264"/>
      <c r="E105" s="264"/>
      <c r="F105" s="264"/>
      <c r="G105" s="264"/>
    </row>
    <row r="106" spans="1:7" ht="18.75" x14ac:dyDescent="0.3">
      <c r="A106" s="21"/>
      <c r="B106" s="22" t="s">
        <v>4</v>
      </c>
      <c r="C106" s="269"/>
      <c r="D106" s="270"/>
      <c r="E106" s="270"/>
      <c r="F106" s="270"/>
      <c r="G106" s="270"/>
    </row>
    <row r="107" spans="1:7" ht="18.75" x14ac:dyDescent="0.3">
      <c r="A107" s="21"/>
      <c r="B107" s="22" t="s">
        <v>5</v>
      </c>
      <c r="C107" s="264" t="s">
        <v>132</v>
      </c>
      <c r="D107" s="264"/>
      <c r="E107" s="264"/>
      <c r="F107" s="264"/>
      <c r="G107" s="264"/>
    </row>
    <row r="108" spans="1:7" ht="18.75" x14ac:dyDescent="0.3">
      <c r="A108" s="23"/>
      <c r="B108" s="24" t="s">
        <v>6</v>
      </c>
      <c r="C108" s="265" t="s">
        <v>7</v>
      </c>
      <c r="D108" s="265"/>
      <c r="E108" s="265"/>
      <c r="F108" s="23" t="s">
        <v>8</v>
      </c>
      <c r="G108" s="25"/>
    </row>
    <row r="109" spans="1:7" ht="18.75" x14ac:dyDescent="0.3">
      <c r="A109" s="23"/>
      <c r="B109" s="24" t="s">
        <v>9</v>
      </c>
      <c r="C109" s="266" t="s">
        <v>10</v>
      </c>
      <c r="D109" s="266"/>
      <c r="E109" s="266"/>
      <c r="F109" s="23" t="s">
        <v>11</v>
      </c>
      <c r="G109" s="26">
        <v>45225</v>
      </c>
    </row>
    <row r="110" spans="1:7" ht="32.25" x14ac:dyDescent="0.3">
      <c r="A110" s="27" t="s">
        <v>12</v>
      </c>
      <c r="B110" s="28" t="s">
        <v>13</v>
      </c>
      <c r="C110" s="28" t="s">
        <v>14</v>
      </c>
      <c r="D110" s="28" t="s">
        <v>15</v>
      </c>
      <c r="E110" s="28" t="s">
        <v>16</v>
      </c>
      <c r="F110" s="29" t="s">
        <v>17</v>
      </c>
      <c r="G110" s="30" t="s">
        <v>18</v>
      </c>
    </row>
    <row r="111" spans="1:7" ht="129" customHeight="1" x14ac:dyDescent="0.2">
      <c r="A111" s="31">
        <v>1</v>
      </c>
      <c r="B111" s="32" t="s">
        <v>133</v>
      </c>
      <c r="C111" s="32"/>
      <c r="D111" s="33" t="s">
        <v>134</v>
      </c>
      <c r="E111" s="33"/>
      <c r="F111" s="34" t="s">
        <v>19</v>
      </c>
      <c r="G111" s="35"/>
    </row>
    <row r="112" spans="1:7" ht="18.75" x14ac:dyDescent="0.3">
      <c r="A112" s="21"/>
      <c r="B112" s="37" t="s">
        <v>20</v>
      </c>
      <c r="C112" s="37"/>
      <c r="D112" s="38"/>
      <c r="E112" s="38"/>
      <c r="F112" s="34" t="s">
        <v>19</v>
      </c>
      <c r="G112" s="38"/>
    </row>
    <row r="115" spans="1:7" ht="15.75" x14ac:dyDescent="0.2">
      <c r="A115" s="271" t="s">
        <v>50</v>
      </c>
      <c r="B115" s="271"/>
      <c r="C115" s="271"/>
      <c r="D115" s="271"/>
      <c r="E115" s="271"/>
      <c r="F115" s="271"/>
      <c r="G115" s="271"/>
    </row>
    <row r="116" spans="1:7" ht="18.75" x14ac:dyDescent="0.3">
      <c r="A116" s="21"/>
      <c r="B116" s="22" t="s">
        <v>0</v>
      </c>
      <c r="C116" s="268" t="s">
        <v>62</v>
      </c>
      <c r="D116" s="264"/>
      <c r="E116" s="264"/>
      <c r="F116" s="22" t="s">
        <v>1</v>
      </c>
      <c r="G116" s="45" t="s">
        <v>68</v>
      </c>
    </row>
    <row r="117" spans="1:7" ht="18.75" x14ac:dyDescent="0.3">
      <c r="A117" s="21"/>
      <c r="B117" s="22" t="s">
        <v>2</v>
      </c>
      <c r="C117" s="264" t="s">
        <v>268</v>
      </c>
      <c r="D117" s="264"/>
      <c r="E117" s="264"/>
      <c r="F117" s="264"/>
      <c r="G117" s="264"/>
    </row>
    <row r="118" spans="1:7" ht="18.75" x14ac:dyDescent="0.3">
      <c r="A118" s="21"/>
      <c r="B118" s="22" t="s">
        <v>3</v>
      </c>
      <c r="C118" s="264"/>
      <c r="D118" s="264"/>
      <c r="E118" s="264"/>
      <c r="F118" s="264"/>
      <c r="G118" s="264"/>
    </row>
    <row r="119" spans="1:7" ht="18.75" x14ac:dyDescent="0.3">
      <c r="A119" s="21"/>
      <c r="B119" s="22" t="s">
        <v>4</v>
      </c>
      <c r="C119" s="269"/>
      <c r="D119" s="270"/>
      <c r="E119" s="270"/>
      <c r="F119" s="270"/>
      <c r="G119" s="270"/>
    </row>
    <row r="120" spans="1:7" ht="64.5" customHeight="1" x14ac:dyDescent="0.3">
      <c r="A120" s="21"/>
      <c r="B120" s="22" t="s">
        <v>5</v>
      </c>
      <c r="C120" s="264" t="s">
        <v>261</v>
      </c>
      <c r="D120" s="264"/>
      <c r="E120" s="264"/>
      <c r="F120" s="264"/>
      <c r="G120" s="264"/>
    </row>
    <row r="121" spans="1:7" ht="18.75" x14ac:dyDescent="0.3">
      <c r="A121" s="23"/>
      <c r="B121" s="24" t="s">
        <v>6</v>
      </c>
      <c r="C121" s="265" t="s">
        <v>7</v>
      </c>
      <c r="D121" s="265"/>
      <c r="E121" s="265"/>
      <c r="F121" s="23" t="s">
        <v>8</v>
      </c>
      <c r="G121" s="25"/>
    </row>
    <row r="122" spans="1:7" ht="18.75" x14ac:dyDescent="0.3">
      <c r="A122" s="23"/>
      <c r="B122" s="24" t="s">
        <v>9</v>
      </c>
      <c r="C122" s="266" t="s">
        <v>10</v>
      </c>
      <c r="D122" s="266"/>
      <c r="E122" s="266"/>
      <c r="F122" s="23" t="s">
        <v>11</v>
      </c>
      <c r="G122" s="26">
        <v>45225</v>
      </c>
    </row>
    <row r="123" spans="1:7" ht="32.25" x14ac:dyDescent="0.3">
      <c r="A123" s="27" t="s">
        <v>12</v>
      </c>
      <c r="B123" s="28" t="s">
        <v>13</v>
      </c>
      <c r="C123" s="28" t="s">
        <v>14</v>
      </c>
      <c r="D123" s="28" t="s">
        <v>15</v>
      </c>
      <c r="E123" s="28" t="s">
        <v>16</v>
      </c>
      <c r="F123" s="29" t="s">
        <v>17</v>
      </c>
      <c r="G123" s="30" t="s">
        <v>18</v>
      </c>
    </row>
    <row r="124" spans="1:7" ht="40.5" customHeight="1" x14ac:dyDescent="0.2">
      <c r="A124" s="31">
        <v>1</v>
      </c>
      <c r="B124" s="32" t="s">
        <v>135</v>
      </c>
      <c r="C124" s="32"/>
      <c r="D124" s="33" t="s">
        <v>22</v>
      </c>
      <c r="E124" s="33"/>
      <c r="F124" s="34" t="s">
        <v>19</v>
      </c>
      <c r="G124" s="35"/>
    </row>
    <row r="125" spans="1:7" ht="42" customHeight="1" x14ac:dyDescent="0.2">
      <c r="A125" s="31">
        <v>2</v>
      </c>
      <c r="B125" s="32" t="s">
        <v>96</v>
      </c>
      <c r="C125" s="32"/>
      <c r="D125" s="33" t="s">
        <v>259</v>
      </c>
      <c r="E125" s="33"/>
      <c r="F125" s="34" t="s">
        <v>19</v>
      </c>
      <c r="G125" s="35"/>
    </row>
    <row r="126" spans="1:7" ht="36" customHeight="1" x14ac:dyDescent="0.2">
      <c r="A126" s="272">
        <v>3</v>
      </c>
      <c r="B126" s="273" t="s">
        <v>260</v>
      </c>
      <c r="C126" s="273"/>
      <c r="D126" s="274" t="s">
        <v>22</v>
      </c>
      <c r="E126" s="274"/>
      <c r="F126" s="275" t="s">
        <v>19</v>
      </c>
      <c r="G126" s="276"/>
    </row>
    <row r="127" spans="1:7" ht="36" customHeight="1" x14ac:dyDescent="0.2">
      <c r="A127" s="272">
        <v>4</v>
      </c>
      <c r="B127" s="273" t="s">
        <v>262</v>
      </c>
      <c r="C127" s="273"/>
      <c r="D127" s="274" t="s">
        <v>22</v>
      </c>
      <c r="E127" s="274" t="s">
        <v>263</v>
      </c>
      <c r="F127" s="275" t="s">
        <v>19</v>
      </c>
      <c r="G127" s="276"/>
    </row>
    <row r="128" spans="1:7" ht="36" customHeight="1" x14ac:dyDescent="0.2">
      <c r="A128" s="272">
        <v>5</v>
      </c>
      <c r="B128" s="273" t="s">
        <v>264</v>
      </c>
      <c r="C128" s="273"/>
      <c r="D128" s="274" t="s">
        <v>22</v>
      </c>
      <c r="E128" s="274" t="s">
        <v>263</v>
      </c>
      <c r="F128" s="275" t="s">
        <v>19</v>
      </c>
      <c r="G128" s="276"/>
    </row>
    <row r="129" spans="1:7" ht="63" customHeight="1" x14ac:dyDescent="0.2">
      <c r="A129" s="272">
        <v>6</v>
      </c>
      <c r="B129" s="273" t="s">
        <v>162</v>
      </c>
      <c r="C129" s="273"/>
      <c r="D129" s="274" t="s">
        <v>265</v>
      </c>
      <c r="E129" s="274"/>
      <c r="F129" s="275" t="s">
        <v>19</v>
      </c>
      <c r="G129" s="276"/>
    </row>
    <row r="130" spans="1:7" ht="36" customHeight="1" x14ac:dyDescent="0.2">
      <c r="A130" s="272">
        <v>7</v>
      </c>
      <c r="B130" s="273" t="s">
        <v>266</v>
      </c>
      <c r="C130" s="273"/>
      <c r="D130" s="274" t="s">
        <v>267</v>
      </c>
      <c r="E130" s="274"/>
      <c r="F130" s="275" t="s">
        <v>19</v>
      </c>
      <c r="G130" s="276"/>
    </row>
    <row r="131" spans="1:7" ht="36" customHeight="1" x14ac:dyDescent="0.2">
      <c r="A131" s="272">
        <v>8</v>
      </c>
      <c r="B131" s="273"/>
      <c r="C131" s="273"/>
      <c r="D131" s="274"/>
      <c r="E131" s="274"/>
      <c r="F131" s="275" t="s">
        <v>19</v>
      </c>
      <c r="G131" s="276"/>
    </row>
    <row r="132" spans="1:7" ht="36" customHeight="1" x14ac:dyDescent="0.2">
      <c r="A132" s="272">
        <v>9</v>
      </c>
      <c r="B132" s="273"/>
      <c r="C132" s="273"/>
      <c r="D132" s="274"/>
      <c r="E132" s="274"/>
      <c r="F132" s="275"/>
      <c r="G132" s="276"/>
    </row>
    <row r="133" spans="1:7" ht="18.75" x14ac:dyDescent="0.3">
      <c r="A133" s="21"/>
      <c r="B133" s="37" t="s">
        <v>20</v>
      </c>
      <c r="C133" s="37"/>
      <c r="D133" s="38"/>
      <c r="E133" s="38"/>
      <c r="F133" s="34" t="s">
        <v>19</v>
      </c>
      <c r="G133" s="38"/>
    </row>
    <row r="137" spans="1:7" ht="15.75" x14ac:dyDescent="0.2">
      <c r="A137" s="271" t="s">
        <v>51</v>
      </c>
      <c r="B137" s="271"/>
      <c r="C137" s="271"/>
      <c r="D137" s="271"/>
      <c r="E137" s="271"/>
      <c r="F137" s="271"/>
      <c r="G137" s="271"/>
    </row>
    <row r="138" spans="1:7" ht="34.5" customHeight="1" x14ac:dyDescent="0.3">
      <c r="A138" s="21"/>
      <c r="B138" s="22" t="s">
        <v>0</v>
      </c>
      <c r="C138" s="268" t="s">
        <v>63</v>
      </c>
      <c r="D138" s="264"/>
      <c r="E138" s="264"/>
      <c r="F138" s="22" t="s">
        <v>1</v>
      </c>
      <c r="G138" s="45" t="s">
        <v>67</v>
      </c>
    </row>
    <row r="139" spans="1:7" ht="29.25" customHeight="1" x14ac:dyDescent="0.3">
      <c r="A139" s="21"/>
      <c r="B139" s="22" t="s">
        <v>2</v>
      </c>
      <c r="C139" s="264" t="s">
        <v>186</v>
      </c>
      <c r="D139" s="264"/>
      <c r="E139" s="264"/>
      <c r="F139" s="264"/>
      <c r="G139" s="264"/>
    </row>
    <row r="140" spans="1:7" ht="31.5" customHeight="1" x14ac:dyDescent="0.3">
      <c r="A140" s="21"/>
      <c r="B140" s="22" t="s">
        <v>3</v>
      </c>
      <c r="C140" s="264"/>
      <c r="D140" s="264"/>
      <c r="E140" s="264"/>
      <c r="F140" s="264"/>
      <c r="G140" s="264"/>
    </row>
    <row r="141" spans="1:7" ht="29.25" customHeight="1" x14ac:dyDescent="0.3">
      <c r="A141" s="21"/>
      <c r="B141" s="22" t="s">
        <v>4</v>
      </c>
      <c r="C141" s="269"/>
      <c r="D141" s="270"/>
      <c r="E141" s="270"/>
      <c r="F141" s="270"/>
      <c r="G141" s="270"/>
    </row>
    <row r="142" spans="1:7" ht="43.5" customHeight="1" x14ac:dyDescent="0.3">
      <c r="A142" s="21"/>
      <c r="B142" s="22" t="s">
        <v>5</v>
      </c>
      <c r="C142" s="264" t="s">
        <v>189</v>
      </c>
      <c r="D142" s="264"/>
      <c r="E142" s="264"/>
      <c r="F142" s="264"/>
      <c r="G142" s="264"/>
    </row>
    <row r="143" spans="1:7" ht="31.5" customHeight="1" x14ac:dyDescent="0.3">
      <c r="A143" s="23"/>
      <c r="B143" s="24" t="s">
        <v>6</v>
      </c>
      <c r="C143" s="265" t="s">
        <v>7</v>
      </c>
      <c r="D143" s="265"/>
      <c r="E143" s="265"/>
      <c r="F143" s="23" t="s">
        <v>8</v>
      </c>
      <c r="G143" s="25"/>
    </row>
    <row r="144" spans="1:7" ht="18.75" x14ac:dyDescent="0.3">
      <c r="A144" s="23"/>
      <c r="B144" s="24" t="s">
        <v>9</v>
      </c>
      <c r="C144" s="266" t="s">
        <v>10</v>
      </c>
      <c r="D144" s="266"/>
      <c r="E144" s="266"/>
      <c r="F144" s="23" t="s">
        <v>11</v>
      </c>
      <c r="G144" s="26">
        <v>45225</v>
      </c>
    </row>
    <row r="145" spans="1:7" ht="32.25" x14ac:dyDescent="0.3">
      <c r="A145" s="27" t="s">
        <v>12</v>
      </c>
      <c r="B145" s="28" t="s">
        <v>13</v>
      </c>
      <c r="C145" s="28" t="s">
        <v>14</v>
      </c>
      <c r="D145" s="28" t="s">
        <v>15</v>
      </c>
      <c r="E145" s="28" t="s">
        <v>16</v>
      </c>
      <c r="F145" s="29" t="s">
        <v>17</v>
      </c>
      <c r="G145" s="30" t="s">
        <v>18</v>
      </c>
    </row>
    <row r="146" spans="1:7" ht="60.75" customHeight="1" x14ac:dyDescent="0.2">
      <c r="A146" s="31">
        <v>1</v>
      </c>
      <c r="B146" s="32" t="s">
        <v>96</v>
      </c>
      <c r="C146" s="32"/>
      <c r="D146" s="33" t="s">
        <v>137</v>
      </c>
      <c r="E146" s="33"/>
      <c r="F146" s="34" t="s">
        <v>19</v>
      </c>
      <c r="G146" s="35"/>
    </row>
    <row r="147" spans="1:7" ht="77.25" customHeight="1" x14ac:dyDescent="0.2">
      <c r="A147" s="31">
        <v>2</v>
      </c>
      <c r="B147" s="32" t="s">
        <v>138</v>
      </c>
      <c r="C147" s="32"/>
      <c r="D147" s="32" t="s">
        <v>174</v>
      </c>
      <c r="E147" s="33"/>
      <c r="F147" s="34" t="s">
        <v>26</v>
      </c>
      <c r="G147" s="35"/>
    </row>
    <row r="148" spans="1:7" ht="60" customHeight="1" x14ac:dyDescent="0.2">
      <c r="A148" s="31">
        <v>3</v>
      </c>
      <c r="B148" s="32" t="s">
        <v>175</v>
      </c>
      <c r="C148" s="32"/>
      <c r="D148" s="32" t="s">
        <v>176</v>
      </c>
      <c r="E148" s="33"/>
      <c r="F148" s="34"/>
      <c r="G148" s="35"/>
    </row>
    <row r="149" spans="1:7" ht="45" customHeight="1" x14ac:dyDescent="0.2">
      <c r="A149" s="31">
        <v>4</v>
      </c>
      <c r="B149" s="33" t="s">
        <v>92</v>
      </c>
      <c r="C149" s="33"/>
      <c r="D149" s="33" t="s">
        <v>93</v>
      </c>
      <c r="E149" s="33"/>
      <c r="F149" s="34"/>
      <c r="G149" s="36"/>
    </row>
    <row r="150" spans="1:7" ht="30" customHeight="1" x14ac:dyDescent="0.3">
      <c r="A150" s="21"/>
      <c r="B150" s="37" t="s">
        <v>20</v>
      </c>
      <c r="C150" s="37"/>
      <c r="D150" s="38"/>
      <c r="E150" s="38"/>
      <c r="F150" s="34" t="s">
        <v>26</v>
      </c>
      <c r="G150" s="38"/>
    </row>
    <row r="152" spans="1:7" ht="15.75" x14ac:dyDescent="0.2">
      <c r="A152" s="271" t="s">
        <v>64</v>
      </c>
      <c r="B152" s="271"/>
      <c r="C152" s="271"/>
      <c r="D152" s="271"/>
      <c r="E152" s="271"/>
      <c r="F152" s="271"/>
      <c r="G152" s="271"/>
    </row>
    <row r="153" spans="1:7" ht="18.75" x14ac:dyDescent="0.3">
      <c r="A153" s="21"/>
      <c r="B153" s="22" t="s">
        <v>0</v>
      </c>
      <c r="C153" s="268" t="s">
        <v>65</v>
      </c>
      <c r="D153" s="264"/>
      <c r="E153" s="264"/>
      <c r="F153" s="22" t="s">
        <v>1</v>
      </c>
      <c r="G153" s="69" t="s">
        <v>64</v>
      </c>
    </row>
    <row r="154" spans="1:7" ht="18.75" x14ac:dyDescent="0.3">
      <c r="A154" s="21"/>
      <c r="B154" s="22" t="s">
        <v>2</v>
      </c>
      <c r="C154" s="264" t="s">
        <v>187</v>
      </c>
      <c r="D154" s="264"/>
      <c r="E154" s="264"/>
      <c r="F154" s="264"/>
      <c r="G154" s="264"/>
    </row>
    <row r="155" spans="1:7" ht="18.75" x14ac:dyDescent="0.3">
      <c r="A155" s="21"/>
      <c r="B155" s="22" t="s">
        <v>3</v>
      </c>
      <c r="C155" s="264"/>
      <c r="D155" s="264"/>
      <c r="E155" s="264"/>
      <c r="F155" s="264"/>
      <c r="G155" s="264"/>
    </row>
    <row r="156" spans="1:7" ht="18.75" x14ac:dyDescent="0.3">
      <c r="A156" s="21"/>
      <c r="B156" s="22" t="s">
        <v>4</v>
      </c>
      <c r="C156" s="269"/>
      <c r="D156" s="270"/>
      <c r="E156" s="270"/>
      <c r="F156" s="270"/>
      <c r="G156" s="270"/>
    </row>
    <row r="157" spans="1:7" ht="175.5" customHeight="1" x14ac:dyDescent="0.3">
      <c r="A157" s="21"/>
      <c r="B157" s="22" t="s">
        <v>5</v>
      </c>
      <c r="C157" s="264" t="s">
        <v>152</v>
      </c>
      <c r="D157" s="264"/>
      <c r="E157" s="264"/>
      <c r="F157" s="264"/>
      <c r="G157" s="264"/>
    </row>
    <row r="158" spans="1:7" ht="18.75" x14ac:dyDescent="0.3">
      <c r="A158" s="23"/>
      <c r="B158" s="24" t="s">
        <v>6</v>
      </c>
      <c r="C158" s="265" t="s">
        <v>7</v>
      </c>
      <c r="D158" s="265"/>
      <c r="E158" s="265"/>
      <c r="F158" s="23" t="s">
        <v>8</v>
      </c>
      <c r="G158" s="25"/>
    </row>
    <row r="159" spans="1:7" ht="18.75" x14ac:dyDescent="0.3">
      <c r="A159" s="23"/>
      <c r="B159" s="24" t="s">
        <v>9</v>
      </c>
      <c r="C159" s="266" t="s">
        <v>10</v>
      </c>
      <c r="D159" s="266"/>
      <c r="E159" s="266"/>
      <c r="F159" s="23" t="s">
        <v>11</v>
      </c>
      <c r="G159" s="26">
        <v>45225</v>
      </c>
    </row>
    <row r="160" spans="1:7" ht="32.25" x14ac:dyDescent="0.3">
      <c r="A160" s="27" t="s">
        <v>12</v>
      </c>
      <c r="B160" s="28" t="s">
        <v>13</v>
      </c>
      <c r="C160" s="28" t="s">
        <v>14</v>
      </c>
      <c r="D160" s="28" t="s">
        <v>15</v>
      </c>
      <c r="E160" s="28" t="s">
        <v>16</v>
      </c>
      <c r="F160" s="29" t="s">
        <v>17</v>
      </c>
      <c r="G160" s="30" t="s">
        <v>18</v>
      </c>
    </row>
    <row r="161" spans="1:7" ht="37.5" x14ac:dyDescent="0.2">
      <c r="A161" s="31">
        <v>1</v>
      </c>
      <c r="B161" s="32" t="s">
        <v>139</v>
      </c>
      <c r="C161" s="32"/>
      <c r="D161" s="33" t="s">
        <v>140</v>
      </c>
      <c r="E161" s="33"/>
      <c r="F161" s="34" t="s">
        <v>26</v>
      </c>
      <c r="G161" s="35"/>
    </row>
    <row r="162" spans="1:7" ht="43.5" customHeight="1" x14ac:dyDescent="0.2">
      <c r="A162" s="31">
        <v>2</v>
      </c>
      <c r="B162" s="32" t="s">
        <v>151</v>
      </c>
      <c r="C162" s="32"/>
      <c r="D162" s="32" t="s">
        <v>22</v>
      </c>
      <c r="E162" s="33"/>
      <c r="F162" s="34"/>
      <c r="G162" s="35"/>
    </row>
    <row r="163" spans="1:7" ht="54" customHeight="1" x14ac:dyDescent="0.2">
      <c r="A163" s="31">
        <v>3</v>
      </c>
      <c r="B163" s="33" t="s">
        <v>141</v>
      </c>
      <c r="C163" s="33"/>
      <c r="D163" s="33" t="s">
        <v>142</v>
      </c>
      <c r="E163" s="33"/>
      <c r="F163" s="34"/>
      <c r="G163" s="36"/>
    </row>
    <row r="164" spans="1:7" ht="43.5" customHeight="1" x14ac:dyDescent="0.2">
      <c r="A164" s="31">
        <v>4</v>
      </c>
      <c r="B164" s="32" t="s">
        <v>143</v>
      </c>
      <c r="C164" s="32" t="s">
        <v>46</v>
      </c>
      <c r="D164" s="32" t="s">
        <v>144</v>
      </c>
      <c r="E164" s="33"/>
      <c r="F164" s="34"/>
      <c r="G164" s="35"/>
    </row>
    <row r="165" spans="1:7" ht="56.25" x14ac:dyDescent="0.2">
      <c r="A165" s="31">
        <v>5</v>
      </c>
      <c r="B165" s="32" t="s">
        <v>145</v>
      </c>
      <c r="C165" s="32"/>
      <c r="D165" s="32" t="s">
        <v>146</v>
      </c>
      <c r="E165" s="33"/>
      <c r="F165" s="34"/>
      <c r="G165" s="35"/>
    </row>
    <row r="166" spans="1:7" ht="43.5" customHeight="1" x14ac:dyDescent="0.2">
      <c r="A166" s="31">
        <v>6</v>
      </c>
      <c r="B166" s="32" t="s">
        <v>147</v>
      </c>
      <c r="C166" s="32"/>
      <c r="D166" s="32" t="s">
        <v>101</v>
      </c>
      <c r="E166" s="33"/>
      <c r="F166" s="34"/>
      <c r="G166" s="35"/>
    </row>
    <row r="167" spans="1:7" ht="75.75" customHeight="1" x14ac:dyDescent="0.2">
      <c r="A167" s="31">
        <v>7</v>
      </c>
      <c r="B167" s="32" t="s">
        <v>148</v>
      </c>
      <c r="C167" s="32"/>
      <c r="D167" s="32" t="s">
        <v>149</v>
      </c>
      <c r="E167" s="33"/>
      <c r="F167" s="34"/>
      <c r="G167" s="35"/>
    </row>
    <row r="168" spans="1:7" ht="18.75" x14ac:dyDescent="0.3">
      <c r="A168" s="21"/>
      <c r="B168" s="37" t="s">
        <v>20</v>
      </c>
      <c r="C168" s="37"/>
      <c r="D168" s="38"/>
      <c r="E168" s="38"/>
      <c r="F168" s="34" t="s">
        <v>19</v>
      </c>
      <c r="G168" s="38"/>
    </row>
    <row r="171" spans="1:7" ht="18.75" customHeight="1" x14ac:dyDescent="0.2"/>
    <row r="172" spans="1:7" ht="22.5" customHeight="1" x14ac:dyDescent="0.2">
      <c r="A172" s="271" t="s">
        <v>66</v>
      </c>
      <c r="B172" s="271"/>
      <c r="C172" s="271"/>
      <c r="D172" s="271"/>
      <c r="E172" s="271"/>
      <c r="F172" s="271"/>
      <c r="G172" s="271"/>
    </row>
    <row r="173" spans="1:7" ht="41.25" customHeight="1" x14ac:dyDescent="0.3">
      <c r="A173" s="21"/>
      <c r="B173" s="22" t="s">
        <v>0</v>
      </c>
      <c r="C173" s="268" t="s">
        <v>173</v>
      </c>
      <c r="D173" s="264"/>
      <c r="E173" s="264"/>
      <c r="F173" s="22" t="s">
        <v>1</v>
      </c>
      <c r="G173" s="69" t="s">
        <v>66</v>
      </c>
    </row>
    <row r="174" spans="1:7" ht="42.75" customHeight="1" x14ac:dyDescent="0.3">
      <c r="A174" s="21"/>
      <c r="B174" s="22" t="s">
        <v>2</v>
      </c>
      <c r="C174" s="264" t="s">
        <v>188</v>
      </c>
      <c r="D174" s="264"/>
      <c r="E174" s="264"/>
      <c r="F174" s="264"/>
      <c r="G174" s="264"/>
    </row>
    <row r="175" spans="1:7" ht="27.75" customHeight="1" x14ac:dyDescent="0.3">
      <c r="A175" s="21"/>
      <c r="B175" s="22" t="s">
        <v>3</v>
      </c>
      <c r="C175" s="264"/>
      <c r="D175" s="264"/>
      <c r="E175" s="264"/>
      <c r="F175" s="264"/>
      <c r="G175" s="264"/>
    </row>
    <row r="176" spans="1:7" ht="32.25" customHeight="1" x14ac:dyDescent="0.3">
      <c r="A176" s="21"/>
      <c r="B176" s="22" t="s">
        <v>4</v>
      </c>
      <c r="C176" s="269"/>
      <c r="D176" s="270"/>
      <c r="E176" s="270"/>
      <c r="F176" s="270"/>
      <c r="G176" s="270"/>
    </row>
    <row r="177" spans="1:7" ht="94.5" customHeight="1" x14ac:dyDescent="0.3">
      <c r="A177" s="21"/>
      <c r="B177" s="22" t="s">
        <v>5</v>
      </c>
      <c r="C177" s="264" t="s">
        <v>153</v>
      </c>
      <c r="D177" s="264"/>
      <c r="E177" s="264"/>
      <c r="F177" s="264"/>
      <c r="G177" s="264"/>
    </row>
    <row r="178" spans="1:7" ht="21" customHeight="1" x14ac:dyDescent="0.3">
      <c r="A178" s="23"/>
      <c r="B178" s="24" t="s">
        <v>6</v>
      </c>
      <c r="C178" s="265" t="s">
        <v>7</v>
      </c>
      <c r="D178" s="265"/>
      <c r="E178" s="265"/>
      <c r="F178" s="23" t="s">
        <v>8</v>
      </c>
      <c r="G178" s="25"/>
    </row>
    <row r="179" spans="1:7" ht="18.75" x14ac:dyDescent="0.3">
      <c r="A179" s="23"/>
      <c r="B179" s="24" t="s">
        <v>9</v>
      </c>
      <c r="C179" s="266" t="s">
        <v>10</v>
      </c>
      <c r="D179" s="266"/>
      <c r="E179" s="266"/>
      <c r="F179" s="23" t="s">
        <v>11</v>
      </c>
      <c r="G179" s="26">
        <v>45230</v>
      </c>
    </row>
    <row r="180" spans="1:7" ht="32.25" x14ac:dyDescent="0.3">
      <c r="A180" s="27" t="s">
        <v>12</v>
      </c>
      <c r="B180" s="28" t="s">
        <v>13</v>
      </c>
      <c r="C180" s="28" t="s">
        <v>14</v>
      </c>
      <c r="D180" s="28" t="s">
        <v>15</v>
      </c>
      <c r="E180" s="28" t="s">
        <v>16</v>
      </c>
      <c r="F180" s="29" t="s">
        <v>17</v>
      </c>
      <c r="G180" s="30" t="s">
        <v>18</v>
      </c>
    </row>
    <row r="181" spans="1:7" ht="38.25" customHeight="1" x14ac:dyDescent="0.2">
      <c r="A181" s="31">
        <v>1</v>
      </c>
      <c r="B181" s="32" t="s">
        <v>150</v>
      </c>
      <c r="C181" s="32"/>
      <c r="D181" s="33" t="s">
        <v>154</v>
      </c>
      <c r="E181" s="33"/>
      <c r="F181" s="34" t="s">
        <v>26</v>
      </c>
      <c r="G181" s="35"/>
    </row>
    <row r="182" spans="1:7" ht="50.25" customHeight="1" x14ac:dyDescent="0.2">
      <c r="A182" s="31">
        <v>2</v>
      </c>
      <c r="B182" s="32" t="s">
        <v>155</v>
      </c>
      <c r="C182" s="32"/>
      <c r="D182" s="32" t="s">
        <v>156</v>
      </c>
      <c r="E182" s="33"/>
      <c r="F182" s="34" t="s">
        <v>26</v>
      </c>
      <c r="G182" s="35"/>
    </row>
    <row r="183" spans="1:7" ht="48.75" customHeight="1" x14ac:dyDescent="0.2">
      <c r="A183" s="31">
        <v>3</v>
      </c>
      <c r="B183" s="33" t="s">
        <v>157</v>
      </c>
      <c r="C183" s="33"/>
      <c r="D183" s="33" t="s">
        <v>158</v>
      </c>
      <c r="E183" s="33"/>
      <c r="F183" s="34"/>
      <c r="G183" s="36"/>
    </row>
    <row r="184" spans="1:7" ht="43.5" customHeight="1" x14ac:dyDescent="0.2">
      <c r="A184" s="31">
        <v>4</v>
      </c>
      <c r="B184" s="32" t="s">
        <v>159</v>
      </c>
      <c r="C184" s="32" t="s">
        <v>46</v>
      </c>
      <c r="D184" s="32" t="s">
        <v>160</v>
      </c>
      <c r="E184" s="33"/>
      <c r="F184" s="34"/>
      <c r="G184" s="35"/>
    </row>
    <row r="185" spans="1:7" ht="31.5" customHeight="1" x14ac:dyDescent="0.2">
      <c r="A185" s="31">
        <v>5</v>
      </c>
      <c r="B185" s="32" t="s">
        <v>161</v>
      </c>
      <c r="C185" s="32"/>
      <c r="D185" s="32" t="s">
        <v>22</v>
      </c>
      <c r="E185" s="33"/>
      <c r="F185" s="34"/>
      <c r="G185" s="35"/>
    </row>
    <row r="186" spans="1:7" ht="25.5" customHeight="1" x14ac:dyDescent="0.2">
      <c r="A186" s="31">
        <v>6</v>
      </c>
      <c r="B186" s="32" t="s">
        <v>162</v>
      </c>
      <c r="C186" s="32"/>
      <c r="D186" s="32" t="s">
        <v>101</v>
      </c>
      <c r="E186" s="33"/>
      <c r="F186" s="34"/>
      <c r="G186" s="35"/>
    </row>
    <row r="187" spans="1:7" ht="18.75" x14ac:dyDescent="0.3">
      <c r="A187" s="21"/>
      <c r="B187" s="37" t="s">
        <v>20</v>
      </c>
      <c r="C187" s="37"/>
      <c r="D187" s="38"/>
      <c r="E187" s="38"/>
      <c r="F187" s="34"/>
      <c r="G187" s="38"/>
    </row>
    <row r="189" spans="1:7" ht="15.75" x14ac:dyDescent="0.2">
      <c r="A189" s="267" t="s">
        <v>249</v>
      </c>
      <c r="B189" s="267"/>
      <c r="C189" s="267"/>
      <c r="D189" s="267"/>
      <c r="E189" s="267"/>
      <c r="F189" s="267"/>
      <c r="G189" s="267"/>
    </row>
    <row r="190" spans="1:7" ht="18.75" x14ac:dyDescent="0.3">
      <c r="A190" s="21"/>
      <c r="B190" s="22" t="s">
        <v>0</v>
      </c>
      <c r="C190" s="268" t="s">
        <v>248</v>
      </c>
      <c r="D190" s="264"/>
      <c r="E190" s="264"/>
      <c r="F190" s="22" t="s">
        <v>1</v>
      </c>
      <c r="G190" s="71" t="s">
        <v>69</v>
      </c>
    </row>
    <row r="191" spans="1:7" ht="18.75" x14ac:dyDescent="0.3">
      <c r="A191" s="21"/>
      <c r="B191" s="22" t="s">
        <v>2</v>
      </c>
      <c r="C191" s="264" t="s">
        <v>178</v>
      </c>
      <c r="D191" s="264"/>
      <c r="E191" s="264"/>
      <c r="F191" s="264"/>
      <c r="G191" s="264"/>
    </row>
    <row r="192" spans="1:7" ht="18.75" x14ac:dyDescent="0.3">
      <c r="A192" s="21"/>
      <c r="B192" s="22" t="s">
        <v>3</v>
      </c>
      <c r="C192" s="264"/>
      <c r="D192" s="264"/>
      <c r="E192" s="264"/>
      <c r="F192" s="264"/>
      <c r="G192" s="264"/>
    </row>
    <row r="193" spans="1:7" ht="18.75" x14ac:dyDescent="0.3">
      <c r="A193" s="21"/>
      <c r="B193" s="22" t="s">
        <v>4</v>
      </c>
      <c r="C193" s="269"/>
      <c r="D193" s="270"/>
      <c r="E193" s="270"/>
      <c r="F193" s="270"/>
      <c r="G193" s="270"/>
    </row>
    <row r="194" spans="1:7" ht="114" customHeight="1" x14ac:dyDescent="0.3">
      <c r="A194" s="21"/>
      <c r="B194" s="22" t="s">
        <v>5</v>
      </c>
      <c r="C194" s="264" t="s">
        <v>254</v>
      </c>
      <c r="D194" s="264"/>
      <c r="E194" s="264"/>
      <c r="F194" s="264"/>
      <c r="G194" s="264"/>
    </row>
    <row r="195" spans="1:7" ht="18.75" x14ac:dyDescent="0.3">
      <c r="A195" s="23"/>
      <c r="B195" s="24" t="s">
        <v>6</v>
      </c>
      <c r="C195" s="265" t="s">
        <v>7</v>
      </c>
      <c r="D195" s="265"/>
      <c r="E195" s="265"/>
      <c r="F195" s="23" t="s">
        <v>8</v>
      </c>
      <c r="G195" s="25"/>
    </row>
    <row r="196" spans="1:7" ht="18.75" x14ac:dyDescent="0.3">
      <c r="A196" s="23"/>
      <c r="B196" s="24" t="s">
        <v>9</v>
      </c>
      <c r="C196" s="266" t="s">
        <v>10</v>
      </c>
      <c r="D196" s="266"/>
      <c r="E196" s="266"/>
      <c r="F196" s="23" t="s">
        <v>11</v>
      </c>
      <c r="G196" s="26">
        <v>45225</v>
      </c>
    </row>
    <row r="197" spans="1:7" ht="32.25" x14ac:dyDescent="0.3">
      <c r="A197" s="27" t="s">
        <v>12</v>
      </c>
      <c r="B197" s="28" t="s">
        <v>13</v>
      </c>
      <c r="C197" s="28" t="s">
        <v>14</v>
      </c>
      <c r="D197" s="28" t="s">
        <v>15</v>
      </c>
      <c r="E197" s="28" t="s">
        <v>16</v>
      </c>
      <c r="F197" s="29" t="s">
        <v>17</v>
      </c>
      <c r="G197" s="30" t="s">
        <v>18</v>
      </c>
    </row>
    <row r="198" spans="1:7" ht="56.25" x14ac:dyDescent="0.2">
      <c r="A198" s="31">
        <v>1</v>
      </c>
      <c r="B198" s="32" t="s">
        <v>70</v>
      </c>
      <c r="C198" s="32"/>
      <c r="D198" s="33" t="s">
        <v>255</v>
      </c>
      <c r="E198" s="33"/>
      <c r="F198" s="34" t="s">
        <v>19</v>
      </c>
      <c r="G198" s="35"/>
    </row>
    <row r="199" spans="1:7" ht="84.75" customHeight="1" x14ac:dyDescent="0.2">
      <c r="A199" s="31">
        <v>2</v>
      </c>
      <c r="B199" s="32" t="s">
        <v>257</v>
      </c>
      <c r="C199" s="32"/>
      <c r="D199" s="32" t="s">
        <v>256</v>
      </c>
      <c r="E199" s="33"/>
      <c r="F199" s="34" t="s">
        <v>19</v>
      </c>
      <c r="G199" s="35"/>
    </row>
    <row r="200" spans="1:7" ht="45.75" customHeight="1" x14ac:dyDescent="0.2">
      <c r="A200" s="31">
        <v>3</v>
      </c>
      <c r="B200" s="33" t="s">
        <v>71</v>
      </c>
      <c r="C200" s="33"/>
      <c r="D200" s="33" t="s">
        <v>253</v>
      </c>
      <c r="E200" s="33"/>
      <c r="F200" s="34" t="s">
        <v>19</v>
      </c>
      <c r="G200" s="36"/>
    </row>
    <row r="201" spans="1:7" ht="37.5" x14ac:dyDescent="0.2">
      <c r="A201" s="31">
        <v>4</v>
      </c>
      <c r="B201" s="32" t="s">
        <v>72</v>
      </c>
      <c r="C201" s="32"/>
      <c r="D201" s="33" t="s">
        <v>73</v>
      </c>
      <c r="E201" s="33"/>
      <c r="F201" s="34" t="s">
        <v>19</v>
      </c>
      <c r="G201" s="35"/>
    </row>
    <row r="202" spans="1:7" ht="37.5" x14ac:dyDescent="0.2">
      <c r="A202" s="31">
        <v>5</v>
      </c>
      <c r="B202" s="32" t="s">
        <v>74</v>
      </c>
      <c r="C202" s="32"/>
      <c r="D202" s="33" t="s">
        <v>75</v>
      </c>
      <c r="E202" s="33"/>
      <c r="F202" s="34" t="s">
        <v>19</v>
      </c>
      <c r="G202" s="35"/>
    </row>
    <row r="203" spans="1:7" ht="37.5" x14ac:dyDescent="0.2">
      <c r="A203" s="31">
        <v>6</v>
      </c>
      <c r="B203" s="32" t="s">
        <v>76</v>
      </c>
      <c r="C203" s="32"/>
      <c r="D203" s="33" t="s">
        <v>77</v>
      </c>
      <c r="E203" s="33"/>
      <c r="F203" s="34" t="s">
        <v>19</v>
      </c>
      <c r="G203" s="35"/>
    </row>
    <row r="204" spans="1:7" ht="37.5" x14ac:dyDescent="0.2">
      <c r="A204" s="31">
        <v>7</v>
      </c>
      <c r="B204" s="32" t="s">
        <v>78</v>
      </c>
      <c r="C204" s="32"/>
      <c r="D204" s="33" t="s">
        <v>79</v>
      </c>
      <c r="E204" s="33"/>
      <c r="F204" s="34" t="s">
        <v>19</v>
      </c>
      <c r="G204" s="35"/>
    </row>
    <row r="205" spans="1:7" ht="37.5" x14ac:dyDescent="0.2">
      <c r="A205" s="31">
        <v>8</v>
      </c>
      <c r="B205" s="32" t="s">
        <v>80</v>
      </c>
      <c r="C205" s="32"/>
      <c r="D205" s="33" t="s">
        <v>81</v>
      </c>
      <c r="E205" s="33"/>
      <c r="F205" s="34" t="s">
        <v>19</v>
      </c>
      <c r="G205" s="35"/>
    </row>
    <row r="206" spans="1:7" ht="37.5" x14ac:dyDescent="0.2">
      <c r="A206" s="31">
        <v>9</v>
      </c>
      <c r="B206" s="32" t="s">
        <v>82</v>
      </c>
      <c r="C206" s="32"/>
      <c r="D206" s="33" t="s">
        <v>83</v>
      </c>
      <c r="E206" s="33"/>
      <c r="F206" s="34" t="s">
        <v>19</v>
      </c>
      <c r="G206" s="35"/>
    </row>
    <row r="207" spans="1:7" ht="37.5" x14ac:dyDescent="0.2">
      <c r="A207" s="31">
        <v>10</v>
      </c>
      <c r="B207" s="32" t="s">
        <v>84</v>
      </c>
      <c r="C207" s="32"/>
      <c r="D207" s="33" t="s">
        <v>85</v>
      </c>
      <c r="E207" s="33"/>
      <c r="F207" s="34" t="s">
        <v>19</v>
      </c>
      <c r="G207" s="35"/>
    </row>
    <row r="208" spans="1:7" ht="37.5" x14ac:dyDescent="0.2">
      <c r="A208" s="31">
        <v>11</v>
      </c>
      <c r="B208" s="32" t="s">
        <v>86</v>
      </c>
      <c r="C208" s="32"/>
      <c r="D208" s="33" t="s">
        <v>87</v>
      </c>
      <c r="E208" s="33"/>
      <c r="F208" s="34" t="s">
        <v>19</v>
      </c>
      <c r="G208" s="35"/>
    </row>
    <row r="209" spans="1:7" ht="18.75" x14ac:dyDescent="0.3">
      <c r="A209" s="21"/>
      <c r="B209" s="37" t="s">
        <v>20</v>
      </c>
      <c r="C209" s="37"/>
      <c r="D209" s="38"/>
      <c r="E209" s="38"/>
      <c r="F209" s="34" t="s">
        <v>19</v>
      </c>
      <c r="G209" s="38"/>
    </row>
    <row r="211" spans="1:7" ht="15.75" x14ac:dyDescent="0.2">
      <c r="A211" s="271" t="s">
        <v>284</v>
      </c>
      <c r="B211" s="271"/>
      <c r="C211" s="271"/>
      <c r="D211" s="271"/>
      <c r="E211" s="271"/>
      <c r="F211" s="271"/>
      <c r="G211" s="271"/>
    </row>
    <row r="212" spans="1:7" ht="18.75" x14ac:dyDescent="0.3">
      <c r="A212" s="21"/>
      <c r="B212" s="22" t="s">
        <v>0</v>
      </c>
      <c r="C212" s="268" t="s">
        <v>60</v>
      </c>
      <c r="D212" s="264"/>
      <c r="E212" s="264"/>
      <c r="F212" s="22" t="s">
        <v>1</v>
      </c>
      <c r="G212" s="176" t="s">
        <v>285</v>
      </c>
    </row>
    <row r="213" spans="1:7" ht="18.75" x14ac:dyDescent="0.3">
      <c r="A213" s="21"/>
      <c r="B213" s="22" t="s">
        <v>2</v>
      </c>
      <c r="C213" s="264" t="s">
        <v>181</v>
      </c>
      <c r="D213" s="264"/>
      <c r="E213" s="264"/>
      <c r="F213" s="264"/>
      <c r="G213" s="264"/>
    </row>
    <row r="214" spans="1:7" ht="18.75" x14ac:dyDescent="0.3">
      <c r="A214" s="21"/>
      <c r="B214" s="22" t="s">
        <v>3</v>
      </c>
      <c r="C214" s="264"/>
      <c r="D214" s="264"/>
      <c r="E214" s="264"/>
      <c r="F214" s="264"/>
      <c r="G214" s="264"/>
    </row>
    <row r="215" spans="1:7" ht="18.75" x14ac:dyDescent="0.3">
      <c r="A215" s="21"/>
      <c r="B215" s="22" t="s">
        <v>4</v>
      </c>
      <c r="C215" s="264"/>
      <c r="D215" s="264"/>
      <c r="E215" s="264"/>
      <c r="F215" s="264"/>
      <c r="G215" s="264"/>
    </row>
    <row r="216" spans="1:7" ht="51.75" customHeight="1" x14ac:dyDescent="0.3">
      <c r="A216" s="21"/>
      <c r="B216" s="22" t="s">
        <v>5</v>
      </c>
      <c r="C216" s="264" t="s">
        <v>288</v>
      </c>
      <c r="D216" s="264"/>
      <c r="E216" s="264"/>
      <c r="F216" s="264"/>
      <c r="G216" s="264"/>
    </row>
    <row r="217" spans="1:7" ht="18.75" x14ac:dyDescent="0.3">
      <c r="A217" s="23"/>
      <c r="B217" s="24" t="s">
        <v>6</v>
      </c>
      <c r="C217" s="265" t="s">
        <v>7</v>
      </c>
      <c r="D217" s="265"/>
      <c r="E217" s="265"/>
      <c r="F217" s="23" t="s">
        <v>8</v>
      </c>
      <c r="G217" s="25"/>
    </row>
    <row r="218" spans="1:7" ht="18.75" x14ac:dyDescent="0.3">
      <c r="A218" s="23"/>
      <c r="B218" s="24" t="s">
        <v>9</v>
      </c>
      <c r="C218" s="266" t="s">
        <v>10</v>
      </c>
      <c r="D218" s="266"/>
      <c r="E218" s="266"/>
      <c r="F218" s="23" t="s">
        <v>11</v>
      </c>
      <c r="G218" s="26">
        <v>45225</v>
      </c>
    </row>
    <row r="219" spans="1:7" ht="32.25" x14ac:dyDescent="0.3">
      <c r="A219" s="27" t="s">
        <v>12</v>
      </c>
      <c r="B219" s="28" t="s">
        <v>13</v>
      </c>
      <c r="C219" s="28" t="s">
        <v>14</v>
      </c>
      <c r="D219" s="28" t="s">
        <v>15</v>
      </c>
      <c r="E219" s="28" t="s">
        <v>16</v>
      </c>
      <c r="F219" s="29" t="s">
        <v>17</v>
      </c>
      <c r="G219" s="30" t="s">
        <v>18</v>
      </c>
    </row>
    <row r="220" spans="1:7" ht="47.25" customHeight="1" x14ac:dyDescent="0.2">
      <c r="A220" s="31">
        <v>1</v>
      </c>
      <c r="B220" s="32" t="s">
        <v>289</v>
      </c>
      <c r="C220" s="32" t="s">
        <v>287</v>
      </c>
      <c r="D220" s="33" t="s">
        <v>94</v>
      </c>
      <c r="E220" s="33"/>
      <c r="F220" s="34" t="s">
        <v>19</v>
      </c>
      <c r="G220" s="35"/>
    </row>
    <row r="221" spans="1:7" ht="45" customHeight="1" x14ac:dyDescent="0.2">
      <c r="A221" s="31">
        <v>2</v>
      </c>
      <c r="B221" s="32" t="s">
        <v>95</v>
      </c>
      <c r="C221" s="32"/>
      <c r="D221" s="32" t="s">
        <v>97</v>
      </c>
      <c r="E221" s="33"/>
      <c r="F221" s="34" t="s">
        <v>19</v>
      </c>
      <c r="G221" s="35"/>
    </row>
    <row r="222" spans="1:7" ht="38.25" customHeight="1" x14ac:dyDescent="0.2">
      <c r="A222" s="31">
        <v>3</v>
      </c>
      <c r="B222" s="32" t="s">
        <v>98</v>
      </c>
      <c r="C222" s="32" t="s">
        <v>290</v>
      </c>
      <c r="D222" s="32" t="s">
        <v>101</v>
      </c>
      <c r="E222" s="33" t="s">
        <v>46</v>
      </c>
      <c r="F222" s="34" t="s">
        <v>19</v>
      </c>
      <c r="G222" s="35"/>
    </row>
    <row r="223" spans="1:7" ht="42.75" customHeight="1" x14ac:dyDescent="0.2">
      <c r="A223" s="31">
        <v>4</v>
      </c>
      <c r="B223" s="32" t="s">
        <v>286</v>
      </c>
      <c r="C223" s="32"/>
      <c r="D223" s="32" t="s">
        <v>291</v>
      </c>
      <c r="E223" s="33"/>
      <c r="F223" s="34" t="s">
        <v>26</v>
      </c>
      <c r="G223" s="35"/>
    </row>
    <row r="224" spans="1:7" ht="40.5" customHeight="1" x14ac:dyDescent="0.2">
      <c r="A224" s="31">
        <v>5</v>
      </c>
      <c r="B224" s="33" t="s">
        <v>292</v>
      </c>
      <c r="C224" s="33"/>
      <c r="D224" s="33" t="s">
        <v>293</v>
      </c>
      <c r="E224" s="33"/>
      <c r="F224" s="34" t="s">
        <v>26</v>
      </c>
      <c r="G224" s="36"/>
    </row>
    <row r="225" spans="1:7" ht="37.5" x14ac:dyDescent="0.2">
      <c r="A225" s="31">
        <v>6</v>
      </c>
      <c r="B225" s="33" t="s">
        <v>283</v>
      </c>
      <c r="C225" s="33"/>
      <c r="D225" s="33" t="s">
        <v>295</v>
      </c>
      <c r="E225" s="33" t="s">
        <v>294</v>
      </c>
      <c r="F225" s="34" t="s">
        <v>19</v>
      </c>
      <c r="G225" s="36"/>
    </row>
    <row r="226" spans="1:7" ht="18.75" x14ac:dyDescent="0.3">
      <c r="A226" s="21"/>
      <c r="B226" s="37" t="s">
        <v>20</v>
      </c>
      <c r="C226" s="37"/>
      <c r="D226" s="38"/>
      <c r="E226" s="38"/>
      <c r="F226" s="34" t="s">
        <v>19</v>
      </c>
      <c r="G226" s="38"/>
    </row>
    <row r="228" spans="1:7" ht="15.75" x14ac:dyDescent="0.2">
      <c r="A228" s="292" t="s">
        <v>297</v>
      </c>
      <c r="B228" s="293"/>
      <c r="C228" s="293"/>
      <c r="D228" s="293"/>
      <c r="E228" s="293"/>
      <c r="F228" s="293"/>
      <c r="G228" s="294"/>
    </row>
    <row r="229" spans="1:7" ht="18.75" x14ac:dyDescent="0.3">
      <c r="A229" s="21"/>
      <c r="B229" s="22" t="s">
        <v>299</v>
      </c>
      <c r="C229" s="289" t="s">
        <v>164</v>
      </c>
      <c r="D229" s="290"/>
      <c r="E229" s="291"/>
      <c r="F229" s="22" t="s">
        <v>1</v>
      </c>
      <c r="G229" s="176" t="s">
        <v>298</v>
      </c>
    </row>
    <row r="230" spans="1:7" ht="18.75" x14ac:dyDescent="0.3">
      <c r="A230" s="21"/>
      <c r="B230" s="22" t="s">
        <v>2</v>
      </c>
      <c r="C230" s="280" t="s">
        <v>181</v>
      </c>
      <c r="D230" s="281"/>
      <c r="E230" s="281"/>
      <c r="F230" s="281"/>
      <c r="G230" s="282"/>
    </row>
    <row r="231" spans="1:7" ht="18.75" x14ac:dyDescent="0.3">
      <c r="A231" s="21"/>
      <c r="B231" s="22" t="s">
        <v>3</v>
      </c>
      <c r="C231" s="280"/>
      <c r="D231" s="281"/>
      <c r="E231" s="281"/>
      <c r="F231" s="281"/>
      <c r="G231" s="282"/>
    </row>
    <row r="232" spans="1:7" ht="18.75" x14ac:dyDescent="0.3">
      <c r="A232" s="21"/>
      <c r="B232" s="22" t="s">
        <v>300</v>
      </c>
      <c r="C232" s="283"/>
      <c r="D232" s="284"/>
      <c r="E232" s="284"/>
      <c r="F232" s="284"/>
      <c r="G232" s="285"/>
    </row>
    <row r="233" spans="1:7" ht="48" customHeight="1" x14ac:dyDescent="0.3">
      <c r="A233" s="21"/>
      <c r="B233" s="22" t="s">
        <v>5</v>
      </c>
      <c r="C233" s="280" t="s">
        <v>301</v>
      </c>
      <c r="D233" s="281"/>
      <c r="E233" s="281"/>
      <c r="F233" s="281"/>
      <c r="G233" s="282"/>
    </row>
    <row r="234" spans="1:7" ht="18.75" x14ac:dyDescent="0.3">
      <c r="A234" s="23"/>
      <c r="B234" s="24" t="s">
        <v>6</v>
      </c>
      <c r="C234" s="277" t="s">
        <v>7</v>
      </c>
      <c r="D234" s="278"/>
      <c r="E234" s="279"/>
      <c r="F234" s="23" t="s">
        <v>8</v>
      </c>
      <c r="G234" s="25"/>
    </row>
    <row r="235" spans="1:7" ht="18.75" x14ac:dyDescent="0.3">
      <c r="A235" s="23"/>
      <c r="B235" s="24" t="s">
        <v>9</v>
      </c>
      <c r="C235" s="286" t="s">
        <v>10</v>
      </c>
      <c r="D235" s="287"/>
      <c r="E235" s="288"/>
      <c r="F235" s="23" t="s">
        <v>11</v>
      </c>
      <c r="G235" s="26">
        <v>45230</v>
      </c>
    </row>
    <row r="236" spans="1:7" ht="32.25" x14ac:dyDescent="0.3">
      <c r="A236" s="27" t="s">
        <v>12</v>
      </c>
      <c r="B236" s="28" t="s">
        <v>302</v>
      </c>
      <c r="C236" s="28" t="s">
        <v>303</v>
      </c>
      <c r="D236" s="28" t="s">
        <v>304</v>
      </c>
      <c r="E236" s="28" t="s">
        <v>16</v>
      </c>
      <c r="F236" s="29" t="s">
        <v>17</v>
      </c>
      <c r="G236" s="30" t="s">
        <v>18</v>
      </c>
    </row>
    <row r="237" spans="1:7" ht="37.5" x14ac:dyDescent="0.2">
      <c r="A237" s="31">
        <v>1</v>
      </c>
      <c r="B237" s="32" t="s">
        <v>96</v>
      </c>
      <c r="C237" s="32"/>
      <c r="D237" s="33" t="s">
        <v>94</v>
      </c>
      <c r="E237" s="33"/>
      <c r="F237" s="34" t="s">
        <v>19</v>
      </c>
      <c r="G237" s="35"/>
    </row>
    <row r="238" spans="1:7" ht="37.5" x14ac:dyDescent="0.2">
      <c r="A238" s="31">
        <v>2</v>
      </c>
      <c r="B238" s="32" t="s">
        <v>305</v>
      </c>
      <c r="C238" s="32"/>
      <c r="D238" s="32" t="s">
        <v>97</v>
      </c>
      <c r="E238" s="33"/>
      <c r="F238" s="34" t="s">
        <v>19</v>
      </c>
      <c r="G238" s="35"/>
    </row>
    <row r="239" spans="1:7" ht="37.5" x14ac:dyDescent="0.2">
      <c r="A239" s="31">
        <v>3</v>
      </c>
      <c r="B239" s="32" t="s">
        <v>306</v>
      </c>
      <c r="C239" s="32" t="s">
        <v>280</v>
      </c>
      <c r="D239" s="32" t="s">
        <v>99</v>
      </c>
      <c r="E239" s="33" t="s">
        <v>282</v>
      </c>
      <c r="F239" s="34" t="s">
        <v>19</v>
      </c>
      <c r="G239" s="35"/>
    </row>
    <row r="240" spans="1:7" ht="37.5" x14ac:dyDescent="0.2">
      <c r="A240" s="31">
        <v>4</v>
      </c>
      <c r="B240" s="32" t="s">
        <v>278</v>
      </c>
      <c r="C240" s="32"/>
      <c r="D240" s="32" t="s">
        <v>177</v>
      </c>
      <c r="E240" s="33"/>
      <c r="F240" s="34" t="s">
        <v>19</v>
      </c>
      <c r="G240" s="35"/>
    </row>
    <row r="241" spans="1:7" ht="41.25" customHeight="1" x14ac:dyDescent="0.2">
      <c r="A241" s="31">
        <v>5</v>
      </c>
      <c r="B241" s="33" t="s">
        <v>307</v>
      </c>
      <c r="C241" s="33"/>
      <c r="D241" s="33" t="s">
        <v>101</v>
      </c>
      <c r="E241" s="33"/>
      <c r="F241" s="34" t="s">
        <v>19</v>
      </c>
      <c r="G241" s="36"/>
    </row>
    <row r="242" spans="1:7" ht="37.5" x14ac:dyDescent="0.2">
      <c r="A242" s="31">
        <v>6</v>
      </c>
      <c r="B242" s="33" t="s">
        <v>283</v>
      </c>
      <c r="C242" s="33"/>
      <c r="D242" s="33" t="s">
        <v>99</v>
      </c>
      <c r="E242" s="33">
        <v>7.2850000000000001</v>
      </c>
      <c r="F242" s="34" t="s">
        <v>19</v>
      </c>
      <c r="G242" s="36"/>
    </row>
    <row r="243" spans="1:7" ht="18.75" x14ac:dyDescent="0.3">
      <c r="A243" s="21"/>
      <c r="B243" s="37" t="s">
        <v>20</v>
      </c>
      <c r="C243" s="37"/>
      <c r="D243" s="38"/>
      <c r="E243" s="38"/>
      <c r="F243" s="34" t="s">
        <v>19</v>
      </c>
      <c r="G243" s="38"/>
    </row>
    <row r="246" spans="1:7" ht="15.75" x14ac:dyDescent="0.2">
      <c r="A246" s="271" t="s">
        <v>308</v>
      </c>
      <c r="B246" s="271"/>
      <c r="C246" s="271"/>
      <c r="D246" s="271"/>
      <c r="E246" s="271"/>
      <c r="F246" s="271"/>
      <c r="G246" s="271"/>
    </row>
    <row r="247" spans="1:7" ht="54" customHeight="1" x14ac:dyDescent="0.3">
      <c r="A247" s="21"/>
      <c r="B247" s="22" t="s">
        <v>0</v>
      </c>
      <c r="C247" s="268" t="s">
        <v>173</v>
      </c>
      <c r="D247" s="264"/>
      <c r="E247" s="264"/>
      <c r="F247" s="22" t="s">
        <v>1</v>
      </c>
      <c r="G247" s="176" t="s">
        <v>308</v>
      </c>
    </row>
    <row r="248" spans="1:7" ht="45" customHeight="1" x14ac:dyDescent="0.3">
      <c r="A248" s="21"/>
      <c r="B248" s="22" t="s">
        <v>2</v>
      </c>
      <c r="C248" s="264" t="s">
        <v>188</v>
      </c>
      <c r="D248" s="264"/>
      <c r="E248" s="264"/>
      <c r="F248" s="264"/>
      <c r="G248" s="264"/>
    </row>
    <row r="249" spans="1:7" ht="18.75" x14ac:dyDescent="0.3">
      <c r="A249" s="21"/>
      <c r="B249" s="22" t="s">
        <v>3</v>
      </c>
      <c r="C249" s="264"/>
      <c r="D249" s="264"/>
      <c r="E249" s="264"/>
      <c r="F249" s="264"/>
      <c r="G249" s="264"/>
    </row>
    <row r="250" spans="1:7" ht="18.75" x14ac:dyDescent="0.3">
      <c r="A250" s="21"/>
      <c r="B250" s="22" t="s">
        <v>4</v>
      </c>
      <c r="C250" s="269"/>
      <c r="D250" s="270"/>
      <c r="E250" s="270"/>
      <c r="F250" s="270"/>
      <c r="G250" s="270"/>
    </row>
    <row r="251" spans="1:7" ht="90.75" customHeight="1" x14ac:dyDescent="0.3">
      <c r="A251" s="21"/>
      <c r="B251" s="22" t="s">
        <v>5</v>
      </c>
      <c r="C251" s="264" t="s">
        <v>153</v>
      </c>
      <c r="D251" s="264"/>
      <c r="E251" s="264"/>
      <c r="F251" s="264"/>
      <c r="G251" s="264"/>
    </row>
    <row r="252" spans="1:7" ht="18.75" x14ac:dyDescent="0.3">
      <c r="A252" s="23"/>
      <c r="B252" s="24" t="s">
        <v>6</v>
      </c>
      <c r="C252" s="265" t="s">
        <v>7</v>
      </c>
      <c r="D252" s="265"/>
      <c r="E252" s="265"/>
      <c r="F252" s="23" t="s">
        <v>8</v>
      </c>
      <c r="G252" s="25"/>
    </row>
    <row r="253" spans="1:7" ht="18.75" x14ac:dyDescent="0.3">
      <c r="A253" s="23"/>
      <c r="B253" s="24" t="s">
        <v>9</v>
      </c>
      <c r="C253" s="266" t="s">
        <v>10</v>
      </c>
      <c r="D253" s="266"/>
      <c r="E253" s="266"/>
      <c r="F253" s="23" t="s">
        <v>11</v>
      </c>
      <c r="G253" s="26">
        <v>45230</v>
      </c>
    </row>
    <row r="254" spans="1:7" ht="32.25" x14ac:dyDescent="0.3">
      <c r="A254" s="27" t="s">
        <v>12</v>
      </c>
      <c r="B254" s="28" t="s">
        <v>13</v>
      </c>
      <c r="C254" s="28" t="s">
        <v>14</v>
      </c>
      <c r="D254" s="28" t="s">
        <v>15</v>
      </c>
      <c r="E254" s="28" t="s">
        <v>16</v>
      </c>
      <c r="F254" s="29" t="s">
        <v>17</v>
      </c>
      <c r="G254" s="30" t="s">
        <v>18</v>
      </c>
    </row>
    <row r="255" spans="1:7" ht="38.25" customHeight="1" x14ac:dyDescent="0.2">
      <c r="A255" s="31">
        <v>1</v>
      </c>
      <c r="B255" s="32" t="s">
        <v>309</v>
      </c>
      <c r="C255" s="32"/>
      <c r="D255" s="33" t="s">
        <v>274</v>
      </c>
      <c r="E255" s="33"/>
      <c r="F255" s="34" t="s">
        <v>19</v>
      </c>
      <c r="G255" s="35"/>
    </row>
    <row r="256" spans="1:7" ht="38.25" customHeight="1" x14ac:dyDescent="0.2">
      <c r="A256" s="272">
        <v>2</v>
      </c>
      <c r="B256" s="273" t="s">
        <v>310</v>
      </c>
      <c r="C256" s="273"/>
      <c r="D256" s="274" t="s">
        <v>311</v>
      </c>
      <c r="E256" s="274"/>
      <c r="F256" s="275" t="s">
        <v>19</v>
      </c>
      <c r="G256" s="276"/>
    </row>
    <row r="257" spans="1:7" ht="42" customHeight="1" x14ac:dyDescent="0.2">
      <c r="A257" s="31">
        <v>3</v>
      </c>
      <c r="B257" s="33" t="s">
        <v>157</v>
      </c>
      <c r="C257" s="33"/>
      <c r="D257" s="33" t="s">
        <v>158</v>
      </c>
      <c r="E257" s="33"/>
      <c r="F257" s="34" t="s">
        <v>19</v>
      </c>
      <c r="G257" s="36"/>
    </row>
    <row r="258" spans="1:7" ht="30" customHeight="1" x14ac:dyDescent="0.2">
      <c r="A258" s="31">
        <v>4</v>
      </c>
      <c r="B258" s="32" t="s">
        <v>312</v>
      </c>
      <c r="C258" s="32" t="s">
        <v>46</v>
      </c>
      <c r="D258" s="32" t="s">
        <v>313</v>
      </c>
      <c r="E258" s="33"/>
      <c r="F258" s="34" t="s">
        <v>26</v>
      </c>
      <c r="G258" s="35"/>
    </row>
    <row r="259" spans="1:7" ht="36.75" customHeight="1" x14ac:dyDescent="0.2">
      <c r="A259" s="31">
        <v>5</v>
      </c>
      <c r="B259" s="32" t="s">
        <v>161</v>
      </c>
      <c r="C259" s="32"/>
      <c r="D259" s="32" t="s">
        <v>22</v>
      </c>
      <c r="E259" s="33"/>
      <c r="F259" s="34"/>
      <c r="G259" s="35"/>
    </row>
    <row r="260" spans="1:7" ht="18.75" x14ac:dyDescent="0.2">
      <c r="A260" s="31">
        <v>6</v>
      </c>
      <c r="B260" s="32" t="s">
        <v>162</v>
      </c>
      <c r="C260" s="32"/>
      <c r="D260" s="32" t="s">
        <v>101</v>
      </c>
      <c r="E260" s="33"/>
      <c r="F260" s="34"/>
      <c r="G260" s="35"/>
    </row>
    <row r="261" spans="1:7" ht="18.75" x14ac:dyDescent="0.3">
      <c r="A261" s="21"/>
      <c r="B261" s="37" t="s">
        <v>20</v>
      </c>
      <c r="C261" s="37"/>
      <c r="D261" s="38"/>
      <c r="E261" s="38"/>
      <c r="F261" s="34"/>
      <c r="G261" s="38"/>
    </row>
  </sheetData>
  <mergeCells count="112">
    <mergeCell ref="C250:G250"/>
    <mergeCell ref="C251:G251"/>
    <mergeCell ref="C252:E252"/>
    <mergeCell ref="C253:E253"/>
    <mergeCell ref="C235:E235"/>
    <mergeCell ref="A246:G246"/>
    <mergeCell ref="C247:E247"/>
    <mergeCell ref="C248:G248"/>
    <mergeCell ref="C249:G249"/>
    <mergeCell ref="C230:G230"/>
    <mergeCell ref="C231:G231"/>
    <mergeCell ref="C232:G232"/>
    <mergeCell ref="C233:G233"/>
    <mergeCell ref="C234:E234"/>
    <mergeCell ref="C216:G216"/>
    <mergeCell ref="C217:E217"/>
    <mergeCell ref="C218:E218"/>
    <mergeCell ref="A228:G228"/>
    <mergeCell ref="C229:E229"/>
    <mergeCell ref="A211:G211"/>
    <mergeCell ref="C212:E212"/>
    <mergeCell ref="C213:G213"/>
    <mergeCell ref="C214:G214"/>
    <mergeCell ref="C215:G215"/>
    <mergeCell ref="C142:G142"/>
    <mergeCell ref="C143:E143"/>
    <mergeCell ref="C144:E144"/>
    <mergeCell ref="A137:G137"/>
    <mergeCell ref="C138:E138"/>
    <mergeCell ref="C139:G139"/>
    <mergeCell ref="C140:G140"/>
    <mergeCell ref="C141:G141"/>
    <mergeCell ref="C118:G118"/>
    <mergeCell ref="C119:G119"/>
    <mergeCell ref="C120:G120"/>
    <mergeCell ref="C121:E121"/>
    <mergeCell ref="C122:E122"/>
    <mergeCell ref="C108:E108"/>
    <mergeCell ref="C109:E109"/>
    <mergeCell ref="A115:G115"/>
    <mergeCell ref="C116:E116"/>
    <mergeCell ref="C117:G117"/>
    <mergeCell ref="C103:E103"/>
    <mergeCell ref="C104:G104"/>
    <mergeCell ref="C105:G105"/>
    <mergeCell ref="C106:G106"/>
    <mergeCell ref="C107:G107"/>
    <mergeCell ref="C87:G87"/>
    <mergeCell ref="C88:G88"/>
    <mergeCell ref="C89:E89"/>
    <mergeCell ref="C90:E90"/>
    <mergeCell ref="A102:G102"/>
    <mergeCell ref="C69:E69"/>
    <mergeCell ref="A83:G83"/>
    <mergeCell ref="C84:E84"/>
    <mergeCell ref="C85:G85"/>
    <mergeCell ref="C86:G86"/>
    <mergeCell ref="C64:G64"/>
    <mergeCell ref="C65:G65"/>
    <mergeCell ref="C66:G66"/>
    <mergeCell ref="C67:G67"/>
    <mergeCell ref="C68:E68"/>
    <mergeCell ref="C49:G49"/>
    <mergeCell ref="C50:E50"/>
    <mergeCell ref="C51:E51"/>
    <mergeCell ref="A62:G62"/>
    <mergeCell ref="C63:E63"/>
    <mergeCell ref="A44:G44"/>
    <mergeCell ref="C45:E45"/>
    <mergeCell ref="C46:G46"/>
    <mergeCell ref="C47:G47"/>
    <mergeCell ref="C48:G48"/>
    <mergeCell ref="A1:G1"/>
    <mergeCell ref="C2:E2"/>
    <mergeCell ref="C3:G3"/>
    <mergeCell ref="C4:G4"/>
    <mergeCell ref="C5:G5"/>
    <mergeCell ref="A24:G24"/>
    <mergeCell ref="C25:E25"/>
    <mergeCell ref="C26:G26"/>
    <mergeCell ref="C6:G6"/>
    <mergeCell ref="C7:E7"/>
    <mergeCell ref="C8:E8"/>
    <mergeCell ref="C27:G27"/>
    <mergeCell ref="C28:G28"/>
    <mergeCell ref="C29:G29"/>
    <mergeCell ref="C30:E30"/>
    <mergeCell ref="C31:E31"/>
    <mergeCell ref="A152:G152"/>
    <mergeCell ref="C153:E153"/>
    <mergeCell ref="C154:G154"/>
    <mergeCell ref="C155:G155"/>
    <mergeCell ref="C156:G156"/>
    <mergeCell ref="C157:G157"/>
    <mergeCell ref="C158:E158"/>
    <mergeCell ref="C159:E159"/>
    <mergeCell ref="A172:G172"/>
    <mergeCell ref="C173:E173"/>
    <mergeCell ref="C179:E179"/>
    <mergeCell ref="C174:G174"/>
    <mergeCell ref="C175:G175"/>
    <mergeCell ref="C176:G176"/>
    <mergeCell ref="C177:G177"/>
    <mergeCell ref="C178:E178"/>
    <mergeCell ref="C194:G194"/>
    <mergeCell ref="C195:E195"/>
    <mergeCell ref="C196:E196"/>
    <mergeCell ref="A189:G189"/>
    <mergeCell ref="C190:E190"/>
    <mergeCell ref="C191:G191"/>
    <mergeCell ref="C192:G192"/>
    <mergeCell ref="C193:G193"/>
  </mergeCells>
  <phoneticPr fontId="3" type="noConversion"/>
  <conditionalFormatting sqref="F53:F57 F10:F20 F146:F149 F255:F260">
    <cfRule type="cellIs" dxfId="89" priority="142" stopIfTrue="1" operator="equal">
      <formula>"F"</formula>
    </cfRule>
    <cfRule type="cellIs" dxfId="88" priority="143" stopIfTrue="1" operator="equal">
      <formula>"B"</formula>
    </cfRule>
    <cfRule type="cellIs" dxfId="87" priority="144" stopIfTrue="1" operator="equal">
      <formula>"u"</formula>
    </cfRule>
  </conditionalFormatting>
  <conditionalFormatting sqref="F21">
    <cfRule type="cellIs" dxfId="86" priority="127" stopIfTrue="1" operator="equal">
      <formula>"F"</formula>
    </cfRule>
    <cfRule type="cellIs" dxfId="85" priority="128" stopIfTrue="1" operator="equal">
      <formula>"B"</formula>
    </cfRule>
    <cfRule type="cellIs" dxfId="84" priority="129" stopIfTrue="1" operator="equal">
      <formula>"u"</formula>
    </cfRule>
  </conditionalFormatting>
  <conditionalFormatting sqref="F34:F40">
    <cfRule type="cellIs" dxfId="83" priority="103" stopIfTrue="1" operator="equal">
      <formula>"F"</formula>
    </cfRule>
    <cfRule type="cellIs" dxfId="82" priority="104" stopIfTrue="1" operator="equal">
      <formula>"B"</formula>
    </cfRule>
    <cfRule type="cellIs" dxfId="81" priority="105" stopIfTrue="1" operator="equal">
      <formula>"u"</formula>
    </cfRule>
  </conditionalFormatting>
  <conditionalFormatting sqref="F41">
    <cfRule type="cellIs" dxfId="80" priority="100" stopIfTrue="1" operator="equal">
      <formula>"F"</formula>
    </cfRule>
    <cfRule type="cellIs" dxfId="79" priority="101" stopIfTrue="1" operator="equal">
      <formula>"B"</formula>
    </cfRule>
    <cfRule type="cellIs" dxfId="78" priority="102" stopIfTrue="1" operator="equal">
      <formula>"u"</formula>
    </cfRule>
  </conditionalFormatting>
  <conditionalFormatting sqref="F59">
    <cfRule type="cellIs" dxfId="77" priority="91" stopIfTrue="1" operator="equal">
      <formula>"F"</formula>
    </cfRule>
    <cfRule type="cellIs" dxfId="76" priority="92" stopIfTrue="1" operator="equal">
      <formula>"B"</formula>
    </cfRule>
    <cfRule type="cellIs" dxfId="75" priority="93" stopIfTrue="1" operator="equal">
      <formula>"u"</formula>
    </cfRule>
  </conditionalFormatting>
  <conditionalFormatting sqref="F71:F77">
    <cfRule type="cellIs" dxfId="74" priority="88" stopIfTrue="1" operator="equal">
      <formula>"F"</formula>
    </cfRule>
    <cfRule type="cellIs" dxfId="73" priority="89" stopIfTrue="1" operator="equal">
      <formula>"B"</formula>
    </cfRule>
    <cfRule type="cellIs" dxfId="72" priority="90" stopIfTrue="1" operator="equal">
      <formula>"u"</formula>
    </cfRule>
  </conditionalFormatting>
  <conditionalFormatting sqref="F78">
    <cfRule type="cellIs" dxfId="71" priority="85" stopIfTrue="1" operator="equal">
      <formula>"F"</formula>
    </cfRule>
    <cfRule type="cellIs" dxfId="70" priority="86" stopIfTrue="1" operator="equal">
      <formula>"B"</formula>
    </cfRule>
    <cfRule type="cellIs" dxfId="69" priority="87" stopIfTrue="1" operator="equal">
      <formula>"u"</formula>
    </cfRule>
  </conditionalFormatting>
  <conditionalFormatting sqref="F92:F98">
    <cfRule type="cellIs" dxfId="68" priority="82" stopIfTrue="1" operator="equal">
      <formula>"F"</formula>
    </cfRule>
    <cfRule type="cellIs" dxfId="67" priority="83" stopIfTrue="1" operator="equal">
      <formula>"B"</formula>
    </cfRule>
    <cfRule type="cellIs" dxfId="66" priority="84" stopIfTrue="1" operator="equal">
      <formula>"u"</formula>
    </cfRule>
  </conditionalFormatting>
  <conditionalFormatting sqref="F99">
    <cfRule type="cellIs" dxfId="65" priority="79" stopIfTrue="1" operator="equal">
      <formula>"F"</formula>
    </cfRule>
    <cfRule type="cellIs" dxfId="64" priority="80" stopIfTrue="1" operator="equal">
      <formula>"B"</formula>
    </cfRule>
    <cfRule type="cellIs" dxfId="63" priority="81" stopIfTrue="1" operator="equal">
      <formula>"u"</formula>
    </cfRule>
  </conditionalFormatting>
  <conditionalFormatting sqref="F111">
    <cfRule type="cellIs" dxfId="62" priority="76" stopIfTrue="1" operator="equal">
      <formula>"F"</formula>
    </cfRule>
    <cfRule type="cellIs" dxfId="61" priority="77" stopIfTrue="1" operator="equal">
      <formula>"B"</formula>
    </cfRule>
    <cfRule type="cellIs" dxfId="60" priority="78" stopIfTrue="1" operator="equal">
      <formula>"u"</formula>
    </cfRule>
  </conditionalFormatting>
  <conditionalFormatting sqref="F112">
    <cfRule type="cellIs" dxfId="59" priority="73" stopIfTrue="1" operator="equal">
      <formula>"F"</formula>
    </cfRule>
    <cfRule type="cellIs" dxfId="58" priority="74" stopIfTrue="1" operator="equal">
      <formula>"B"</formula>
    </cfRule>
    <cfRule type="cellIs" dxfId="57" priority="75" stopIfTrue="1" operator="equal">
      <formula>"u"</formula>
    </cfRule>
  </conditionalFormatting>
  <conditionalFormatting sqref="F133">
    <cfRule type="cellIs" dxfId="56" priority="67" stopIfTrue="1" operator="equal">
      <formula>"F"</formula>
    </cfRule>
    <cfRule type="cellIs" dxfId="55" priority="68" stopIfTrue="1" operator="equal">
      <formula>"B"</formula>
    </cfRule>
    <cfRule type="cellIs" dxfId="54" priority="69" stopIfTrue="1" operator="equal">
      <formula>"u"</formula>
    </cfRule>
  </conditionalFormatting>
  <conditionalFormatting sqref="F150">
    <cfRule type="cellIs" dxfId="53" priority="61" stopIfTrue="1" operator="equal">
      <formula>"F"</formula>
    </cfRule>
    <cfRule type="cellIs" dxfId="52" priority="62" stopIfTrue="1" operator="equal">
      <formula>"B"</formula>
    </cfRule>
    <cfRule type="cellIs" dxfId="51" priority="63" stopIfTrue="1" operator="equal">
      <formula>"u"</formula>
    </cfRule>
  </conditionalFormatting>
  <conditionalFormatting sqref="F209">
    <cfRule type="cellIs" dxfId="50" priority="37" stopIfTrue="1" operator="equal">
      <formula>"F"</formula>
    </cfRule>
    <cfRule type="cellIs" dxfId="49" priority="38" stopIfTrue="1" operator="equal">
      <formula>"B"</formula>
    </cfRule>
    <cfRule type="cellIs" dxfId="48" priority="39" stopIfTrue="1" operator="equal">
      <formula>"u"</formula>
    </cfRule>
  </conditionalFormatting>
  <conditionalFormatting sqref="F161:F167">
    <cfRule type="cellIs" dxfId="47" priority="58" stopIfTrue="1" operator="equal">
      <formula>"F"</formula>
    </cfRule>
    <cfRule type="cellIs" dxfId="46" priority="59" stopIfTrue="1" operator="equal">
      <formula>"B"</formula>
    </cfRule>
    <cfRule type="cellIs" dxfId="45" priority="60" stopIfTrue="1" operator="equal">
      <formula>"u"</formula>
    </cfRule>
  </conditionalFormatting>
  <conditionalFormatting sqref="F168">
    <cfRule type="cellIs" dxfId="44" priority="55" stopIfTrue="1" operator="equal">
      <formula>"F"</formula>
    </cfRule>
    <cfRule type="cellIs" dxfId="43" priority="56" stopIfTrue="1" operator="equal">
      <formula>"B"</formula>
    </cfRule>
    <cfRule type="cellIs" dxfId="42" priority="57" stopIfTrue="1" operator="equal">
      <formula>"u"</formula>
    </cfRule>
  </conditionalFormatting>
  <conditionalFormatting sqref="F181:F186">
    <cfRule type="cellIs" dxfId="41" priority="52" stopIfTrue="1" operator="equal">
      <formula>"F"</formula>
    </cfRule>
    <cfRule type="cellIs" dxfId="40" priority="53" stopIfTrue="1" operator="equal">
      <formula>"B"</formula>
    </cfRule>
    <cfRule type="cellIs" dxfId="39" priority="54" stopIfTrue="1" operator="equal">
      <formula>"u"</formula>
    </cfRule>
  </conditionalFormatting>
  <conditionalFormatting sqref="F187">
    <cfRule type="cellIs" dxfId="38" priority="49" stopIfTrue="1" operator="equal">
      <formula>"F"</formula>
    </cfRule>
    <cfRule type="cellIs" dxfId="37" priority="50" stopIfTrue="1" operator="equal">
      <formula>"B"</formula>
    </cfRule>
    <cfRule type="cellIs" dxfId="36" priority="51" stopIfTrue="1" operator="equal">
      <formula>"u"</formula>
    </cfRule>
  </conditionalFormatting>
  <conditionalFormatting sqref="F198:F208">
    <cfRule type="cellIs" dxfId="35" priority="40" stopIfTrue="1" operator="equal">
      <formula>"F"</formula>
    </cfRule>
    <cfRule type="cellIs" dxfId="34" priority="41" stopIfTrue="1" operator="equal">
      <formula>"B"</formula>
    </cfRule>
    <cfRule type="cellIs" dxfId="33" priority="42" stopIfTrue="1" operator="equal">
      <formula>"u"</formula>
    </cfRule>
  </conditionalFormatting>
  <conditionalFormatting sqref="F58">
    <cfRule type="cellIs" dxfId="32" priority="43" stopIfTrue="1" operator="equal">
      <formula>"F"</formula>
    </cfRule>
    <cfRule type="cellIs" dxfId="31" priority="44" stopIfTrue="1" operator="equal">
      <formula>"B"</formula>
    </cfRule>
    <cfRule type="cellIs" dxfId="30" priority="45" stopIfTrue="1" operator="equal">
      <formula>"u"</formula>
    </cfRule>
  </conditionalFormatting>
  <conditionalFormatting sqref="F124">
    <cfRule type="cellIs" dxfId="29" priority="34" stopIfTrue="1" operator="equal">
      <formula>"F"</formula>
    </cfRule>
    <cfRule type="cellIs" dxfId="28" priority="35" stopIfTrue="1" operator="equal">
      <formula>"B"</formula>
    </cfRule>
    <cfRule type="cellIs" dxfId="27" priority="36" stopIfTrue="1" operator="equal">
      <formula>"u"</formula>
    </cfRule>
  </conditionalFormatting>
  <conditionalFormatting sqref="F243">
    <cfRule type="cellIs" dxfId="26" priority="10" stopIfTrue="1" operator="equal">
      <formula>"F"</formula>
    </cfRule>
    <cfRule type="cellIs" dxfId="25" priority="11" stopIfTrue="1" operator="equal">
      <formula>"B"</formula>
    </cfRule>
    <cfRule type="cellIs" dxfId="24" priority="12" stopIfTrue="1" operator="equal">
      <formula>"u"</formula>
    </cfRule>
  </conditionalFormatting>
  <conditionalFormatting sqref="F125:F132">
    <cfRule type="cellIs" dxfId="23" priority="31" stopIfTrue="1" operator="equal">
      <formula>"F"</formula>
    </cfRule>
    <cfRule type="cellIs" dxfId="22" priority="32" stopIfTrue="1" operator="equal">
      <formula>"B"</formula>
    </cfRule>
    <cfRule type="cellIs" dxfId="21" priority="33" stopIfTrue="1" operator="equal">
      <formula>"u"</formula>
    </cfRule>
  </conditionalFormatting>
  <conditionalFormatting sqref="F33">
    <cfRule type="cellIs" dxfId="20" priority="25" stopIfTrue="1" operator="equal">
      <formula>"F"</formula>
    </cfRule>
    <cfRule type="cellIs" dxfId="19" priority="26" stopIfTrue="1" operator="equal">
      <formula>"B"</formula>
    </cfRule>
    <cfRule type="cellIs" dxfId="18" priority="27" stopIfTrue="1" operator="equal">
      <formula>"u"</formula>
    </cfRule>
  </conditionalFormatting>
  <conditionalFormatting sqref="F261">
    <cfRule type="cellIs" dxfId="17" priority="1" stopIfTrue="1" operator="equal">
      <formula>"F"</formula>
    </cfRule>
    <cfRule type="cellIs" dxfId="16" priority="2" stopIfTrue="1" operator="equal">
      <formula>"B"</formula>
    </cfRule>
    <cfRule type="cellIs" dxfId="15" priority="3" stopIfTrue="1" operator="equal">
      <formula>"u"</formula>
    </cfRule>
  </conditionalFormatting>
  <conditionalFormatting sqref="F220:F224">
    <cfRule type="cellIs" dxfId="14" priority="22" stopIfTrue="1" operator="equal">
      <formula>"F"</formula>
    </cfRule>
    <cfRule type="cellIs" dxfId="13" priority="23" stopIfTrue="1" operator="equal">
      <formula>"B"</formula>
    </cfRule>
    <cfRule type="cellIs" dxfId="12" priority="24" stopIfTrue="1" operator="equal">
      <formula>"u"</formula>
    </cfRule>
  </conditionalFormatting>
  <conditionalFormatting sqref="F226">
    <cfRule type="cellIs" dxfId="11" priority="19" stopIfTrue="1" operator="equal">
      <formula>"F"</formula>
    </cfRule>
    <cfRule type="cellIs" dxfId="10" priority="20" stopIfTrue="1" operator="equal">
      <formula>"B"</formula>
    </cfRule>
    <cfRule type="cellIs" dxfId="9" priority="21" stopIfTrue="1" operator="equal">
      <formula>"u"</formula>
    </cfRule>
  </conditionalFormatting>
  <conditionalFormatting sqref="F225">
    <cfRule type="cellIs" dxfId="8" priority="16" stopIfTrue="1" operator="equal">
      <formula>"F"</formula>
    </cfRule>
    <cfRule type="cellIs" dxfId="7" priority="17" stopIfTrue="1" operator="equal">
      <formula>"B"</formula>
    </cfRule>
    <cfRule type="cellIs" dxfId="6" priority="18" stopIfTrue="1" operator="equal">
      <formula>"u"</formula>
    </cfRule>
  </conditionalFormatting>
  <conditionalFormatting sqref="F237:F241">
    <cfRule type="cellIs" dxfId="5" priority="13" stopIfTrue="1" operator="equal">
      <formula>"F"</formula>
    </cfRule>
    <cfRule type="cellIs" dxfId="4" priority="14" stopIfTrue="1" operator="equal">
      <formula>"B"</formula>
    </cfRule>
    <cfRule type="cellIs" dxfId="3" priority="15" stopIfTrue="1" operator="equal">
      <formula>"u"</formula>
    </cfRule>
  </conditionalFormatting>
  <conditionalFormatting sqref="F242">
    <cfRule type="cellIs" dxfId="2" priority="7" stopIfTrue="1" operator="equal">
      <formula>"F"</formula>
    </cfRule>
    <cfRule type="cellIs" dxfId="1" priority="8" stopIfTrue="1" operator="equal">
      <formula>"B"</formula>
    </cfRule>
    <cfRule type="cellIs" dxfId="0" priority="9"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92:F99 F10:F21 F124:F133 F53:F59 F71:F78 F111:F112 F198:F209 F161:F168 F181:F187 F146:F150 F33:F41 F220:F226 F237:F243 F255:F261" xr:uid="{A8C05541-85DA-45A7-9CA9-9D7568101592}">
      <formula1>"U,P,F,B,S,n/a"</formula1>
    </dataValidation>
  </dataValidations>
  <hyperlinks>
    <hyperlink ref="G25" location="'Lab request'!A14" display="UC003-1" xr:uid="{8F0A3544-3671-44FC-87AF-394B25355F72}"/>
    <hyperlink ref="G45" location="'Lab request'!A14" display="UC003-1" xr:uid="{EF73D35F-E112-4D45-A100-86FF40D8D05F}"/>
    <hyperlink ref="G63" location="'Lab request'!A14" display="UC003-1" xr:uid="{C3A7B836-3FD7-4823-AA1B-C0965B68599A}"/>
    <hyperlink ref="G84" location="'Lab request'!A14" display="UC003-1" xr:uid="{0D9D0120-45C5-4940-AF3B-2D0793321DDE}"/>
    <hyperlink ref="G103" location="'Lab request'!A14" display="UC003-1" xr:uid="{6A75529C-8F1C-4114-A260-8ABE229800B4}"/>
    <hyperlink ref="G116" location="'Lab request'!A14" display="UC003-1" xr:uid="{0307533E-4A24-4069-AFEC-E4AB040F9263}"/>
    <hyperlink ref="G138" location="'Lab request'!A14" display="UC003-1" xr:uid="{946D0BAF-AF23-4DE3-B463-30E96A54C07E}"/>
    <hyperlink ref="G153" location="'Lab request'!A14" display="UC003-1" xr:uid="{4C42CF08-11FD-43FF-B722-EE284DE85052}"/>
    <hyperlink ref="G173" location="'Lab request'!A14" display="UC003-1" xr:uid="{03C5C218-AAFB-4DEC-BD8E-00EA9436B1C2}"/>
    <hyperlink ref="G190" location="'Lab request'!A14" display="UC003-1" xr:uid="{63A00CE9-22BB-4733-B50E-5B6E24D80F20}"/>
    <hyperlink ref="G212" location="'Lab request'!A14" display="UC003-1" xr:uid="{2CCA283C-D17A-4025-B3F7-479C6760DA26}"/>
    <hyperlink ref="G229" location="'Lab request'!A14" display="UC003-1" xr:uid="{D7E43416-85AF-44A6-B94D-FCBA3C55FD97}"/>
    <hyperlink ref="G247" location="'Lab request'!A14" display="UC003-1" xr:uid="{96CA9649-571F-49A7-B11B-1D31A2C47812}"/>
  </hyperlink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Add new columns on Bulk Plant</vt:lpstr>
      <vt:lpstr>UC001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孙婷</dc:creator>
  <cp:lastModifiedBy>孙婷</cp:lastModifiedBy>
  <dcterms:created xsi:type="dcterms:W3CDTF">2015-06-05T18:19:34Z</dcterms:created>
  <dcterms:modified xsi:type="dcterms:W3CDTF">2023-11-01T12:23:43Z</dcterms:modified>
</cp:coreProperties>
</file>