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rinterSettings/printerSettings1.bin" ContentType="application/vnd.openxmlformats-officedocument.spreadsheetml.printerSettings"/>
  <Override PartName="/xl/printerSettings/printerSettings2.bin" ContentType="application/vnd.openxmlformats-officedocument.spreadsheetml.printerSettings"/>
  <Override PartName="/xl/drawings/drawing3.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printerSettings/printerSettings3.bin" ContentType="application/vnd.openxmlformats-officedocument.spreadsheetml.printerSettings"/>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8.xml" ContentType="application/vnd.openxmlformats-officedocument.drawingml.chart+xml"/>
  <Override PartName="/xl/drawings/drawing6.xml" ContentType="application/vnd.openxmlformats-officedocument.drawing+xml"/>
  <Override PartName="/xl/comments6.xml" ContentType="application/vnd.openxmlformats-officedocument.spreadsheetml.comments+xml"/>
  <Override PartName="/xl/charts/chart9.xml" ContentType="application/vnd.openxmlformats-officedocument.drawingml.chart+xml"/>
  <Override PartName="/xl/drawings/drawing7.xml" ContentType="application/vnd.openxmlformats-officedocument.drawing+xml"/>
  <Override PartName="/xl/comments7.xml" ContentType="application/vnd.openxmlformats-officedocument.spreadsheetml.comments+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codeName="ThisWorkbook"/>
  <mc:AlternateContent xmlns:mc="http://schemas.openxmlformats.org/markup-compatibility/2006">
    <mc:Choice Requires="x15">
      <x15ac:absPath xmlns:x15ac="http://schemas.microsoft.com/office/spreadsheetml/2010/11/ac" url="G:\SanjelDocuments\trunk\Requirements\Phase 45 - Product Haul v2\Test\"/>
    </mc:Choice>
  </mc:AlternateContent>
  <xr:revisionPtr revIDLastSave="0" documentId="13_ncr:1_{D4AA5CFF-C7B4-4040-B3E1-82C9ECDC2433}" xr6:coauthVersionLast="47" xr6:coauthVersionMax="47" xr10:uidLastSave="{00000000-0000-0000-0000-000000000000}"/>
  <bookViews>
    <workbookView xWindow="-120" yWindow="-120" windowWidth="29040" windowHeight="15840" tabRatio="959" activeTab="3" xr2:uid="{00000000-000D-0000-FFFF-FFFF00000000}"/>
  </bookViews>
  <sheets>
    <sheet name="Snapshot" sheetId="5" r:id="rId1"/>
    <sheet name="Trend" sheetId="32538" r:id="rId2"/>
    <sheet name="Use Cases" sheetId="32578" r:id="rId3"/>
    <sheet name=" Schedule Blend" sheetId="32580" r:id="rId4"/>
    <sheet name="UC001 Test Cases" sheetId="32581" r:id="rId5"/>
    <sheet name="Reschedule Blend" sheetId="32539" r:id="rId6"/>
    <sheet name="UC002 Test Cases" sheetId="32558" r:id="rId7"/>
    <sheet name="CancelBlend" sheetId="32582" r:id="rId8"/>
    <sheet name="UC003 Test Cases" sheetId="32583" r:id="rId9"/>
    <sheet name="Haul Blend" sheetId="32584" r:id="rId10"/>
    <sheet name="UC004 Test Case" sheetId="32585" r:id="rId11"/>
    <sheet name="20 - X" sheetId="32557" r:id="rId12"/>
    <sheet name="Test Data" sheetId="32559" r:id="rId13"/>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4" i="32557" l="1"/>
  <c r="G10" i="32557"/>
  <c r="E10" i="32557"/>
  <c r="G8" i="32557"/>
  <c r="E8" i="32557"/>
  <c r="G7" i="32557"/>
  <c r="F7" i="32557"/>
  <c r="E7" i="32557"/>
  <c r="G6" i="32557"/>
  <c r="E6" i="32557"/>
  <c r="G5" i="32557"/>
  <c r="E5" i="32557"/>
  <c r="G4" i="32557"/>
  <c r="G9" i="32557" s="1"/>
  <c r="E38" i="5" s="1"/>
  <c r="E4" i="32557"/>
  <c r="E9" i="32557" s="1"/>
  <c r="A1" i="32557"/>
  <c r="A74" i="32584"/>
  <c r="G10" i="32584"/>
  <c r="E10" i="32584"/>
  <c r="G8" i="32584"/>
  <c r="E8" i="32584"/>
  <c r="G7" i="32584"/>
  <c r="E7" i="32584"/>
  <c r="G6" i="32584"/>
  <c r="E6" i="32584"/>
  <c r="G5" i="32584"/>
  <c r="E5" i="32584"/>
  <c r="G4" i="32584"/>
  <c r="G9" i="32584" s="1"/>
  <c r="E4" i="32584"/>
  <c r="A1" i="32584"/>
  <c r="A74" i="32582"/>
  <c r="G10" i="32582"/>
  <c r="E10" i="32582"/>
  <c r="G8" i="32582"/>
  <c r="E8" i="32582"/>
  <c r="G7" i="32582"/>
  <c r="F7" i="32582"/>
  <c r="E7" i="32582"/>
  <c r="G6" i="32582"/>
  <c r="E6" i="32582"/>
  <c r="G5" i="32582"/>
  <c r="E5" i="32582"/>
  <c r="E9" i="32582" s="1"/>
  <c r="G4" i="32582"/>
  <c r="G9" i="32582" s="1"/>
  <c r="E4" i="32582"/>
  <c r="A1" i="32582"/>
  <c r="A76" i="32539"/>
  <c r="G10" i="32539"/>
  <c r="L44" i="5" s="1"/>
  <c r="E10" i="32539"/>
  <c r="J44" i="5" s="1"/>
  <c r="G8" i="32539"/>
  <c r="L40" i="5" s="1"/>
  <c r="E8" i="32539"/>
  <c r="J40" i="5" s="1"/>
  <c r="G7" i="32539"/>
  <c r="E7" i="32539"/>
  <c r="J39" i="5" s="1"/>
  <c r="G6" i="32539"/>
  <c r="L38" i="5" s="1"/>
  <c r="E6" i="32539"/>
  <c r="J38" i="5" s="1"/>
  <c r="G5" i="32539"/>
  <c r="E5" i="32539"/>
  <c r="J37" i="5" s="1"/>
  <c r="G4" i="32539"/>
  <c r="E4" i="32539"/>
  <c r="J36" i="5" s="1"/>
  <c r="J42" i="5" s="1"/>
  <c r="K42" i="5" s="1"/>
  <c r="A1" i="32539"/>
  <c r="A14" i="32580"/>
  <c r="A15" i="32580" s="1"/>
  <c r="G10" i="32580"/>
  <c r="E10" i="32580"/>
  <c r="G8" i="32580"/>
  <c r="E8" i="32580"/>
  <c r="G7" i="32580"/>
  <c r="E7" i="32580"/>
  <c r="G6" i="32580"/>
  <c r="E6" i="32580"/>
  <c r="G5" i="32580"/>
  <c r="E5" i="32580"/>
  <c r="G4" i="32580"/>
  <c r="E4" i="32580"/>
  <c r="A1" i="32580"/>
  <c r="A37" i="32538"/>
  <c r="A38" i="32538" s="1"/>
  <c r="A39" i="32538" s="1"/>
  <c r="A40" i="32538" s="1"/>
  <c r="A41" i="32538" s="1"/>
  <c r="A42" i="32538" s="1"/>
  <c r="A34" i="32538"/>
  <c r="A35" i="32538" s="1"/>
  <c r="A36" i="32538" s="1"/>
  <c r="F3" i="32538"/>
  <c r="F2" i="32538"/>
  <c r="L39" i="5"/>
  <c r="D38" i="5"/>
  <c r="A38" i="5"/>
  <c r="L37" i="5"/>
  <c r="E37" i="5"/>
  <c r="D37" i="5"/>
  <c r="A37" i="5"/>
  <c r="K36" i="5"/>
  <c r="E36" i="5"/>
  <c r="D36" i="5"/>
  <c r="A36" i="5"/>
  <c r="E35" i="5"/>
  <c r="D35" i="5"/>
  <c r="A35" i="5"/>
  <c r="E34" i="5"/>
  <c r="D34" i="5"/>
  <c r="A34" i="5"/>
  <c r="E33" i="5"/>
  <c r="D33" i="5"/>
  <c r="A33" i="5"/>
  <c r="E32" i="5"/>
  <c r="D32" i="5"/>
  <c r="A32" i="5"/>
  <c r="E31" i="5"/>
  <c r="D31" i="5"/>
  <c r="A31" i="5"/>
  <c r="E30" i="5"/>
  <c r="D30" i="5"/>
  <c r="A30" i="5"/>
  <c r="E29" i="5"/>
  <c r="D29" i="5"/>
  <c r="A29" i="5"/>
  <c r="E28" i="5"/>
  <c r="D28" i="5"/>
  <c r="A28" i="5"/>
  <c r="E27" i="5"/>
  <c r="D27" i="5"/>
  <c r="A27" i="5"/>
  <c r="E26" i="5"/>
  <c r="D26" i="5"/>
  <c r="A26" i="5"/>
  <c r="E25" i="5"/>
  <c r="D25" i="5"/>
  <c r="A25" i="5"/>
  <c r="E24" i="5"/>
  <c r="D24" i="5"/>
  <c r="A24" i="5"/>
  <c r="E23" i="5"/>
  <c r="D23" i="5"/>
  <c r="A23" i="5"/>
  <c r="E22" i="5"/>
  <c r="D22" i="5"/>
  <c r="A22" i="5"/>
  <c r="A21" i="5"/>
  <c r="F3" i="5"/>
  <c r="F2" i="5"/>
  <c r="K39" i="5" l="1"/>
  <c r="G9" i="32539"/>
  <c r="E21" i="5" s="1"/>
  <c r="E40" i="5" s="1"/>
  <c r="E9" i="32580"/>
  <c r="F8" i="32580" s="1"/>
  <c r="G9" i="32580"/>
  <c r="F8" i="32582"/>
  <c r="F4" i="32582"/>
  <c r="F9" i="32582"/>
  <c r="F5" i="32582"/>
  <c r="F6" i="32582"/>
  <c r="L36" i="5"/>
  <c r="L42" i="5" s="1"/>
  <c r="K37" i="5"/>
  <c r="K38" i="5"/>
  <c r="K40" i="5"/>
  <c r="A16" i="32580"/>
  <c r="A17" i="32580" s="1"/>
  <c r="A18" i="32580" s="1"/>
  <c r="E9" i="32539"/>
  <c r="E9" i="32584"/>
  <c r="F8" i="32557"/>
  <c r="F4" i="32557"/>
  <c r="F9" i="32557"/>
  <c r="F5" i="32557"/>
  <c r="F6" i="32557"/>
  <c r="A77" i="32539"/>
  <c r="A75" i="32582"/>
  <c r="A75" i="32584"/>
  <c r="A15" i="32557"/>
  <c r="F6" i="32580" l="1"/>
  <c r="F9" i="32580"/>
  <c r="F7" i="32580"/>
  <c r="F5" i="32580"/>
  <c r="F4" i="32580"/>
  <c r="F8" i="32584"/>
  <c r="F4" i="32584"/>
  <c r="F9" i="32584"/>
  <c r="F5" i="32584"/>
  <c r="F6" i="32584"/>
  <c r="F7" i="32584"/>
  <c r="A77" i="32582"/>
  <c r="A76" i="32582"/>
  <c r="A78" i="32582" s="1"/>
  <c r="A78" i="32539"/>
  <c r="F8" i="32539"/>
  <c r="F4" i="32539"/>
  <c r="F9" i="32539"/>
  <c r="F5" i="32539"/>
  <c r="F6" i="32539"/>
  <c r="D21" i="5"/>
  <c r="D40" i="5" s="1"/>
  <c r="F7" i="32539"/>
  <c r="A16" i="32557"/>
  <c r="A76" i="32584"/>
  <c r="A79" i="32582" l="1"/>
  <c r="A79" i="32539"/>
  <c r="A80" i="32539" s="1"/>
  <c r="A17" i="32557"/>
  <c r="A77" i="32584"/>
  <c r="A19" i="32580"/>
  <c r="A81" i="32539" l="1"/>
  <c r="A82" i="32539" s="1"/>
  <c r="A83" i="32539" s="1"/>
  <c r="A78" i="32584"/>
  <c r="A20" i="32580"/>
  <c r="A80" i="32582"/>
  <c r="A81" i="32582"/>
  <c r="A82" i="32582" s="1"/>
  <c r="A19" i="32557"/>
  <c r="A18" i="32557"/>
  <c r="A84" i="32539" l="1"/>
  <c r="A85" i="32539" s="1"/>
  <c r="A86" i="32539" s="1"/>
  <c r="A83" i="32582"/>
  <c r="A84" i="32582"/>
  <c r="A20" i="32557"/>
  <c r="A79" i="32584"/>
  <c r="A21" i="32580"/>
  <c r="A81" i="32584" l="1"/>
  <c r="A82" i="32584" s="1"/>
  <c r="A83" i="32584" s="1"/>
  <c r="A21" i="32557"/>
  <c r="A80" i="32584"/>
  <c r="A84" i="32584" s="1"/>
  <c r="A22" i="32580"/>
  <c r="A23" i="32580" l="1"/>
  <c r="A22" i="32557"/>
  <c r="A24" i="32580" l="1"/>
  <c r="A25" i="32580" s="1"/>
  <c r="A26" i="32580" s="1"/>
  <c r="A27" i="32580" s="1"/>
  <c r="A28" i="32580" s="1"/>
  <c r="A29" i="32580" s="1"/>
  <c r="A30" i="32580" s="1"/>
  <c r="A31" i="32580" s="1"/>
  <c r="A32" i="32580" s="1"/>
  <c r="A33" i="32580" s="1"/>
  <c r="A34" i="32580" s="1"/>
  <c r="A35" i="32580" s="1"/>
  <c r="A36" i="32580" s="1"/>
  <c r="A37" i="32580" s="1"/>
  <c r="A38" i="32580" s="1"/>
  <c r="A39" i="32580" s="1"/>
  <c r="A40" i="32580" s="1"/>
  <c r="A41" i="32580" s="1"/>
  <c r="A42" i="32580" s="1"/>
  <c r="A43" i="32580" s="1"/>
  <c r="A44" i="32580" s="1"/>
  <c r="A45" i="32580" s="1"/>
  <c r="A46" i="32580" s="1"/>
  <c r="A47" i="32580" s="1"/>
  <c r="A48" i="32580" s="1"/>
  <c r="A49" i="32580" s="1"/>
  <c r="A50" i="32580" s="1"/>
  <c r="A51" i="32580" s="1"/>
  <c r="A52" i="32580" s="1"/>
  <c r="A53" i="32580" s="1"/>
  <c r="A54" i="32580" s="1"/>
  <c r="A55" i="32580" s="1"/>
  <c r="A56" i="32580" s="1"/>
  <c r="A57" i="32580" s="1"/>
  <c r="A58" i="32580" s="1"/>
  <c r="A59" i="32580" s="1"/>
  <c r="A60" i="32580" s="1"/>
  <c r="A61" i="32580" s="1"/>
  <c r="A62" i="32580" s="1"/>
  <c r="A23" i="32557"/>
  <c r="A24" i="32557" s="1"/>
  <c r="A25" i="32557" s="1"/>
  <c r="A26" i="32557" s="1"/>
  <c r="A27" i="32557" s="1"/>
  <c r="A28" i="32557" s="1"/>
  <c r="A29" i="32557" s="1"/>
  <c r="A30" i="32557" s="1"/>
  <c r="A31" i="32557" s="1"/>
  <c r="A32" i="32557" s="1"/>
  <c r="A33" i="32557" s="1"/>
  <c r="A34" i="32557" s="1"/>
  <c r="A35" i="32557" s="1"/>
  <c r="A36" i="32557" s="1"/>
  <c r="A37" i="32557" s="1"/>
  <c r="A38" i="32557" s="1"/>
  <c r="A39" i="32557" s="1"/>
  <c r="A40" i="32557" s="1"/>
  <c r="A41" i="32557" s="1"/>
  <c r="A42" i="32557" s="1"/>
  <c r="A43" i="32557" s="1"/>
  <c r="A44" i="32557" s="1"/>
  <c r="A45" i="32557" s="1"/>
  <c r="A46" i="32557" s="1"/>
  <c r="A47" i="32557" s="1"/>
  <c r="A48" i="32557" s="1"/>
  <c r="A49" i="32557" s="1"/>
  <c r="A50" i="32557" s="1"/>
  <c r="A51" i="32557" s="1"/>
  <c r="A52" i="32557" s="1"/>
  <c r="A53" i="32557" s="1"/>
  <c r="A54" i="32557" s="1"/>
  <c r="A55" i="32557" s="1"/>
  <c r="A56" i="32557" s="1"/>
  <c r="A57" i="32557" s="1"/>
  <c r="A58" i="32557" s="1"/>
  <c r="A59" i="32557" s="1"/>
  <c r="A60" i="32557" s="1"/>
  <c r="A61" i="32557" s="1"/>
  <c r="A62" i="32557" s="1"/>
  <c r="A63" i="3255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8" authorId="0" shapeId="0" xr:uid="{00000000-0006-0000-0000-000001000000}">
      <text>
        <r>
          <rPr>
            <sz val="9"/>
            <rFont val="Tahoma"/>
            <family val="2"/>
          </rPr>
          <t>在白色区域输入公司信息</t>
        </r>
      </text>
    </comment>
    <comment ref="G8" authorId="0" shapeId="0" xr:uid="{00000000-0006-0000-0000-000002000000}">
      <text>
        <r>
          <rPr>
            <sz val="9"/>
            <rFont val="Tahoma"/>
            <family val="2"/>
          </rPr>
          <t>Change staff type in the white cells below; leave the gray cells unchanged</t>
        </r>
      </text>
    </comment>
    <comment ref="I8" authorId="0" shapeId="0" xr:uid="{00000000-0006-0000-0000-000003000000}">
      <text>
        <r>
          <rPr>
            <sz val="9"/>
            <rFont val="Tahoma"/>
            <family val="2"/>
          </rPr>
          <t>Enter Test Cycle information for the given attribute into the white cells below</t>
        </r>
      </text>
    </comment>
    <comment ref="B15" authorId="0" shapeId="0" xr:uid="{00000000-0006-0000-0000-000004000000}">
      <text>
        <r>
          <rPr>
            <sz val="9"/>
            <rFont val="Tahoma"/>
            <family val="2"/>
          </rPr>
          <t>输入项目信息到白色区域</t>
        </r>
      </text>
    </comment>
    <comment ref="A20" authorId="0" shapeId="0" xr:uid="{00000000-0006-0000-0000-000005000000}">
      <text>
        <r>
          <rPr>
            <sz val="9"/>
            <rFont val="Tahoma"/>
            <family val="2"/>
          </rPr>
          <t xml:space="preserve">不要更改这些值; 公式将根据相应的工作表选项卡名称自动填充单元格。
相反，请更改工作表选项卡名称以表示测试区域。
</t>
        </r>
        <r>
          <rPr>
            <b/>
            <sz val="9"/>
            <rFont val="Tahoma"/>
            <family val="2"/>
          </rPr>
          <t>注意：按F9键EXCEL可重新计算此列的值</t>
        </r>
      </text>
    </comment>
    <comment ref="C20" authorId="0" shapeId="0" xr:uid="{00000000-0006-0000-0000-000006000000}">
      <text>
        <r>
          <rPr>
            <sz val="9"/>
            <rFont val="Tahoma"/>
            <family val="2"/>
          </rPr>
          <t>输入负责本测试区域的测试人员</t>
        </r>
      </text>
    </comment>
    <comment ref="D20" authorId="0" shapeId="0" xr:uid="{00000000-0006-0000-0000-000007000000}">
      <text>
        <r>
          <rPr>
            <sz val="9"/>
            <rFont val="Tahoma"/>
            <family val="2"/>
          </rPr>
          <t>本测试区域的测试用例总数</t>
        </r>
      </text>
    </comment>
    <comment ref="E20" authorId="0" shapeId="0" xr:uid="{00000000-0006-0000-0000-000008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20" authorId="0" shapeId="0" xr:uid="{00000000-0006-0000-0000-000009000000}">
      <text>
        <r>
          <rPr>
            <sz val="9"/>
            <rFont val="Tahoma"/>
            <family val="2"/>
          </rPr>
          <t>本测试区域的测试用例总数</t>
        </r>
      </text>
    </comment>
    <comment ref="I20" authorId="0" shapeId="0" xr:uid="{00000000-0006-0000-0000-00000A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J34" authorId="0" shapeId="0" xr:uid="{00000000-0006-0000-0000-00000B000000}">
      <text>
        <r>
          <rPr>
            <sz val="9"/>
            <rFont val="Tahoma"/>
            <family val="2"/>
          </rPr>
          <t xml:space="preserve">本测试区域的测试用例总数
</t>
        </r>
      </text>
    </comment>
    <comment ref="K34" authorId="0" shapeId="0" xr:uid="{00000000-0006-0000-0000-00000C000000}">
      <text>
        <r>
          <rPr>
            <sz val="9"/>
            <rFont val="Tahoma"/>
            <family val="2"/>
          </rPr>
          <t>占测试用例总数的百分比</t>
        </r>
      </text>
    </comment>
    <comment ref="L34" authorId="0" shapeId="0" xr:uid="{00000000-0006-0000-0000-00000D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44" authorId="0" shapeId="0" xr:uid="{00000000-0006-0000-0000-00000E000000}">
      <text>
        <r>
          <rPr>
            <sz val="9"/>
            <rFont val="Tahoma"/>
            <family val="2"/>
          </rPr>
          <t>Not applicable test cases.  
These are not included in any of the counts above in tables or graphs.
These are either test steps without expected results, or unused test cases, or stubs (as come with the original template)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31" authorId="0" shapeId="0" xr:uid="{00000000-0006-0000-0100-000001000000}">
      <text>
        <r>
          <rPr>
            <sz val="9"/>
            <rFont val="Tahoma"/>
            <family val="2"/>
          </rPr>
          <t>Test Cycle Name, taken from the "Snapshot" worksheet's Test Cycle Information section at the end of every test cycle; you manually copy it here</t>
        </r>
      </text>
    </comment>
    <comment ref="C31" authorId="0" shapeId="0" xr:uid="{00000000-0006-0000-0100-000002000000}">
      <text>
        <r>
          <rPr>
            <sz val="9"/>
            <rFont val="Tahoma"/>
            <family val="2"/>
          </rPr>
          <t>Test Case Counts (total and failed) taken from the Test Results Table of worksheet "Snapshot" at the end of each test cycle; you manually copy the values here</t>
        </r>
      </text>
    </comment>
    <comment ref="E31" authorId="0" shapeId="0" xr:uid="{00000000-0006-0000-0100-000003000000}">
      <text>
        <r>
          <rPr>
            <sz val="9"/>
            <rFont val="Tahoma"/>
            <family val="2"/>
          </rPr>
          <t>Total Test Time for each test cycle; you manually copy the values from the "Snapshot" worksheet at the end of each test cycle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3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3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3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3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3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3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3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3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3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3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3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3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3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3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5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5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5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5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5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5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5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5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5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5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5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5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5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5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7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7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7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7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7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7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7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7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7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7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7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7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7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7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9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9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9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9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9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9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9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9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9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9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9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9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9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9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B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B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B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B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B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B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B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B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B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B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B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B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B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B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<sst xmlns="http://schemas.openxmlformats.org/spreadsheetml/2006/main" count="2358" uniqueCount="580">
  <si>
    <t>当前Test周期</t>
  </si>
  <si>
    <t>公司信息</t>
  </si>
  <si>
    <t>Test周期信息</t>
  </si>
  <si>
    <t>属性</t>
  </si>
  <si>
    <t>值</t>
  </si>
  <si>
    <t>公司</t>
  </si>
  <si>
    <t>MetaShare Inc.</t>
  </si>
  <si>
    <t>周期名称</t>
  </si>
  <si>
    <t>Release 1.1</t>
  </si>
  <si>
    <t>部门</t>
  </si>
  <si>
    <t>开发部</t>
  </si>
  <si>
    <t>Test周期类型</t>
  </si>
  <si>
    <t>街道地址</t>
  </si>
  <si>
    <t>丈八一路汇鑫IBC</t>
  </si>
  <si>
    <t>发布Date</t>
  </si>
  <si>
    <t>省市</t>
  </si>
  <si>
    <t>陕西省西安市</t>
  </si>
  <si>
    <t>PM</t>
  </si>
  <si>
    <t>BA</t>
  </si>
  <si>
    <t>项目信息</t>
  </si>
  <si>
    <t>QA Tester 1</t>
  </si>
  <si>
    <t>QA Tester 2</t>
  </si>
  <si>
    <t>项目编号</t>
  </si>
  <si>
    <t>P18</t>
  </si>
  <si>
    <t>QA Tester 3</t>
  </si>
  <si>
    <t>项目名称</t>
  </si>
  <si>
    <t>教育平台</t>
  </si>
  <si>
    <t>QA Tester 4</t>
  </si>
  <si>
    <t>Test区域 (工作表 /标签名称)</t>
  </si>
  <si>
    <t>Test Result图</t>
  </si>
  <si>
    <t>Test区域</t>
  </si>
  <si>
    <t>Tester</t>
  </si>
  <si>
    <t>TC
总数</t>
  </si>
  <si>
    <t>TestTime</t>
  </si>
  <si>
    <t>TC总数</t>
  </si>
  <si>
    <t>Test Result表</t>
  </si>
  <si>
    <t>Test Result状态</t>
  </si>
  <si>
    <t>占比</t>
  </si>
  <si>
    <t>Untested</t>
  </si>
  <si>
    <t>Passed</t>
  </si>
  <si>
    <t>Failed</t>
  </si>
  <si>
    <t>Skipped</t>
  </si>
  <si>
    <t>Total</t>
  </si>
  <si>
    <t>Blocked</t>
  </si>
  <si>
    <t>N/A</t>
  </si>
  <si>
    <t>XL Template by:</t>
  </si>
  <si>
    <t>Past Test Cycles Trend</t>
  </si>
  <si>
    <t>Test Cycle Test Results</t>
  </si>
  <si>
    <t>#</t>
  </si>
  <si>
    <t>Test Cycle
Name</t>
  </si>
  <si>
    <t>Test Case Counts</t>
  </si>
  <si>
    <t>Total
Test  Time</t>
  </si>
  <si>
    <t>Beta 1.00 Release</t>
  </si>
  <si>
    <t>RTM 1.00 Release</t>
  </si>
  <si>
    <t>RTM 1.01 Release</t>
  </si>
  <si>
    <t>RTM 1.02 Release</t>
  </si>
  <si>
    <t>RTM 1.03 Release</t>
  </si>
  <si>
    <t>RTM 1.10 Release</t>
  </si>
  <si>
    <t>RTM 1.11 Release</t>
  </si>
  <si>
    <t>Beta 2.00 Release</t>
  </si>
  <si>
    <t>RTM 2.00 Release</t>
  </si>
  <si>
    <t>RTM 2.01 Release</t>
  </si>
  <si>
    <t>Use Case</t>
  </si>
  <si>
    <t>No.</t>
  </si>
  <si>
    <t>Name</t>
  </si>
  <si>
    <t>Comments</t>
  </si>
  <si>
    <t>UC001</t>
  </si>
  <si>
    <t>UC002</t>
  </si>
  <si>
    <t>UC003</t>
  </si>
  <si>
    <t>UC004</t>
  </si>
  <si>
    <t>UC005</t>
  </si>
  <si>
    <t>UC006</t>
  </si>
  <si>
    <t>UC007</t>
  </si>
  <si>
    <t>UC008</t>
  </si>
  <si>
    <t>Test Case Results</t>
  </si>
  <si>
    <t>U</t>
  </si>
  <si>
    <t>P</t>
  </si>
  <si>
    <t>F</t>
  </si>
  <si>
    <t>S</t>
  </si>
  <si>
    <t>B</t>
  </si>
  <si>
    <t>TC#</t>
  </si>
  <si>
    <t xml:space="preserve">
Test Scripts</t>
  </si>
  <si>
    <t xml:space="preserve">
Expeced Result</t>
  </si>
  <si>
    <t>Test Result</t>
  </si>
  <si>
    <t>Test Date</t>
  </si>
  <si>
    <t>Test
Time</t>
  </si>
  <si>
    <t>UC001.1-Schedule Blend From Blend Column Of Rig Board--Not Blend Test</t>
  </si>
  <si>
    <t>Blend is created without any error.</t>
  </si>
  <si>
    <t>UC001.2-Schedule Blend From Blend Column Of Rig Board--Not Blend Test And Not Select  Load To Bin</t>
  </si>
  <si>
    <t>UC001.3-Schedule Blend From Blend Column Of Rig Board--Blend Test</t>
  </si>
  <si>
    <t>UC001.4-Schedule Blend From Blend Column Of Rig Board--Blend Test And Not Select  Load To Bin</t>
  </si>
  <si>
    <t>n/a</t>
  </si>
  <si>
    <t>Copy test case rows and insert-paste here to shift down the gray lines and preserve the automatic calculations.</t>
  </si>
  <si>
    <t>Test Script Name:</t>
  </si>
  <si>
    <r>
      <rPr>
        <sz val="10"/>
        <rFont val="宋体"/>
        <charset val="134"/>
      </rPr>
      <t>Schedule Blend From Blend Column Of Rig Board (</t>
    </r>
    <r>
      <rPr>
        <sz val="10"/>
        <color rgb="FFFF0000"/>
        <rFont val="宋体"/>
        <charset val="134"/>
      </rPr>
      <t>Not Blend Test</t>
    </r>
    <r>
      <rPr>
        <sz val="10"/>
        <rFont val="宋体"/>
        <charset val="134"/>
      </rPr>
      <t>)</t>
    </r>
  </si>
  <si>
    <t>TC #:</t>
  </si>
  <si>
    <t>UC001-01</t>
  </si>
  <si>
    <t>Scenario/Purpose</t>
  </si>
  <si>
    <t xml:space="preserve">A rigjob needs a blend  to rig bin.  </t>
  </si>
  <si>
    <t>Target Test Case:</t>
  </si>
  <si>
    <t xml:space="preserve">Schedule Blend From Blend Column Of Rig Board </t>
  </si>
  <si>
    <t>Testing Requirements:</t>
  </si>
  <si>
    <t>Prerequisite:</t>
  </si>
  <si>
    <t>Rig job is pending, Rig Bin exists and is not empty</t>
  </si>
  <si>
    <t>Tester:</t>
  </si>
  <si>
    <t>Adam</t>
  </si>
  <si>
    <t>Date:</t>
  </si>
  <si>
    <t xml:space="preserve">Version: </t>
  </si>
  <si>
    <t>1.0</t>
  </si>
  <si>
    <t>Time:</t>
  </si>
  <si>
    <t>2022.01.11</t>
  </si>
  <si>
    <t>Step</t>
  </si>
  <si>
    <t>Description</t>
  </si>
  <si>
    <t>Value</t>
  </si>
  <si>
    <t>Expected Results</t>
  </si>
  <si>
    <t>Result</t>
  </si>
  <si>
    <t>Defect/Comments</t>
  </si>
  <si>
    <t>click server top menu rig board</t>
  </si>
  <si>
    <t>PAGE REFRESH</t>
  </si>
  <si>
    <t xml:space="preserve">Right-click on a rig job blend column </t>
  </si>
  <si>
    <t>Context menu pops up</t>
  </si>
  <si>
    <t xml:space="preserve">menu list:
Don't need haul
Schedule Product Hual
Re-schedule Product Hual
Cancel Product Hual
On Location
Update The Blend
Schedule Blend
Re-schedule Blend
Cancel Blend
</t>
  </si>
  <si>
    <t>Click "Schedule Blend"</t>
  </si>
  <si>
    <t>"Schedule Blend Request" form pups up</t>
  </si>
  <si>
    <t>Call sheet number is populated</t>
  </si>
  <si>
    <t>Base Blend is populated</t>
  </si>
  <si>
    <t>Base Blend Tonnage is selected</t>
  </si>
  <si>
    <t>Amount is populated "0"</t>
  </si>
  <si>
    <t>Mix water is populated not "0"</t>
  </si>
  <si>
    <t>Blend Test is not  checked</t>
  </si>
  <si>
    <t>Bulk Plant dropdown box shows "None"</t>
  </si>
  <si>
    <t>Load to Bin dropdown box shows "None"</t>
  </si>
  <si>
    <t>Estimated Load Time  value is datetime of now</t>
  </si>
  <si>
    <t>Comments is not filled</t>
  </si>
  <si>
    <t>Fill out Amount (&lt; blend amount)</t>
  </si>
  <si>
    <t>Amount show filled value</t>
  </si>
  <si>
    <t>open "Bulk Plant" dropdown list</t>
  </si>
  <si>
    <t>Bulk Plant options are listed</t>
  </si>
  <si>
    <t>Selct "####"</t>
  </si>
  <si>
    <t>Dropdown list is closed, "####" is displayed in the box,and the Load to Bin is changed with this selected value.</t>
  </si>
  <si>
    <t>Open "Load to Bin" dropdown list</t>
  </si>
  <si>
    <t>Bins in the bin column are listed</t>
  </si>
  <si>
    <t>Select bin "####"</t>
  </si>
  <si>
    <t>Dropdown list is closed, "####" is displayed in the box</t>
  </si>
  <si>
    <t xml:space="preserve">Click on "Estimated Load Time" calendar icon </t>
  </si>
  <si>
    <t>Calendar control pops up with date and time selectors</t>
  </si>
  <si>
    <t>Selct today date and 1 hour after current time</t>
  </si>
  <si>
    <t>"Estimated Load Time"  show selected value</t>
  </si>
  <si>
    <t>Click "Save" button</t>
  </si>
  <si>
    <t>VerifyQualityOfTheBin if pass do next else not pass show confirm form.
if show confirm  then click "Yes" button,confirm close and will pass and do next auto continue.
if show confirm  then click "No" button, confirm close.</t>
  </si>
  <si>
    <t>VerifyAmountAndMixWater if pass do next else not pass show confirm form.
if show confirm  then click "Yes" button,confirm close and will pass and do next auto continue.
if show confirm  then click "No" button, confirm close.</t>
  </si>
  <si>
    <t>do save to database without  error and page refresh.</t>
  </si>
  <si>
    <t>after page is refresh</t>
  </si>
  <si>
    <t xml:space="preserve">page show </t>
  </si>
  <si>
    <t>Right-click on a rig job blend column as the step 2 select same row</t>
  </si>
  <si>
    <t>mouse move to menu "Re-schedule Blend" or "Cancel Blend"</t>
  </si>
  <si>
    <t>the child menu will show</t>
  </si>
  <si>
    <t>the child menu contains the just added</t>
  </si>
  <si>
    <t>End of Test Case</t>
  </si>
  <si>
    <r>
      <rPr>
        <sz val="10"/>
        <rFont val="宋体"/>
        <charset val="134"/>
      </rPr>
      <t>Schedule Blend From Blend Column Of Rig Board (</t>
    </r>
    <r>
      <rPr>
        <sz val="10"/>
        <color rgb="FFFF0000"/>
        <rFont val="宋体"/>
        <charset val="134"/>
      </rPr>
      <t>Not</t>
    </r>
    <r>
      <rPr>
        <sz val="10"/>
        <rFont val="宋体"/>
        <charset val="134"/>
      </rPr>
      <t xml:space="preserve"> </t>
    </r>
    <r>
      <rPr>
        <sz val="10"/>
        <color rgb="FFFF0000"/>
        <rFont val="宋体"/>
        <charset val="134"/>
      </rPr>
      <t>Blend Test And Not Select  Load To Bin</t>
    </r>
    <r>
      <rPr>
        <sz val="10"/>
        <rFont val="宋体"/>
        <charset val="134"/>
      </rPr>
      <t>)</t>
    </r>
  </si>
  <si>
    <t>do save to database  without  error and page refresh.</t>
  </si>
  <si>
    <r>
      <rPr>
        <sz val="10"/>
        <rFont val="宋体"/>
        <charset val="134"/>
      </rPr>
      <t>Schedule Blend From Blend Column Of Rig Board (</t>
    </r>
    <r>
      <rPr>
        <sz val="10"/>
        <color rgb="FFFF0000"/>
        <rFont val="宋体"/>
        <charset val="134"/>
      </rPr>
      <t>Blend Test</t>
    </r>
    <r>
      <rPr>
        <sz val="10"/>
        <rFont val="宋体"/>
        <charset val="134"/>
      </rPr>
      <t>)</t>
    </r>
  </si>
  <si>
    <t>Blend Test is not checked</t>
  </si>
  <si>
    <t>Click checkbox of "Blend Test"</t>
  </si>
  <si>
    <t>Blend Test is  checked without other changed</t>
  </si>
  <si>
    <r>
      <rPr>
        <sz val="10"/>
        <rFont val="宋体"/>
        <charset val="134"/>
      </rPr>
      <t>Schedule Blend From Blend Column Of Rig Board (</t>
    </r>
    <r>
      <rPr>
        <sz val="10"/>
        <color rgb="FFFF0000"/>
        <rFont val="宋体"/>
        <charset val="134"/>
      </rPr>
      <t>Blend Test And Not Select  Load To Bin</t>
    </r>
    <r>
      <rPr>
        <sz val="10"/>
        <rFont val="宋体"/>
        <charset val="134"/>
      </rPr>
      <t>)</t>
    </r>
  </si>
  <si>
    <t xml:space="preserve">
Test Script</t>
  </si>
  <si>
    <t>Assign Bin From Bin</t>
  </si>
  <si>
    <t>submit save without any error.</t>
  </si>
  <si>
    <t>Assign Bin From Bin(click confirm No button)</t>
  </si>
  <si>
    <t>UC002.1-Re-schedule Blend From Blend Column Of Rig Board</t>
  </si>
  <si>
    <t>Blend is Edit without any error</t>
  </si>
  <si>
    <t>UC002.2-Re-schedule Blend From Blend Column Of Rig Board--Blend Test</t>
  </si>
  <si>
    <t>UC002.3-Re-schedule Blend From Blend Column Of Rig Board--Not Blend Test</t>
  </si>
  <si>
    <t>UC002.4-Re-schedule Blend From Blend Column Of Rig Board--Not Select  Load To Bin</t>
  </si>
  <si>
    <t>UC002.5-Re-schedule Blend From Blend Column Of Rig Board--Not Select  Load To Bin</t>
  </si>
  <si>
    <t>Re-schedule Blend From Blend Column Of Rig Board</t>
  </si>
  <si>
    <t>Right-click on a rig job blend column as the uc001-01 selected one</t>
  </si>
  <si>
    <t>mouse move to "Re-schedule Blend"</t>
  </si>
  <si>
    <t>child menu show</t>
  </si>
  <si>
    <t>mouse move to the child menu 
"###"</t>
  </si>
  <si>
    <t>the second level child Menu show</t>
  </si>
  <si>
    <t>Click The second level Child
 Menu of theUC00-01 added</t>
  </si>
  <si>
    <t>"Re-Schedule Blend Request" form pups up</t>
  </si>
  <si>
    <t>Amount is populated not "0"</t>
  </si>
  <si>
    <t>Bulk Plant dropdown box shows not "None"</t>
  </si>
  <si>
    <t>Load to Bin dropdown box shows not "None"</t>
  </si>
  <si>
    <t>change Amount (&lt; blend amount)</t>
  </si>
  <si>
    <t>Selct  anthor one</t>
  </si>
  <si>
    <t>Dropdown list is closed, "####" is displayed in the box,,and the Load to Bin is changed with this selected value.</t>
  </si>
  <si>
    <t>Select anthor one</t>
  </si>
  <si>
    <r>
      <rPr>
        <sz val="10"/>
        <rFont val="宋体"/>
        <charset val="134"/>
      </rPr>
      <t>Re-schedule Blend From Blend Column Of Rig Board (</t>
    </r>
    <r>
      <rPr>
        <sz val="10"/>
        <color rgb="FFFF0000"/>
        <rFont val="宋体"/>
        <charset val="134"/>
      </rPr>
      <t>Blend Test</t>
    </r>
    <r>
      <rPr>
        <sz val="10"/>
        <rFont val="宋体"/>
        <charset val="134"/>
      </rPr>
      <t>)</t>
    </r>
  </si>
  <si>
    <r>
      <rPr>
        <sz val="10"/>
        <rFont val="宋体"/>
        <charset val="134"/>
      </rPr>
      <t>Re-schedule Blend From Blend Column Of Rig Board (</t>
    </r>
    <r>
      <rPr>
        <sz val="10"/>
        <color rgb="FFFF0000"/>
        <rFont val="宋体"/>
        <charset val="134"/>
      </rPr>
      <t>Not Blend Test</t>
    </r>
    <r>
      <rPr>
        <sz val="10"/>
        <rFont val="宋体"/>
        <charset val="134"/>
      </rPr>
      <t>)</t>
    </r>
  </si>
  <si>
    <t>Blend Test is   checked</t>
  </si>
  <si>
    <t>Blend Test is not  checked without other changed</t>
  </si>
  <si>
    <r>
      <rPr>
        <sz val="10"/>
        <rFont val="宋体"/>
        <charset val="134"/>
      </rPr>
      <t>Re-schedule Blend From Blend Column Of Rig Board (</t>
    </r>
    <r>
      <rPr>
        <sz val="10"/>
        <color rgb="FFFF0000"/>
        <rFont val="宋体"/>
        <charset val="134"/>
      </rPr>
      <t>Not Select  Load To Bin</t>
    </r>
    <r>
      <rPr>
        <sz val="10"/>
        <rFont val="宋体"/>
        <charset val="134"/>
      </rPr>
      <t>)</t>
    </r>
  </si>
  <si>
    <t>open "Load to Bin" dropdown list</t>
  </si>
  <si>
    <t>Load to Bin options are listed</t>
  </si>
  <si>
    <t>Selct "None"</t>
  </si>
  <si>
    <t>Load to Bin show "None"</t>
  </si>
  <si>
    <t>Load to Bin dropdown box shows  "None"</t>
  </si>
  <si>
    <t>Selct Not "None"</t>
  </si>
  <si>
    <t>Load to Bin show "#####"</t>
  </si>
  <si>
    <t>UC003-Release Bin  From Bin</t>
  </si>
  <si>
    <t>UC003.1-Cancel Blend</t>
  </si>
  <si>
    <t>cancel blend without error</t>
  </si>
  <si>
    <t>Cancel Bland</t>
  </si>
  <si>
    <t>UC003-01</t>
  </si>
  <si>
    <t>UC001-1</t>
  </si>
  <si>
    <t>Evan</t>
  </si>
  <si>
    <t>2022.01.06</t>
  </si>
  <si>
    <t>value</t>
  </si>
  <si>
    <t>result</t>
  </si>
  <si>
    <t>Right-click on a rig job blend column as the UC001-1 selected one</t>
  </si>
  <si>
    <t>Click "Cancel Blend"</t>
  </si>
  <si>
    <t>the child menu show</t>
  </si>
  <si>
    <t>Click The second level Child Menu of theUC00-01 added</t>
  </si>
  <si>
    <t>"Cancel blend" form pups up,with "yes" and "no" button</t>
  </si>
  <si>
    <t>Click "Yes" Button</t>
  </si>
  <si>
    <t>form close and save without error,then page refhresh.</t>
  </si>
  <si>
    <t>the child menu not contains the uc001-01 added</t>
  </si>
  <si>
    <t>UC004.1-Haul Bland from haul blend of rig board(no check box checked)</t>
  </si>
  <si>
    <t>haul blend without error</t>
  </si>
  <si>
    <t>UC004.2-Haul Bland from haul blend of rig board(load exiting haul checked)</t>
  </si>
  <si>
    <t>UC004.3-Haul Bland from haul blend of rig board(go with crew checked)</t>
  </si>
  <si>
    <t>UC004.4-Haul Bland from haul blend of rig board(third party crew checked)</t>
  </si>
  <si>
    <t>UC004.5-Haul Bland from haul blend of rig board(third party crew and go with crew checked)</t>
  </si>
  <si>
    <r>
      <t>Haul Bland from haul blend of rig board(</t>
    </r>
    <r>
      <rPr>
        <sz val="10"/>
        <color rgb="FFFF0000"/>
        <rFont val="宋体"/>
        <charset val="134"/>
      </rPr>
      <t>no check box checked</t>
    </r>
    <r>
      <rPr>
        <sz val="10"/>
        <rFont val="宋体"/>
        <charset val="134"/>
      </rPr>
      <t>)</t>
    </r>
  </si>
  <si>
    <t>A rigjob needs a blend  to rig bin.</t>
  </si>
  <si>
    <t>Haul Blend From Blend Column Of Rig Board</t>
  </si>
  <si>
    <t>UC004-1</t>
  </si>
  <si>
    <t xml:space="preserve">menu list:
Don't need haul
Schedule Product Hual
Re-schedule Product Hual
Cancel Product Hual
On Location
Update The Blend
Schedule Blend
Re-schedule Blend
Cancel Blend
Haul Blend
</t>
  </si>
  <si>
    <t>Click "Hual Blend"</t>
  </si>
  <si>
    <t>Click The second level Child Menu of  the "UC00-01" added</t>
  </si>
  <si>
    <t>"Hual blend" form pups up.</t>
  </si>
  <si>
    <t>"bulk plant" is filled and can not edit.</t>
  </si>
  <si>
    <t>"from storage"  is filled and can not edit.</t>
  </si>
  <si>
    <t>"custoner"  is filled and can not edit.</t>
  </si>
  <si>
    <t>"program"  is filled and can not edit.</t>
  </si>
  <si>
    <t>"job type" is filled and can not edit.</t>
  </si>
  <si>
    <t>"category" is drop down control and filled and can chang.</t>
  </si>
  <si>
    <t>"blend"  is filled and can not edit.</t>
  </si>
  <si>
    <t>"call sheet number" is filled and can edit.</t>
  </si>
  <si>
    <t>"load sheet Id" is filled and can edit.</t>
  </si>
  <si>
    <t>"blend Amount" is filled and can edit.</t>
  </si>
  <si>
    <t>"haul amount" is filled "0" and can edit.</t>
  </si>
  <si>
    <t>"Rig" is filled and can  not edit.</t>
  </si>
  <si>
    <t>"Bin XXXX load Amount" is filled "0" and can   edit.</t>
  </si>
  <si>
    <t>"Load to an existing haul" is not checked</t>
  </si>
  <si>
    <t>"go with crew" is not checked</t>
  </si>
  <si>
    <t>"estimated load time" is filled time now</t>
  </si>
  <si>
    <t>"expected on location time" is filled time now</t>
  </si>
  <si>
    <t>"estimated travel time" filled not "0"</t>
  </si>
  <si>
    <t>"third party" is not checked.</t>
  </si>
  <si>
    <t>"crew" is selected with "None"</t>
  </si>
  <si>
    <t>"Pod 1" filled with "0"</t>
  </si>
  <si>
    <t>"Pod 2" filled with "0"</t>
  </si>
  <si>
    <t>"Pod 3" filled with "0"</t>
  </si>
  <si>
    <t>"Pod 4" filled with "0"</t>
  </si>
  <si>
    <t>fill out "haul amount" small than "blend amonum"</t>
  </si>
  <si>
    <t xml:space="preserve">"haul amount" show with filled value </t>
  </si>
  <si>
    <t>fill out "Bin XXXX load Amount" first</t>
  </si>
  <si>
    <t>"Bin XXXX load Amount" first show with filled value</t>
  </si>
  <si>
    <t>fill out "Bin XXXX load Amount" second</t>
  </si>
  <si>
    <t>"Bin XXXX load Amount" second show with filled value</t>
  </si>
  <si>
    <t>click "crew" select control</t>
  </si>
  <si>
    <t>drop down crew list</t>
  </si>
  <si>
    <t>selected one of the crew list</t>
  </si>
  <si>
    <t>the "crew" show with the selected one</t>
  </si>
  <si>
    <t xml:space="preserve">fill out "pod 1" </t>
  </si>
  <si>
    <t>"pod 1" show with filled value</t>
  </si>
  <si>
    <t xml:space="preserve">fill out "pod 2" </t>
  </si>
  <si>
    <t>"pod 2" show with filled value</t>
  </si>
  <si>
    <t xml:space="preserve">fill out "pod 3" </t>
  </si>
  <si>
    <t>"pod 3" show with filled value</t>
  </si>
  <si>
    <t xml:space="preserve">fill out "pod 4" </t>
  </si>
  <si>
    <t>"pod 4" show with filled value</t>
  </si>
  <si>
    <t>Click "Save" Button</t>
  </si>
  <si>
    <t>verify haul amoun equal sum of two "bin XXXX load  amount"</t>
  </si>
  <si>
    <t>verify haul amoun equal sum of four "pod  X"</t>
  </si>
  <si>
    <t>verify sum of"pod x" equal the "bin xxxx load amount",
if tow "bin xxxx load amount"&gt;0,pod 1+pod 2="bin xxxx load amount" first and pod 3+pod 4="bin xxxx load amount" second.
if only one "bin xxxx load amount" there are most thir pod has value.</t>
  </si>
  <si>
    <t xml:space="preserve"> validateSchedule r if pass do next else not pass show confirm form.
if show confirm  then click "Yes" button,confirm close and will pass and do next auto continue.
if show confirm  then click "No" button, confirm close.</t>
  </si>
  <si>
    <t>save to database  without  error and page refresh.</t>
  </si>
  <si>
    <t>Right-click on a rig job blend column of the rigboard</t>
  </si>
  <si>
    <t>mouse move to "haul blend"</t>
  </si>
  <si>
    <t>the chile menu of "UC001"added is remove</t>
  </si>
  <si>
    <t>mouse move to "re-schedule blend"</t>
  </si>
  <si>
    <t>the chile menu include  the just haul blend one</t>
  </si>
  <si>
    <r>
      <t>Haul Bland from haul blend of rig board(</t>
    </r>
    <r>
      <rPr>
        <sz val="10"/>
        <color rgb="FFFF0000"/>
        <rFont val="宋体"/>
        <charset val="134"/>
      </rPr>
      <t>load exiting haul checked</t>
    </r>
    <r>
      <rPr>
        <sz val="10"/>
        <rFont val="宋体"/>
        <charset val="134"/>
      </rPr>
      <t>)</t>
    </r>
  </si>
  <si>
    <t xml:space="preserve">click "load exiting haul" </t>
  </si>
  <si>
    <t>"load exiting haul" checked</t>
  </si>
  <si>
    <t xml:space="preserve">show "exiting haul" 
hide:
"go with crew"
"estimated load time"
"expected on location tim"
"estimated travel time"
"third party"
"crew"
</t>
  </si>
  <si>
    <t>click "exiting haul"</t>
  </si>
  <si>
    <t>haul list drop down</t>
  </si>
  <si>
    <t>slected one haul list</t>
  </si>
  <si>
    <t>"exiting haul" show with the selected one.</t>
  </si>
  <si>
    <r>
      <t>Haul Bland from haul blend of rig board(</t>
    </r>
    <r>
      <rPr>
        <sz val="10"/>
        <color rgb="FFFF0000"/>
        <rFont val="宋体"/>
        <charset val="134"/>
      </rPr>
      <t>go with crew checked</t>
    </r>
    <r>
      <rPr>
        <sz val="10"/>
        <rFont val="宋体"/>
        <charset val="134"/>
      </rPr>
      <t>)</t>
    </r>
  </si>
  <si>
    <t xml:space="preserve">click "go with crew" </t>
  </si>
  <si>
    <t>"go with crew" checked</t>
  </si>
  <si>
    <t xml:space="preserve">hide:
"expected on location tim"
"estimated travel time"
</t>
  </si>
  <si>
    <t>click "crew"</t>
  </si>
  <si>
    <t>crew list drop down</t>
  </si>
  <si>
    <t>slected one crew list</t>
  </si>
  <si>
    <t>"crew" show with the selected one.</t>
  </si>
  <si>
    <r>
      <t>Haul Bland from haul blend of rig board(</t>
    </r>
    <r>
      <rPr>
        <sz val="10"/>
        <color rgb="FFFF0000"/>
        <rFont val="宋体"/>
        <charset val="134"/>
      </rPr>
      <t>thir party crew checked</t>
    </r>
    <r>
      <rPr>
        <sz val="10"/>
        <rFont val="宋体"/>
        <charset val="134"/>
      </rPr>
      <t>)</t>
    </r>
  </si>
  <si>
    <t xml:space="preserve">click "third party" </t>
  </si>
  <si>
    <t>"third party" checked</t>
  </si>
  <si>
    <t xml:space="preserve">"crew" hide,"third party crew" show.
</t>
  </si>
  <si>
    <t>click "third party crew"</t>
  </si>
  <si>
    <t>third party crew list drop down</t>
  </si>
  <si>
    <t>slected one third party crew list</t>
  </si>
  <si>
    <t>"third party crew" show with the selected one.</t>
  </si>
  <si>
    <r>
      <t>Haul Bland from haul blend of rig board(</t>
    </r>
    <r>
      <rPr>
        <sz val="10"/>
        <color rgb="FFFF0000"/>
        <rFont val="宋体"/>
        <charset val="134"/>
      </rPr>
      <t>thir party crew and go with crew checked</t>
    </r>
    <r>
      <rPr>
        <sz val="10"/>
        <rFont val="宋体"/>
        <charset val="134"/>
      </rPr>
      <t>)</t>
    </r>
  </si>
  <si>
    <t xml:space="preserve">User Story - </t>
  </si>
  <si>
    <t>TD #</t>
  </si>
  <si>
    <t>Entity</t>
  </si>
  <si>
    <t>Module</t>
  </si>
  <si>
    <t>Field</t>
  </si>
  <si>
    <t>UC002-TD-01</t>
  </si>
  <si>
    <t>PersonalInformation</t>
  </si>
  <si>
    <t>名拼音</t>
  </si>
  <si>
    <t>Qiang</t>
  </si>
  <si>
    <t>姓拼音</t>
  </si>
  <si>
    <t>Li</t>
  </si>
  <si>
    <t>中文姓名</t>
  </si>
  <si>
    <t>李强</t>
  </si>
  <si>
    <t>首选的名字</t>
  </si>
  <si>
    <t>中间名</t>
  </si>
  <si>
    <t>其他名字</t>
  </si>
  <si>
    <t>李小强</t>
  </si>
  <si>
    <t>邮箱</t>
  </si>
  <si>
    <t>liqiang@163.com</t>
  </si>
  <si>
    <t>学生号</t>
  </si>
  <si>
    <t>生日</t>
  </si>
  <si>
    <t>性别</t>
  </si>
  <si>
    <t>男</t>
  </si>
  <si>
    <t>性取向</t>
  </si>
  <si>
    <t>异性</t>
  </si>
  <si>
    <t>是否有美国安全号码</t>
  </si>
  <si>
    <t>无</t>
  </si>
  <si>
    <t>UC003-TD-02</t>
  </si>
  <si>
    <t>家庭电话</t>
  </si>
  <si>
    <t>010-82743939</t>
  </si>
  <si>
    <t>移动电话</t>
  </si>
  <si>
    <t>微信号码</t>
  </si>
  <si>
    <t>QQ号码</t>
  </si>
  <si>
    <t>111123</t>
  </si>
  <si>
    <t>其他联系方法</t>
  </si>
  <si>
    <t>邮寄地址</t>
  </si>
  <si>
    <t>地区</t>
  </si>
  <si>
    <t>中国 陕西省 西安</t>
  </si>
  <si>
    <t>街道1</t>
  </si>
  <si>
    <t>科技路138号</t>
  </si>
  <si>
    <t>街道2</t>
  </si>
  <si>
    <t>邮编</t>
  </si>
  <si>
    <t>永久地址</t>
  </si>
  <si>
    <t>中国 陕西省 咸阳</t>
  </si>
  <si>
    <t>世纪大道西刘家村32</t>
  </si>
  <si>
    <t>英文邮寄地址</t>
  </si>
  <si>
    <t>China shanxi xian</t>
  </si>
  <si>
    <t>keji Road No.138</t>
  </si>
  <si>
    <t>居住省份/州</t>
  </si>
  <si>
    <t>陕西省</t>
  </si>
  <si>
    <t>西安市</t>
  </si>
  <si>
    <t>UC060-TD-03</t>
  </si>
  <si>
    <t>是否是美国居民或者美国人</t>
  </si>
  <si>
    <t>否</t>
  </si>
  <si>
    <t>国家</t>
  </si>
  <si>
    <t>中国</t>
  </si>
  <si>
    <t>省/州</t>
  </si>
  <si>
    <t>城市</t>
  </si>
  <si>
    <t>咸阳</t>
  </si>
  <si>
    <t>UC004-TD-04</t>
  </si>
  <si>
    <t>家庭信息</t>
  </si>
  <si>
    <t>有多少个家庭成员</t>
  </si>
  <si>
    <t>有多少父母或者监护人</t>
  </si>
  <si>
    <t>有多少兄弟姐妹</t>
  </si>
  <si>
    <t>父母监护人</t>
  </si>
  <si>
    <t>姓</t>
  </si>
  <si>
    <t>王</t>
  </si>
  <si>
    <t>母亲</t>
  </si>
  <si>
    <t>青</t>
  </si>
  <si>
    <t>与本人关系</t>
  </si>
  <si>
    <t>电子邮箱</t>
  </si>
  <si>
    <t>wangqing@163.com</t>
  </si>
  <si>
    <t>家庭住址</t>
  </si>
  <si>
    <t>联系电话</t>
  </si>
  <si>
    <t>学历</t>
  </si>
  <si>
    <t>本科</t>
  </si>
  <si>
    <t>职位</t>
  </si>
  <si>
    <t>市场经理</t>
  </si>
  <si>
    <t>工作单位</t>
  </si>
  <si>
    <t>广信集团</t>
  </si>
  <si>
    <t>兄弟姐妹联系人</t>
  </si>
  <si>
    <t>姓名</t>
  </si>
  <si>
    <t>王小明</t>
  </si>
  <si>
    <t>哥哥</t>
  </si>
  <si>
    <t>出生Date</t>
  </si>
  <si>
    <t>博士</t>
  </si>
  <si>
    <t>UC005-TD-05</t>
  </si>
  <si>
    <t>高中信息</t>
  </si>
  <si>
    <t>最近就学年级</t>
  </si>
  <si>
    <t>9th Grade 九年级 （初三）</t>
  </si>
  <si>
    <t>高中毕业年份</t>
  </si>
  <si>
    <t>类型</t>
  </si>
  <si>
    <t>Weighted 加权</t>
  </si>
  <si>
    <t>分数</t>
  </si>
  <si>
    <t>累计GPA</t>
  </si>
  <si>
    <t>成绩单上排名方式</t>
  </si>
  <si>
    <t>Percentiles 百分位数</t>
  </si>
  <si>
    <t>班级排名</t>
  </si>
  <si>
    <t>班级人数</t>
  </si>
  <si>
    <t>UC009-TD-06</t>
  </si>
  <si>
    <t>综合成绩</t>
  </si>
  <si>
    <t>九年级成绩锁定</t>
  </si>
  <si>
    <t>十年级成绩锁定</t>
  </si>
  <si>
    <t>十一年级成绩锁定</t>
  </si>
  <si>
    <t>十二年级成绩锁定</t>
  </si>
  <si>
    <t>UC006-TD-07</t>
  </si>
  <si>
    <t>课外活动</t>
  </si>
  <si>
    <t>活动名称</t>
  </si>
  <si>
    <t>养老院做义工</t>
  </si>
  <si>
    <t>类别</t>
  </si>
  <si>
    <t>Volunteer Work志愿者工作</t>
  </si>
  <si>
    <t>参加此活动Time</t>
  </si>
  <si>
    <t>每年参加此活动共多少周</t>
  </si>
  <si>
    <t>活动的主要作用</t>
  </si>
  <si>
    <t>献爱心</t>
  </si>
  <si>
    <t>活动中担任的职位，得到的荣誉与奖项</t>
  </si>
  <si>
    <t>志愿者</t>
  </si>
  <si>
    <t>UC007-TD-08</t>
  </si>
  <si>
    <t>旅行信息</t>
  </si>
  <si>
    <t>美国</t>
  </si>
  <si>
    <t>入境Time</t>
  </si>
  <si>
    <t>出境Time</t>
  </si>
  <si>
    <t>UC008-TD-09</t>
  </si>
  <si>
    <t>国外亲属关系</t>
  </si>
  <si>
    <t>张宇</t>
  </si>
  <si>
    <t>叔叔</t>
  </si>
  <si>
    <t>年收入</t>
  </si>
  <si>
    <t>中软国际西安分公司</t>
  </si>
  <si>
    <t>UC010-TD-10</t>
  </si>
  <si>
    <t>标准考试成绩</t>
  </si>
  <si>
    <t>考试类型</t>
  </si>
  <si>
    <t>SAT Subjects</t>
  </si>
  <si>
    <t>考试科目</t>
  </si>
  <si>
    <t>US History</t>
  </si>
  <si>
    <t>状态</t>
  </si>
  <si>
    <t>新增</t>
  </si>
  <si>
    <t>成绩</t>
  </si>
  <si>
    <t>考试Time</t>
  </si>
  <si>
    <t>考试地点</t>
  </si>
  <si>
    <t>UC011-TD-11</t>
  </si>
  <si>
    <t>推荐信</t>
  </si>
  <si>
    <t>抬头</t>
  </si>
  <si>
    <t>老师</t>
  </si>
  <si>
    <t>王海</t>
  </si>
  <si>
    <t>电话</t>
  </si>
  <si>
    <t>wanghai@163.com</t>
  </si>
  <si>
    <t>UC054-TD-12</t>
  </si>
  <si>
    <t>其他信息</t>
  </si>
  <si>
    <t>高中以前主要生活城市</t>
  </si>
  <si>
    <t>北京市       北京</t>
  </si>
  <si>
    <t>中考成绩</t>
  </si>
  <si>
    <t>模考成绩</t>
  </si>
  <si>
    <t>升学年份</t>
  </si>
  <si>
    <t>兴趣爱好及特长</t>
  </si>
  <si>
    <t>打篮球</t>
  </si>
  <si>
    <t>性格Test Result</t>
  </si>
  <si>
    <t>父母有无拒签史说明</t>
  </si>
  <si>
    <t>是否办理过移民类签证</t>
  </si>
  <si>
    <t>最终TOFEL成绩</t>
  </si>
  <si>
    <t>最终SAT成绩</t>
  </si>
  <si>
    <t>最终GPA成绩</t>
  </si>
  <si>
    <t>UC055-TD-13</t>
  </si>
  <si>
    <t>添加信息</t>
  </si>
  <si>
    <t>主题</t>
  </si>
  <si>
    <t>申请哈佛</t>
  </si>
  <si>
    <t>申请学校</t>
  </si>
  <si>
    <t>Harvard University</t>
  </si>
  <si>
    <t>说明</t>
  </si>
  <si>
    <t>附件类型</t>
  </si>
  <si>
    <t>文件</t>
  </si>
  <si>
    <t>附件上传信息</t>
  </si>
  <si>
    <t>添加Time</t>
  </si>
  <si>
    <t>选择文件</t>
  </si>
  <si>
    <t>选则所要上传的word文件</t>
  </si>
  <si>
    <t>UC056-TD-14</t>
  </si>
  <si>
    <t>基本要求</t>
  </si>
  <si>
    <t>理想学校的位置</t>
  </si>
  <si>
    <t>市中心</t>
  </si>
  <si>
    <t>学费成本</t>
  </si>
  <si>
    <t>生活成本</t>
  </si>
  <si>
    <t>公立/私立</t>
  </si>
  <si>
    <t>公立</t>
  </si>
  <si>
    <t>学校人数</t>
  </si>
  <si>
    <t>其他学校要求</t>
  </si>
  <si>
    <t>考生理想学校排名</t>
  </si>
  <si>
    <t>家长期望学校排名</t>
  </si>
  <si>
    <t>教师预估学校排名</t>
  </si>
  <si>
    <t>学术兴趣</t>
  </si>
  <si>
    <t>序号</t>
  </si>
  <si>
    <t>兴趣学科</t>
  </si>
  <si>
    <t>Undecided 没有决定</t>
  </si>
  <si>
    <t>兴趣程度</t>
  </si>
  <si>
    <t>1 （非常喜欢）</t>
  </si>
  <si>
    <t>目标学校</t>
  </si>
  <si>
    <t>排序</t>
  </si>
  <si>
    <t>学校</t>
  </si>
  <si>
    <t>Leland Stanford Junior University</t>
  </si>
  <si>
    <t>综合排名</t>
  </si>
  <si>
    <t>专业</t>
  </si>
  <si>
    <t>soft</t>
  </si>
  <si>
    <t>专业排名</t>
  </si>
  <si>
    <t>申请截止Date</t>
  </si>
  <si>
    <t>申请系统</t>
  </si>
  <si>
    <t>建议学校</t>
  </si>
  <si>
    <t>UC062-TD-15</t>
  </si>
  <si>
    <t>签证信息</t>
  </si>
  <si>
    <t>是否持有其他国家永久居留权</t>
  </si>
  <si>
    <t>Yes 是</t>
  </si>
  <si>
    <t>请填写国家信息</t>
  </si>
  <si>
    <t>UC059-TD-16</t>
  </si>
  <si>
    <t>人口信息</t>
  </si>
  <si>
    <t>是否是西班牙或者拉丁裔</t>
  </si>
  <si>
    <t>NO 否</t>
  </si>
  <si>
    <t>请指定文化或出身</t>
  </si>
  <si>
    <t>Asian</t>
  </si>
  <si>
    <t>第一语言</t>
  </si>
  <si>
    <t>中国-简体中文</t>
  </si>
  <si>
    <t>家庭主要语言</t>
  </si>
  <si>
    <t>English</t>
  </si>
  <si>
    <t>UC061-TD-17</t>
  </si>
  <si>
    <t>荣誉和奖项</t>
  </si>
  <si>
    <t>取得的荣誉/奖项</t>
  </si>
  <si>
    <t>奥林匹克物理竞赛一等奖</t>
  </si>
  <si>
    <t>级别</t>
  </si>
  <si>
    <t>National 国家级别</t>
  </si>
  <si>
    <t>取得成绩的年级</t>
  </si>
  <si>
    <t>10th Grade十年级（高一）</t>
  </si>
  <si>
    <t>获得证书影像</t>
  </si>
  <si>
    <t>（选择.jpg或.png文件）</t>
  </si>
  <si>
    <t>Schedule Product Haul</t>
    <phoneticPr fontId="7" type="noConversion"/>
  </si>
  <si>
    <r>
      <t>R</t>
    </r>
    <r>
      <rPr>
        <b/>
        <sz val="10"/>
        <rFont val="宋体"/>
        <family val="3"/>
        <charset val="134"/>
      </rPr>
      <t>e-s</t>
    </r>
    <r>
      <rPr>
        <b/>
        <sz val="10"/>
        <rFont val="宋体"/>
        <charset val="134"/>
      </rPr>
      <t>chedule Product Haul</t>
    </r>
    <phoneticPr fontId="7" type="noConversion"/>
  </si>
  <si>
    <r>
      <t>C</t>
    </r>
    <r>
      <rPr>
        <b/>
        <sz val="10"/>
        <rFont val="宋体"/>
        <family val="3"/>
        <charset val="134"/>
      </rPr>
      <t>ancel</t>
    </r>
    <r>
      <rPr>
        <b/>
        <sz val="10"/>
        <rFont val="宋体"/>
        <charset val="134"/>
      </rPr>
      <t xml:space="preserve"> Product Haul</t>
    </r>
    <phoneticPr fontId="7" type="noConversion"/>
  </si>
  <si>
    <t>On Location</t>
    <phoneticPr fontId="7" type="noConversion"/>
  </si>
  <si>
    <t>Schedule Blend</t>
    <phoneticPr fontId="7" type="noConversion"/>
  </si>
  <si>
    <t>Re-schedule Blend</t>
    <phoneticPr fontId="7" type="noConversion"/>
  </si>
  <si>
    <t>Cancel schedule Blend</t>
    <phoneticPr fontId="7" type="noConversion"/>
  </si>
  <si>
    <t>Haul Blend</t>
    <phoneticPr fontId="7" type="noConversion"/>
  </si>
  <si>
    <t xml:space="preserve">UC001 - Schedule Blend From Rig Job Blend </t>
    <phoneticPr fontId="7" type="noConversion"/>
  </si>
  <si>
    <r>
      <rPr>
        <u/>
        <sz val="9"/>
        <color indexed="12"/>
        <rFont val="宋体"/>
        <family val="3"/>
        <charset val="134"/>
      </rPr>
      <t>状态不正确不显示</t>
    </r>
    <r>
      <rPr>
        <u/>
        <sz val="9"/>
        <color indexed="12"/>
        <rFont val="Arial"/>
        <family val="2"/>
      </rPr>
      <t>Sechedule Blend</t>
    </r>
    <r>
      <rPr>
        <u/>
        <sz val="9"/>
        <color indexed="12"/>
        <rFont val="宋体"/>
        <family val="3"/>
        <charset val="134"/>
      </rPr>
      <t>菜单</t>
    </r>
    <phoneticPr fontId="7" type="noConversion"/>
  </si>
  <si>
    <r>
      <rPr>
        <u/>
        <sz val="9"/>
        <color indexed="12"/>
        <rFont val="宋体"/>
        <family val="3"/>
        <charset val="134"/>
      </rPr>
      <t>状态正确显示无历史的</t>
    </r>
    <r>
      <rPr>
        <u/>
        <sz val="9"/>
        <color indexed="12"/>
        <rFont val="Arial"/>
        <family val="2"/>
      </rPr>
      <t>Sechedule Blend</t>
    </r>
    <r>
      <rPr>
        <u/>
        <sz val="9"/>
        <color indexed="12"/>
        <rFont val="宋体"/>
        <family val="3"/>
        <charset val="134"/>
      </rPr>
      <t>数据</t>
    </r>
    <phoneticPr fontId="7" type="noConversion"/>
  </si>
  <si>
    <r>
      <rPr>
        <u/>
        <sz val="9"/>
        <color indexed="12"/>
        <rFont val="宋体"/>
        <family val="3"/>
        <charset val="134"/>
      </rPr>
      <t>有历史的</t>
    </r>
    <r>
      <rPr>
        <u/>
        <sz val="9"/>
        <color indexed="12"/>
        <rFont val="Arial"/>
        <family val="2"/>
      </rPr>
      <t>Sechedule Blend</t>
    </r>
    <r>
      <rPr>
        <u/>
        <sz val="9"/>
        <color indexed="12"/>
        <rFont val="宋体"/>
        <family val="3"/>
        <charset val="134"/>
      </rPr>
      <t>数据</t>
    </r>
    <phoneticPr fontId="7" type="noConversion"/>
  </si>
  <si>
    <r>
      <rPr>
        <u/>
        <sz val="9"/>
        <color indexed="12"/>
        <rFont val="宋体"/>
        <family val="3"/>
        <charset val="134"/>
      </rPr>
      <t>新增</t>
    </r>
    <r>
      <rPr>
        <u/>
        <sz val="9"/>
        <color indexed="12"/>
        <rFont val="Arial"/>
        <family val="2"/>
      </rPr>
      <t>Schedule Blend,</t>
    </r>
    <r>
      <rPr>
        <u/>
        <sz val="9"/>
        <color indexed="12"/>
        <rFont val="宋体"/>
        <family val="3"/>
        <charset val="134"/>
      </rPr>
      <t>保存成功，联动菜单显示正确</t>
    </r>
    <phoneticPr fontId="7" type="noConversion"/>
  </si>
  <si>
    <r>
      <rPr>
        <sz val="10"/>
        <rFont val="宋体"/>
        <family val="3"/>
        <charset val="134"/>
      </rPr>
      <t>新增</t>
    </r>
    <r>
      <rPr>
        <sz val="10"/>
        <rFont val="Calibri"/>
        <family val="2"/>
      </rPr>
      <t>Schedule Blend,</t>
    </r>
    <r>
      <rPr>
        <sz val="10"/>
        <rFont val="宋体"/>
        <family val="3"/>
        <charset val="134"/>
      </rPr>
      <t>选择</t>
    </r>
    <r>
      <rPr>
        <sz val="10"/>
        <rFont val="Calibri"/>
        <family val="2"/>
      </rPr>
      <t xml:space="preserve">BlendTest </t>
    </r>
    <r>
      <rPr>
        <sz val="10"/>
        <rFont val="宋体"/>
        <family val="3"/>
        <charset val="134"/>
      </rPr>
      <t>保存成功，设置</t>
    </r>
    <r>
      <rPr>
        <sz val="10"/>
        <rFont val="Calibri"/>
        <family val="2"/>
      </rPr>
      <t>Haul Blend</t>
    </r>
    <phoneticPr fontId="7" type="noConversion"/>
  </si>
  <si>
    <r>
      <t xml:space="preserve">Schedule Product Haule </t>
    </r>
    <r>
      <rPr>
        <sz val="10"/>
        <rFont val="宋体"/>
        <family val="3"/>
        <charset val="134"/>
      </rPr>
      <t>三级菜单显示测试状态</t>
    </r>
    <phoneticPr fontId="7" type="noConversion"/>
  </si>
  <si>
    <r>
      <t>Se</t>
    </r>
    <r>
      <rPr>
        <sz val="10"/>
        <rFont val="Arial"/>
        <family val="2"/>
      </rPr>
      <t>rena.li</t>
    </r>
    <phoneticPr fontId="7" type="noConversion"/>
  </si>
  <si>
    <t>The menu display status of Schedule Blend is available</t>
    <phoneticPr fontId="7" type="noConversion"/>
  </si>
  <si>
    <r>
      <rPr>
        <sz val="10"/>
        <rFont val="Arial"/>
        <family val="2"/>
      </rPr>
      <t>1</t>
    </r>
    <r>
      <rPr>
        <sz val="10"/>
        <rFont val="宋体"/>
        <family val="3"/>
        <charset val="134"/>
      </rPr>
      <t xml:space="preserve">、The menu display status of Schedule Blend is available
2、The following linkage menu status is unavailable:
</t>
    </r>
    <r>
      <rPr>
        <sz val="10"/>
        <rFont val="Arial"/>
        <family val="2"/>
      </rPr>
      <t>Reschedule Blend,
Cancel Blend,
Haul Blend</t>
    </r>
    <phoneticPr fontId="7" type="noConversion"/>
  </si>
  <si>
    <r>
      <rPr>
        <sz val="10"/>
        <rFont val="Arial"/>
        <family val="2"/>
      </rPr>
      <t>1</t>
    </r>
    <r>
      <rPr>
        <sz val="10"/>
        <rFont val="宋体"/>
        <family val="3"/>
        <charset val="134"/>
      </rPr>
      <t>、</t>
    </r>
    <r>
      <rPr>
        <sz val="10"/>
        <rFont val="Arial"/>
        <family val="2"/>
      </rPr>
      <t>The menu display status of Schedule Blend is available
2</t>
    </r>
    <r>
      <rPr>
        <sz val="10"/>
        <rFont val="宋体"/>
        <family val="3"/>
        <charset val="134"/>
      </rPr>
      <t>、</t>
    </r>
    <r>
      <rPr>
        <sz val="10"/>
        <rFont val="Arial"/>
        <family val="2"/>
      </rPr>
      <t>The following linkage menu status is available</t>
    </r>
    <r>
      <rPr>
        <sz val="10"/>
        <rFont val="宋体"/>
        <family val="3"/>
        <charset val="134"/>
      </rPr>
      <t xml:space="preserve">:
</t>
    </r>
    <r>
      <rPr>
        <sz val="10"/>
        <rFont val="Arial"/>
        <family val="2"/>
      </rPr>
      <t>Reschedule Blend,
Cancel Blend,
Haul Blend</t>
    </r>
    <phoneticPr fontId="7" type="noConversion"/>
  </si>
  <si>
    <r>
      <t>1</t>
    </r>
    <r>
      <rPr>
        <sz val="10"/>
        <rFont val="宋体"/>
        <family val="3"/>
        <charset val="134"/>
      </rPr>
      <t xml:space="preserve">、状态显示正确
</t>
    </r>
    <r>
      <rPr>
        <sz val="10"/>
        <rFont val="Arial"/>
        <family val="2"/>
        <charset val="134"/>
      </rPr>
      <t>2</t>
    </r>
    <r>
      <rPr>
        <sz val="10"/>
        <rFont val="宋体"/>
        <family val="3"/>
        <charset val="134"/>
      </rPr>
      <t xml:space="preserve">、菜单显示正确以下菜单的二级菜单可查看到新增的数据：
</t>
    </r>
    <r>
      <rPr>
        <sz val="10"/>
        <rFont val="Arial"/>
        <family val="2"/>
        <charset val="134"/>
      </rPr>
      <t>Reschedule Blend,
Cancel Blend,
Haul Blend</t>
    </r>
    <phoneticPr fontId="7" type="noConversion"/>
  </si>
  <si>
    <t>二级菜单格式验证</t>
    <phoneticPr fontId="7" type="noConversion"/>
  </si>
  <si>
    <r>
      <rPr>
        <sz val="10"/>
        <rFont val="宋体"/>
        <family val="3"/>
        <charset val="134"/>
      </rPr>
      <t>二级菜单</t>
    </r>
    <r>
      <rPr>
        <sz val="10"/>
        <rFont val="Arial"/>
        <family val="2"/>
      </rPr>
      <t>Tooltip</t>
    </r>
    <r>
      <rPr>
        <sz val="10"/>
        <rFont val="宋体"/>
        <family val="3"/>
        <charset val="134"/>
      </rPr>
      <t>提示格式验证</t>
    </r>
    <phoneticPr fontId="7" type="noConversion"/>
  </si>
  <si>
    <r>
      <rPr>
        <sz val="10"/>
        <rFont val="宋体"/>
        <family val="3"/>
        <charset val="134"/>
      </rPr>
      <t>非</t>
    </r>
    <r>
      <rPr>
        <sz val="10"/>
        <rFont val="Arial"/>
        <family val="2"/>
      </rPr>
      <t xml:space="preserve">Scheduled </t>
    </r>
    <r>
      <rPr>
        <sz val="10"/>
        <rFont val="宋体"/>
        <family val="3"/>
        <charset val="134"/>
      </rPr>
      <t>状态的</t>
    </r>
    <r>
      <rPr>
        <sz val="10"/>
        <rFont val="Arial"/>
        <family val="2"/>
      </rPr>
      <t>Blend</t>
    </r>
    <r>
      <rPr>
        <sz val="10"/>
        <rFont val="宋体"/>
        <family val="3"/>
        <charset val="134"/>
      </rPr>
      <t>信息查看</t>
    </r>
    <phoneticPr fontId="7" type="noConversion"/>
  </si>
  <si>
    <r>
      <rPr>
        <sz val="10"/>
        <rFont val="宋体"/>
        <family val="3"/>
        <charset val="134"/>
      </rPr>
      <t>修改</t>
    </r>
    <r>
      <rPr>
        <sz val="10"/>
        <rFont val="Arial"/>
        <family val="2"/>
      </rPr>
      <t>Blend</t>
    </r>
    <r>
      <rPr>
        <sz val="10"/>
        <rFont val="宋体"/>
        <family val="3"/>
        <charset val="134"/>
      </rPr>
      <t>中的</t>
    </r>
    <r>
      <rPr>
        <sz val="10"/>
        <rFont val="Arial"/>
        <family val="2"/>
      </rPr>
      <t>Amount</t>
    </r>
    <r>
      <rPr>
        <sz val="10"/>
        <rFont val="宋体"/>
        <family val="3"/>
        <charset val="134"/>
      </rPr>
      <t>信息</t>
    </r>
    <phoneticPr fontId="7" type="noConversion"/>
  </si>
  <si>
    <r>
      <rPr>
        <sz val="10"/>
        <rFont val="宋体"/>
        <family val="3"/>
        <charset val="134"/>
      </rPr>
      <t>二级菜单显示</t>
    </r>
    <r>
      <rPr>
        <sz val="10"/>
        <rFont val="Arial"/>
        <charset val="134"/>
      </rPr>
      <t>Blend</t>
    </r>
    <r>
      <rPr>
        <sz val="10"/>
        <rFont val="宋体"/>
        <family val="3"/>
        <charset val="134"/>
      </rPr>
      <t>信息中</t>
    </r>
    <r>
      <rPr>
        <sz val="10"/>
        <rFont val="Arial"/>
        <family val="2"/>
      </rPr>
      <t>Amount</t>
    </r>
    <r>
      <rPr>
        <sz val="10"/>
        <rFont val="宋体"/>
        <family val="3"/>
        <charset val="134"/>
      </rPr>
      <t>为修改后的数值</t>
    </r>
    <phoneticPr fontId="7" type="noConversion"/>
  </si>
  <si>
    <r>
      <rPr>
        <sz val="10"/>
        <rFont val="宋体"/>
        <family val="3"/>
        <charset val="134"/>
      </rPr>
      <t>无历史</t>
    </r>
    <r>
      <rPr>
        <sz val="10"/>
        <rFont val="Arial"/>
        <family val="2"/>
      </rPr>
      <t>Blend</t>
    </r>
    <r>
      <rPr>
        <sz val="10"/>
        <rFont val="宋体"/>
        <family val="3"/>
        <charset val="134"/>
      </rPr>
      <t>请求，菜单置灰，不可操作</t>
    </r>
    <phoneticPr fontId="7" type="noConversion"/>
  </si>
  <si>
    <t>无历史数据菜单显示</t>
    <phoneticPr fontId="7" type="noConversion"/>
  </si>
  <si>
    <t>有历史数据菜单显示</t>
    <phoneticPr fontId="7" type="noConversion"/>
  </si>
  <si>
    <r>
      <t>1</t>
    </r>
    <r>
      <rPr>
        <sz val="10"/>
        <rFont val="宋体"/>
        <family val="3"/>
        <charset val="134"/>
      </rPr>
      <t>、在</t>
    </r>
    <r>
      <rPr>
        <sz val="10"/>
        <rFont val="Arial"/>
        <family val="3"/>
        <charset val="134"/>
      </rPr>
      <t>Blend</t>
    </r>
    <r>
      <rPr>
        <sz val="10"/>
        <rFont val="宋体"/>
        <family val="3"/>
        <charset val="134"/>
      </rPr>
      <t>列，有点鼠标，显示</t>
    </r>
    <r>
      <rPr>
        <sz val="10"/>
        <rFont val="Arial"/>
        <family val="3"/>
        <charset val="134"/>
      </rPr>
      <t>Reschedule Blend</t>
    </r>
    <r>
      <rPr>
        <sz val="10"/>
        <rFont val="宋体"/>
        <family val="3"/>
        <charset val="134"/>
      </rPr>
      <t xml:space="preserve">菜单，
</t>
    </r>
    <r>
      <rPr>
        <sz val="10"/>
        <rFont val="Arial"/>
        <family val="3"/>
        <charset val="134"/>
      </rPr>
      <t>2</t>
    </r>
    <r>
      <rPr>
        <sz val="10"/>
        <rFont val="宋体"/>
        <family val="3"/>
        <charset val="134"/>
      </rPr>
      <t>、鼠标悬浮菜单时，二级菜单显示</t>
    </r>
    <r>
      <rPr>
        <sz val="10"/>
        <rFont val="Arial"/>
        <family val="3"/>
        <charset val="134"/>
      </rPr>
      <t>Scheduled</t>
    </r>
    <r>
      <rPr>
        <sz val="10"/>
        <rFont val="宋体"/>
        <family val="3"/>
        <charset val="134"/>
      </rPr>
      <t>、</t>
    </r>
    <r>
      <rPr>
        <sz val="10"/>
        <rFont val="Arial"/>
        <family val="3"/>
        <charset val="134"/>
      </rPr>
      <t>Blending</t>
    </r>
    <r>
      <rPr>
        <sz val="10"/>
        <rFont val="宋体"/>
        <family val="3"/>
        <charset val="134"/>
      </rPr>
      <t>、</t>
    </r>
    <r>
      <rPr>
        <sz val="10"/>
        <rFont val="Arial"/>
        <family val="3"/>
        <charset val="134"/>
      </rPr>
      <t>BlendCompleted</t>
    </r>
    <r>
      <rPr>
        <sz val="10"/>
        <rFont val="宋体"/>
        <family val="3"/>
        <charset val="134"/>
      </rPr>
      <t>状态下的</t>
    </r>
    <r>
      <rPr>
        <sz val="10"/>
        <rFont val="Arial"/>
        <family val="3"/>
        <charset val="134"/>
      </rPr>
      <t>Blend</t>
    </r>
    <r>
      <rPr>
        <sz val="10"/>
        <rFont val="宋体"/>
        <family val="3"/>
        <charset val="134"/>
      </rPr>
      <t>信息</t>
    </r>
    <phoneticPr fontId="7" type="noConversion"/>
  </si>
  <si>
    <r>
      <rPr>
        <sz val="10"/>
        <rFont val="宋体"/>
        <family val="3"/>
        <charset val="134"/>
      </rPr>
      <t>鼠标放到二级菜单上，提示信息显示格式为【</t>
    </r>
    <r>
      <rPr>
        <sz val="10"/>
        <rFont val="Arial"/>
        <charset val="134"/>
      </rPr>
      <t>ProductHaulLoad.ProductHaulLoadLifeStatus|ProductHaulLoad .BlendShippingStatus|ProductHaulLoad .BlendTestingStatus</t>
    </r>
    <r>
      <rPr>
        <sz val="10"/>
        <rFont val="宋体"/>
        <family val="3"/>
        <charset val="134"/>
      </rPr>
      <t>】比如：【</t>
    </r>
    <r>
      <rPr>
        <sz val="10"/>
        <rFont val="Arial"/>
        <charset val="134"/>
      </rPr>
      <t>Scheduled|ParttialHaulScheduled</t>
    </r>
    <r>
      <rPr>
        <sz val="10"/>
        <rFont val="宋体"/>
        <family val="3"/>
        <charset val="134"/>
      </rPr>
      <t>】</t>
    </r>
    <phoneticPr fontId="7" type="noConversion"/>
  </si>
  <si>
    <r>
      <t xml:space="preserve">Scheduled </t>
    </r>
    <r>
      <rPr>
        <sz val="10"/>
        <rFont val="宋体"/>
        <family val="3"/>
        <charset val="134"/>
      </rPr>
      <t>状态的</t>
    </r>
    <r>
      <rPr>
        <sz val="10"/>
        <rFont val="Arial"/>
        <family val="3"/>
        <charset val="134"/>
      </rPr>
      <t>Blend</t>
    </r>
    <r>
      <rPr>
        <sz val="10"/>
        <rFont val="宋体"/>
        <family val="3"/>
        <charset val="134"/>
      </rPr>
      <t>信息查看</t>
    </r>
    <phoneticPr fontId="7" type="noConversion"/>
  </si>
  <si>
    <r>
      <rPr>
        <sz val="10"/>
        <rFont val="宋体"/>
        <family val="3"/>
        <charset val="134"/>
      </rPr>
      <t>状态为</t>
    </r>
    <r>
      <rPr>
        <sz val="10"/>
        <rFont val="Arial"/>
        <family val="3"/>
        <charset val="134"/>
      </rPr>
      <t>Scheduled ,</t>
    </r>
    <r>
      <rPr>
        <sz val="10"/>
        <rFont val="宋体"/>
        <family val="3"/>
        <charset val="134"/>
      </rPr>
      <t>允许【</t>
    </r>
    <r>
      <rPr>
        <sz val="10"/>
        <rFont val="Arial"/>
        <family val="3"/>
        <charset val="134"/>
      </rPr>
      <t>Reschedule Blend</t>
    </r>
    <r>
      <rPr>
        <sz val="10"/>
        <rFont val="宋体"/>
        <family val="3"/>
        <charset val="134"/>
      </rPr>
      <t>】操作，菜单字体颜色：</t>
    </r>
    <r>
      <rPr>
        <sz val="10"/>
        <rFont val="Arial"/>
        <family val="3"/>
        <charset val="134"/>
      </rPr>
      <t>#E6C600</t>
    </r>
    <r>
      <rPr>
        <sz val="10"/>
        <rFont val="宋体"/>
        <family val="3"/>
        <charset val="134"/>
      </rPr>
      <t>。</t>
    </r>
    <phoneticPr fontId="7" type="noConversion"/>
  </si>
  <si>
    <t>状态非Scheduled，菜单字体颜色：#9E6D61，不允许任何操作。</t>
    <phoneticPr fontId="7" type="noConversion"/>
  </si>
  <si>
    <r>
      <rPr>
        <sz val="10"/>
        <rFont val="宋体"/>
        <family val="3"/>
        <charset val="134"/>
      </rPr>
      <t>点击</t>
    </r>
    <r>
      <rPr>
        <sz val="10"/>
        <rFont val="宋体"/>
        <family val="3"/>
        <charset val="134"/>
      </rPr>
      <t>菜单，显示二级菜单</t>
    </r>
    <r>
      <rPr>
        <sz val="10"/>
        <rFont val="Arial"/>
        <family val="3"/>
        <charset val="134"/>
      </rPr>
      <t>,</t>
    </r>
    <r>
      <rPr>
        <sz val="10"/>
        <rFont val="宋体"/>
        <family val="3"/>
        <charset val="134"/>
      </rPr>
      <t>二级菜单可查看已有的搅拌申请单（</t>
    </r>
    <r>
      <rPr>
        <sz val="10"/>
        <rFont val="Arial"/>
        <family val="3"/>
        <charset val="134"/>
      </rPr>
      <t>Blend Request</t>
    </r>
    <r>
      <rPr>
        <sz val="10"/>
        <rFont val="宋体"/>
        <family val="3"/>
        <charset val="134"/>
      </rPr>
      <t>）信息，显示格式为：【</t>
    </r>
    <r>
      <rPr>
        <sz val="10"/>
        <rFont val="Arial"/>
        <family val="3"/>
        <charset val="134"/>
      </rPr>
      <t>Base Blend</t>
    </r>
    <r>
      <rPr>
        <sz val="10"/>
        <rFont val="宋体"/>
        <family val="3"/>
        <charset val="134"/>
      </rPr>
      <t>】</t>
    </r>
    <r>
      <rPr>
        <sz val="10"/>
        <rFont val="Arial"/>
        <family val="3"/>
        <charset val="134"/>
      </rPr>
      <t>+</t>
    </r>
    <r>
      <rPr>
        <sz val="10"/>
        <rFont val="宋体"/>
        <family val="3"/>
        <charset val="134"/>
      </rPr>
      <t>【</t>
    </r>
    <r>
      <rPr>
        <sz val="10"/>
        <rFont val="Arial"/>
        <family val="3"/>
        <charset val="134"/>
      </rPr>
      <t>Additives</t>
    </r>
    <r>
      <rPr>
        <sz val="10"/>
        <rFont val="宋体"/>
        <family val="3"/>
        <charset val="134"/>
      </rPr>
      <t>】</t>
    </r>
    <r>
      <rPr>
        <sz val="10"/>
        <rFont val="Arial"/>
        <family val="3"/>
        <charset val="134"/>
      </rPr>
      <t>+</t>
    </r>
    <r>
      <rPr>
        <sz val="10"/>
        <rFont val="宋体"/>
        <family val="3"/>
        <charset val="134"/>
      </rPr>
      <t>【</t>
    </r>
    <r>
      <rPr>
        <sz val="10"/>
        <rFont val="Arial"/>
        <family val="3"/>
        <charset val="134"/>
      </rPr>
      <t>Amount</t>
    </r>
    <r>
      <rPr>
        <sz val="10"/>
        <rFont val="宋体"/>
        <family val="3"/>
        <charset val="134"/>
      </rPr>
      <t>】比如：【</t>
    </r>
    <r>
      <rPr>
        <sz val="10"/>
        <rFont val="Arial"/>
        <family val="3"/>
        <charset val="134"/>
      </rPr>
      <t>PRODUCTIONmix EC + Additives-2t</t>
    </r>
    <r>
      <rPr>
        <sz val="10"/>
        <rFont val="宋体"/>
        <family val="3"/>
        <charset val="134"/>
      </rPr>
      <t>】。</t>
    </r>
    <phoneticPr fontId="7" type="noConversion"/>
  </si>
  <si>
    <r>
      <t>1</t>
    </r>
    <r>
      <rPr>
        <sz val="10"/>
        <rFont val="宋体"/>
        <family val="3"/>
        <charset val="134"/>
      </rPr>
      <t>、状态更新为</t>
    </r>
    <r>
      <rPr>
        <sz val="10"/>
        <rFont val="Calibri"/>
        <family val="2"/>
      </rPr>
      <t>PartialHaulScheduled
2</t>
    </r>
    <r>
      <rPr>
        <sz val="10"/>
        <rFont val="宋体"/>
        <family val="3"/>
        <charset val="134"/>
      </rPr>
      <t>、右点菜单仍然显示</t>
    </r>
    <r>
      <rPr>
        <sz val="10"/>
        <rFont val="Calibri"/>
        <family val="2"/>
      </rPr>
      <t>Blend</t>
    </r>
    <r>
      <rPr>
        <sz val="10"/>
        <rFont val="宋体"/>
        <family val="3"/>
        <charset val="134"/>
      </rPr>
      <t>，并可进行</t>
    </r>
    <r>
      <rPr>
        <sz val="10"/>
        <rFont val="Calibri"/>
        <family val="2"/>
      </rPr>
      <t>Hual Blend</t>
    </r>
    <r>
      <rPr>
        <sz val="10"/>
        <rFont val="宋体"/>
        <family val="3"/>
        <charset val="134"/>
      </rPr>
      <t xml:space="preserve">操作
</t>
    </r>
    <r>
      <rPr>
        <sz val="10"/>
        <rFont val="Calibri"/>
        <family val="2"/>
      </rPr>
      <t>3</t>
    </r>
    <r>
      <rPr>
        <sz val="10"/>
        <rFont val="宋体"/>
        <family val="3"/>
        <charset val="134"/>
      </rPr>
      <t>、在</t>
    </r>
    <r>
      <rPr>
        <sz val="10"/>
        <rFont val="Calibri"/>
        <family val="2"/>
      </rPr>
      <t>Reschedule Product Haul</t>
    </r>
    <r>
      <rPr>
        <sz val="10"/>
        <rFont val="宋体"/>
        <family val="3"/>
        <charset val="134"/>
      </rPr>
      <t>菜单中可看到已设置的</t>
    </r>
    <r>
      <rPr>
        <sz val="10"/>
        <rFont val="Calibri"/>
        <family val="2"/>
      </rPr>
      <t>Haul Blend</t>
    </r>
    <r>
      <rPr>
        <sz val="10"/>
        <rFont val="宋体"/>
        <family val="3"/>
        <charset val="134"/>
      </rPr>
      <t>信息</t>
    </r>
    <phoneticPr fontId="7" type="noConversion"/>
  </si>
  <si>
    <t>&lt;</t>
    <phoneticPr fontId="7" type="noConversion"/>
  </si>
  <si>
    <t>全部运输，新增Haul Blend ,输入Amount信息，且Remains Amount &lt; 0.1</t>
    <phoneticPr fontId="7" type="noConversion"/>
  </si>
  <si>
    <r>
      <t>1</t>
    </r>
    <r>
      <rPr>
        <sz val="10"/>
        <rFont val="宋体"/>
        <family val="3"/>
        <charset val="134"/>
      </rPr>
      <t>、状态更新为</t>
    </r>
    <r>
      <rPr>
        <sz val="10"/>
        <rFont val="Calibri"/>
        <family val="2"/>
      </rPr>
      <t>Scheduled
2</t>
    </r>
    <r>
      <rPr>
        <sz val="10"/>
        <rFont val="宋体"/>
        <family val="3"/>
        <charset val="134"/>
      </rPr>
      <t>、右点菜单仍然显示</t>
    </r>
    <r>
      <rPr>
        <sz val="10"/>
        <rFont val="Calibri"/>
        <family val="2"/>
      </rPr>
      <t>Blend</t>
    </r>
    <r>
      <rPr>
        <sz val="10"/>
        <rFont val="宋体"/>
        <family val="3"/>
        <charset val="134"/>
      </rPr>
      <t xml:space="preserve">，不可操作
</t>
    </r>
    <r>
      <rPr>
        <sz val="10"/>
        <rFont val="Calibri"/>
        <family val="2"/>
      </rPr>
      <t>3</t>
    </r>
    <r>
      <rPr>
        <sz val="10"/>
        <rFont val="宋体"/>
        <family val="3"/>
        <charset val="134"/>
      </rPr>
      <t>、在</t>
    </r>
    <r>
      <rPr>
        <sz val="10"/>
        <rFont val="Calibri"/>
        <family val="2"/>
      </rPr>
      <t>Reschedule Product Haul</t>
    </r>
    <r>
      <rPr>
        <sz val="10"/>
        <rFont val="宋体"/>
        <family val="3"/>
        <charset val="134"/>
      </rPr>
      <t>菜单中可看到已设置的</t>
    </r>
    <r>
      <rPr>
        <sz val="10"/>
        <rFont val="Calibri"/>
        <family val="2"/>
      </rPr>
      <t>Haul Blend</t>
    </r>
    <r>
      <rPr>
        <sz val="10"/>
        <rFont val="宋体"/>
        <family val="3"/>
        <charset val="134"/>
      </rPr>
      <t>信息，三级菜单显示正确</t>
    </r>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</si>
</sst>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 \h"/>
    <numFmt numFmtId="177" formatCode="#,##0.0\ \h"/>
    <numFmt numFmtId="178" formatCode="0\ \m"/>
    <numFmt numFmtId="179" formatCode="d\-mmm\-yyyy"/>
    <numFmt numFmtId="180" formatCode="0\ "/>
    <numFmt numFmtId="181" formatCode="mmmm\ d\,\ yyyy"/>
  </numFmts>
  <fonts count="52" x14ac:knownFonts="1">
    <font>
      <sz val="10"/>
      <name val="Arial"/>
      <charset val="134"/>
    </font>
    <font>
      <u/>
      <sz val="9"/>
      <color indexed="12"/>
      <name val="Arial"/>
      <family val="2"/>
    </font>
    <font>
      <sz val="8"/>
      <name val="Arial"/>
      <family val="2"/>
    </font>
    <font>
      <b/>
      <sz val="16"/>
      <color indexed="9"/>
      <name val="Arial"/>
      <family val="2"/>
    </font>
    <font>
      <b/>
      <sz val="8"/>
      <color indexed="9"/>
      <name val="Arial"/>
      <family val="2"/>
    </font>
    <font>
      <b/>
      <sz val="10"/>
      <color indexed="9"/>
      <name val="Arial"/>
      <family val="2"/>
    </font>
    <font>
      <b/>
      <sz val="9"/>
      <name val="Arial"/>
      <family val="2"/>
    </font>
    <font>
      <sz val="9"/>
      <name val="Arial"/>
      <family val="2"/>
    </font>
    <font>
      <b/>
      <sz val="10"/>
      <name val="Arial"/>
      <family val="2"/>
    </font>
    <font>
      <b/>
      <i/>
      <sz val="10"/>
      <name val="Arial"/>
      <family val="2"/>
    </font>
    <font>
      <b/>
      <i/>
      <sz val="10"/>
      <color indexed="12"/>
      <name val="Arial"/>
      <family val="2"/>
    </font>
    <font>
      <b/>
      <sz val="12"/>
      <name val="Calibri"/>
      <family val="2"/>
    </font>
    <font>
      <sz val="10"/>
      <name val="Calibri"/>
      <family val="2"/>
    </font>
    <font>
      <b/>
      <sz val="10"/>
      <name val="Calibri"/>
      <family val="2"/>
    </font>
    <font>
      <sz val="10"/>
      <name val="宋体"/>
      <charset val="134"/>
    </font>
    <font>
      <u/>
      <sz val="9"/>
      <color rgb="FF800080"/>
      <name val="Arial"/>
      <family val="2"/>
    </font>
    <font>
      <sz val="10"/>
      <color rgb="FFFF0000"/>
      <name val="Calibri"/>
      <family val="2"/>
    </font>
    <font>
      <b/>
      <sz val="10"/>
      <color rgb="FFFFFFFF"/>
      <name val="Arial"/>
      <family val="2"/>
    </font>
    <font>
      <b/>
      <sz val="12"/>
      <color indexed="9"/>
      <name val="Arial"/>
      <family val="2"/>
    </font>
    <font>
      <sz val="10"/>
      <color indexed="9"/>
      <name val="Arial"/>
      <family val="2"/>
    </font>
    <font>
      <b/>
      <sz val="10"/>
      <name val="宋体"/>
      <charset val="134"/>
    </font>
    <font>
      <b/>
      <sz val="16"/>
      <name val="Arial"/>
      <family val="2"/>
    </font>
    <font>
      <b/>
      <sz val="18"/>
      <color indexed="9"/>
      <name val="Arial"/>
      <family val="2"/>
    </font>
    <font>
      <sz val="12"/>
      <name val="Arial"/>
      <family val="2"/>
    </font>
    <font>
      <b/>
      <sz val="9"/>
      <color indexed="9"/>
      <name val="Arial"/>
      <family val="2"/>
    </font>
    <font>
      <sz val="10"/>
      <color indexed="63"/>
      <name val="Arial"/>
      <family val="2"/>
    </font>
    <font>
      <b/>
      <sz val="10"/>
      <color indexed="63"/>
      <name val="Arial"/>
      <family val="2"/>
    </font>
    <font>
      <b/>
      <sz val="8"/>
      <color indexed="12"/>
      <name val="Courier New"/>
      <family val="3"/>
    </font>
    <font>
      <b/>
      <i/>
      <sz val="8"/>
      <color indexed="23"/>
      <name val="Arial"/>
      <family val="2"/>
    </font>
    <font>
      <sz val="10"/>
      <color indexed="23"/>
      <name val="Arial"/>
      <family val="2"/>
    </font>
    <font>
      <b/>
      <sz val="10"/>
      <color indexed="16"/>
      <name val="Arial"/>
      <family val="2"/>
    </font>
    <font>
      <b/>
      <i/>
      <sz val="10"/>
      <color indexed="55"/>
      <name val="Arial"/>
      <family val="2"/>
    </font>
    <font>
      <b/>
      <sz val="12"/>
      <color indexed="10"/>
      <name val="Arial"/>
      <family val="2"/>
    </font>
    <font>
      <b/>
      <i/>
      <sz val="8"/>
      <color indexed="55"/>
      <name val="Arial"/>
      <family val="2"/>
    </font>
    <font>
      <u/>
      <sz val="8"/>
      <color indexed="22"/>
      <name val="Arial"/>
      <family val="2"/>
    </font>
    <font>
      <b/>
      <sz val="9"/>
      <color indexed="16"/>
      <name val="Arial"/>
      <family val="2"/>
    </font>
    <font>
      <sz val="9"/>
      <color indexed="63"/>
      <name val="Arial"/>
      <family val="2"/>
    </font>
    <font>
      <sz val="10"/>
      <color rgb="FFFF0000"/>
      <name val="宋体"/>
      <charset val="134"/>
    </font>
    <font>
      <sz val="9"/>
      <name val="Tahoma"/>
      <family val="2"/>
    </font>
    <font>
      <b/>
      <sz val="9"/>
      <name val="Tahoma"/>
      <family val="2"/>
    </font>
    <font>
      <u/>
      <sz val="9"/>
      <name val="Tahoma"/>
      <family val="2"/>
    </font>
    <font>
      <b/>
      <u/>
      <sz val="10"/>
      <name val="Tahoma"/>
      <family val="2"/>
    </font>
    <font>
      <b/>
      <u/>
      <sz val="9"/>
      <name val="Tahoma"/>
      <family val="2"/>
    </font>
    <font>
      <sz val="10"/>
      <name val="Tahoma"/>
      <family val="2"/>
    </font>
    <font>
      <sz val="10"/>
      <name val="Arial"/>
      <family val="2"/>
    </font>
    <font>
      <b/>
      <sz val="10"/>
      <name val="宋体"/>
      <family val="3"/>
      <charset val="134"/>
    </font>
    <font>
      <u/>
      <sz val="9"/>
      <color indexed="12"/>
      <name val="宋体"/>
      <family val="3"/>
      <charset val="134"/>
    </font>
    <font>
      <u/>
      <sz val="9"/>
      <color indexed="12"/>
      <name val="Arial"/>
      <family val="3"/>
      <charset val="134"/>
    </font>
    <font>
      <sz val="10"/>
      <name val="宋体"/>
      <family val="3"/>
      <charset val="134"/>
    </font>
    <font>
      <sz val="10"/>
      <name val="Arial"/>
      <family val="2"/>
      <charset val="134"/>
    </font>
    <font>
      <sz val="10"/>
      <name val="Calibri"/>
      <family val="3"/>
      <charset val="134"/>
    </font>
    <font>
      <sz val="10"/>
      <name val="Arial"/>
      <family val="3"/>
      <charset val="134"/>
    </font>
  </fonts>
  <fills count="9">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55"/>
        <bgColor indexed="64"/>
      </patternFill>
    </fill>
    <fill>
      <patternFill patternType="solid">
        <fgColor indexed="63"/>
        <bgColor indexed="64"/>
      </patternFill>
    </fill>
    <fill>
      <patternFill patternType="solid">
        <fgColor indexed="12"/>
        <bgColor indexed="64"/>
      </patternFill>
    </fill>
    <fill>
      <patternFill patternType="solid">
        <fgColor indexed="23"/>
        <bgColor indexed="64"/>
      </patternFill>
    </fill>
  </fills>
  <borders count="73">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auto="1"/>
      </right>
      <top style="thin">
        <color auto="1"/>
      </top>
      <bottom/>
      <diagonal/>
    </border>
    <border>
      <left/>
      <right style="thin">
        <color auto="1"/>
      </right>
      <top/>
      <bottom style="thin">
        <color auto="1"/>
      </bottom>
      <diagonal/>
    </border>
    <border>
      <left style="thin">
        <color indexed="23"/>
      </left>
      <right style="thin">
        <color auto="1"/>
      </right>
      <top style="thin">
        <color auto="1"/>
      </top>
      <bottom style="thin">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medium">
        <color indexed="12"/>
      </left>
      <right/>
      <top/>
      <bottom style="medium">
        <color indexed="12"/>
      </bottom>
      <diagonal/>
    </border>
    <border>
      <left/>
      <right/>
      <top/>
      <bottom style="medium">
        <color indexed="12"/>
      </bottom>
      <diagonal/>
    </border>
    <border>
      <left style="thin">
        <color auto="1"/>
      </left>
      <right/>
      <top style="medium">
        <color indexed="12"/>
      </top>
      <bottom style="thin">
        <color auto="1"/>
      </bottom>
      <diagonal/>
    </border>
    <border>
      <left/>
      <right style="medium">
        <color indexed="12"/>
      </right>
      <top/>
      <bottom style="medium">
        <color indexed="12"/>
      </bottom>
      <diagonal/>
    </border>
    <border>
      <left/>
      <right/>
      <top/>
      <bottom style="double">
        <color auto="1"/>
      </bottom>
      <diagonal/>
    </border>
    <border>
      <left style="medium">
        <color auto="1"/>
      </left>
      <right/>
      <top/>
      <bottom style="thin">
        <color auto="1"/>
      </bottom>
      <diagonal/>
    </border>
    <border>
      <left/>
      <right/>
      <top/>
      <bottom style="thin">
        <color auto="1"/>
      </bottom>
      <diagonal/>
    </border>
    <border>
      <left style="thin">
        <color auto="1"/>
      </left>
      <right style="medium">
        <color auto="1"/>
      </right>
      <top/>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diagonal/>
    </border>
    <border>
      <left/>
      <right style="thin">
        <color auto="1"/>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medium">
        <color auto="1"/>
      </bottom>
      <diagonal/>
    </border>
    <border>
      <left style="thin">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right/>
      <top style="thin">
        <color auto="1"/>
      </top>
      <bottom/>
      <diagonal/>
    </border>
    <border>
      <left style="thin">
        <color auto="1"/>
      </left>
      <right/>
      <top/>
      <bottom style="medium">
        <color auto="1"/>
      </bottom>
      <diagonal/>
    </border>
    <border>
      <left/>
      <right/>
      <top/>
      <bottom style="medium">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indexed="55"/>
      </bottom>
      <diagonal/>
    </border>
    <border>
      <left/>
      <right style="thin">
        <color auto="1"/>
      </right>
      <top/>
      <bottom style="thin">
        <color indexed="55"/>
      </bottom>
      <diagonal/>
    </border>
    <border>
      <left style="thin">
        <color indexed="63"/>
      </left>
      <right style="thin">
        <color auto="1"/>
      </right>
      <top style="thin">
        <color auto="1"/>
      </top>
      <bottom/>
      <diagonal/>
    </border>
    <border>
      <left style="thin">
        <color indexed="63"/>
      </left>
      <right style="thin">
        <color auto="1"/>
      </right>
      <top/>
      <bottom style="thin">
        <color auto="1"/>
      </bottom>
      <diagonal/>
    </border>
    <border>
      <left style="thin">
        <color indexed="23"/>
      </left>
      <right style="thin">
        <color auto="1"/>
      </right>
      <top/>
      <bottom/>
      <diagonal/>
    </border>
    <border>
      <left style="thin">
        <color indexed="23"/>
      </left>
      <right style="thin">
        <color auto="1"/>
      </right>
      <top/>
      <bottom style="thin">
        <color auto="1"/>
      </bottom>
      <diagonal/>
    </border>
  </borders>
  <cellStyleXfs count="6">
    <xf numFmtId="0" fontId="0" fillId="0" borderId="0"/>
    <xf numFmtId="0" fontId="1" fillId="0" borderId="0" applyNumberFormat="0" applyFill="0" applyBorder="0" applyAlignment="0" applyProtection="0">
      <alignment vertical="top"/>
      <protection locked="0"/>
    </xf>
    <xf numFmtId="9" fontId="44" fillId="0" borderId="0" applyFont="0" applyFill="0" applyBorder="0" applyAlignment="0" applyProtection="0"/>
    <xf numFmtId="0" fontId="1" fillId="0" borderId="0" applyNumberFormat="0" applyFill="0" applyBorder="0" applyAlignment="0" applyProtection="0">
      <alignment vertical="top"/>
      <protection locked="0"/>
    </xf>
    <xf numFmtId="0" fontId="44" fillId="0" borderId="0"/>
    <xf numFmtId="9" fontId="44" fillId="0" borderId="0" applyFont="0" applyFill="0" applyBorder="0" applyAlignment="0" applyProtection="0"/>
  </cellStyleXfs>
  <cellXfs count="403">
    <xf numFmtId="0" fontId="0" fillId="0" borderId="0" xfId="0"/>
    <xf numFmtId="0" fontId="44" fillId="0" borderId="1" xfId="4" applyBorder="1" applyAlignment="1">
      <alignment horizontal="left" vertical="top"/>
    </xf>
    <xf numFmtId="0" fontId="44" fillId="0" borderId="2" xfId="4" applyBorder="1" applyAlignment="1">
      <alignment horizontal="left" vertical="top" wrapText="1"/>
    </xf>
    <xf numFmtId="0" fontId="44" fillId="0" borderId="3" xfId="4" applyBorder="1" applyAlignment="1">
      <alignment horizontal="left" vertical="top"/>
    </xf>
    <xf numFmtId="0" fontId="44" fillId="0" borderId="5" xfId="4" applyBorder="1" applyAlignment="1">
      <alignment horizontal="left" vertical="top" wrapText="1"/>
    </xf>
    <xf numFmtId="0" fontId="44" fillId="0" borderId="6" xfId="4" applyBorder="1" applyAlignment="1">
      <alignment horizontal="left" vertical="top"/>
    </xf>
    <xf numFmtId="0" fontId="44" fillId="0" borderId="8" xfId="4" applyBorder="1" applyAlignment="1">
      <alignment horizontal="left" vertical="top" wrapText="1"/>
    </xf>
    <xf numFmtId="0" fontId="44" fillId="0" borderId="9" xfId="4" applyBorder="1" applyAlignment="1">
      <alignment horizontal="left" vertical="top"/>
    </xf>
    <xf numFmtId="0" fontId="44" fillId="0" borderId="8" xfId="4" applyBorder="1"/>
    <xf numFmtId="0" fontId="1" fillId="0" borderId="9" xfId="3" applyBorder="1" applyAlignment="1" applyProtection="1">
      <alignment horizontal="left" vertical="top"/>
    </xf>
    <xf numFmtId="14" fontId="0" fillId="0" borderId="0" xfId="0" applyNumberFormat="1" applyAlignment="1">
      <alignment horizontal="left"/>
    </xf>
    <xf numFmtId="0" fontId="44" fillId="0" borderId="11" xfId="4" applyBorder="1" applyAlignment="1">
      <alignment horizontal="left" vertical="top" wrapText="1"/>
    </xf>
    <xf numFmtId="0" fontId="44" fillId="0" borderId="12" xfId="4" applyBorder="1" applyAlignment="1">
      <alignment horizontal="left" vertical="top" wrapText="1"/>
    </xf>
    <xf numFmtId="0" fontId="44" fillId="0" borderId="8" xfId="4" applyBorder="1" applyAlignment="1">
      <alignment horizontal="left"/>
    </xf>
    <xf numFmtId="0" fontId="44" fillId="0" borderId="15" xfId="4" applyBorder="1" applyAlignment="1">
      <alignment horizontal="left" vertical="top" wrapText="1"/>
    </xf>
    <xf numFmtId="0" fontId="44" fillId="0" borderId="16" xfId="4" applyBorder="1" applyAlignment="1">
      <alignment horizontal="left" vertical="top" wrapText="1"/>
    </xf>
    <xf numFmtId="0" fontId="44" fillId="0" borderId="17" xfId="4" applyBorder="1" applyAlignment="1">
      <alignment horizontal="left" vertical="top"/>
    </xf>
    <xf numFmtId="0" fontId="44" fillId="0" borderId="17" xfId="4" applyBorder="1" applyAlignment="1">
      <alignment horizontal="left" vertical="top" wrapText="1"/>
    </xf>
    <xf numFmtId="0" fontId="0" fillId="0" borderId="8" xfId="0" applyBorder="1" applyAlignment="1">
      <alignment horizontal="left" vertical="top"/>
    </xf>
    <xf numFmtId="0" fontId="44" fillId="0" borderId="8" xfId="4" applyBorder="1" applyAlignment="1">
      <alignment horizontal="left" vertical="top"/>
    </xf>
    <xf numFmtId="0" fontId="0" fillId="0" borderId="16" xfId="0" applyBorder="1" applyAlignment="1">
      <alignment horizontal="left" vertical="top"/>
    </xf>
    <xf numFmtId="0" fontId="0" fillId="0" borderId="8" xfId="0" applyBorder="1" applyAlignment="1">
      <alignment horizontal="left"/>
    </xf>
    <xf numFmtId="0" fontId="0" fillId="0" borderId="8" xfId="0" applyBorder="1"/>
    <xf numFmtId="14" fontId="0" fillId="0" borderId="8" xfId="0" applyNumberFormat="1" applyBorder="1" applyAlignment="1">
      <alignment horizontal="left"/>
    </xf>
    <xf numFmtId="14" fontId="0" fillId="0" borderId="8" xfId="0" applyNumberFormat="1" applyBorder="1" applyAlignment="1">
      <alignment horizontal="left" vertical="top"/>
    </xf>
    <xf numFmtId="14" fontId="0" fillId="0" borderId="8" xfId="0" applyNumberFormat="1" applyBorder="1" applyAlignment="1">
      <alignment horizontal="left" vertical="center"/>
    </xf>
    <xf numFmtId="0" fontId="2" fillId="2" borderId="0" xfId="0" applyFont="1" applyFill="1"/>
    <xf numFmtId="0" fontId="0" fillId="2" borderId="0" xfId="0" applyFill="1" applyAlignment="1">
      <alignment wrapText="1"/>
    </xf>
    <xf numFmtId="0" fontId="0" fillId="2" borderId="0" xfId="0" applyFill="1"/>
    <xf numFmtId="0" fontId="0" fillId="2" borderId="0" xfId="0" applyFill="1" applyAlignment="1">
      <alignment horizontal="center"/>
    </xf>
    <xf numFmtId="0" fontId="3" fillId="4" borderId="0" xfId="0" applyFont="1" applyFill="1" applyAlignment="1">
      <alignment horizontal="left"/>
    </xf>
    <xf numFmtId="0" fontId="4" fillId="4" borderId="0" xfId="0" applyFont="1" applyFill="1" applyAlignment="1">
      <alignment horizontal="left"/>
    </xf>
    <xf numFmtId="0" fontId="5" fillId="3" borderId="19" xfId="0" applyFont="1" applyFill="1" applyBorder="1" applyAlignment="1">
      <alignment vertical="top"/>
    </xf>
    <xf numFmtId="0" fontId="5" fillId="3" borderId="20" xfId="0" applyFont="1" applyFill="1" applyBorder="1" applyAlignment="1">
      <alignment vertical="top"/>
    </xf>
    <xf numFmtId="0" fontId="5" fillId="3" borderId="21" xfId="0" applyFont="1" applyFill="1" applyBorder="1" applyAlignment="1">
      <alignment vertical="top"/>
    </xf>
    <xf numFmtId="0" fontId="6" fillId="2" borderId="19" xfId="0" applyFont="1" applyFill="1" applyBorder="1" applyAlignment="1">
      <alignment horizontal="center" vertical="center" wrapText="1"/>
    </xf>
    <xf numFmtId="9" fontId="6" fillId="2" borderId="22" xfId="2" applyFont="1" applyFill="1" applyBorder="1" applyAlignment="1">
      <alignment horizontal="center" vertical="center" wrapText="1"/>
    </xf>
    <xf numFmtId="176" fontId="7" fillId="2" borderId="21" xfId="0" applyNumberFormat="1" applyFont="1" applyFill="1" applyBorder="1" applyAlignment="1">
      <alignment horizontal="center" vertical="center" wrapText="1"/>
    </xf>
    <xf numFmtId="176" fontId="7" fillId="2" borderId="23" xfId="0" applyNumberFormat="1" applyFont="1" applyFill="1" applyBorder="1" applyAlignment="1">
      <alignment horizontal="center" vertical="center" wrapText="1"/>
    </xf>
    <xf numFmtId="0" fontId="2" fillId="4" borderId="0" xfId="0" applyFont="1" applyFill="1"/>
    <xf numFmtId="9" fontId="6" fillId="2" borderId="24" xfId="2" applyFont="1" applyFill="1" applyBorder="1" applyAlignment="1">
      <alignment horizontal="center" vertical="center" wrapText="1"/>
    </xf>
    <xf numFmtId="0" fontId="6" fillId="5" borderId="25" xfId="0" applyFont="1" applyFill="1" applyBorder="1" applyAlignment="1">
      <alignment horizontal="left" vertical="center" wrapText="1"/>
    </xf>
    <xf numFmtId="0" fontId="6" fillId="5" borderId="26" xfId="0" applyFont="1" applyFill="1" applyBorder="1" applyAlignment="1">
      <alignment horizontal="center" vertical="center" wrapText="1"/>
    </xf>
    <xf numFmtId="9" fontId="6" fillId="5" borderId="25" xfId="2" applyFont="1" applyFill="1" applyBorder="1" applyAlignment="1">
      <alignment horizontal="center" vertical="center" wrapText="1"/>
    </xf>
    <xf numFmtId="176" fontId="6" fillId="5" borderId="26" xfId="0" applyNumberFormat="1" applyFont="1" applyFill="1" applyBorder="1" applyAlignment="1">
      <alignment horizontal="center" vertical="center" wrapText="1"/>
    </xf>
    <xf numFmtId="0" fontId="6" fillId="2" borderId="19" xfId="0" applyFont="1" applyFill="1" applyBorder="1" applyAlignment="1">
      <alignment horizontal="left" vertical="center" wrapText="1"/>
    </xf>
    <xf numFmtId="0" fontId="6" fillId="2" borderId="27" xfId="0" applyFont="1" applyFill="1" applyBorder="1" applyAlignment="1">
      <alignment horizontal="center" vertical="center" wrapText="1"/>
    </xf>
    <xf numFmtId="9" fontId="6" fillId="2" borderId="19" xfId="2" applyFont="1" applyFill="1" applyBorder="1" applyAlignment="1">
      <alignment horizontal="right" vertical="center" wrapText="1"/>
    </xf>
    <xf numFmtId="176" fontId="6" fillId="2" borderId="26" xfId="0" applyNumberFormat="1" applyFont="1" applyFill="1" applyBorder="1" applyAlignment="1">
      <alignment horizontal="center" vertical="center" wrapText="1"/>
    </xf>
    <xf numFmtId="0" fontId="0" fillId="4" borderId="0" xfId="0" applyFill="1"/>
    <xf numFmtId="0" fontId="5" fillId="6" borderId="8" xfId="0" applyFont="1" applyFill="1" applyBorder="1" applyAlignment="1">
      <alignment horizontal="center" wrapText="1"/>
    </xf>
    <xf numFmtId="0" fontId="5" fillId="6" borderId="19" xfId="0" applyFont="1" applyFill="1" applyBorder="1" applyAlignment="1">
      <alignment horizontal="center" wrapText="1"/>
    </xf>
    <xf numFmtId="0" fontId="0" fillId="2" borderId="25" xfId="0" applyFill="1" applyBorder="1" applyAlignment="1">
      <alignment horizontal="left" vertical="top" wrapText="1"/>
    </xf>
    <xf numFmtId="0" fontId="0" fillId="4" borderId="16" xfId="0" applyFill="1" applyBorder="1" applyAlignment="1">
      <alignment vertical="top" wrapText="1"/>
    </xf>
    <xf numFmtId="0" fontId="0" fillId="4" borderId="16" xfId="0" applyFill="1" applyBorder="1" applyAlignment="1">
      <alignment horizontal="left" vertical="top" wrapText="1"/>
    </xf>
    <xf numFmtId="0" fontId="8" fillId="4" borderId="21" xfId="0" applyFont="1" applyFill="1" applyBorder="1" applyAlignment="1">
      <alignment horizontal="center" vertical="top" wrapText="1"/>
    </xf>
    <xf numFmtId="14" fontId="0" fillId="4" borderId="16" xfId="0" applyNumberFormat="1" applyFill="1" applyBorder="1" applyAlignment="1">
      <alignment horizontal="center" vertical="top" wrapText="1"/>
    </xf>
    <xf numFmtId="0" fontId="0" fillId="4" borderId="16" xfId="0" applyFill="1" applyBorder="1" applyAlignment="1">
      <alignment horizontal="center" vertical="top" wrapText="1"/>
    </xf>
    <xf numFmtId="178" fontId="0" fillId="4" borderId="16" xfId="0" applyNumberFormat="1" applyFill="1" applyBorder="1" applyAlignment="1">
      <alignment horizontal="center" vertical="top" wrapText="1"/>
    </xf>
    <xf numFmtId="178" fontId="0" fillId="4" borderId="30" xfId="0" applyNumberFormat="1" applyFill="1" applyBorder="1" applyAlignment="1">
      <alignment horizontal="left" vertical="top" wrapText="1"/>
    </xf>
    <xf numFmtId="0" fontId="0" fillId="2" borderId="19" xfId="0" applyFill="1" applyBorder="1" applyAlignment="1">
      <alignment horizontal="left" vertical="top" wrapText="1"/>
    </xf>
    <xf numFmtId="0" fontId="0" fillId="4" borderId="8" xfId="0" applyFill="1" applyBorder="1" applyAlignment="1">
      <alignment vertical="top" wrapText="1"/>
    </xf>
    <xf numFmtId="0" fontId="0" fillId="4" borderId="8" xfId="0" applyFill="1" applyBorder="1" applyAlignment="1">
      <alignment horizontal="left" vertical="top" wrapText="1"/>
    </xf>
    <xf numFmtId="14" fontId="0" fillId="4" borderId="8" xfId="0" applyNumberFormat="1" applyFill="1" applyBorder="1" applyAlignment="1">
      <alignment horizontal="center" vertical="top" wrapText="1"/>
    </xf>
    <xf numFmtId="0" fontId="0" fillId="4" borderId="8" xfId="0" applyFill="1" applyBorder="1" applyAlignment="1">
      <alignment horizontal="center" vertical="top" wrapText="1"/>
    </xf>
    <xf numFmtId="178" fontId="0" fillId="4" borderId="19" xfId="0" applyNumberFormat="1" applyFill="1" applyBorder="1" applyAlignment="1">
      <alignment horizontal="left" vertical="top" wrapText="1"/>
    </xf>
    <xf numFmtId="0" fontId="2" fillId="4" borderId="0" xfId="0" applyFont="1" applyFill="1" applyAlignment="1">
      <alignment horizontal="center"/>
    </xf>
    <xf numFmtId="0" fontId="0" fillId="4" borderId="0" xfId="0" applyFill="1" applyAlignment="1">
      <alignment horizontal="center"/>
    </xf>
    <xf numFmtId="0" fontId="5" fillId="5" borderId="8" xfId="0" applyFont="1" applyFill="1" applyBorder="1" applyAlignment="1">
      <alignment horizontal="center" wrapText="1"/>
    </xf>
    <xf numFmtId="0" fontId="12" fillId="2" borderId="33" xfId="0" applyFont="1" applyFill="1" applyBorder="1" applyAlignment="1">
      <alignment horizontal="center"/>
    </xf>
    <xf numFmtId="0" fontId="13" fillId="2" borderId="23" xfId="0" applyFont="1" applyFill="1" applyBorder="1" applyAlignment="1">
      <alignment horizontal="right" vertical="center" wrapText="1"/>
    </xf>
    <xf numFmtId="0" fontId="13" fillId="2" borderId="25" xfId="0" applyFont="1" applyFill="1" applyBorder="1" applyAlignment="1">
      <alignment horizontal="right" vertical="center" wrapText="1"/>
    </xf>
    <xf numFmtId="0" fontId="15" fillId="0" borderId="0" xfId="1" applyFont="1" applyAlignment="1" applyProtection="1"/>
    <xf numFmtId="0" fontId="12" fillId="2" borderId="35" xfId="0" applyFont="1" applyFill="1" applyBorder="1" applyAlignment="1">
      <alignment vertical="center" wrapText="1"/>
    </xf>
    <xf numFmtId="0" fontId="12" fillId="2" borderId="36" xfId="0" applyFont="1" applyFill="1" applyBorder="1" applyAlignment="1">
      <alignment horizontal="center"/>
    </xf>
    <xf numFmtId="0" fontId="13" fillId="2" borderId="21" xfId="0" applyFont="1" applyFill="1" applyBorder="1" applyAlignment="1">
      <alignment horizontal="right" vertical="center" wrapText="1"/>
    </xf>
    <xf numFmtId="0" fontId="12" fillId="2" borderId="37" xfId="0" applyFont="1" applyFill="1" applyBorder="1" applyAlignment="1">
      <alignment horizontal="center"/>
    </xf>
    <xf numFmtId="0" fontId="12" fillId="2" borderId="38" xfId="0" applyFont="1" applyFill="1" applyBorder="1" applyAlignment="1">
      <alignment horizontal="center"/>
    </xf>
    <xf numFmtId="0" fontId="13" fillId="2" borderId="39" xfId="0" applyFont="1" applyFill="1" applyBorder="1" applyAlignment="1">
      <alignment horizontal="right" vertical="center" wrapText="1"/>
    </xf>
    <xf numFmtId="0" fontId="12" fillId="2" borderId="40" xfId="0" applyFont="1" applyFill="1" applyBorder="1" applyAlignment="1">
      <alignment vertical="center" wrapText="1"/>
    </xf>
    <xf numFmtId="0" fontId="13" fillId="2" borderId="41" xfId="0" applyFont="1" applyFill="1" applyBorder="1" applyAlignment="1">
      <alignment horizontal="center"/>
    </xf>
    <xf numFmtId="0" fontId="13" fillId="2" borderId="42" xfId="0" applyFont="1" applyFill="1" applyBorder="1" applyAlignment="1">
      <alignment horizontal="right"/>
    </xf>
    <xf numFmtId="0" fontId="13" fillId="2" borderId="44" xfId="0" applyFont="1" applyFill="1" applyBorder="1" applyAlignment="1">
      <alignment horizontal="center"/>
    </xf>
    <xf numFmtId="179" fontId="12" fillId="0" borderId="44" xfId="0" applyNumberFormat="1" applyFont="1" applyBorder="1" applyAlignment="1">
      <alignment horizontal="center" wrapText="1"/>
    </xf>
    <xf numFmtId="0" fontId="12" fillId="2" borderId="45" xfId="0" applyFont="1" applyFill="1" applyBorder="1"/>
    <xf numFmtId="0" fontId="13" fillId="2" borderId="38" xfId="0" applyFont="1" applyFill="1" applyBorder="1" applyAlignment="1">
      <alignment horizontal="center"/>
    </xf>
    <xf numFmtId="0" fontId="13" fillId="2" borderId="46" xfId="0" applyFont="1" applyFill="1" applyBorder="1" applyAlignment="1">
      <alignment horizontal="right"/>
    </xf>
    <xf numFmtId="0" fontId="13" fillId="2" borderId="48" xfId="0" applyFont="1" applyFill="1" applyBorder="1" applyAlignment="1">
      <alignment horizontal="center"/>
    </xf>
    <xf numFmtId="0" fontId="12" fillId="0" borderId="48" xfId="0" applyFont="1" applyBorder="1" applyAlignment="1">
      <alignment horizontal="center" wrapText="1"/>
    </xf>
    <xf numFmtId="0" fontId="12" fillId="2" borderId="40" xfId="0" applyFont="1" applyFill="1" applyBorder="1"/>
    <xf numFmtId="0" fontId="13" fillId="2" borderId="1" xfId="0" applyFont="1" applyFill="1" applyBorder="1" applyAlignment="1">
      <alignment horizontal="center" vertical="center" textRotation="180"/>
    </xf>
    <xf numFmtId="0" fontId="13" fillId="2" borderId="2" xfId="0" applyFont="1" applyFill="1" applyBorder="1" applyAlignment="1">
      <alignment vertical="center" wrapText="1"/>
    </xf>
    <xf numFmtId="0" fontId="13" fillId="2" borderId="2" xfId="0" applyFont="1" applyFill="1" applyBorder="1" applyAlignment="1">
      <alignment horizontal="center" vertical="center" wrapText="1"/>
    </xf>
    <xf numFmtId="0" fontId="13" fillId="2" borderId="49" xfId="0" applyFont="1" applyFill="1" applyBorder="1"/>
    <xf numFmtId="0" fontId="12" fillId="0" borderId="18" xfId="0" applyFont="1" applyBorder="1" applyAlignment="1">
      <alignment horizontal="center" vertical="top" wrapText="1"/>
    </xf>
    <xf numFmtId="0" fontId="14" fillId="0" borderId="16" xfId="0" applyFont="1" applyBorder="1" applyAlignment="1">
      <alignment vertical="top" wrapText="1"/>
    </xf>
    <xf numFmtId="0" fontId="14" fillId="4" borderId="8" xfId="0" applyFont="1" applyFill="1" applyBorder="1" applyAlignment="1">
      <alignment horizontal="left" vertical="top" wrapText="1"/>
    </xf>
    <xf numFmtId="0" fontId="14" fillId="4" borderId="21" xfId="0" applyFont="1" applyFill="1" applyBorder="1" applyAlignment="1">
      <alignment horizontal="left" vertical="top" wrapText="1"/>
    </xf>
    <xf numFmtId="0" fontId="12" fillId="0" borderId="44" xfId="0" applyFont="1" applyBorder="1" applyAlignment="1">
      <alignment vertical="top" wrapText="1"/>
    </xf>
    <xf numFmtId="0" fontId="14" fillId="4" borderId="21" xfId="0" applyFont="1" applyFill="1" applyBorder="1" applyAlignment="1">
      <alignment vertical="top" wrapText="1"/>
    </xf>
    <xf numFmtId="0" fontId="12" fillId="0" borderId="19" xfId="0" applyFont="1" applyBorder="1" applyAlignment="1">
      <alignment vertical="top" wrapText="1"/>
    </xf>
    <xf numFmtId="0" fontId="12" fillId="0" borderId="52" xfId="0" applyFont="1" applyBorder="1" applyAlignment="1">
      <alignment vertical="top" wrapText="1"/>
    </xf>
    <xf numFmtId="0" fontId="12" fillId="0" borderId="18" xfId="0" applyFont="1" applyBorder="1" applyAlignment="1">
      <alignment horizontal="center" vertical="center" wrapText="1"/>
    </xf>
    <xf numFmtId="0" fontId="14" fillId="0" borderId="8" xfId="0" applyFont="1" applyBorder="1" applyAlignment="1">
      <alignment vertical="center"/>
    </xf>
    <xf numFmtId="0" fontId="14" fillId="0" borderId="8" xfId="0" applyFont="1" applyBorder="1"/>
    <xf numFmtId="0" fontId="14" fillId="4" borderId="8" xfId="0" applyFont="1" applyFill="1" applyBorder="1" applyAlignment="1">
      <alignment vertical="center" wrapText="1"/>
    </xf>
    <xf numFmtId="0" fontId="12" fillId="0" borderId="23" xfId="0" applyFont="1" applyBorder="1" applyAlignment="1">
      <alignment vertical="top" wrapText="1"/>
    </xf>
    <xf numFmtId="0" fontId="14" fillId="0" borderId="16" xfId="0" applyFont="1" applyBorder="1" applyAlignment="1">
      <alignment vertical="center" wrapText="1"/>
    </xf>
    <xf numFmtId="0" fontId="14" fillId="0" borderId="16" xfId="0" applyFont="1" applyBorder="1"/>
    <xf numFmtId="0" fontId="14" fillId="4" borderId="16" xfId="0" applyFont="1" applyFill="1" applyBorder="1" applyAlignment="1">
      <alignment vertical="center" wrapText="1"/>
    </xf>
    <xf numFmtId="0" fontId="14" fillId="4" borderId="16" xfId="0" applyFont="1" applyFill="1" applyBorder="1" applyAlignment="1">
      <alignment vertical="top" wrapText="1"/>
    </xf>
    <xf numFmtId="0" fontId="12" fillId="0" borderId="16" xfId="0" applyFont="1" applyBorder="1" applyAlignment="1">
      <alignment vertical="top" wrapText="1"/>
    </xf>
    <xf numFmtId="0" fontId="14" fillId="0" borderId="23" xfId="0" applyFont="1" applyBorder="1" applyAlignment="1">
      <alignment vertical="top" wrapText="1"/>
    </xf>
    <xf numFmtId="0" fontId="12" fillId="2" borderId="53" xfId="0" applyFont="1" applyFill="1" applyBorder="1" applyAlignment="1">
      <alignment horizontal="center"/>
    </xf>
    <xf numFmtId="0" fontId="13" fillId="2" borderId="11" xfId="0" applyFont="1" applyFill="1" applyBorder="1" applyAlignment="1">
      <alignment wrapText="1"/>
    </xf>
    <xf numFmtId="0" fontId="12" fillId="2" borderId="11" xfId="0" applyFont="1" applyFill="1" applyBorder="1" applyAlignment="1">
      <alignment wrapText="1"/>
    </xf>
    <xf numFmtId="0" fontId="12" fillId="2" borderId="48" xfId="0" applyFont="1" applyFill="1" applyBorder="1" applyAlignment="1">
      <alignment wrapText="1"/>
    </xf>
    <xf numFmtId="0" fontId="15" fillId="0" borderId="16" xfId="1" applyFont="1" applyBorder="1" applyAlignment="1" applyProtection="1">
      <alignment vertical="top" wrapText="1"/>
    </xf>
    <xf numFmtId="0" fontId="15" fillId="0" borderId="0" xfId="1" applyFont="1" applyAlignment="1" applyProtection="1">
      <alignment vertical="top" wrapText="1"/>
    </xf>
    <xf numFmtId="0" fontId="14" fillId="4" borderId="8" xfId="0" applyFont="1" applyFill="1" applyBorder="1" applyAlignment="1">
      <alignment vertical="top" wrapText="1"/>
    </xf>
    <xf numFmtId="0" fontId="1" fillId="0" borderId="0" xfId="1" applyAlignment="1" applyProtection="1">
      <alignment vertical="top" wrapText="1"/>
    </xf>
    <xf numFmtId="0" fontId="1" fillId="0" borderId="16" xfId="1" applyBorder="1" applyAlignment="1" applyProtection="1">
      <alignment vertical="top" wrapText="1"/>
    </xf>
    <xf numFmtId="0" fontId="0" fillId="2" borderId="55" xfId="0" applyFill="1" applyBorder="1" applyAlignment="1">
      <alignment horizontal="left" vertical="top" wrapText="1"/>
    </xf>
    <xf numFmtId="0" fontId="12" fillId="0" borderId="14" xfId="0" applyFont="1" applyBorder="1" applyAlignment="1">
      <alignment vertical="top" wrapText="1"/>
    </xf>
    <xf numFmtId="0" fontId="8" fillId="4" borderId="56" xfId="0" applyFont="1" applyFill="1" applyBorder="1" applyAlignment="1">
      <alignment horizontal="center" vertical="top" wrapText="1"/>
    </xf>
    <xf numFmtId="14" fontId="0" fillId="4" borderId="14" xfId="0" applyNumberFormat="1" applyFill="1" applyBorder="1" applyAlignment="1">
      <alignment horizontal="center" vertical="top" wrapText="1"/>
    </xf>
    <xf numFmtId="0" fontId="0" fillId="4" borderId="14" xfId="0" applyFill="1" applyBorder="1" applyAlignment="1">
      <alignment horizontal="center" vertical="top" wrapText="1"/>
    </xf>
    <xf numFmtId="178" fontId="0" fillId="4" borderId="14" xfId="0" applyNumberFormat="1" applyFill="1" applyBorder="1" applyAlignment="1">
      <alignment horizontal="center" vertical="top" wrapText="1"/>
    </xf>
    <xf numFmtId="178" fontId="0" fillId="4" borderId="55" xfId="0" applyNumberFormat="1" applyFill="1" applyBorder="1" applyAlignment="1">
      <alignment horizontal="left" vertical="top" wrapText="1"/>
    </xf>
    <xf numFmtId="0" fontId="0" fillId="4" borderId="15" xfId="0" applyFill="1" applyBorder="1" applyAlignment="1">
      <alignment horizontal="center" vertical="top" wrapText="1"/>
    </xf>
    <xf numFmtId="0" fontId="14" fillId="0" borderId="0" xfId="0" applyFont="1" applyAlignment="1">
      <alignment wrapText="1"/>
    </xf>
    <xf numFmtId="0" fontId="14" fillId="0" borderId="16" xfId="0" applyFont="1" applyBorder="1" applyAlignment="1">
      <alignment wrapText="1"/>
    </xf>
    <xf numFmtId="0" fontId="12" fillId="0" borderId="25" xfId="0" applyFont="1" applyBorder="1" applyAlignment="1">
      <alignment vertical="top" wrapText="1"/>
    </xf>
    <xf numFmtId="0" fontId="14" fillId="0" borderId="8" xfId="0" applyFont="1" applyBorder="1" applyAlignment="1">
      <alignment wrapText="1"/>
    </xf>
    <xf numFmtId="0" fontId="0" fillId="4" borderId="21" xfId="0" applyFill="1" applyBorder="1" applyAlignment="1">
      <alignment vertical="top" wrapText="1"/>
    </xf>
    <xf numFmtId="0" fontId="12" fillId="0" borderId="8" xfId="0" applyFont="1" applyBorder="1" applyAlignment="1">
      <alignment vertical="top" wrapText="1"/>
    </xf>
    <xf numFmtId="0" fontId="16" fillId="0" borderId="19" xfId="0" applyFont="1" applyBorder="1" applyAlignment="1">
      <alignment vertical="top" wrapText="1"/>
    </xf>
    <xf numFmtId="0" fontId="8" fillId="4" borderId="46" xfId="0" applyFont="1" applyFill="1" applyBorder="1" applyAlignment="1">
      <alignment horizontal="center" vertical="top" wrapText="1"/>
    </xf>
    <xf numFmtId="0" fontId="15" fillId="0" borderId="0" xfId="1" applyFont="1" applyAlignment="1" applyProtection="1">
      <alignment wrapText="1"/>
    </xf>
    <xf numFmtId="0" fontId="15" fillId="4" borderId="8" xfId="1" applyFont="1" applyFill="1" applyBorder="1" applyAlignment="1" applyProtection="1">
      <alignment vertical="top" wrapText="1"/>
    </xf>
    <xf numFmtId="0" fontId="1" fillId="4" borderId="16" xfId="1" applyFill="1" applyBorder="1" applyAlignment="1" applyProtection="1">
      <alignment vertical="top" wrapText="1"/>
    </xf>
    <xf numFmtId="0" fontId="1" fillId="4" borderId="8" xfId="1" applyFill="1" applyBorder="1" applyAlignment="1" applyProtection="1">
      <alignment vertical="top" wrapText="1"/>
    </xf>
    <xf numFmtId="0" fontId="18" fillId="3" borderId="19" xfId="0" applyFont="1" applyFill="1" applyBorder="1" applyAlignment="1">
      <alignment vertical="center"/>
    </xf>
    <xf numFmtId="0" fontId="19" fillId="3" borderId="21" xfId="0" applyFont="1" applyFill="1" applyBorder="1" applyAlignment="1">
      <alignment vertical="center"/>
    </xf>
    <xf numFmtId="0" fontId="5" fillId="8" borderId="8" xfId="0" applyFont="1" applyFill="1" applyBorder="1" applyAlignment="1">
      <alignment vertical="center"/>
    </xf>
    <xf numFmtId="0" fontId="1" fillId="8" borderId="8" xfId="1" applyFill="1" applyBorder="1" applyAlignment="1" applyProtection="1">
      <alignment vertical="center"/>
    </xf>
    <xf numFmtId="0" fontId="20" fillId="4" borderId="8" xfId="0" applyFont="1" applyFill="1" applyBorder="1" applyAlignment="1" applyProtection="1">
      <alignment vertical="center"/>
      <protection locked="0"/>
    </xf>
    <xf numFmtId="0" fontId="8" fillId="4" borderId="8" xfId="0" applyFont="1" applyFill="1" applyBorder="1" applyAlignment="1" applyProtection="1">
      <alignment vertical="center"/>
      <protection locked="0"/>
    </xf>
    <xf numFmtId="0" fontId="8" fillId="4" borderId="0" xfId="0" applyFont="1" applyFill="1" applyAlignment="1" applyProtection="1">
      <alignment vertical="center"/>
      <protection locked="0"/>
    </xf>
    <xf numFmtId="0" fontId="21" fillId="2" borderId="0" xfId="0" applyFont="1" applyFill="1" applyAlignment="1">
      <alignment horizontal="center"/>
    </xf>
    <xf numFmtId="0" fontId="8" fillId="2" borderId="0" xfId="0" applyFont="1" applyFill="1" applyAlignment="1">
      <alignment horizontal="center"/>
    </xf>
    <xf numFmtId="0" fontId="22" fillId="3" borderId="62" xfId="0" applyFont="1" applyFill="1" applyBorder="1" applyAlignment="1">
      <alignment vertical="center"/>
    </xf>
    <xf numFmtId="0" fontId="19" fillId="3" borderId="62" xfId="0" applyFont="1" applyFill="1" applyBorder="1" applyAlignment="1">
      <alignment vertical="center"/>
    </xf>
    <xf numFmtId="0" fontId="0" fillId="4" borderId="19" xfId="0" applyFill="1" applyBorder="1"/>
    <xf numFmtId="0" fontId="0" fillId="4" borderId="20" xfId="0" applyFill="1" applyBorder="1"/>
    <xf numFmtId="0" fontId="0" fillId="4" borderId="21" xfId="0" applyFill="1" applyBorder="1"/>
    <xf numFmtId="0" fontId="23" fillId="4" borderId="19" xfId="0" applyFont="1" applyFill="1" applyBorder="1"/>
    <xf numFmtId="0" fontId="23" fillId="4" borderId="20" xfId="0" applyFont="1" applyFill="1" applyBorder="1"/>
    <xf numFmtId="0" fontId="23" fillId="4" borderId="21" xfId="0" applyFont="1" applyFill="1" applyBorder="1"/>
    <xf numFmtId="0" fontId="23" fillId="4" borderId="0" xfId="0" applyFont="1" applyFill="1"/>
    <xf numFmtId="0" fontId="18" fillId="3" borderId="19" xfId="0" applyFont="1" applyFill="1" applyBorder="1" applyAlignment="1">
      <alignment horizontal="left" vertical="center"/>
    </xf>
    <xf numFmtId="0" fontId="18" fillId="3" borderId="20" xfId="0" applyFont="1" applyFill="1" applyBorder="1" applyAlignment="1">
      <alignment horizontal="left" vertical="center"/>
    </xf>
    <xf numFmtId="0" fontId="18" fillId="3" borderId="21" xfId="0" applyFont="1" applyFill="1" applyBorder="1" applyAlignment="1">
      <alignment horizontal="left" vertical="center"/>
    </xf>
    <xf numFmtId="0" fontId="18" fillId="4" borderId="0" xfId="0" applyFont="1" applyFill="1" applyAlignment="1">
      <alignment horizontal="left" vertical="center"/>
    </xf>
    <xf numFmtId="0" fontId="5" fillId="4" borderId="0" xfId="0" applyFont="1" applyFill="1" applyAlignment="1">
      <alignment horizontal="center" vertical="center"/>
    </xf>
    <xf numFmtId="0" fontId="24" fillId="8" borderId="8" xfId="0" applyFont="1" applyFill="1" applyBorder="1" applyAlignment="1">
      <alignment horizontal="center" vertical="center"/>
    </xf>
    <xf numFmtId="0" fontId="24" fillId="4" borderId="0" xfId="0" applyFont="1" applyFill="1" applyAlignment="1">
      <alignment horizontal="center" vertical="center"/>
    </xf>
    <xf numFmtId="0" fontId="25" fillId="2" borderId="55" xfId="0" applyFont="1" applyFill="1" applyBorder="1" applyAlignment="1">
      <alignment horizontal="center" vertical="center"/>
    </xf>
    <xf numFmtId="0" fontId="26" fillId="4" borderId="55" xfId="0" applyFont="1" applyFill="1" applyBorder="1" applyAlignment="1">
      <alignment vertical="center"/>
    </xf>
    <xf numFmtId="180" fontId="8" fillId="4" borderId="55" xfId="0" applyNumberFormat="1" applyFont="1" applyFill="1" applyBorder="1" applyAlignment="1" applyProtection="1">
      <alignment horizontal="right" vertical="center"/>
      <protection locked="0"/>
    </xf>
    <xf numFmtId="180" fontId="8" fillId="4" borderId="15" xfId="0" applyNumberFormat="1" applyFont="1" applyFill="1" applyBorder="1" applyAlignment="1" applyProtection="1">
      <alignment horizontal="right" vertical="center"/>
      <protection locked="0"/>
    </xf>
    <xf numFmtId="176" fontId="8" fillId="4" borderId="15" xfId="0" applyNumberFormat="1" applyFont="1" applyFill="1" applyBorder="1" applyAlignment="1" applyProtection="1">
      <alignment horizontal="right" vertical="center"/>
      <protection locked="0"/>
    </xf>
    <xf numFmtId="180" fontId="8" fillId="4" borderId="0" xfId="0" applyNumberFormat="1" applyFont="1" applyFill="1" applyAlignment="1" applyProtection="1">
      <alignment horizontal="right" vertical="center"/>
      <protection locked="0"/>
    </xf>
    <xf numFmtId="0" fontId="25" fillId="2" borderId="65" xfId="0" applyFont="1" applyFill="1" applyBorder="1" applyAlignment="1">
      <alignment horizontal="center" vertical="center"/>
    </xf>
    <xf numFmtId="0" fontId="26" fillId="4" borderId="65" xfId="0" applyFont="1" applyFill="1" applyBorder="1" applyAlignment="1">
      <alignment vertical="center"/>
    </xf>
    <xf numFmtId="180" fontId="8" fillId="4" borderId="65" xfId="0" applyNumberFormat="1" applyFont="1" applyFill="1" applyBorder="1" applyAlignment="1" applyProtection="1">
      <alignment horizontal="right" vertical="center"/>
      <protection locked="0"/>
    </xf>
    <xf numFmtId="180" fontId="8" fillId="4" borderId="14" xfId="0" applyNumberFormat="1" applyFont="1" applyFill="1" applyBorder="1" applyAlignment="1" applyProtection="1">
      <alignment horizontal="right" vertical="center"/>
      <protection locked="0"/>
    </xf>
    <xf numFmtId="176" fontId="8" fillId="4" borderId="14" xfId="0" applyNumberFormat="1" applyFont="1" applyFill="1" applyBorder="1" applyAlignment="1" applyProtection="1">
      <alignment horizontal="right" vertical="center"/>
      <protection locked="0"/>
    </xf>
    <xf numFmtId="180" fontId="8" fillId="4" borderId="25" xfId="0" applyNumberFormat="1" applyFont="1" applyFill="1" applyBorder="1" applyAlignment="1" applyProtection="1">
      <alignment horizontal="right" vertical="center"/>
      <protection locked="0"/>
    </xf>
    <xf numFmtId="180" fontId="8" fillId="4" borderId="16" xfId="0" applyNumberFormat="1" applyFont="1" applyFill="1" applyBorder="1" applyAlignment="1" applyProtection="1">
      <alignment horizontal="right" vertical="center"/>
      <protection locked="0"/>
    </xf>
    <xf numFmtId="176" fontId="8" fillId="4" borderId="16" xfId="0" applyNumberFormat="1" applyFont="1" applyFill="1" applyBorder="1" applyAlignment="1" applyProtection="1">
      <alignment horizontal="right" vertical="center"/>
      <protection locked="0"/>
    </xf>
    <xf numFmtId="0" fontId="27" fillId="2" borderId="55" xfId="0" applyFont="1" applyFill="1" applyBorder="1" applyAlignment="1">
      <alignment horizontal="left" vertical="center"/>
    </xf>
    <xf numFmtId="0" fontId="25" fillId="2" borderId="60" xfId="0" applyFont="1" applyFill="1" applyBorder="1" applyAlignment="1">
      <alignment horizontal="left" vertical="center"/>
    </xf>
    <xf numFmtId="0" fontId="25" fillId="2" borderId="56" xfId="0" applyFont="1" applyFill="1" applyBorder="1" applyAlignment="1">
      <alignment horizontal="left" vertical="center"/>
    </xf>
    <xf numFmtId="0" fontId="27" fillId="2" borderId="65" xfId="0" applyFont="1" applyFill="1" applyBorder="1" applyAlignment="1">
      <alignment horizontal="left" vertical="center"/>
    </xf>
    <xf numFmtId="0" fontId="25" fillId="2" borderId="0" xfId="0" applyFont="1" applyFill="1" applyAlignment="1">
      <alignment horizontal="left" vertical="center"/>
    </xf>
    <xf numFmtId="0" fontId="25" fillId="2" borderId="66" xfId="0" applyFont="1" applyFill="1" applyBorder="1" applyAlignment="1">
      <alignment horizontal="left" vertical="center"/>
    </xf>
    <xf numFmtId="0" fontId="25" fillId="2" borderId="65" xfId="0" applyFont="1" applyFill="1" applyBorder="1" applyAlignment="1">
      <alignment horizontal="left" vertical="center"/>
    </xf>
    <xf numFmtId="0" fontId="25" fillId="2" borderId="25" xfId="0" applyFont="1" applyFill="1" applyBorder="1" applyAlignment="1">
      <alignment horizontal="left" vertical="center"/>
    </xf>
    <xf numFmtId="0" fontId="25" fillId="2" borderId="34" xfId="0" applyFont="1" applyFill="1" applyBorder="1" applyAlignment="1">
      <alignment horizontal="left" vertical="center"/>
    </xf>
    <xf numFmtId="0" fontId="25" fillId="2" borderId="23" xfId="0" applyFont="1" applyFill="1" applyBorder="1" applyAlignment="1">
      <alignment horizontal="left" vertical="center"/>
    </xf>
    <xf numFmtId="176" fontId="8" fillId="4" borderId="0" xfId="0" applyNumberFormat="1" applyFont="1" applyFill="1" applyAlignment="1" applyProtection="1">
      <alignment horizontal="right" vertical="center"/>
      <protection locked="0"/>
    </xf>
    <xf numFmtId="0" fontId="28" fillId="4" borderId="0" xfId="0" applyFont="1" applyFill="1" applyAlignment="1">
      <alignment horizontal="right"/>
    </xf>
    <xf numFmtId="0" fontId="0" fillId="4" borderId="0" xfId="0" applyFill="1" applyAlignment="1">
      <alignment vertical="center"/>
    </xf>
    <xf numFmtId="0" fontId="18" fillId="3" borderId="20" xfId="0" applyFont="1" applyFill="1" applyBorder="1" applyAlignment="1">
      <alignment vertical="center"/>
    </xf>
    <xf numFmtId="0" fontId="25" fillId="2" borderId="55" xfId="0" applyFont="1" applyFill="1" applyBorder="1" applyAlignment="1">
      <alignment vertical="center"/>
    </xf>
    <xf numFmtId="0" fontId="25" fillId="2" borderId="65" xfId="0" applyFont="1" applyFill="1" applyBorder="1" applyAlignment="1">
      <alignment vertical="center"/>
    </xf>
    <xf numFmtId="0" fontId="25" fillId="2" borderId="25" xfId="0" applyFont="1" applyFill="1" applyBorder="1" applyAlignment="1">
      <alignment vertical="center"/>
    </xf>
    <xf numFmtId="0" fontId="29" fillId="4" borderId="0" xfId="0" applyFont="1" applyFill="1" applyAlignment="1">
      <alignment vertical="center"/>
    </xf>
    <xf numFmtId="0" fontId="0" fillId="0" borderId="0" xfId="0" applyAlignment="1">
      <alignment vertical="center"/>
    </xf>
    <xf numFmtId="181" fontId="0" fillId="4" borderId="0" xfId="0" applyNumberFormat="1" applyFill="1" applyAlignment="1">
      <alignment horizontal="left" vertical="center"/>
    </xf>
    <xf numFmtId="0" fontId="25" fillId="2" borderId="15" xfId="0" applyFont="1" applyFill="1" applyBorder="1" applyAlignment="1">
      <alignment vertical="center"/>
    </xf>
    <xf numFmtId="0" fontId="25" fillId="2" borderId="16" xfId="0" applyFont="1" applyFill="1" applyBorder="1" applyAlignment="1">
      <alignment vertical="center"/>
    </xf>
    <xf numFmtId="0" fontId="18" fillId="3" borderId="55" xfId="0" applyFont="1" applyFill="1" applyBorder="1" applyAlignment="1">
      <alignment vertical="center"/>
    </xf>
    <xf numFmtId="0" fontId="19" fillId="3" borderId="56" xfId="0" applyFont="1" applyFill="1" applyBorder="1" applyAlignment="1">
      <alignment vertical="center"/>
    </xf>
    <xf numFmtId="0" fontId="5" fillId="8" borderId="8" xfId="0" applyFont="1" applyFill="1" applyBorder="1" applyAlignment="1">
      <alignment horizontal="center"/>
    </xf>
    <xf numFmtId="0" fontId="5" fillId="8" borderId="8" xfId="0" applyFont="1" applyFill="1" applyBorder="1" applyAlignment="1">
      <alignment horizontal="center" wrapText="1"/>
    </xf>
    <xf numFmtId="0" fontId="0" fillId="4" borderId="14" xfId="0" applyFill="1" applyBorder="1" applyAlignment="1">
      <alignment horizontal="center" vertical="center"/>
    </xf>
    <xf numFmtId="0" fontId="0" fillId="2" borderId="14" xfId="0" applyFill="1" applyBorder="1" applyAlignment="1">
      <alignment horizontal="right" vertical="center"/>
    </xf>
    <xf numFmtId="176" fontId="7" fillId="2" borderId="14" xfId="0" applyNumberFormat="1" applyFont="1" applyFill="1" applyBorder="1" applyAlignment="1">
      <alignment horizontal="right" vertical="center"/>
    </xf>
    <xf numFmtId="0" fontId="18" fillId="3" borderId="19" xfId="0" applyFont="1" applyFill="1" applyBorder="1"/>
    <xf numFmtId="0" fontId="18" fillId="3" borderId="20" xfId="0" applyFont="1" applyFill="1" applyBorder="1"/>
    <xf numFmtId="0" fontId="0" fillId="4" borderId="16" xfId="0" applyFill="1" applyBorder="1" applyAlignment="1">
      <alignment horizontal="center" vertical="center"/>
    </xf>
    <xf numFmtId="0" fontId="0" fillId="2" borderId="16" xfId="0" applyFill="1" applyBorder="1" applyAlignment="1">
      <alignment horizontal="right" vertical="center"/>
    </xf>
    <xf numFmtId="176" fontId="7" fillId="2" borderId="16" xfId="0" applyNumberFormat="1" applyFont="1" applyFill="1" applyBorder="1" applyAlignment="1">
      <alignment horizontal="right" vertical="center"/>
    </xf>
    <xf numFmtId="0" fontId="7" fillId="4" borderId="0" xfId="0" applyFont="1" applyFill="1"/>
    <xf numFmtId="0" fontId="8" fillId="2" borderId="19" xfId="0" applyFont="1" applyFill="1" applyBorder="1" applyAlignment="1">
      <alignment horizontal="left" vertical="center"/>
    </xf>
    <xf numFmtId="0" fontId="8" fillId="2" borderId="20" xfId="0" applyFont="1" applyFill="1" applyBorder="1" applyAlignment="1">
      <alignment horizontal="left" vertical="center"/>
    </xf>
    <xf numFmtId="0" fontId="8" fillId="2" borderId="21" xfId="0" applyFont="1" applyFill="1" applyBorder="1" applyAlignment="1">
      <alignment horizontal="left" vertical="center"/>
    </xf>
    <xf numFmtId="0" fontId="8" fillId="2" borderId="8" xfId="0" applyFont="1" applyFill="1" applyBorder="1" applyAlignment="1">
      <alignment vertical="center"/>
    </xf>
    <xf numFmtId="177" fontId="6" fillId="2" borderId="8" xfId="0" applyNumberFormat="1" applyFont="1" applyFill="1" applyBorder="1" applyAlignment="1">
      <alignment vertical="center"/>
    </xf>
    <xf numFmtId="0" fontId="31" fillId="4" borderId="0" xfId="0" applyFont="1" applyFill="1" applyAlignment="1">
      <alignment horizontal="center"/>
    </xf>
    <xf numFmtId="0" fontId="32" fillId="2" borderId="0" xfId="0" applyFont="1" applyFill="1" applyAlignment="1">
      <alignment horizontal="right"/>
    </xf>
    <xf numFmtId="0" fontId="33" fillId="2" borderId="0" xfId="0" applyFont="1" applyFill="1" applyAlignment="1">
      <alignment horizontal="right" vertical="center"/>
    </xf>
    <xf numFmtId="0" fontId="34" fillId="2" borderId="0" xfId="1" applyFont="1" applyFill="1" applyAlignment="1" applyProtection="1">
      <alignment horizontal="right" vertical="top"/>
    </xf>
    <xf numFmtId="0" fontId="21" fillId="2" borderId="0" xfId="0" applyFont="1" applyFill="1" applyAlignment="1">
      <alignment horizontal="right"/>
    </xf>
    <xf numFmtId="0" fontId="31" fillId="2" borderId="0" xfId="0" applyFont="1" applyFill="1" applyAlignment="1">
      <alignment horizontal="center" vertical="top"/>
    </xf>
    <xf numFmtId="0" fontId="8" fillId="4" borderId="0" xfId="0" applyFont="1" applyFill="1"/>
    <xf numFmtId="0" fontId="19" fillId="3" borderId="21" xfId="0" applyFont="1" applyFill="1" applyBorder="1"/>
    <xf numFmtId="3" fontId="8" fillId="2" borderId="55" xfId="0" applyNumberFormat="1" applyFont="1" applyFill="1" applyBorder="1" applyAlignment="1">
      <alignment vertical="center"/>
    </xf>
    <xf numFmtId="9" fontId="8" fillId="2" borderId="22" xfId="2" applyFont="1" applyFill="1" applyBorder="1" applyAlignment="1">
      <alignment vertical="center"/>
    </xf>
    <xf numFmtId="177" fontId="6" fillId="2" borderId="15" xfId="0" applyNumberFormat="1" applyFont="1" applyFill="1" applyBorder="1" applyAlignment="1">
      <alignment vertical="center"/>
    </xf>
    <xf numFmtId="3" fontId="8" fillId="2" borderId="65" xfId="0" applyNumberFormat="1" applyFont="1" applyFill="1" applyBorder="1" applyAlignment="1">
      <alignment vertical="center"/>
    </xf>
    <xf numFmtId="9" fontId="8" fillId="2" borderId="71" xfId="2" applyFont="1" applyFill="1" applyBorder="1" applyAlignment="1">
      <alignment vertical="center"/>
    </xf>
    <xf numFmtId="177" fontId="6" fillId="2" borderId="14" xfId="0" applyNumberFormat="1" applyFont="1" applyFill="1" applyBorder="1" applyAlignment="1">
      <alignment vertical="center"/>
    </xf>
    <xf numFmtId="3" fontId="30" fillId="2" borderId="65" xfId="0" applyNumberFormat="1" applyFont="1" applyFill="1" applyBorder="1" applyAlignment="1">
      <alignment vertical="center"/>
    </xf>
    <xf numFmtId="9" fontId="30" fillId="2" borderId="71" xfId="2" applyFont="1" applyFill="1" applyBorder="1" applyAlignment="1">
      <alignment vertical="center"/>
    </xf>
    <xf numFmtId="177" fontId="35" fillId="2" borderId="14" xfId="0" applyNumberFormat="1" applyFont="1" applyFill="1" applyBorder="1" applyAlignment="1">
      <alignment vertical="center"/>
    </xf>
    <xf numFmtId="3" fontId="8" fillId="2" borderId="25" xfId="0" applyNumberFormat="1" applyFont="1" applyFill="1" applyBorder="1" applyAlignment="1">
      <alignment vertical="center"/>
    </xf>
    <xf numFmtId="9" fontId="8" fillId="2" borderId="72" xfId="2" applyFont="1" applyFill="1" applyBorder="1" applyAlignment="1">
      <alignment vertical="center"/>
    </xf>
    <xf numFmtId="177" fontId="6" fillId="2" borderId="16" xfId="0" applyNumberFormat="1" applyFont="1" applyFill="1" applyBorder="1" applyAlignment="1">
      <alignment vertical="center"/>
    </xf>
    <xf numFmtId="3" fontId="8" fillId="2" borderId="19" xfId="0" applyNumberFormat="1" applyFont="1" applyFill="1" applyBorder="1" applyAlignment="1">
      <alignment vertical="center"/>
    </xf>
    <xf numFmtId="9" fontId="8" fillId="2" borderId="24" xfId="2" applyFont="1" applyFill="1" applyBorder="1" applyAlignment="1">
      <alignment vertical="center"/>
    </xf>
    <xf numFmtId="3" fontId="25" fillId="2" borderId="19" xfId="0" applyNumberFormat="1" applyFont="1" applyFill="1" applyBorder="1" applyAlignment="1">
      <alignment vertical="center"/>
    </xf>
    <xf numFmtId="0" fontId="25" fillId="2" borderId="24" xfId="0" applyFont="1" applyFill="1" applyBorder="1" applyAlignment="1">
      <alignment vertical="center"/>
    </xf>
    <xf numFmtId="177" fontId="36" fillId="2" borderId="8" xfId="0" applyNumberFormat="1" applyFont="1" applyFill="1" applyBorder="1" applyAlignment="1">
      <alignment vertical="center"/>
    </xf>
    <xf numFmtId="0" fontId="44" fillId="0" borderId="8" xfId="4" quotePrefix="1" applyBorder="1"/>
    <xf numFmtId="0" fontId="45" fillId="4" borderId="8" xfId="0" applyFont="1" applyFill="1" applyBorder="1" applyAlignment="1" applyProtection="1">
      <alignment vertical="center"/>
      <protection locked="0"/>
    </xf>
    <xf numFmtId="0" fontId="47" fillId="4" borderId="8" xfId="1" applyFont="1" applyFill="1" applyBorder="1" applyAlignment="1" applyProtection="1">
      <alignment vertical="top" wrapText="1"/>
    </xf>
    <xf numFmtId="0" fontId="44" fillId="4" borderId="16" xfId="0" applyFont="1" applyFill="1" applyBorder="1" applyAlignment="1">
      <alignment horizontal="left" vertical="top" wrapText="1"/>
    </xf>
    <xf numFmtId="0" fontId="47" fillId="4" borderId="8" xfId="1" applyFont="1" applyFill="1" applyBorder="1" applyAlignment="1" applyProtection="1">
      <alignment horizontal="left" vertical="top" wrapText="1"/>
    </xf>
    <xf numFmtId="0" fontId="49" fillId="4" borderId="8" xfId="0" applyFont="1" applyFill="1" applyBorder="1" applyAlignment="1">
      <alignment vertical="top" wrapText="1"/>
    </xf>
    <xf numFmtId="0" fontId="50" fillId="0" borderId="16" xfId="0" applyFont="1" applyBorder="1" applyAlignment="1">
      <alignment vertical="top" wrapText="1"/>
    </xf>
    <xf numFmtId="0" fontId="44" fillId="4" borderId="8" xfId="0" applyFont="1" applyFill="1" applyBorder="1" applyAlignment="1">
      <alignment horizontal="center" vertical="top" wrapText="1"/>
    </xf>
    <xf numFmtId="0" fontId="5" fillId="8" borderId="8" xfId="0" applyFont="1" applyFill="1" applyBorder="1" applyAlignment="1">
      <alignment horizontal="left" vertical="center"/>
    </xf>
    <xf numFmtId="0" fontId="5" fillId="8" borderId="19" xfId="0" applyFont="1" applyFill="1" applyBorder="1" applyAlignment="1">
      <alignment horizontal="center" vertical="center"/>
    </xf>
    <xf numFmtId="0" fontId="5" fillId="8" borderId="21" xfId="0" applyFont="1" applyFill="1" applyBorder="1" applyAlignment="1">
      <alignment horizontal="center" vertical="center"/>
    </xf>
    <xf numFmtId="0" fontId="8" fillId="4" borderId="55" xfId="0" applyFont="1" applyFill="1" applyBorder="1" applyAlignment="1" applyProtection="1">
      <alignment horizontal="left" vertical="center"/>
      <protection locked="0"/>
    </xf>
    <xf numFmtId="0" fontId="8" fillId="4" borderId="60" xfId="0" applyFont="1" applyFill="1" applyBorder="1" applyAlignment="1" applyProtection="1">
      <alignment horizontal="left" vertical="center"/>
      <protection locked="0"/>
    </xf>
    <xf numFmtId="0" fontId="8" fillId="4" borderId="56" xfId="0" applyFont="1" applyFill="1" applyBorder="1" applyAlignment="1" applyProtection="1">
      <alignment horizontal="left" vertical="center"/>
      <protection locked="0"/>
    </xf>
    <xf numFmtId="0" fontId="25" fillId="2" borderId="55" xfId="0" applyFont="1" applyFill="1" applyBorder="1" applyAlignment="1">
      <alignment horizontal="left" vertical="center"/>
    </xf>
    <xf numFmtId="0" fontId="25" fillId="2" borderId="56" xfId="0" applyFont="1" applyFill="1" applyBorder="1" applyAlignment="1">
      <alignment horizontal="left" vertical="center"/>
    </xf>
    <xf numFmtId="0" fontId="8" fillId="4" borderId="55" xfId="0" applyFont="1" applyFill="1" applyBorder="1" applyAlignment="1">
      <alignment horizontal="left" vertical="center"/>
    </xf>
    <xf numFmtId="0" fontId="8" fillId="4" borderId="60" xfId="0" applyFont="1" applyFill="1" applyBorder="1" applyAlignment="1">
      <alignment horizontal="left" vertical="center"/>
    </xf>
    <xf numFmtId="0" fontId="8" fillId="4" borderId="56" xfId="0" applyFont="1" applyFill="1" applyBorder="1" applyAlignment="1">
      <alignment horizontal="left" vertical="center"/>
    </xf>
    <xf numFmtId="0" fontId="8" fillId="4" borderId="65" xfId="0" applyFont="1" applyFill="1" applyBorder="1" applyAlignment="1" applyProtection="1">
      <alignment horizontal="left" vertical="center"/>
      <protection locked="0"/>
    </xf>
    <xf numFmtId="0" fontId="8" fillId="4" borderId="0" xfId="0" applyFont="1" applyFill="1" applyAlignment="1" applyProtection="1">
      <alignment horizontal="left" vertical="center"/>
      <protection locked="0"/>
    </xf>
    <xf numFmtId="0" fontId="8" fillId="4" borderId="66" xfId="0" applyFont="1" applyFill="1" applyBorder="1" applyAlignment="1" applyProtection="1">
      <alignment horizontal="left" vertical="center"/>
      <protection locked="0"/>
    </xf>
    <xf numFmtId="0" fontId="25" fillId="2" borderId="65" xfId="0" applyFont="1" applyFill="1" applyBorder="1" applyAlignment="1">
      <alignment horizontal="left" vertical="center"/>
    </xf>
    <xf numFmtId="0" fontId="25" fillId="2" borderId="66" xfId="0" applyFont="1" applyFill="1" applyBorder="1" applyAlignment="1">
      <alignment horizontal="left" vertical="center"/>
    </xf>
    <xf numFmtId="181" fontId="8" fillId="4" borderId="65" xfId="0" applyNumberFormat="1" applyFont="1" applyFill="1" applyBorder="1" applyAlignment="1">
      <alignment horizontal="left" vertical="center"/>
    </xf>
    <xf numFmtId="181" fontId="8" fillId="4" borderId="0" xfId="0" applyNumberFormat="1" applyFont="1" applyFill="1" applyAlignment="1">
      <alignment horizontal="left" vertical="center"/>
    </xf>
    <xf numFmtId="181" fontId="8" fillId="4" borderId="66" xfId="0" applyNumberFormat="1" applyFont="1" applyFill="1" applyBorder="1" applyAlignment="1">
      <alignment horizontal="left" vertical="center"/>
    </xf>
    <xf numFmtId="0" fontId="25" fillId="2" borderId="67" xfId="0" applyFont="1" applyFill="1" applyBorder="1" applyAlignment="1">
      <alignment horizontal="left" vertical="center"/>
    </xf>
    <xf numFmtId="0" fontId="25" fillId="2" borderId="68" xfId="0" applyFont="1" applyFill="1" applyBorder="1" applyAlignment="1">
      <alignment horizontal="left" vertical="center"/>
    </xf>
    <xf numFmtId="0" fontId="8" fillId="4" borderId="25" xfId="0" applyFont="1" applyFill="1" applyBorder="1" applyAlignment="1" applyProtection="1">
      <alignment horizontal="left" vertical="center"/>
      <protection locked="0"/>
    </xf>
    <xf numFmtId="0" fontId="8" fillId="4" borderId="34" xfId="0" applyFont="1" applyFill="1" applyBorder="1" applyAlignment="1" applyProtection="1">
      <alignment horizontal="left" vertical="center"/>
      <protection locked="0"/>
    </xf>
    <xf numFmtId="0" fontId="8" fillId="4" borderId="23" xfId="0" applyFont="1" applyFill="1" applyBorder="1" applyAlignment="1" applyProtection="1">
      <alignment horizontal="left" vertical="center"/>
      <protection locked="0"/>
    </xf>
    <xf numFmtId="0" fontId="25" fillId="4" borderId="65" xfId="0" applyFont="1" applyFill="1" applyBorder="1" applyAlignment="1">
      <alignment horizontal="left" vertical="center"/>
    </xf>
    <xf numFmtId="0" fontId="25" fillId="4" borderId="66" xfId="0" applyFont="1" applyFill="1" applyBorder="1" applyAlignment="1">
      <alignment horizontal="left" vertical="center"/>
    </xf>
    <xf numFmtId="0" fontId="8" fillId="4" borderId="65" xfId="0" applyFont="1" applyFill="1" applyBorder="1" applyAlignment="1">
      <alignment horizontal="left" vertical="center"/>
    </xf>
    <xf numFmtId="0" fontId="8" fillId="4" borderId="0" xfId="0" applyFont="1" applyFill="1" applyAlignment="1">
      <alignment horizontal="left" vertical="center"/>
    </xf>
    <xf numFmtId="0" fontId="8" fillId="4" borderId="66" xfId="0" applyFont="1" applyFill="1" applyBorder="1" applyAlignment="1">
      <alignment horizontal="left" vertical="center"/>
    </xf>
    <xf numFmtId="0" fontId="25" fillId="4" borderId="25" xfId="0" applyFont="1" applyFill="1" applyBorder="1" applyAlignment="1">
      <alignment horizontal="left" vertical="center"/>
    </xf>
    <xf numFmtId="0" fontId="25" fillId="4" borderId="23" xfId="0" applyFont="1" applyFill="1" applyBorder="1" applyAlignment="1">
      <alignment horizontal="left" vertical="center"/>
    </xf>
    <xf numFmtId="0" fontId="8" fillId="4" borderId="25" xfId="0" applyFont="1" applyFill="1" applyBorder="1" applyAlignment="1">
      <alignment horizontal="left" vertical="center"/>
    </xf>
    <xf numFmtId="0" fontId="8" fillId="4" borderId="34" xfId="0" applyFont="1" applyFill="1" applyBorder="1" applyAlignment="1">
      <alignment horizontal="left" vertical="center"/>
    </xf>
    <xf numFmtId="0" fontId="8" fillId="4" borderId="23" xfId="0" applyFont="1" applyFill="1" applyBorder="1" applyAlignment="1">
      <alignment horizontal="left" vertical="center"/>
    </xf>
    <xf numFmtId="0" fontId="5" fillId="8" borderId="8" xfId="0" applyFont="1" applyFill="1" applyBorder="1" applyAlignment="1">
      <alignment horizontal="left"/>
    </xf>
    <xf numFmtId="0" fontId="5" fillId="8" borderId="19" xfId="0" applyFont="1" applyFill="1" applyBorder="1" applyAlignment="1">
      <alignment horizontal="center"/>
    </xf>
    <xf numFmtId="0" fontId="5" fillId="8" borderId="21" xfId="0" applyFont="1" applyFill="1" applyBorder="1" applyAlignment="1">
      <alignment horizontal="center"/>
    </xf>
    <xf numFmtId="0" fontId="5" fillId="8" borderId="20" xfId="0" applyFont="1" applyFill="1" applyBorder="1" applyAlignment="1">
      <alignment horizontal="center"/>
    </xf>
    <xf numFmtId="0" fontId="0" fillId="2" borderId="65" xfId="0" applyFill="1" applyBorder="1" applyAlignment="1">
      <alignment horizontal="left" vertical="center"/>
    </xf>
    <xf numFmtId="0" fontId="0" fillId="2" borderId="66" xfId="0" applyFill="1" applyBorder="1" applyAlignment="1">
      <alignment horizontal="left" vertical="center"/>
    </xf>
    <xf numFmtId="0" fontId="8" fillId="2" borderId="55" xfId="0" applyFont="1" applyFill="1" applyBorder="1" applyAlignment="1">
      <alignment horizontal="left" vertical="center"/>
    </xf>
    <xf numFmtId="0" fontId="8" fillId="2" borderId="60" xfId="0" applyFont="1" applyFill="1" applyBorder="1" applyAlignment="1">
      <alignment horizontal="left" vertical="center"/>
    </xf>
    <xf numFmtId="0" fontId="8" fillId="2" borderId="56" xfId="0" applyFont="1" applyFill="1" applyBorder="1" applyAlignment="1">
      <alignment horizontal="left" vertical="center"/>
    </xf>
    <xf numFmtId="0" fontId="8" fillId="2" borderId="65" xfId="0" applyFont="1" applyFill="1" applyBorder="1" applyAlignment="1">
      <alignment horizontal="left" vertical="center"/>
    </xf>
    <xf numFmtId="0" fontId="8" fillId="2" borderId="0" xfId="0" applyFont="1" applyFill="1" applyAlignment="1">
      <alignment horizontal="left" vertical="center"/>
    </xf>
    <xf numFmtId="0" fontId="8" fillId="2" borderId="66" xfId="0" applyFont="1" applyFill="1" applyBorder="1" applyAlignment="1">
      <alignment horizontal="left" vertical="center"/>
    </xf>
    <xf numFmtId="0" fontId="0" fillId="2" borderId="25" xfId="0" applyFill="1" applyBorder="1" applyAlignment="1">
      <alignment horizontal="left" vertical="center"/>
    </xf>
    <xf numFmtId="0" fontId="0" fillId="2" borderId="23" xfId="0" applyFill="1" applyBorder="1" applyAlignment="1">
      <alignment horizontal="left" vertical="center"/>
    </xf>
    <xf numFmtId="0" fontId="30" fillId="2" borderId="65" xfId="0" applyFont="1" applyFill="1" applyBorder="1" applyAlignment="1">
      <alignment horizontal="left" vertical="center"/>
    </xf>
    <xf numFmtId="0" fontId="30" fillId="2" borderId="0" xfId="0" applyFont="1" applyFill="1" applyAlignment="1">
      <alignment horizontal="left" vertical="center"/>
    </xf>
    <xf numFmtId="0" fontId="30" fillId="2" borderId="66" xfId="0" applyFont="1" applyFill="1" applyBorder="1" applyAlignment="1">
      <alignment horizontal="left" vertical="center"/>
    </xf>
    <xf numFmtId="0" fontId="5" fillId="8" borderId="15" xfId="0" applyFont="1" applyFill="1" applyBorder="1" applyAlignment="1">
      <alignment horizontal="center" wrapText="1"/>
    </xf>
    <xf numFmtId="0" fontId="5" fillId="8" borderId="16" xfId="0" applyFont="1" applyFill="1" applyBorder="1" applyAlignment="1">
      <alignment horizontal="center"/>
    </xf>
    <xf numFmtId="0" fontId="5" fillId="8" borderId="55" xfId="0" applyFont="1" applyFill="1" applyBorder="1" applyAlignment="1">
      <alignment horizontal="left"/>
    </xf>
    <xf numFmtId="0" fontId="5" fillId="8" borderId="60" xfId="0" applyFont="1" applyFill="1" applyBorder="1" applyAlignment="1">
      <alignment horizontal="left"/>
    </xf>
    <xf numFmtId="0" fontId="5" fillId="8" borderId="56" xfId="0" applyFont="1" applyFill="1" applyBorder="1" applyAlignment="1">
      <alignment horizontal="left"/>
    </xf>
    <xf numFmtId="0" fontId="5" fillId="8" borderId="25" xfId="0" applyFont="1" applyFill="1" applyBorder="1" applyAlignment="1">
      <alignment horizontal="left"/>
    </xf>
    <xf numFmtId="0" fontId="5" fillId="8" borderId="34" xfId="0" applyFont="1" applyFill="1" applyBorder="1" applyAlignment="1">
      <alignment horizontal="left"/>
    </xf>
    <xf numFmtId="0" fontId="5" fillId="8" borderId="23" xfId="0" applyFont="1" applyFill="1" applyBorder="1" applyAlignment="1">
      <alignment horizontal="left"/>
    </xf>
    <xf numFmtId="0" fontId="8" fillId="2" borderId="25" xfId="0" applyFont="1" applyFill="1" applyBorder="1" applyAlignment="1">
      <alignment horizontal="left" vertical="center"/>
    </xf>
    <xf numFmtId="0" fontId="8" fillId="2" borderId="34" xfId="0" applyFont="1" applyFill="1" applyBorder="1" applyAlignment="1">
      <alignment horizontal="left" vertical="center"/>
    </xf>
    <xf numFmtId="0" fontId="8" fillId="2" borderId="23" xfId="0" applyFont="1" applyFill="1" applyBorder="1" applyAlignment="1">
      <alignment horizontal="left" vertical="center"/>
    </xf>
    <xf numFmtId="0" fontId="8" fillId="2" borderId="19" xfId="0" applyFont="1" applyFill="1" applyBorder="1" applyAlignment="1">
      <alignment horizontal="left" vertical="center"/>
    </xf>
    <xf numFmtId="0" fontId="8" fillId="2" borderId="20" xfId="0" applyFont="1" applyFill="1" applyBorder="1" applyAlignment="1">
      <alignment horizontal="left" vertical="center"/>
    </xf>
    <xf numFmtId="0" fontId="8" fillId="2" borderId="21" xfId="0" applyFont="1" applyFill="1" applyBorder="1" applyAlignment="1">
      <alignment horizontal="left" vertical="center"/>
    </xf>
    <xf numFmtId="0" fontId="25" fillId="2" borderId="19" xfId="0" applyFont="1" applyFill="1" applyBorder="1" applyAlignment="1">
      <alignment horizontal="left" vertical="center"/>
    </xf>
    <xf numFmtId="0" fontId="25" fillId="2" borderId="20" xfId="0" applyFont="1" applyFill="1" applyBorder="1" applyAlignment="1">
      <alignment horizontal="left" vertical="center"/>
    </xf>
    <xf numFmtId="0" fontId="25" fillId="2" borderId="21" xfId="0" applyFont="1" applyFill="1" applyBorder="1" applyAlignment="1">
      <alignment horizontal="left" vertical="center"/>
    </xf>
    <xf numFmtId="0" fontId="5" fillId="8" borderId="55" xfId="0" applyFont="1" applyFill="1" applyBorder="1" applyAlignment="1">
      <alignment horizontal="center" wrapText="1"/>
    </xf>
    <xf numFmtId="0" fontId="5" fillId="8" borderId="25" xfId="0" applyFont="1" applyFill="1" applyBorder="1" applyAlignment="1">
      <alignment horizontal="center"/>
    </xf>
    <xf numFmtId="0" fontId="5" fillId="8" borderId="69" xfId="0" applyFont="1" applyFill="1" applyBorder="1" applyAlignment="1">
      <alignment horizontal="center" wrapText="1"/>
    </xf>
    <xf numFmtId="0" fontId="5" fillId="8" borderId="70" xfId="0" applyFont="1" applyFill="1" applyBorder="1" applyAlignment="1">
      <alignment horizontal="center"/>
    </xf>
    <xf numFmtId="0" fontId="5" fillId="8" borderId="19"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4" borderId="0" xfId="0" applyFont="1" applyFill="1" applyAlignment="1">
      <alignment horizontal="center" vertical="center"/>
    </xf>
    <xf numFmtId="0" fontId="5" fillId="8" borderId="63" xfId="0" applyFont="1" applyFill="1" applyBorder="1" applyAlignment="1">
      <alignment horizontal="center" wrapText="1"/>
    </xf>
    <xf numFmtId="0" fontId="0" fillId="0" borderId="64" xfId="0" applyBorder="1" applyAlignment="1">
      <alignment horizontal="center"/>
    </xf>
    <xf numFmtId="0" fontId="0" fillId="0" borderId="25" xfId="0" applyBorder="1" applyAlignment="1">
      <alignment horizontal="center"/>
    </xf>
    <xf numFmtId="0" fontId="5" fillId="8" borderId="15" xfId="0" applyFont="1" applyFill="1" applyBorder="1" applyAlignment="1">
      <alignment horizontal="center" vertical="center" wrapText="1"/>
    </xf>
    <xf numFmtId="0" fontId="5" fillId="8" borderId="16" xfId="0" applyFont="1" applyFill="1" applyBorder="1" applyAlignment="1">
      <alignment horizontal="center" vertical="center" wrapText="1"/>
    </xf>
    <xf numFmtId="0" fontId="3" fillId="3" borderId="0" xfId="0" applyFont="1" applyFill="1" applyAlignment="1">
      <alignment horizontal="left"/>
    </xf>
    <xf numFmtId="0" fontId="5" fillId="7" borderId="28" xfId="0" applyFont="1" applyFill="1" applyBorder="1" applyAlignment="1">
      <alignment horizontal="left"/>
    </xf>
    <xf numFmtId="0" fontId="5" fillId="7" borderId="29" xfId="0" applyFont="1" applyFill="1" applyBorder="1" applyAlignment="1">
      <alignment horizontal="left"/>
    </xf>
    <xf numFmtId="0" fontId="5" fillId="7" borderId="31" xfId="0" applyFont="1" applyFill="1" applyBorder="1" applyAlignment="1">
      <alignment horizontal="left"/>
    </xf>
    <xf numFmtId="0" fontId="9" fillId="2" borderId="0" xfId="0" applyFont="1" applyFill="1" applyAlignment="1">
      <alignment horizontal="center"/>
    </xf>
    <xf numFmtId="0" fontId="10" fillId="2" borderId="0" xfId="0" applyFont="1" applyFill="1" applyAlignment="1">
      <alignment horizontal="center"/>
    </xf>
    <xf numFmtId="0" fontId="11" fillId="0" borderId="32" xfId="0" applyFont="1" applyBorder="1" applyAlignment="1">
      <alignment horizontal="left" vertical="center" wrapText="1"/>
    </xf>
    <xf numFmtId="0" fontId="14" fillId="0" borderId="57" xfId="0" applyFont="1" applyBorder="1" applyAlignment="1">
      <alignment horizontal="left" vertical="center" wrapText="1"/>
    </xf>
    <xf numFmtId="0" fontId="14" fillId="0" borderId="58" xfId="0" applyFont="1" applyBorder="1" applyAlignment="1">
      <alignment horizontal="left" vertical="center" wrapText="1"/>
    </xf>
    <xf numFmtId="0" fontId="14" fillId="0" borderId="59" xfId="0" applyFont="1" applyBorder="1" applyAlignment="1">
      <alignment horizontal="left" vertical="center" wrapText="1"/>
    </xf>
    <xf numFmtId="0" fontId="14" fillId="0" borderId="19" xfId="0" applyFont="1" applyBorder="1" applyAlignment="1">
      <alignment horizontal="left" vertical="center" wrapText="1"/>
    </xf>
    <xf numFmtId="0" fontId="14" fillId="0" borderId="20" xfId="0" applyFont="1" applyBorder="1" applyAlignment="1">
      <alignment horizontal="left" vertical="center" wrapText="1"/>
    </xf>
    <xf numFmtId="0" fontId="14" fillId="0" borderId="21" xfId="0" applyFont="1" applyBorder="1" applyAlignment="1">
      <alignment horizontal="left" vertical="center" wrapText="1"/>
    </xf>
    <xf numFmtId="0" fontId="0" fillId="0" borderId="55" xfId="0" applyBorder="1" applyAlignment="1">
      <alignment horizontal="left"/>
    </xf>
    <xf numFmtId="0" fontId="0" fillId="0" borderId="60" xfId="0" applyBorder="1" applyAlignment="1">
      <alignment horizontal="left"/>
    </xf>
    <xf numFmtId="0" fontId="0" fillId="0" borderId="56" xfId="0" applyBorder="1" applyAlignment="1">
      <alignment horizontal="left"/>
    </xf>
    <xf numFmtId="0" fontId="12" fillId="0" borderId="61" xfId="0" applyFont="1" applyBorder="1" applyAlignment="1">
      <alignment horizontal="left" vertical="center" wrapText="1"/>
    </xf>
    <xf numFmtId="0" fontId="12" fillId="0" borderId="62" xfId="0" applyFont="1" applyBorder="1" applyAlignment="1">
      <alignment horizontal="left" vertical="center" wrapText="1"/>
    </xf>
    <xf numFmtId="0" fontId="12" fillId="0" borderId="39" xfId="0" applyFont="1" applyBorder="1" applyAlignment="1">
      <alignment horizontal="left" vertical="center" wrapText="1"/>
    </xf>
    <xf numFmtId="0" fontId="13" fillId="0" borderId="44" xfId="0" applyFont="1" applyBorder="1" applyAlignment="1">
      <alignment horizontal="center"/>
    </xf>
    <xf numFmtId="0" fontId="13" fillId="0" borderId="43" xfId="0" applyFont="1" applyBorder="1" applyAlignment="1">
      <alignment horizontal="center"/>
    </xf>
    <xf numFmtId="0" fontId="13" fillId="0" borderId="42" xfId="0" applyFont="1" applyBorder="1" applyAlignment="1">
      <alignment horizontal="center"/>
    </xf>
    <xf numFmtId="49" fontId="12" fillId="0" borderId="48" xfId="0" applyNumberFormat="1" applyFont="1" applyBorder="1" applyAlignment="1">
      <alignment horizontal="left" wrapText="1"/>
    </xf>
    <xf numFmtId="49" fontId="12" fillId="0" borderId="47" xfId="0" applyNumberFormat="1" applyFont="1" applyBorder="1" applyAlignment="1">
      <alignment horizontal="left" wrapText="1"/>
    </xf>
    <xf numFmtId="49" fontId="12" fillId="0" borderId="46" xfId="0" applyNumberFormat="1" applyFont="1" applyBorder="1" applyAlignment="1">
      <alignment horizontal="left" wrapText="1"/>
    </xf>
    <xf numFmtId="0" fontId="17" fillId="7" borderId="28" xfId="0" applyFont="1" applyFill="1" applyBorder="1" applyAlignment="1">
      <alignment horizontal="left"/>
    </xf>
    <xf numFmtId="0" fontId="14" fillId="0" borderId="34" xfId="0" applyFont="1" applyBorder="1" applyAlignment="1">
      <alignment vertical="center" wrapText="1"/>
    </xf>
    <xf numFmtId="0" fontId="14" fillId="0" borderId="20" xfId="0" applyFont="1" applyBorder="1" applyAlignment="1">
      <alignment vertical="center" wrapText="1"/>
    </xf>
    <xf numFmtId="0" fontId="14" fillId="0" borderId="21" xfId="0" applyFont="1" applyBorder="1" applyAlignment="1">
      <alignment vertical="center" wrapText="1"/>
    </xf>
    <xf numFmtId="0" fontId="13" fillId="2" borderId="43" xfId="0" applyFont="1" applyFill="1" applyBorder="1" applyAlignment="1">
      <alignment horizontal="right"/>
    </xf>
    <xf numFmtId="0" fontId="13" fillId="2" borderId="47" xfId="0" applyFont="1" applyFill="1" applyBorder="1" applyAlignment="1">
      <alignment horizontal="right"/>
    </xf>
    <xf numFmtId="0" fontId="13" fillId="2" borderId="49" xfId="0" applyFont="1" applyFill="1" applyBorder="1"/>
    <xf numFmtId="0" fontId="12" fillId="0" borderId="50" xfId="0" applyFont="1" applyBorder="1"/>
    <xf numFmtId="0" fontId="12" fillId="0" borderId="44" xfId="0" applyFont="1" applyBorder="1" applyAlignment="1">
      <alignment vertical="top" wrapText="1"/>
    </xf>
    <xf numFmtId="0" fontId="12" fillId="0" borderId="51" xfId="0" applyFont="1" applyBorder="1" applyAlignment="1">
      <alignment vertical="top" wrapText="1"/>
    </xf>
    <xf numFmtId="0" fontId="12" fillId="0" borderId="19" xfId="0" applyFont="1" applyBorder="1" applyAlignment="1">
      <alignment vertical="top" wrapText="1"/>
    </xf>
    <xf numFmtId="0" fontId="12" fillId="0" borderId="52" xfId="0" applyFont="1" applyBorder="1" applyAlignment="1">
      <alignment vertical="top" wrapText="1"/>
    </xf>
    <xf numFmtId="0" fontId="12" fillId="2" borderId="48" xfId="0" applyFont="1" applyFill="1" applyBorder="1" applyAlignment="1">
      <alignment wrapText="1"/>
    </xf>
    <xf numFmtId="0" fontId="12" fillId="0" borderId="54" xfId="0" applyFont="1" applyBorder="1" applyAlignment="1">
      <alignment wrapText="1"/>
    </xf>
    <xf numFmtId="0" fontId="44" fillId="0" borderId="4" xfId="4" applyBorder="1" applyAlignment="1">
      <alignment horizontal="left" vertical="top"/>
    </xf>
    <xf numFmtId="0" fontId="44" fillId="0" borderId="7" xfId="4" applyBorder="1" applyAlignment="1">
      <alignment horizontal="left" vertical="top"/>
    </xf>
    <xf numFmtId="0" fontId="44" fillId="0" borderId="10" xfId="4" applyBorder="1" applyAlignment="1">
      <alignment horizontal="left" vertical="top"/>
    </xf>
    <xf numFmtId="0" fontId="44" fillId="0" borderId="18" xfId="4" applyBorder="1" applyAlignment="1">
      <alignment horizontal="left" vertical="top"/>
    </xf>
    <xf numFmtId="0" fontId="0" fillId="0" borderId="8" xfId="0" applyBorder="1" applyAlignment="1">
      <alignment horizontal="left" vertical="top"/>
    </xf>
    <xf numFmtId="0" fontId="0" fillId="0" borderId="15" xfId="0" applyBorder="1" applyAlignment="1">
      <alignment horizontal="left" vertical="top"/>
    </xf>
    <xf numFmtId="0" fontId="0" fillId="0" borderId="14" xfId="0" applyBorder="1" applyAlignment="1">
      <alignment horizontal="left" vertical="top"/>
    </xf>
    <xf numFmtId="0" fontId="0" fillId="0" borderId="16" xfId="0" applyBorder="1" applyAlignment="1">
      <alignment horizontal="left" vertical="top"/>
    </xf>
    <xf numFmtId="0" fontId="0" fillId="0" borderId="15" xfId="0" applyBorder="1" applyAlignment="1">
      <alignment horizontal="center" vertical="top"/>
    </xf>
    <xf numFmtId="0" fontId="0" fillId="0" borderId="14" xfId="0" applyBorder="1" applyAlignment="1">
      <alignment horizontal="center" vertical="top"/>
    </xf>
    <xf numFmtId="0" fontId="0" fillId="0" borderId="16" xfId="0" applyBorder="1" applyAlignment="1">
      <alignment horizontal="center" vertical="top"/>
    </xf>
    <xf numFmtId="0" fontId="44" fillId="0" borderId="5" xfId="4" applyBorder="1" applyAlignment="1">
      <alignment horizontal="left" vertical="top" wrapText="1"/>
    </xf>
    <xf numFmtId="0" fontId="44" fillId="0" borderId="8" xfId="4" applyBorder="1" applyAlignment="1">
      <alignment horizontal="left" vertical="top" wrapText="1"/>
    </xf>
    <xf numFmtId="0" fontId="44" fillId="0" borderId="11" xfId="4" applyBorder="1" applyAlignment="1">
      <alignment horizontal="left" vertical="top" wrapText="1"/>
    </xf>
    <xf numFmtId="0" fontId="44" fillId="0" borderId="13" xfId="4" applyBorder="1" applyAlignment="1">
      <alignment horizontal="center" vertical="top" wrapText="1"/>
    </xf>
    <xf numFmtId="0" fontId="44" fillId="0" borderId="14" xfId="4" applyBorder="1" applyAlignment="1">
      <alignment horizontal="center" vertical="top" wrapText="1"/>
    </xf>
    <xf numFmtId="0" fontId="0" fillId="0" borderId="8" xfId="0" applyBorder="1" applyAlignment="1">
      <alignment horizontal="center"/>
    </xf>
    <xf numFmtId="0" fontId="0" fillId="0" borderId="15"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44" fillId="0" borderId="15" xfId="4" applyBorder="1" applyAlignment="1">
      <alignment horizontal="left" vertical="top" wrapText="1"/>
    </xf>
    <xf numFmtId="0" fontId="44" fillId="0" borderId="14" xfId="4" applyBorder="1" applyAlignment="1">
      <alignment horizontal="left" vertical="top" wrapText="1"/>
    </xf>
    <xf numFmtId="0" fontId="44" fillId="0" borderId="16" xfId="4" applyBorder="1" applyAlignment="1">
      <alignment horizontal="left" vertical="top" wrapText="1"/>
    </xf>
    <xf numFmtId="0" fontId="44" fillId="0" borderId="15" xfId="4" applyBorder="1" applyAlignment="1">
      <alignment horizontal="left" vertical="top"/>
    </xf>
    <xf numFmtId="0" fontId="44" fillId="0" borderId="16" xfId="4" applyBorder="1" applyAlignment="1">
      <alignment horizontal="left" vertical="top"/>
    </xf>
    <xf numFmtId="0" fontId="48" fillId="4" borderId="8" xfId="0" applyFont="1" applyFill="1" applyBorder="1" applyAlignment="1">
      <alignment horizontal="left" vertical="top" wrapText="1"/>
    </xf>
    <xf numFmtId="0" fontId="48" fillId="4" borderId="8" xfId="0" applyFont="1" applyFill="1" applyBorder="1" applyAlignment="1">
      <alignment vertical="top" wrapText="1"/>
    </xf>
    <xf numFmtId="0" fontId="51" fillId="4" borderId="8" xfId="0" applyFont="1" applyFill="1" applyBorder="1" applyAlignment="1">
      <alignment horizontal="left" vertical="top" wrapText="1"/>
    </xf>
    <xf numFmtId="0" fontId="51" fillId="4" borderId="8" xfId="0" applyFont="1" applyFill="1" applyBorder="1" applyAlignment="1">
      <alignment vertical="top" wrapText="1"/>
    </xf>
    <xf numFmtId="0" fontId="48" fillId="0" borderId="16" xfId="0" applyFont="1" applyBorder="1" applyAlignment="1">
      <alignment vertical="top" wrapText="1"/>
    </xf>
  </cellXfs>
  <cellStyles count="6">
    <cellStyle name="Hyperlink 2" xfId="3" xr:uid="{00000000-0005-0000-0000-000027000000}"/>
    <cellStyle name="Normal 2" xfId="4" xr:uid="{00000000-0005-0000-0000-00002B000000}"/>
    <cellStyle name="Percent 2" xfId="5" xr:uid="{00000000-0005-0000-0000-000033000000}"/>
    <cellStyle name="百分比" xfId="2" builtinId="5"/>
    <cellStyle name="常规" xfId="0" builtinId="0"/>
    <cellStyle name="超链接" xfId="1" builtinId="8"/>
  </cellStyles>
  <dxfs count="78">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333333"/>
    </indexedColors>
    <mruColors>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001218759522"/>
          <c:y val="8.0808147234180394E-2"/>
          <c:w val="0.816006375049805"/>
          <c:h val="0.83838452755462101"/>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Snapshot!$J$37</c:f>
              <c:numCache>
                <c:formatCode>#,##0</c:formatCode>
                <c:ptCount val="1"/>
                <c:pt idx="0">
                  <c:v>0</c:v>
                </c:pt>
              </c:numCache>
            </c:numRef>
          </c:val>
          <c:extLst>
            <c:ext xmlns:c16="http://schemas.microsoft.com/office/drawing/2014/chart" uri="{C3380CC4-5D6E-409C-BE32-E72D297353CC}">
              <c16:uniqueId val="{00000000-4581-401B-82D5-B846350B2BA6}"/>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Snapshot!$J$40</c:f>
              <c:numCache>
                <c:formatCode>#,##0</c:formatCode>
                <c:ptCount val="1"/>
                <c:pt idx="0">
                  <c:v>0</c:v>
                </c:pt>
              </c:numCache>
            </c:numRef>
          </c:val>
          <c:extLst>
            <c:ext xmlns:c16="http://schemas.microsoft.com/office/drawing/2014/chart" uri="{C3380CC4-5D6E-409C-BE32-E72D297353CC}">
              <c16:uniqueId val="{00000001-4581-401B-82D5-B846350B2BA6}"/>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Snapshot!$J$38</c:f>
              <c:numCache>
                <c:formatCode>#,##0</c:formatCode>
                <c:ptCount val="1"/>
                <c:pt idx="0">
                  <c:v>0</c:v>
                </c:pt>
              </c:numCache>
            </c:numRef>
          </c:val>
          <c:extLst>
            <c:ext xmlns:c16="http://schemas.microsoft.com/office/drawing/2014/chart" uri="{C3380CC4-5D6E-409C-BE32-E72D297353CC}">
              <c16:uniqueId val="{00000002-4581-401B-82D5-B846350B2BA6}"/>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Snapshot!$J$39</c:f>
              <c:numCache>
                <c:formatCode>#,##0</c:formatCode>
                <c:ptCount val="1"/>
                <c:pt idx="0">
                  <c:v>0</c:v>
                </c:pt>
              </c:numCache>
            </c:numRef>
          </c:val>
          <c:extLst>
            <c:ext xmlns:c16="http://schemas.microsoft.com/office/drawing/2014/chart" uri="{C3380CC4-5D6E-409C-BE32-E72D297353CC}">
              <c16:uniqueId val="{00000003-4581-401B-82D5-B846350B2BA6}"/>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Snapshot!$J$36</c:f>
              <c:numCache>
                <c:formatCode>#,##0</c:formatCode>
                <c:ptCount val="1"/>
                <c:pt idx="0">
                  <c:v>0</c:v>
                </c:pt>
              </c:numCache>
            </c:numRef>
          </c:val>
          <c:extLst>
            <c:ext xmlns:c16="http://schemas.microsoft.com/office/drawing/2014/chart" uri="{C3380CC4-5D6E-409C-BE32-E72D297353CC}">
              <c16:uniqueId val="{00000004-4581-401B-82D5-B846350B2BA6}"/>
            </c:ext>
          </c:extLst>
        </c:ser>
        <c:dLbls>
          <c:showLegendKey val="0"/>
          <c:showVal val="0"/>
          <c:showCatName val="0"/>
          <c:showSerName val="0"/>
          <c:showPercent val="0"/>
          <c:showBubbleSize val="0"/>
        </c:dLbls>
        <c:gapWidth val="100"/>
        <c:axId val="98182272"/>
        <c:axId val="98183808"/>
      </c:barChart>
      <c:catAx>
        <c:axId val="98182272"/>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3808"/>
        <c:crosses val="autoZero"/>
        <c:auto val="1"/>
        <c:lblAlgn val="ctr"/>
        <c:lblOffset val="100"/>
        <c:tickLblSkip val="1"/>
        <c:noMultiLvlLbl val="0"/>
      </c:catAx>
      <c:valAx>
        <c:axId val="98183808"/>
        <c:scaling>
          <c:orientation val="minMax"/>
        </c:scaling>
        <c:delete val="0"/>
        <c:axPos val="l"/>
        <c:majorGridlines>
          <c:spPr>
            <a:ln w="3175" cap="flat" cmpd="sng" algn="ctr">
              <a:solidFill>
                <a:srgbClr val="000000"/>
              </a:solidFill>
              <a:prstDash val="solid"/>
              <a:round/>
            </a:ln>
          </c:spPr>
        </c:majorGridlines>
        <c:numFmt formatCode="#,##0"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22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'20 - X'!$D$5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'20 - X'!$E$5</c:f>
              <c:numCache>
                <c:formatCode>General</c:formatCode>
                <c:ptCount val="1"/>
                <c:pt idx="0">
                  <c:v>0</c:v>
                </c:pt>
              </c:numCache>
            </c:numRef>
          </c:val>
          <c:extLst>
            <c:ext xmlns:c16="http://schemas.microsoft.com/office/drawing/2014/chart" uri="{C3380CC4-5D6E-409C-BE32-E72D297353CC}">
              <c16:uniqueId val="{00000000-516D-4CB7-AB1C-CE89BA9ED479}"/>
            </c:ext>
          </c:extLst>
        </c:ser>
        <c:ser>
          <c:idx val="2"/>
          <c:order val="1"/>
          <c:tx>
            <c:strRef>
              <c:f>'20 - X'!$D$6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'20 - X'!$E$6</c:f>
              <c:numCache>
                <c:formatCode>General</c:formatCode>
                <c:ptCount val="1"/>
                <c:pt idx="0">
                  <c:v>0</c:v>
                </c:pt>
              </c:numCache>
            </c:numRef>
          </c:val>
          <c:extLst>
            <c:ext xmlns:c16="http://schemas.microsoft.com/office/drawing/2014/chart" uri="{C3380CC4-5D6E-409C-BE32-E72D297353CC}">
              <c16:uniqueId val="{00000001-516D-4CB7-AB1C-CE89BA9ED479}"/>
            </c:ext>
          </c:extLst>
        </c:ser>
        <c:ser>
          <c:idx val="4"/>
          <c:order val="2"/>
          <c:tx>
            <c:strRef>
              <c:f>'20 - X'!$D$8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'20 - X'!$E$8</c:f>
              <c:numCache>
                <c:formatCode>General</c:formatCode>
                <c:ptCount val="1"/>
                <c:pt idx="0">
                  <c:v>0</c:v>
                </c:pt>
              </c:numCache>
            </c:numRef>
          </c:val>
          <c:extLst>
            <c:ext xmlns:c16="http://schemas.microsoft.com/office/drawing/2014/chart" uri="{C3380CC4-5D6E-409C-BE32-E72D297353CC}">
              <c16:uniqueId val="{00000002-516D-4CB7-AB1C-CE89BA9ED479}"/>
            </c:ext>
          </c:extLst>
        </c:ser>
        <c:ser>
          <c:idx val="0"/>
          <c:order val="3"/>
          <c:tx>
            <c:strRef>
              <c:f>'20 - X'!$D$4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'20 - X'!$E$4</c:f>
              <c:numCache>
                <c:formatCode>General</c:formatCode>
                <c:ptCount val="1"/>
                <c:pt idx="0">
                  <c:v>0</c:v>
                </c:pt>
              </c:numCache>
            </c:numRef>
          </c:val>
          <c:extLst>
            <c:ext xmlns:c16="http://schemas.microsoft.com/office/drawing/2014/chart" uri="{C3380CC4-5D6E-409C-BE32-E72D297353CC}">
              <c16:uniqueId val="{00000003-516D-4CB7-AB1C-CE89BA9ED479}"/>
            </c:ext>
          </c:extLst>
        </c:ser>
        <c:ser>
          <c:idx val="3"/>
          <c:order val="4"/>
          <c:tx>
            <c:strRef>
              <c:f>'20 - X'!$D$7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'20 - X'!$E$7</c:f>
              <c:numCache>
                <c:formatCode>General</c:formatCode>
                <c:ptCount val="1"/>
                <c:pt idx="0">
                  <c:v>0</c:v>
                </c:pt>
              </c:numCache>
            </c:numRef>
          </c:val>
          <c:extLst>
            <c:ext xmlns:c16="http://schemas.microsoft.com/office/drawing/2014/chart" uri="{C3380CC4-5D6E-409C-BE32-E72D297353CC}">
              <c16:uniqueId val="{00000004-516D-4CB7-AB1C-CE89BA9ED479}"/>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5934393729401"/>
          <c:y val="8.0808147234180394E-2"/>
          <c:w val="0.71053022863069404"/>
          <c:h val="0.84175153368937905"/>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Snapshot!$L$37</c:f>
              <c:numCache>
                <c:formatCode>#,##0.0\ \h</c:formatCode>
                <c:ptCount val="1"/>
                <c:pt idx="0">
                  <c:v>0</c:v>
                </c:pt>
              </c:numCache>
            </c:numRef>
          </c:val>
          <c:extLst>
            <c:ext xmlns:c16="http://schemas.microsoft.com/office/drawing/2014/chart" uri="{C3380CC4-5D6E-409C-BE32-E72D297353CC}">
              <c16:uniqueId val="{00000000-765A-43C1-84A4-C42A07FE4FF9}"/>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Snapshot!$L$40</c:f>
              <c:numCache>
                <c:formatCode>#,##0.0\ \h</c:formatCode>
                <c:ptCount val="1"/>
                <c:pt idx="0">
                  <c:v>0</c:v>
                </c:pt>
              </c:numCache>
            </c:numRef>
          </c:val>
          <c:extLst>
            <c:ext xmlns:c16="http://schemas.microsoft.com/office/drawing/2014/chart" uri="{C3380CC4-5D6E-409C-BE32-E72D297353CC}">
              <c16:uniqueId val="{00000001-765A-43C1-84A4-C42A07FE4FF9}"/>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Snapshot!$L$38</c:f>
              <c:numCache>
                <c:formatCode>#,##0.0\ \h</c:formatCode>
                <c:ptCount val="1"/>
                <c:pt idx="0">
                  <c:v>0</c:v>
                </c:pt>
              </c:numCache>
            </c:numRef>
          </c:val>
          <c:extLst>
            <c:ext xmlns:c16="http://schemas.microsoft.com/office/drawing/2014/chart" uri="{C3380CC4-5D6E-409C-BE32-E72D297353CC}">
              <c16:uniqueId val="{00000002-765A-43C1-84A4-C42A07FE4FF9}"/>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Snapshot!$L$39</c:f>
              <c:numCache>
                <c:formatCode>#,##0.0\ \h</c:formatCode>
                <c:ptCount val="1"/>
                <c:pt idx="0">
                  <c:v>0</c:v>
                </c:pt>
              </c:numCache>
            </c:numRef>
          </c:val>
          <c:extLst>
            <c:ext xmlns:c16="http://schemas.microsoft.com/office/drawing/2014/chart" uri="{C3380CC4-5D6E-409C-BE32-E72D297353CC}">
              <c16:uniqueId val="{00000003-765A-43C1-84A4-C42A07FE4FF9}"/>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Snapshot!$L$36</c:f>
              <c:numCache>
                <c:formatCode>#,##0.0\ \h</c:formatCode>
                <c:ptCount val="1"/>
                <c:pt idx="0">
                  <c:v>0</c:v>
                </c:pt>
              </c:numCache>
            </c:numRef>
          </c:val>
          <c:extLst>
            <c:ext xmlns:c16="http://schemas.microsoft.com/office/drawing/2014/chart" uri="{C3380CC4-5D6E-409C-BE32-E72D297353CC}">
              <c16:uniqueId val="{00000004-765A-43C1-84A4-C42A07FE4FF9}"/>
            </c:ext>
          </c:extLst>
        </c:ser>
        <c:dLbls>
          <c:showLegendKey val="0"/>
          <c:showVal val="0"/>
          <c:showCatName val="0"/>
          <c:showSerName val="0"/>
          <c:showPercent val="0"/>
          <c:showBubbleSize val="0"/>
        </c:dLbls>
        <c:gapWidth val="100"/>
        <c:axId val="115369472"/>
        <c:axId val="115371008"/>
      </c:barChart>
      <c:catAx>
        <c:axId val="115369472"/>
        <c:scaling>
          <c:orientation val="minMax"/>
        </c:scaling>
        <c:delete val="0"/>
        <c:axPos val="b"/>
        <c:majorTickMark val="none"/>
        <c:minorTickMark val="none"/>
        <c:tickLblPos val="none"/>
        <c:spPr>
          <a:ln w="3175" cap="flat" cmpd="sng" algn="ctr">
            <a:solidFill>
              <a:srgbClr val="000000"/>
            </a:solidFill>
            <a:prstDash val="solid"/>
            <a:round/>
          </a:ln>
        </c:spPr>
        <c:txPr>
          <a:bodyPr rot="-60000000" spcFirstLastPara="0" vertOverflow="ellipsis" vert="horz" wrap="square" anchor="ctr" anchorCtr="1"/>
          <a:lstStyle/>
          <a:p>
            <a:pPr>
              <a:defRPr lang="zh-CN" sz="275"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71008"/>
        <c:crosses val="autoZero"/>
        <c:auto val="1"/>
        <c:lblAlgn val="ctr"/>
        <c:lblOffset val="100"/>
        <c:noMultiLvlLbl val="0"/>
      </c:catAx>
      <c:valAx>
        <c:axId val="115371008"/>
        <c:scaling>
          <c:orientation val="minMax"/>
        </c:scaling>
        <c:delete val="0"/>
        <c:axPos val="l"/>
        <c:majorGridlines>
          <c:spPr>
            <a:ln w="3175" cap="flat" cmpd="sng" algn="ctr">
              <a:solidFill>
                <a:srgbClr val="00000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694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7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26906340237"/>
          <c:y val="0.102222333140552"/>
          <c:w val="0.87523171023431301"/>
          <c:h val="0.58222285397445095"/>
        </c:manualLayout>
      </c:layout>
      <c:lineChart>
        <c:grouping val="standard"/>
        <c:varyColors val="0"/>
        <c:ser>
          <c:idx val="0"/>
          <c:order val="0"/>
          <c:tx>
            <c:strRef>
              <c:f>Trend!$C$32</c:f>
              <c:strCache>
                <c:ptCount val="1"/>
                <c:pt idx="0">
                  <c:v>Total</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Trend!$C$33:$C$43</c:f>
              <c:numCache>
                <c:formatCode>0\ </c:formatCode>
                <c:ptCount val="11"/>
                <c:pt idx="0">
                  <c:v>109</c:v>
                </c:pt>
                <c:pt idx="1">
                  <c:v>356</c:v>
                </c:pt>
                <c:pt idx="2">
                  <c:v>379</c:v>
                </c:pt>
                <c:pt idx="3">
                  <c:v>412</c:v>
                </c:pt>
                <c:pt idx="4">
                  <c:v>439</c:v>
                </c:pt>
                <c:pt idx="5">
                  <c:v>504</c:v>
                </c:pt>
                <c:pt idx="6">
                  <c:v>514</c:v>
                </c:pt>
                <c:pt idx="7">
                  <c:v>519</c:v>
                </c:pt>
                <c:pt idx="8">
                  <c:v>543</c:v>
                </c:pt>
                <c:pt idx="9">
                  <c:v>552</c:v>
                </c:pt>
              </c:numCache>
            </c:numRef>
          </c:val>
          <c:smooth val="0"/>
          <c:extLst>
            <c:ext xmlns:c16="http://schemas.microsoft.com/office/drawing/2014/chart" uri="{C3380CC4-5D6E-409C-BE32-E72D297353CC}">
              <c16:uniqueId val="{00000000-C9D7-4A23-8822-791812078964}"/>
            </c:ext>
          </c:extLst>
        </c:ser>
        <c:dLbls>
          <c:showLegendKey val="0"/>
          <c:showVal val="0"/>
          <c:showCatName val="0"/>
          <c:showSerName val="0"/>
          <c:showPercent val="0"/>
          <c:showBubbleSize val="0"/>
        </c:dLbls>
        <c:marker val="1"/>
        <c:smooth val="0"/>
        <c:axId val="115096576"/>
        <c:axId val="115107328"/>
      </c:lineChart>
      <c:catAx>
        <c:axId val="11509657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3669840352524703"/>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07328"/>
        <c:crosses val="autoZero"/>
        <c:auto val="1"/>
        <c:lblAlgn val="ctr"/>
        <c:lblOffset val="100"/>
        <c:tickLblSkip val="1"/>
        <c:noMultiLvlLbl val="0"/>
      </c:catAx>
      <c:valAx>
        <c:axId val="115107328"/>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09657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9719436223201"/>
          <c:y val="4.6843316941222103E-2"/>
          <c:w val="0.81584237299115603"/>
          <c:h val="0.74745640510558697"/>
        </c:manualLayout>
      </c:layout>
      <c:barChart>
        <c:barDir val="col"/>
        <c:grouping val="stacked"/>
        <c:varyColors val="0"/>
        <c:ser>
          <c:idx val="0"/>
          <c:order val="0"/>
          <c:tx>
            <c:strRef>
              <c:f>Trend!$E$31</c:f>
              <c:strCache>
                <c:ptCount val="1"/>
                <c:pt idx="0">
                  <c:v>Total
Test  Time</c:v>
                </c:pt>
              </c:strCache>
            </c:strRef>
          </c:tx>
          <c:spPr>
            <a:gradFill rotWithShape="0">
              <a:gsLst>
                <a:gs pos="0">
                  <a:srgbClr xmlns:mc="http://schemas.openxmlformats.org/markup-compatibility/2006" xmlns:a14="http://schemas.microsoft.com/office/drawing/2010/main" val="000076" mc:Ignorable="a14" a14:legacySpreadsheetColorIndex="12">
                    <a:gamma/>
                    <a:shade val="46275"/>
                    <a:invGamma/>
                  </a:srgbClr>
                </a:gs>
                <a:gs pos="5000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000076" mc:Ignorable="a14" a14:legacySpreadsheetColorIndex="12">
                    <a:gamma/>
                    <a:shade val="46275"/>
                    <a:invGamma/>
                  </a:srgbClr>
                </a:gs>
              </a:gsLst>
              <a:lin ang="0" scaled="1"/>
            </a:gradFill>
            <a:ln w="25400">
              <a:noFill/>
            </a:ln>
          </c:spPr>
          <c:invertIfNegative val="0"/>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Trend!$E$33:$E$43</c:f>
              <c:numCache>
                <c:formatCode>0.0\ \h</c:formatCode>
                <c:ptCount val="11"/>
                <c:pt idx="0">
                  <c:v>40.4</c:v>
                </c:pt>
                <c:pt idx="1">
                  <c:v>111.3</c:v>
                </c:pt>
                <c:pt idx="2">
                  <c:v>90.8</c:v>
                </c:pt>
                <c:pt idx="3">
                  <c:v>92.3</c:v>
                </c:pt>
                <c:pt idx="4">
                  <c:v>75.8</c:v>
                </c:pt>
                <c:pt idx="5">
                  <c:v>85.4</c:v>
                </c:pt>
                <c:pt idx="6">
                  <c:v>76.400000000000006</c:v>
                </c:pt>
                <c:pt idx="7">
                  <c:v>65.2</c:v>
                </c:pt>
                <c:pt idx="8">
                  <c:v>66.400000000000006</c:v>
                </c:pt>
                <c:pt idx="9">
                  <c:v>61.8</c:v>
                </c:pt>
              </c:numCache>
            </c:numRef>
          </c:val>
          <c:extLst>
            <c:ext xmlns:c16="http://schemas.microsoft.com/office/drawing/2014/chart" uri="{C3380CC4-5D6E-409C-BE32-E72D297353CC}">
              <c16:uniqueId val="{00000000-9F35-40AB-BCAD-CA6A6A795C43}"/>
            </c:ext>
          </c:extLst>
        </c:ser>
        <c:dLbls>
          <c:showLegendKey val="0"/>
          <c:showVal val="0"/>
          <c:showCatName val="0"/>
          <c:showSerName val="0"/>
          <c:showPercent val="0"/>
          <c:showBubbleSize val="0"/>
        </c:dLbls>
        <c:gapWidth val="30"/>
        <c:overlap val="100"/>
        <c:axId val="115131136"/>
        <c:axId val="115133056"/>
      </c:barChart>
      <c:catAx>
        <c:axId val="11513113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6138645045606902"/>
              <c:y val="0.90427955161409301"/>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3056"/>
        <c:crosses val="autoZero"/>
        <c:auto val="1"/>
        <c:lblAlgn val="ctr"/>
        <c:lblOffset val="100"/>
        <c:tickLblSkip val="1"/>
        <c:noMultiLvlLbl val="0"/>
      </c:catAx>
      <c:valAx>
        <c:axId val="115133056"/>
        <c:scaling>
          <c:orientation val="minMax"/>
        </c:scaling>
        <c:delete val="0"/>
        <c:axPos val="l"/>
        <c:majorGridlines>
          <c:spPr>
            <a:ln w="3175" cap="flat" cmpd="sng" algn="ctr">
              <a:solidFill>
                <a:srgbClr val="C0C0C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113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2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578233169706398E-2"/>
          <c:y val="0.102222333140552"/>
          <c:w val="0.89358038340484403"/>
          <c:h val="0.58222285397445095"/>
        </c:manualLayout>
      </c:layout>
      <c:lineChart>
        <c:grouping val="standard"/>
        <c:varyColors val="0"/>
        <c:ser>
          <c:idx val="0"/>
          <c:order val="0"/>
          <c:tx>
            <c:strRef>
              <c:f>Trend!$D$32</c:f>
              <c:strCache>
                <c:ptCount val="1"/>
                <c:pt idx="0">
                  <c:v>Failed</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Trend!$D$33:$D$43</c:f>
              <c:numCache>
                <c:formatCode>0\ </c:formatCode>
                <c:ptCount val="11"/>
                <c:pt idx="0">
                  <c:v>15</c:v>
                </c:pt>
                <c:pt idx="1">
                  <c:v>24</c:v>
                </c:pt>
                <c:pt idx="2">
                  <c:v>16</c:v>
                </c:pt>
                <c:pt idx="3">
                  <c:v>14</c:v>
                </c:pt>
                <c:pt idx="4">
                  <c:v>13</c:v>
                </c:pt>
                <c:pt idx="5">
                  <c:v>12</c:v>
                </c:pt>
                <c:pt idx="6">
                  <c:v>4</c:v>
                </c:pt>
                <c:pt idx="7">
                  <c:v>4</c:v>
                </c:pt>
                <c:pt idx="8">
                  <c:v>3</c:v>
                </c:pt>
                <c:pt idx="9">
                  <c:v>2</c:v>
                </c:pt>
              </c:numCache>
            </c:numRef>
          </c:val>
          <c:smooth val="0"/>
          <c:extLst>
            <c:ext xmlns:c16="http://schemas.microsoft.com/office/drawing/2014/chart" uri="{C3380CC4-5D6E-409C-BE32-E72D297353CC}">
              <c16:uniqueId val="{00000000-ED10-453D-9513-C4D08F37A824}"/>
            </c:ext>
          </c:extLst>
        </c:ser>
        <c:dLbls>
          <c:showLegendKey val="0"/>
          <c:showVal val="0"/>
          <c:showCatName val="0"/>
          <c:showSerName val="0"/>
          <c:showPercent val="0"/>
          <c:showBubbleSize val="0"/>
        </c:dLbls>
        <c:marker val="1"/>
        <c:smooth val="0"/>
        <c:axId val="114494848"/>
        <c:axId val="114521984"/>
      </c:lineChart>
      <c:catAx>
        <c:axId val="114494848"/>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39266170627754099"/>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521984"/>
        <c:crosses val="autoZero"/>
        <c:auto val="1"/>
        <c:lblAlgn val="ctr"/>
        <c:lblOffset val="100"/>
        <c:tickLblSkip val="1"/>
        <c:noMultiLvlLbl val="0"/>
      </c:catAx>
      <c:valAx>
        <c:axId val="114521984"/>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494848"/>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 Schedule Blend'!$D$5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 Schedule Blend'!$E$5</c:f>
              <c:numCache>
                <c:formatCode>General</c:formatCode>
                <c:ptCount val="1"/>
                <c:pt idx="0">
                  <c:v>2</c:v>
                </c:pt>
              </c:numCache>
            </c:numRef>
          </c:val>
          <c:extLst>
            <c:ext xmlns:c16="http://schemas.microsoft.com/office/drawing/2014/chart" uri="{C3380CC4-5D6E-409C-BE32-E72D297353CC}">
              <c16:uniqueId val="{00000000-B73E-476C-8D5B-BDCD67226B42}"/>
            </c:ext>
          </c:extLst>
        </c:ser>
        <c:ser>
          <c:idx val="2"/>
          <c:order val="1"/>
          <c:tx>
            <c:strRef>
              <c:f>' Schedule Blend'!$D$6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 Schedule Blend'!$E$6</c:f>
              <c:numCache>
                <c:formatCode>General</c:formatCode>
                <c:ptCount val="1"/>
                <c:pt idx="0">
                  <c:v>1</c:v>
                </c:pt>
              </c:numCache>
            </c:numRef>
          </c:val>
          <c:extLst>
            <c:ext xmlns:c16="http://schemas.microsoft.com/office/drawing/2014/chart" uri="{C3380CC4-5D6E-409C-BE32-E72D297353CC}">
              <c16:uniqueId val="{00000001-B73E-476C-8D5B-BDCD67226B42}"/>
            </c:ext>
          </c:extLst>
        </c:ser>
        <c:ser>
          <c:idx val="4"/>
          <c:order val="2"/>
          <c:tx>
            <c:strRef>
              <c:f>' Schedule Blend'!$D$8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 Schedule Blend'!$E$8</c:f>
              <c:numCache>
                <c:formatCode>General</c:formatCode>
                <c:ptCount val="1"/>
                <c:pt idx="0">
                  <c:v>0</c:v>
                </c:pt>
              </c:numCache>
            </c:numRef>
          </c:val>
          <c:extLst>
            <c:ext xmlns:c16="http://schemas.microsoft.com/office/drawing/2014/chart" uri="{C3380CC4-5D6E-409C-BE32-E72D297353CC}">
              <c16:uniqueId val="{00000002-B73E-476C-8D5B-BDCD67226B42}"/>
            </c:ext>
          </c:extLst>
        </c:ser>
        <c:ser>
          <c:idx val="0"/>
          <c:order val="3"/>
          <c:tx>
            <c:strRef>
              <c:f>' Schedule Blend'!$D$4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 Schedule Blend'!$E$4</c:f>
              <c:numCache>
                <c:formatCode>General</c:formatCode>
                <c:ptCount val="1"/>
                <c:pt idx="0">
                  <c:v>1</c:v>
                </c:pt>
              </c:numCache>
            </c:numRef>
          </c:val>
          <c:extLst>
            <c:ext xmlns:c16="http://schemas.microsoft.com/office/drawing/2014/chart" uri="{C3380CC4-5D6E-409C-BE32-E72D297353CC}">
              <c16:uniqueId val="{00000003-B73E-476C-8D5B-BDCD67226B42}"/>
            </c:ext>
          </c:extLst>
        </c:ser>
        <c:ser>
          <c:idx val="3"/>
          <c:order val="4"/>
          <c:tx>
            <c:strRef>
              <c:f>' Schedule Blend'!$D$7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 Schedule Blend'!$E$7</c:f>
              <c:numCache>
                <c:formatCode>General</c:formatCode>
                <c:ptCount val="1"/>
                <c:pt idx="0">
                  <c:v>0</c:v>
                </c:pt>
              </c:numCache>
            </c:numRef>
          </c:val>
          <c:extLst>
            <c:ext xmlns:c16="http://schemas.microsoft.com/office/drawing/2014/chart" uri="{C3380CC4-5D6E-409C-BE32-E72D297353CC}">
              <c16:uniqueId val="{00000004-B73E-476C-8D5B-BDCD67226B42}"/>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'Reschedule Blend'!$D$5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'Reschedule Blend'!$E$5</c:f>
              <c:numCache>
                <c:formatCode>General</c:formatCode>
                <c:ptCount val="1"/>
                <c:pt idx="0">
                  <c:v>0</c:v>
                </c:pt>
              </c:numCache>
            </c:numRef>
          </c:val>
          <c:extLst>
            <c:ext xmlns:c16="http://schemas.microsoft.com/office/drawing/2014/chart" uri="{C3380CC4-5D6E-409C-BE32-E72D297353CC}">
              <c16:uniqueId val="{00000000-324D-4D44-A2FD-BF16C8EBF7EF}"/>
            </c:ext>
          </c:extLst>
        </c:ser>
        <c:ser>
          <c:idx val="2"/>
          <c:order val="1"/>
          <c:tx>
            <c:strRef>
              <c:f>'Reschedule Blend'!$D$6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'Reschedule Blend'!$E$6</c:f>
              <c:numCache>
                <c:formatCode>General</c:formatCode>
                <c:ptCount val="1"/>
                <c:pt idx="0">
                  <c:v>0</c:v>
                </c:pt>
              </c:numCache>
            </c:numRef>
          </c:val>
          <c:extLst>
            <c:ext xmlns:c16="http://schemas.microsoft.com/office/drawing/2014/chart" uri="{C3380CC4-5D6E-409C-BE32-E72D297353CC}">
              <c16:uniqueId val="{00000001-324D-4D44-A2FD-BF16C8EBF7EF}"/>
            </c:ext>
          </c:extLst>
        </c:ser>
        <c:ser>
          <c:idx val="4"/>
          <c:order val="2"/>
          <c:tx>
            <c:strRef>
              <c:f>'Reschedule Blend'!$D$8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'Reschedule Blend'!$E$8</c:f>
              <c:numCache>
                <c:formatCode>General</c:formatCode>
                <c:ptCount val="1"/>
                <c:pt idx="0">
                  <c:v>0</c:v>
                </c:pt>
              </c:numCache>
            </c:numRef>
          </c:val>
          <c:extLst>
            <c:ext xmlns:c16="http://schemas.microsoft.com/office/drawing/2014/chart" uri="{C3380CC4-5D6E-409C-BE32-E72D297353CC}">
              <c16:uniqueId val="{00000002-324D-4D44-A2FD-BF16C8EBF7EF}"/>
            </c:ext>
          </c:extLst>
        </c:ser>
        <c:ser>
          <c:idx val="0"/>
          <c:order val="3"/>
          <c:tx>
            <c:strRef>
              <c:f>'Reschedule Blend'!$D$4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'Reschedule Blend'!$E$4</c:f>
              <c:numCache>
                <c:formatCode>General</c:formatCode>
                <c:ptCount val="1"/>
                <c:pt idx="0">
                  <c:v>0</c:v>
                </c:pt>
              </c:numCache>
            </c:numRef>
          </c:val>
          <c:extLst>
            <c:ext xmlns:c16="http://schemas.microsoft.com/office/drawing/2014/chart" uri="{C3380CC4-5D6E-409C-BE32-E72D297353CC}">
              <c16:uniqueId val="{00000003-324D-4D44-A2FD-BF16C8EBF7EF}"/>
            </c:ext>
          </c:extLst>
        </c:ser>
        <c:ser>
          <c:idx val="3"/>
          <c:order val="4"/>
          <c:tx>
            <c:strRef>
              <c:f>'Reschedule Blend'!$D$7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'Reschedule Blend'!$E$7</c:f>
              <c:numCache>
                <c:formatCode>General</c:formatCode>
                <c:ptCount val="1"/>
                <c:pt idx="0">
                  <c:v>0</c:v>
                </c:pt>
              </c:numCache>
            </c:numRef>
          </c:val>
          <c:extLst>
            <c:ext xmlns:c16="http://schemas.microsoft.com/office/drawing/2014/chart" uri="{C3380CC4-5D6E-409C-BE32-E72D297353CC}">
              <c16:uniqueId val="{00000004-324D-4D44-A2FD-BF16C8EBF7EF}"/>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CancelBlend!$D$5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CancelBlend!$E$5</c:f>
              <c:numCache>
                <c:formatCode>General</c:formatCode>
                <c:ptCount val="1"/>
                <c:pt idx="0">
                  <c:v>0</c:v>
                </c:pt>
              </c:numCache>
            </c:numRef>
          </c:val>
          <c:extLst>
            <c:ext xmlns:c16="http://schemas.microsoft.com/office/drawing/2014/chart" uri="{C3380CC4-5D6E-409C-BE32-E72D297353CC}">
              <c16:uniqueId val="{00000000-0ABA-4F2A-87F7-19C996A4661B}"/>
            </c:ext>
          </c:extLst>
        </c:ser>
        <c:ser>
          <c:idx val="2"/>
          <c:order val="1"/>
          <c:tx>
            <c:strRef>
              <c:f>CancelBlend!$D$6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CancelBlend!$E$6</c:f>
              <c:numCache>
                <c:formatCode>General</c:formatCode>
                <c:ptCount val="1"/>
                <c:pt idx="0">
                  <c:v>0</c:v>
                </c:pt>
              </c:numCache>
            </c:numRef>
          </c:val>
          <c:extLst>
            <c:ext xmlns:c16="http://schemas.microsoft.com/office/drawing/2014/chart" uri="{C3380CC4-5D6E-409C-BE32-E72D297353CC}">
              <c16:uniqueId val="{00000001-0ABA-4F2A-87F7-19C996A4661B}"/>
            </c:ext>
          </c:extLst>
        </c:ser>
        <c:ser>
          <c:idx val="4"/>
          <c:order val="2"/>
          <c:tx>
            <c:strRef>
              <c:f>CancelBlend!$D$8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CancelBlend!$E$8</c:f>
              <c:numCache>
                <c:formatCode>General</c:formatCode>
                <c:ptCount val="1"/>
                <c:pt idx="0">
                  <c:v>0</c:v>
                </c:pt>
              </c:numCache>
            </c:numRef>
          </c:val>
          <c:extLst>
            <c:ext xmlns:c16="http://schemas.microsoft.com/office/drawing/2014/chart" uri="{C3380CC4-5D6E-409C-BE32-E72D297353CC}">
              <c16:uniqueId val="{00000002-0ABA-4F2A-87F7-19C996A4661B}"/>
            </c:ext>
          </c:extLst>
        </c:ser>
        <c:ser>
          <c:idx val="0"/>
          <c:order val="3"/>
          <c:tx>
            <c:strRef>
              <c:f>CancelBlend!$D$4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CancelBlend!$E$4</c:f>
              <c:numCache>
                <c:formatCode>General</c:formatCode>
                <c:ptCount val="1"/>
                <c:pt idx="0">
                  <c:v>0</c:v>
                </c:pt>
              </c:numCache>
            </c:numRef>
          </c:val>
          <c:extLst>
            <c:ext xmlns:c16="http://schemas.microsoft.com/office/drawing/2014/chart" uri="{C3380CC4-5D6E-409C-BE32-E72D297353CC}">
              <c16:uniqueId val="{00000003-0ABA-4F2A-87F7-19C996A4661B}"/>
            </c:ext>
          </c:extLst>
        </c:ser>
        <c:ser>
          <c:idx val="3"/>
          <c:order val="4"/>
          <c:tx>
            <c:strRef>
              <c:f>CancelBlend!$D$7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CancelBlend!$E$7</c:f>
              <c:numCache>
                <c:formatCode>General</c:formatCode>
                <c:ptCount val="1"/>
                <c:pt idx="0">
                  <c:v>0</c:v>
                </c:pt>
              </c:numCache>
            </c:numRef>
          </c:val>
          <c:extLst>
            <c:ext xmlns:c16="http://schemas.microsoft.com/office/drawing/2014/chart" uri="{C3380CC4-5D6E-409C-BE32-E72D297353CC}">
              <c16:uniqueId val="{00000004-0ABA-4F2A-87F7-19C996A4661B}"/>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CancelBlend!$D$5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CancelBlend!$E$5</c:f>
              <c:numCache>
                <c:formatCode>General</c:formatCode>
                <c:ptCount val="1"/>
                <c:pt idx="0">
                  <c:v>0</c:v>
                </c:pt>
              </c:numCache>
            </c:numRef>
          </c:val>
          <c:extLst>
            <c:ext xmlns:c16="http://schemas.microsoft.com/office/drawing/2014/chart" uri="{C3380CC4-5D6E-409C-BE32-E72D297353CC}">
              <c16:uniqueId val="{00000000-36EB-4A62-B439-A61060E5FC97}"/>
            </c:ext>
          </c:extLst>
        </c:ser>
        <c:ser>
          <c:idx val="2"/>
          <c:order val="1"/>
          <c:tx>
            <c:strRef>
              <c:f>CancelBlend!$D$6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CancelBlend!$E$6</c:f>
              <c:numCache>
                <c:formatCode>General</c:formatCode>
                <c:ptCount val="1"/>
                <c:pt idx="0">
                  <c:v>0</c:v>
                </c:pt>
              </c:numCache>
            </c:numRef>
          </c:val>
          <c:extLst>
            <c:ext xmlns:c16="http://schemas.microsoft.com/office/drawing/2014/chart" uri="{C3380CC4-5D6E-409C-BE32-E72D297353CC}">
              <c16:uniqueId val="{00000001-36EB-4A62-B439-A61060E5FC97}"/>
            </c:ext>
          </c:extLst>
        </c:ser>
        <c:ser>
          <c:idx val="4"/>
          <c:order val="2"/>
          <c:tx>
            <c:strRef>
              <c:f>CancelBlend!$D$8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CancelBlend!$E$8</c:f>
              <c:numCache>
                <c:formatCode>General</c:formatCode>
                <c:ptCount val="1"/>
                <c:pt idx="0">
                  <c:v>0</c:v>
                </c:pt>
              </c:numCache>
            </c:numRef>
          </c:val>
          <c:extLst>
            <c:ext xmlns:c16="http://schemas.microsoft.com/office/drawing/2014/chart" uri="{C3380CC4-5D6E-409C-BE32-E72D297353CC}">
              <c16:uniqueId val="{00000002-36EB-4A62-B439-A61060E5FC97}"/>
            </c:ext>
          </c:extLst>
        </c:ser>
        <c:ser>
          <c:idx val="0"/>
          <c:order val="3"/>
          <c:tx>
            <c:strRef>
              <c:f>CancelBlend!$D$4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CancelBlend!$E$4</c:f>
              <c:numCache>
                <c:formatCode>General</c:formatCode>
                <c:ptCount val="1"/>
                <c:pt idx="0">
                  <c:v>0</c:v>
                </c:pt>
              </c:numCache>
            </c:numRef>
          </c:val>
          <c:extLst>
            <c:ext xmlns:c16="http://schemas.microsoft.com/office/drawing/2014/chart" uri="{C3380CC4-5D6E-409C-BE32-E72D297353CC}">
              <c16:uniqueId val="{00000003-36EB-4A62-B439-A61060E5FC97}"/>
            </c:ext>
          </c:extLst>
        </c:ser>
        <c:ser>
          <c:idx val="3"/>
          <c:order val="4"/>
          <c:tx>
            <c:strRef>
              <c:f>CancelBlend!$D$7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CancelBlend!$E$7</c:f>
              <c:numCache>
                <c:formatCode>General</c:formatCode>
                <c:ptCount val="1"/>
                <c:pt idx="0">
                  <c:v>0</c:v>
                </c:pt>
              </c:numCache>
            </c:numRef>
          </c:val>
          <c:extLst>
            <c:ext xmlns:c16="http://schemas.microsoft.com/office/drawing/2014/chart" uri="{C3380CC4-5D6E-409C-BE32-E72D297353CC}">
              <c16:uniqueId val="{00000004-36EB-4A62-B439-A61060E5FC97}"/>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6</xdr:col>
      <xdr:colOff>0</xdr:colOff>
      <xdr:row>20</xdr:row>
      <xdr:rowOff>0</xdr:rowOff>
    </xdr:from>
    <xdr:to>
      <xdr:col>8</xdr:col>
      <xdr:colOff>0</xdr:colOff>
      <xdr:row>29</xdr:row>
      <xdr:rowOff>0</xdr:rowOff>
    </xdr:to>
    <xdr:graphicFrame macro="">
      <xdr:nvGraphicFramePr>
        <xdr:cNvPr id="1297" name="Chart 54">
          <a:extLst>
            <a:ext uri="{FF2B5EF4-FFF2-40B4-BE49-F238E27FC236}">
              <a16:creationId xmlns:a16="http://schemas.microsoft.com/office/drawing/2014/main" id="{00000000-0008-0000-0000-000011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104775</xdr:colOff>
          <xdr:row>46</xdr:row>
          <xdr:rowOff>19050</xdr:rowOff>
        </xdr:from>
        <xdr:to>
          <xdr:col>12</xdr:col>
          <xdr:colOff>0</xdr:colOff>
          <xdr:row>48</xdr:row>
          <xdr:rowOff>0</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solidFill>
              <a:srgbClr val="FFFFFF"/>
            </a:solidFill>
          </xdr:spPr>
        </xdr:sp>
        <xdr:clientData/>
      </xdr:twoCellAnchor>
    </mc:Choice>
    <mc:Fallback/>
  </mc:AlternateContent>
  <xdr:twoCellAnchor editAs="oneCell">
    <xdr:from>
      <xdr:col>6</xdr:col>
      <xdr:colOff>457200</xdr:colOff>
      <xdr:row>29</xdr:row>
      <xdr:rowOff>57150</xdr:rowOff>
    </xdr:from>
    <xdr:to>
      <xdr:col>10</xdr:col>
      <xdr:colOff>381000</xdr:colOff>
      <xdr:row>31</xdr:row>
      <xdr:rowOff>76200</xdr:rowOff>
    </xdr:to>
    <xdr:pic>
      <xdr:nvPicPr>
        <xdr:cNvPr id="1298" name="Picture 73">
          <a:extLst>
            <a:ext uri="{FF2B5EF4-FFF2-40B4-BE49-F238E27FC236}">
              <a16:creationId xmlns:a16="http://schemas.microsoft.com/office/drawing/2014/main" id="{00000000-0008-0000-0000-000012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3810000" y="6048375"/>
          <a:ext cx="2152650" cy="438150"/>
        </a:xfrm>
        <a:prstGeom prst="rect">
          <a:avLst/>
        </a:prstGeom>
        <a:noFill/>
        <a:ln w="0">
          <a:solidFill>
            <a:srgbClr xmlns:mc="http://schemas.openxmlformats.org/markup-compatibility/2006" xmlns:a14="http://schemas.microsoft.com/office/drawing/2010/main" val="333333" mc:Ignorable="a14" a14:legacySpreadsheetColorIndex="63"/>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20</xdr:row>
      <xdr:rowOff>0</xdr:rowOff>
    </xdr:from>
    <xdr:to>
      <xdr:col>12</xdr:col>
      <xdr:colOff>0</xdr:colOff>
      <xdr:row>29</xdr:row>
      <xdr:rowOff>0</xdr:rowOff>
    </xdr:to>
    <xdr:graphicFrame macro="">
      <xdr:nvGraphicFramePr>
        <xdr:cNvPr id="1299" name="Chart 74">
          <a:extLst>
            <a:ext uri="{FF2B5EF4-FFF2-40B4-BE49-F238E27FC236}">
              <a16:creationId xmlns:a16="http://schemas.microsoft.com/office/drawing/2014/main" id="{00000000-0008-0000-0000-000013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95250</xdr:rowOff>
    </xdr:from>
    <xdr:to>
      <xdr:col>12</xdr:col>
      <xdr:colOff>0</xdr:colOff>
      <xdr:row>3</xdr:row>
      <xdr:rowOff>0</xdr:rowOff>
    </xdr:to>
    <xdr:grpSp>
      <xdr:nvGrpSpPr>
        <xdr:cNvPr id="1300" name="Group 90">
          <a:extLst>
            <a:ext uri="{FF2B5EF4-FFF2-40B4-BE49-F238E27FC236}">
              <a16:creationId xmlns:a16="http://schemas.microsoft.com/office/drawing/2014/main" id="{00000000-0008-0000-0000-000014050000}"/>
            </a:ext>
          </a:extLst>
        </xdr:cNvPr>
        <xdr:cNvGrpSpPr/>
      </xdr:nvGrpSpPr>
      <xdr:grpSpPr>
        <a:xfrm>
          <a:off x="5581650" y="95250"/>
          <a:ext cx="895350" cy="523875"/>
          <a:chOff x="588" y="12"/>
          <a:chExt cx="94" cy="55"/>
        </a:xfrm>
      </xdr:grpSpPr>
      <xdr:sp macro="" textlink="">
        <xdr:nvSpPr>
          <xdr:cNvPr id="1082" name="Text Box 58">
            <a:extLst>
              <a:ext uri="{FF2B5EF4-FFF2-40B4-BE49-F238E27FC236}">
                <a16:creationId xmlns:a16="http://schemas.microsoft.com/office/drawing/2014/main" id="{00000000-0008-0000-0000-00003A0400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113" name="Object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618" y="12"/>
                <a:ext cx="34" cy="33"/>
              </a:xfrm>
              <a:prstGeom prst="rect">
                <a:avLst/>
              </a:prstGeom>
              <a:solidFill>
                <a:srgbClr val="FFFFFF"/>
              </a:solidFill>
              <a:ln w="9525">
                <a:solidFill>
                  <a:srgbClr val="C0C0C0"/>
                </a:solidFill>
                <a:miter lim="800000"/>
                <a:headEnd/>
                <a:tailEnd/>
              </a:ln>
            </xdr:spPr>
          </xdr:sp>
        </mc:Choice>
        <mc:Fallback/>
      </mc:AlternateContent>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104775</xdr:colOff>
          <xdr:row>44</xdr:row>
          <xdr:rowOff>19050</xdr:rowOff>
        </xdr:from>
        <xdr:to>
          <xdr:col>11</xdr:col>
          <xdr:colOff>400050</xdr:colOff>
          <xdr:row>45</xdr:row>
          <xdr:rowOff>161925</xdr:rowOff>
        </xdr:to>
        <xdr:sp macro="" textlink="">
          <xdr:nvSpPr>
            <xdr:cNvPr id="104460" name="Object 12" hidden="1">
              <a:extLst>
                <a:ext uri="{63B3BB69-23CF-44E3-9099-C40C66FF867C}">
                  <a14:compatExt spid="_x0000_s104460"/>
                </a:ext>
                <a:ext uri="{FF2B5EF4-FFF2-40B4-BE49-F238E27FC236}">
                  <a16:creationId xmlns:a16="http://schemas.microsoft.com/office/drawing/2014/main" id="{00000000-0008-0000-0100-00000C9801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0</xdr:colOff>
      <xdr:row>7</xdr:row>
      <xdr:rowOff>0</xdr:rowOff>
    </xdr:from>
    <xdr:to>
      <xdr:col>5</xdr:col>
      <xdr:colOff>0</xdr:colOff>
      <xdr:row>16</xdr:row>
      <xdr:rowOff>0</xdr:rowOff>
    </xdr:to>
    <xdr:graphicFrame macro="">
      <xdr:nvGraphicFramePr>
        <xdr:cNvPr id="104810" name="Chart 13">
          <a:extLst>
            <a:ext uri="{FF2B5EF4-FFF2-40B4-BE49-F238E27FC236}">
              <a16:creationId xmlns:a16="http://schemas.microsoft.com/office/drawing/2014/main" id="{00000000-0008-0000-0100-00006A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43</xdr:row>
      <xdr:rowOff>50800</xdr:rowOff>
    </xdr:from>
    <xdr:to>
      <xdr:col>5</xdr:col>
      <xdr:colOff>0</xdr:colOff>
      <xdr:row>46</xdr:row>
      <xdr:rowOff>0</xdr:rowOff>
    </xdr:to>
    <xdr:sp macro="" textlink="">
      <xdr:nvSpPr>
        <xdr:cNvPr id="104463" name="Text Box 15">
          <a:extLst>
            <a:ext uri="{FF2B5EF4-FFF2-40B4-BE49-F238E27FC236}">
              <a16:creationId xmlns:a16="http://schemas.microsoft.com/office/drawing/2014/main" id="{00000000-0008-0000-0100-00000F980100}"/>
            </a:ext>
          </a:extLst>
        </xdr:cNvPr>
        <xdr:cNvSpPr txBox="1">
          <a:spLocks noChangeArrowheads="1"/>
        </xdr:cNvSpPr>
      </xdr:nvSpPr>
      <xdr:spPr>
        <a:xfrm>
          <a:off x="895350" y="7680325"/>
          <a:ext cx="2409825" cy="463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CA" sz="800" b="0" i="0" u="none" strike="noStrike" baseline="0">
              <a:solidFill>
                <a:srgbClr val="0000FF"/>
              </a:solidFill>
              <a:latin typeface="Arial" panose="020B0604020202020204"/>
              <a:cs typeface="Arial" panose="020B0604020202020204"/>
            </a:rPr>
            <a:t>Note: To add more Test Cycles, copy row(s) from above and "insert copied cells" here to paste and insert this row down; the graphs auto-adjust.</a:t>
          </a:r>
        </a:p>
      </xdr:txBody>
    </xdr:sp>
    <xdr:clientData fPrintsWithSheet="0"/>
  </xdr:twoCellAnchor>
  <xdr:twoCellAnchor>
    <xdr:from>
      <xdr:col>6</xdr:col>
      <xdr:colOff>0</xdr:colOff>
      <xdr:row>7</xdr:row>
      <xdr:rowOff>0</xdr:rowOff>
    </xdr:from>
    <xdr:to>
      <xdr:col>12</xdr:col>
      <xdr:colOff>0</xdr:colOff>
      <xdr:row>27</xdr:row>
      <xdr:rowOff>0</xdr:rowOff>
    </xdr:to>
    <xdr:graphicFrame macro="">
      <xdr:nvGraphicFramePr>
        <xdr:cNvPr id="104812" name="Chart 16">
          <a:extLst>
            <a:ext uri="{FF2B5EF4-FFF2-40B4-BE49-F238E27FC236}">
              <a16:creationId xmlns:a16="http://schemas.microsoft.com/office/drawing/2014/main" id="{00000000-0008-0000-0100-00006C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0</xdr:colOff>
      <xdr:row>7</xdr:row>
      <xdr:rowOff>0</xdr:rowOff>
    </xdr:to>
    <xdr:sp macro="" textlink="">
      <xdr:nvSpPr>
        <xdr:cNvPr id="104465" name="Text Box 17">
          <a:extLst>
            <a:ext uri="{FF2B5EF4-FFF2-40B4-BE49-F238E27FC236}">
              <a16:creationId xmlns:a16="http://schemas.microsoft.com/office/drawing/2014/main" id="{00000000-0008-0000-0100-000011980100}"/>
            </a:ext>
          </a:extLst>
        </xdr:cNvPr>
        <xdr:cNvSpPr txBox="1">
          <a:spLocks noChangeArrowheads="1"/>
        </xdr:cNvSpPr>
      </xdr:nvSpPr>
      <xdr:spPr>
        <a:xfrm>
          <a:off x="0" y="1143000"/>
          <a:ext cx="330517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Case Counts</a:t>
          </a:r>
        </a:p>
      </xdr:txBody>
    </xdr:sp>
    <xdr:clientData/>
  </xdr:twoCellAnchor>
  <xdr:twoCellAnchor>
    <xdr:from>
      <xdr:col>5</xdr:col>
      <xdr:colOff>419100</xdr:colOff>
      <xdr:row>6</xdr:row>
      <xdr:rowOff>0</xdr:rowOff>
    </xdr:from>
    <xdr:to>
      <xdr:col>12</xdr:col>
      <xdr:colOff>0</xdr:colOff>
      <xdr:row>7</xdr:row>
      <xdr:rowOff>0</xdr:rowOff>
    </xdr:to>
    <xdr:sp macro="" textlink="">
      <xdr:nvSpPr>
        <xdr:cNvPr id="104466" name="Text Box 18">
          <a:extLst>
            <a:ext uri="{FF2B5EF4-FFF2-40B4-BE49-F238E27FC236}">
              <a16:creationId xmlns:a16="http://schemas.microsoft.com/office/drawing/2014/main" id="{00000000-0008-0000-0100-000012980100}"/>
            </a:ext>
          </a:extLst>
        </xdr:cNvPr>
        <xdr:cNvSpPr txBox="1">
          <a:spLocks noChangeArrowheads="1"/>
        </xdr:cNvSpPr>
      </xdr:nvSpPr>
      <xdr:spPr>
        <a:xfrm>
          <a:off x="3400425" y="1143000"/>
          <a:ext cx="305752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Time</a:t>
          </a:r>
        </a:p>
      </xdr:txBody>
    </xdr:sp>
    <xdr:clientData/>
  </xdr:twoCellAnchor>
  <xdr:twoCellAnchor>
    <xdr:from>
      <xdr:col>0</xdr:col>
      <xdr:colOff>0</xdr:colOff>
      <xdr:row>18</xdr:row>
      <xdr:rowOff>0</xdr:rowOff>
    </xdr:from>
    <xdr:to>
      <xdr:col>5</xdr:col>
      <xdr:colOff>0</xdr:colOff>
      <xdr:row>27</xdr:row>
      <xdr:rowOff>0</xdr:rowOff>
    </xdr:to>
    <xdr:graphicFrame macro="">
      <xdr:nvGraphicFramePr>
        <xdr:cNvPr id="104815" name="Chart 19">
          <a:extLst>
            <a:ext uri="{FF2B5EF4-FFF2-40B4-BE49-F238E27FC236}">
              <a16:creationId xmlns:a16="http://schemas.microsoft.com/office/drawing/2014/main" id="{00000000-0008-0000-0100-00006F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50800</xdr:rowOff>
    </xdr:from>
    <xdr:to>
      <xdr:col>5</xdr:col>
      <xdr:colOff>0</xdr:colOff>
      <xdr:row>18</xdr:row>
      <xdr:rowOff>0</xdr:rowOff>
    </xdr:to>
    <xdr:sp macro="" textlink="">
      <xdr:nvSpPr>
        <xdr:cNvPr id="104468" name="Text Box 20">
          <a:extLst>
            <a:ext uri="{FF2B5EF4-FFF2-40B4-BE49-F238E27FC236}">
              <a16:creationId xmlns:a16="http://schemas.microsoft.com/office/drawing/2014/main" id="{00000000-0008-0000-0100-000014980100}"/>
            </a:ext>
          </a:extLst>
        </xdr:cNvPr>
        <xdr:cNvSpPr txBox="1">
          <a:spLocks noChangeArrowheads="1"/>
        </xdr:cNvSpPr>
      </xdr:nvSpPr>
      <xdr:spPr>
        <a:xfrm>
          <a:off x="0" y="2860675"/>
          <a:ext cx="3305175" cy="2063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Failed Test Case Counts</a:t>
          </a:r>
        </a:p>
      </xdr:txBody>
    </xdr:sp>
    <xdr:clientData/>
  </xdr:twoCellAnchor>
  <xdr:twoCellAnchor>
    <xdr:from>
      <xdr:col>10</xdr:col>
      <xdr:colOff>139700</xdr:colOff>
      <xdr:row>0</xdr:row>
      <xdr:rowOff>95250</xdr:rowOff>
    </xdr:from>
    <xdr:to>
      <xdr:col>12</xdr:col>
      <xdr:colOff>0</xdr:colOff>
      <xdr:row>3</xdr:row>
      <xdr:rowOff>0</xdr:rowOff>
    </xdr:to>
    <xdr:grpSp>
      <xdr:nvGrpSpPr>
        <xdr:cNvPr id="104817" name="Group 25">
          <a:extLst>
            <a:ext uri="{FF2B5EF4-FFF2-40B4-BE49-F238E27FC236}">
              <a16:creationId xmlns:a16="http://schemas.microsoft.com/office/drawing/2014/main" id="{00000000-0008-0000-0100-000071990100}"/>
            </a:ext>
          </a:extLst>
        </xdr:cNvPr>
        <xdr:cNvGrpSpPr/>
      </xdr:nvGrpSpPr>
      <xdr:grpSpPr>
        <a:xfrm>
          <a:off x="5597525" y="95250"/>
          <a:ext cx="860425" cy="523875"/>
          <a:chOff x="588" y="12"/>
          <a:chExt cx="94" cy="55"/>
        </a:xfrm>
      </xdr:grpSpPr>
      <xdr:sp macro="" textlink="">
        <xdr:nvSpPr>
          <xdr:cNvPr id="104474" name="Text Box 26">
            <a:extLst>
              <a:ext uri="{FF2B5EF4-FFF2-40B4-BE49-F238E27FC236}">
                <a16:creationId xmlns:a16="http://schemas.microsoft.com/office/drawing/2014/main" id="{00000000-0008-0000-0100-00001A9801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04475" name="Object 27" hidden="1">
                <a:extLst>
                  <a:ext uri="{63B3BB69-23CF-44E3-9099-C40C66FF867C}">
                    <a14:compatExt spid="_x0000_s104475"/>
                  </a:ext>
                  <a:ext uri="{FF2B5EF4-FFF2-40B4-BE49-F238E27FC236}">
                    <a16:creationId xmlns:a16="http://schemas.microsoft.com/office/drawing/2014/main" id="{00000000-0008-0000-0100-00001B980100}"/>
                  </a:ext>
                </a:extLst>
              </xdr:cNvPr>
              <xdr:cNvSpPr/>
            </xdr:nvSpPr>
            <xdr:spPr bwMode="auto">
              <a:xfrm>
                <a:off x="618" y="12"/>
                <a:ext cx="35" cy="33"/>
              </a:xfrm>
              <a:prstGeom prst="rect">
                <a:avLst/>
              </a:prstGeom>
              <a:solidFill>
                <a:srgbClr val="FFFFFF"/>
              </a:solidFill>
              <a:ln w="9525">
                <a:solidFill>
                  <a:srgbClr val="C0C0C0"/>
                </a:solidFill>
                <a:miter lim="800000"/>
                <a:headEnd/>
                <a:tailEnd/>
              </a:ln>
            </xdr:spPr>
          </xdr:sp>
        </mc:Choice>
        <mc:Fallback/>
      </mc:AlternateContent>
    </xdr:grpSp>
    <xdr:clientData/>
  </xdr:twoCellAnchor>
  <xdr:twoCellAnchor>
    <xdr:from>
      <xdr:col>0</xdr:col>
      <xdr:colOff>31750</xdr:colOff>
      <xdr:row>42</xdr:row>
      <xdr:rowOff>133350</xdr:rowOff>
    </xdr:from>
    <xdr:to>
      <xdr:col>1</xdr:col>
      <xdr:colOff>596900</xdr:colOff>
      <xdr:row>44</xdr:row>
      <xdr:rowOff>76200</xdr:rowOff>
    </xdr:to>
    <xdr:sp macro="" textlink="">
      <xdr:nvSpPr>
        <xdr:cNvPr id="104818" name="Line 28">
          <a:extLst>
            <a:ext uri="{FF2B5EF4-FFF2-40B4-BE49-F238E27FC236}">
              <a16:creationId xmlns:a16="http://schemas.microsoft.com/office/drawing/2014/main" id="{00000000-0008-0000-0100-000072990100}"/>
            </a:ext>
          </a:extLst>
        </xdr:cNvPr>
        <xdr:cNvSpPr>
          <a:spLocks noChangeShapeType="1"/>
        </xdr:cNvSpPr>
      </xdr:nvSpPr>
      <xdr:spPr>
        <a:xfrm flipH="1" flipV="1">
          <a:off x="31750" y="7600950"/>
          <a:ext cx="850900" cy="266700"/>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xtLst>
          <a:ext uri="{909E8E84-426E-40DD-AFC4-6F175D3DCCD1}">
            <a14:hiddenFill xmlns:a14="http://schemas.microsoft.com/office/drawing/2010/main">
              <a:noFill/>
            </a14:hiddenFill>
          </a:ext>
        </a:extLst>
      </xdr:spPr>
    </xdr: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47457" name="Object 1" hidden="1">
              <a:extLst>
                <a:ext uri="{63B3BB69-23CF-44E3-9099-C40C66FF867C}">
                  <a14:compatExt spid="_x0000_s147457"/>
                </a:ext>
                <a:ext uri="{FF2B5EF4-FFF2-40B4-BE49-F238E27FC236}">
                  <a16:creationId xmlns:a16="http://schemas.microsoft.com/office/drawing/2014/main" id="{00000000-0008-0000-0300-0000014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62</xdr:row>
      <xdr:rowOff>69850</xdr:rowOff>
    </xdr:from>
    <xdr:to>
      <xdr:col>1</xdr:col>
      <xdr:colOff>704850</xdr:colOff>
      <xdr:row>63</xdr:row>
      <xdr:rowOff>76200</xdr:rowOff>
    </xdr:to>
    <xdr:sp macro="" textlink="">
      <xdr:nvSpPr>
        <xdr:cNvPr id="4" name="Line 17">
          <a:extLst>
            <a:ext uri="{FF2B5EF4-FFF2-40B4-BE49-F238E27FC236}">
              <a16:creationId xmlns:a16="http://schemas.microsoft.com/office/drawing/2014/main" id="{00000000-0008-0000-0300-000004000000}"/>
            </a:ext>
          </a:extLst>
        </xdr:cNvPr>
        <xdr:cNvSpPr>
          <a:spLocks noChangeShapeType="1"/>
        </xdr:cNvSpPr>
      </xdr:nvSpPr>
      <xdr:spPr>
        <a:xfrm flipH="1" flipV="1">
          <a:off x="19050" y="113284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47458" name="Object 2" hidden="1">
              <a:extLst>
                <a:ext uri="{63B3BB69-23CF-44E3-9099-C40C66FF867C}">
                  <a14:compatExt spid="_x0000_s147458"/>
                </a:ext>
                <a:ext uri="{FF2B5EF4-FFF2-40B4-BE49-F238E27FC236}">
                  <a16:creationId xmlns:a16="http://schemas.microsoft.com/office/drawing/2014/main" id="{00000000-0008-0000-0300-00000240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47459" name="Object 3" hidden="1">
              <a:extLst>
                <a:ext uri="{63B3BB69-23CF-44E3-9099-C40C66FF867C}">
                  <a14:compatExt spid="_x0000_s147459"/>
                </a:ext>
                <a:ext uri="{FF2B5EF4-FFF2-40B4-BE49-F238E27FC236}">
                  <a16:creationId xmlns:a16="http://schemas.microsoft.com/office/drawing/2014/main" id="{00000000-0008-0000-0300-00000340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09653" name="Chart 9">
          <a:extLst>
            <a:ext uri="{FF2B5EF4-FFF2-40B4-BE49-F238E27FC236}">
              <a16:creationId xmlns:a16="http://schemas.microsoft.com/office/drawing/2014/main" id="{00000000-0008-0000-0500-000055AC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09578" name="Object 10" hidden="1">
              <a:extLst>
                <a:ext uri="{63B3BB69-23CF-44E3-9099-C40C66FF867C}">
                  <a14:compatExt spid="_x0000_s109578"/>
                </a:ext>
                <a:ext uri="{FF2B5EF4-FFF2-40B4-BE49-F238E27FC236}">
                  <a16:creationId xmlns:a16="http://schemas.microsoft.com/office/drawing/2014/main" id="{00000000-0008-0000-0500-00000AAC01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50529" name="Object 1" hidden="1">
              <a:extLst>
                <a:ext uri="{63B3BB69-23CF-44E3-9099-C40C66FF867C}">
                  <a14:compatExt spid="_x0000_s150529"/>
                </a:ext>
                <a:ext uri="{FF2B5EF4-FFF2-40B4-BE49-F238E27FC236}">
                  <a16:creationId xmlns:a16="http://schemas.microsoft.com/office/drawing/2014/main" id="{00000000-0008-0000-0700-0000014C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52577" name="Object 1" hidden="1">
              <a:extLst>
                <a:ext uri="{63B3BB69-23CF-44E3-9099-C40C66FF867C}">
                  <a14:compatExt spid="_x0000_s152577"/>
                </a:ext>
                <a:ext uri="{FF2B5EF4-FFF2-40B4-BE49-F238E27FC236}">
                  <a16:creationId xmlns:a16="http://schemas.microsoft.com/office/drawing/2014/main" id="{00000000-0008-0000-0900-00000154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46516" name="Chart 9">
          <a:extLst>
            <a:ext uri="{FF2B5EF4-FFF2-40B4-BE49-F238E27FC236}">
              <a16:creationId xmlns:a16="http://schemas.microsoft.com/office/drawing/2014/main" id="{00000000-0008-0000-0B00-0000543C0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42" name="Object 10" hidden="1">
              <a:extLst>
                <a:ext uri="{63B3BB69-23CF-44E3-9099-C40C66FF867C}">
                  <a14:compatExt spid="_x0000_s146442"/>
                </a:ext>
                <a:ext uri="{FF2B5EF4-FFF2-40B4-BE49-F238E27FC236}">
                  <a16:creationId xmlns:a16="http://schemas.microsoft.com/office/drawing/2014/main" id="{00000000-0008-0000-0B00-00000A3C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macro="" textlink="">
      <xdr:nvSpPr>
        <xdr:cNvPr id="146517" name="Line 17">
          <a:extLst>
            <a:ext uri="{FF2B5EF4-FFF2-40B4-BE49-F238E27FC236}">
              <a16:creationId xmlns:a16="http://schemas.microsoft.com/office/drawing/2014/main" id="{00000000-0008-0000-0B00-0000553C0200}"/>
            </a:ext>
          </a:extLst>
        </xdr:cNvPr>
        <xdr:cNvSpPr>
          <a:spLocks noChangeShapeType="1"/>
        </xdr:cNvSpPr>
      </xdr:nvSpPr>
      <xdr:spPr>
        <a:xfrm flipH="1" flipV="1">
          <a:off x="19050" y="99949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49" name="Object 17" hidden="1">
              <a:extLst>
                <a:ext uri="{63B3BB69-23CF-44E3-9099-C40C66FF867C}">
                  <a14:compatExt spid="_x0000_s146449"/>
                </a:ext>
                <a:ext uri="{FF2B5EF4-FFF2-40B4-BE49-F238E27FC236}">
                  <a16:creationId xmlns:a16="http://schemas.microsoft.com/office/drawing/2014/main" id="{00000000-0008-0000-0B00-0000113C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50" name="Object 18" hidden="1">
              <a:extLst>
                <a:ext uri="{63B3BB69-23CF-44E3-9099-C40C66FF867C}">
                  <a14:compatExt spid="_x0000_s146450"/>
                </a:ext>
                <a:ext uri="{FF2B5EF4-FFF2-40B4-BE49-F238E27FC236}">
                  <a16:creationId xmlns:a16="http://schemas.microsoft.com/office/drawing/2014/main" id="{00000000-0008-0000-0B00-0000123C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3" Type="http://schemas.openxmlformats.org/officeDocument/2006/relationships/oleObject" Target="../embeddings/oleObject10.bin"/><Relationship Id="rId2" Type="http://schemas.openxmlformats.org/officeDocument/2006/relationships/vmlDrawing" Target="../drawings/vmlDrawing6.vml"/><Relationship Id="rId1" Type="http://schemas.openxmlformats.org/officeDocument/2006/relationships/drawing" Target="../drawings/drawing6.xml"/><Relationship Id="rId5" Type="http://schemas.openxmlformats.org/officeDocument/2006/relationships/comments" Target="../comments6.xml"/><Relationship Id="rId4" Type="http://schemas.openxmlformats.org/officeDocument/2006/relationships/image" Target="../media/image4.emf"/></Relationships>
</file>

<file path=xl/worksheets/_rels/sheet12.xml.rels><?xml version="1.0" encoding="UTF-8" standalone="yes"?>
<Relationships xmlns="http://schemas.openxmlformats.org/package/2006/relationships"><Relationship Id="rId3" Type="http://schemas.openxmlformats.org/officeDocument/2006/relationships/oleObject" Target="../embeddings/oleObject11.bin"/><Relationship Id="rId7"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6" Type="http://schemas.openxmlformats.org/officeDocument/2006/relationships/oleObject" Target="../embeddings/oleObject13.bin"/><Relationship Id="rId5" Type="http://schemas.openxmlformats.org/officeDocument/2006/relationships/oleObject" Target="../embeddings/oleObject12.bin"/><Relationship Id="rId4" Type="http://schemas.openxmlformats.org/officeDocument/2006/relationships/image" Target="../media/image4.emf"/></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3.bin"/><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2.emf"/><Relationship Id="rId5" Type="http://schemas.openxmlformats.org/officeDocument/2006/relationships/oleObject" Target="../embeddings/oleObject4.bin"/><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3.vml"/><Relationship Id="rId7" Type="http://schemas.openxmlformats.org/officeDocument/2006/relationships/oleObject" Target="../embeddings/oleObject7.bin"/><Relationship Id="rId2" Type="http://schemas.openxmlformats.org/officeDocument/2006/relationships/drawing" Target="../drawings/drawing3.xml"/><Relationship Id="rId1" Type="http://schemas.openxmlformats.org/officeDocument/2006/relationships/printerSettings" Target="../printerSettings/printerSettings2.bin"/><Relationship Id="rId6" Type="http://schemas.openxmlformats.org/officeDocument/2006/relationships/oleObject" Target="../embeddings/oleObject6.bin"/><Relationship Id="rId5" Type="http://schemas.openxmlformats.org/officeDocument/2006/relationships/image" Target="../media/image4.emf"/><Relationship Id="rId4" Type="http://schemas.openxmlformats.org/officeDocument/2006/relationships/oleObject" Target="../embeddings/oleObject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3.bin"/><Relationship Id="rId6" Type="http://schemas.openxmlformats.org/officeDocument/2006/relationships/comments" Target="../comments4.xml"/><Relationship Id="rId5" Type="http://schemas.openxmlformats.org/officeDocument/2006/relationships/image" Target="../media/image4.emf"/><Relationship Id="rId4" Type="http://schemas.openxmlformats.org/officeDocument/2006/relationships/oleObject" Target="../embeddings/oleObject8.bin"/></Relationships>
</file>

<file path=xl/worksheets/_rels/sheet8.xml.rels><?xml version="1.0" encoding="UTF-8" standalone="yes"?>
<Relationships xmlns="http://schemas.openxmlformats.org/package/2006/relationships"><Relationship Id="rId3" Type="http://schemas.openxmlformats.org/officeDocument/2006/relationships/oleObject" Target="../embeddings/oleObject9.bin"/><Relationship Id="rId2" Type="http://schemas.openxmlformats.org/officeDocument/2006/relationships/vmlDrawing" Target="../drawings/vmlDrawing5.vml"/><Relationship Id="rId1" Type="http://schemas.openxmlformats.org/officeDocument/2006/relationships/drawing" Target="../drawings/drawing5.xml"/><Relationship Id="rId5" Type="http://schemas.openxmlformats.org/officeDocument/2006/relationships/comments" Target="../comments5.xml"/><Relationship Id="rId4" Type="http://schemas.openxmlformats.org/officeDocument/2006/relationships/image" Target="../media/image4.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8"/>
  <sheetViews>
    <sheetView topLeftCell="A4" workbookViewId="0">
      <selection activeCell="G3" sqref="G3"/>
    </sheetView>
  </sheetViews>
  <sheetFormatPr defaultColWidth="9.140625" defaultRowHeight="12.75" x14ac:dyDescent="0.2"/>
  <cols>
    <col min="1" max="1" width="15.7109375" style="28" customWidth="1"/>
    <col min="2" max="2" width="10.7109375" style="28" customWidth="1"/>
    <col min="3" max="3" width="8.7109375" style="28" customWidth="1"/>
    <col min="4" max="5" width="6.7109375" style="28" customWidth="1"/>
    <col min="6" max="6" width="1.7109375" style="28" customWidth="1"/>
    <col min="7" max="7" width="15.7109375" style="28" customWidth="1"/>
    <col min="8" max="8" width="7" style="28" customWidth="1"/>
    <col min="9" max="9" width="4" style="28" customWidth="1"/>
    <col min="10" max="12" width="6.7109375" style="28" customWidth="1"/>
    <col min="13" max="16384" width="9.140625" style="28"/>
  </cols>
  <sheetData>
    <row r="1" spans="1:12" ht="15.75" x14ac:dyDescent="0.25">
      <c r="I1" s="222"/>
      <c r="J1" s="223"/>
      <c r="K1" s="223"/>
      <c r="L1" s="223"/>
    </row>
    <row r="2" spans="1:12" ht="20.25" x14ac:dyDescent="0.3">
      <c r="F2" s="149" t="str">
        <f>$I$9</f>
        <v>Release 1.1</v>
      </c>
      <c r="I2" s="224"/>
      <c r="L2" s="225"/>
    </row>
    <row r="3" spans="1:12" x14ac:dyDescent="0.2">
      <c r="F3" s="150" t="str">
        <f>"Project: "&amp;$B$16&amp;"  "&amp;$B$17</f>
        <v>Project: P18  教育平台</v>
      </c>
      <c r="I3" s="224"/>
      <c r="J3" s="226"/>
      <c r="K3" s="226"/>
      <c r="L3" s="223"/>
    </row>
    <row r="4" spans="1:12" ht="4.5" customHeight="1" x14ac:dyDescent="0.2"/>
    <row r="5" spans="1:12" ht="23.25" x14ac:dyDescent="0.2">
      <c r="A5" s="151" t="s">
        <v>0</v>
      </c>
      <c r="B5" s="152"/>
      <c r="C5" s="152"/>
      <c r="D5" s="152"/>
      <c r="E5" s="152"/>
      <c r="F5" s="152"/>
      <c r="G5" s="152"/>
      <c r="H5" s="152"/>
      <c r="I5" s="152"/>
      <c r="J5" s="152"/>
      <c r="K5" s="152"/>
      <c r="L5" s="152"/>
    </row>
    <row r="6" spans="1:12" ht="9" customHeight="1" x14ac:dyDescent="0.2">
      <c r="A6" s="49"/>
      <c r="B6" s="49"/>
      <c r="C6" s="49"/>
      <c r="D6" s="49"/>
      <c r="E6" s="49"/>
      <c r="F6" s="49"/>
      <c r="G6" s="49"/>
      <c r="H6" s="49"/>
      <c r="I6" s="49"/>
      <c r="J6" s="49"/>
      <c r="K6" s="49"/>
      <c r="L6" s="49"/>
    </row>
    <row r="7" spans="1:12" ht="16.5" customHeight="1" x14ac:dyDescent="0.2">
      <c r="A7" s="142" t="s">
        <v>1</v>
      </c>
      <c r="B7" s="143"/>
      <c r="C7" s="143"/>
      <c r="D7" s="143"/>
      <c r="E7" s="143"/>
      <c r="F7" s="193"/>
      <c r="G7" s="142" t="s">
        <v>2</v>
      </c>
      <c r="H7" s="194"/>
      <c r="I7" s="143"/>
      <c r="J7" s="143"/>
      <c r="K7" s="143"/>
      <c r="L7" s="143"/>
    </row>
    <row r="8" spans="1:12" ht="16.5" customHeight="1" x14ac:dyDescent="0.2">
      <c r="A8" s="144" t="s">
        <v>3</v>
      </c>
      <c r="B8" s="254" t="s">
        <v>4</v>
      </c>
      <c r="C8" s="254"/>
      <c r="D8" s="254"/>
      <c r="E8" s="254"/>
      <c r="F8" s="193"/>
      <c r="G8" s="255" t="s">
        <v>3</v>
      </c>
      <c r="H8" s="256"/>
      <c r="I8" s="254" t="s">
        <v>4</v>
      </c>
      <c r="J8" s="254"/>
      <c r="K8" s="254"/>
      <c r="L8" s="254"/>
    </row>
    <row r="9" spans="1:12" ht="16.5" customHeight="1" x14ac:dyDescent="0.2">
      <c r="A9" s="195" t="s">
        <v>5</v>
      </c>
      <c r="B9" s="257" t="s">
        <v>6</v>
      </c>
      <c r="C9" s="258"/>
      <c r="D9" s="258"/>
      <c r="E9" s="259"/>
      <c r="F9" s="193"/>
      <c r="G9" s="260" t="s">
        <v>7</v>
      </c>
      <c r="H9" s="261"/>
      <c r="I9" s="262" t="s">
        <v>8</v>
      </c>
      <c r="J9" s="263"/>
      <c r="K9" s="263"/>
      <c r="L9" s="264"/>
    </row>
    <row r="10" spans="1:12" ht="16.5" customHeight="1" x14ac:dyDescent="0.2">
      <c r="A10" s="196" t="s">
        <v>9</v>
      </c>
      <c r="B10" s="265" t="s">
        <v>10</v>
      </c>
      <c r="C10" s="266"/>
      <c r="D10" s="266"/>
      <c r="E10" s="267"/>
      <c r="F10" s="193"/>
      <c r="G10" s="268" t="s">
        <v>11</v>
      </c>
      <c r="H10" s="269"/>
      <c r="I10" s="270"/>
      <c r="J10" s="271"/>
      <c r="K10" s="271"/>
      <c r="L10" s="272"/>
    </row>
    <row r="11" spans="1:12" ht="16.5" customHeight="1" x14ac:dyDescent="0.2">
      <c r="A11" s="196" t="s">
        <v>12</v>
      </c>
      <c r="B11" s="265" t="s">
        <v>13</v>
      </c>
      <c r="C11" s="266"/>
      <c r="D11" s="266"/>
      <c r="E11" s="267"/>
      <c r="F11" s="193"/>
      <c r="G11" s="273" t="s">
        <v>14</v>
      </c>
      <c r="H11" s="274"/>
      <c r="I11" s="270"/>
      <c r="J11" s="271"/>
      <c r="K11" s="271"/>
      <c r="L11" s="272"/>
    </row>
    <row r="12" spans="1:12" ht="16.5" customHeight="1" x14ac:dyDescent="0.2">
      <c r="A12" s="197" t="s">
        <v>15</v>
      </c>
      <c r="B12" s="275" t="s">
        <v>16</v>
      </c>
      <c r="C12" s="276"/>
      <c r="D12" s="276"/>
      <c r="E12" s="277"/>
      <c r="F12" s="193"/>
      <c r="G12" s="278" t="s">
        <v>17</v>
      </c>
      <c r="H12" s="279"/>
      <c r="I12" s="280"/>
      <c r="J12" s="281"/>
      <c r="K12" s="281"/>
      <c r="L12" s="282"/>
    </row>
    <row r="13" spans="1:12" ht="16.5" customHeight="1" x14ac:dyDescent="0.2">
      <c r="A13" s="198"/>
      <c r="B13" s="193"/>
      <c r="C13" s="193"/>
      <c r="D13" s="193"/>
      <c r="E13" s="193"/>
      <c r="F13" s="199"/>
      <c r="G13" s="278" t="s">
        <v>18</v>
      </c>
      <c r="H13" s="279"/>
      <c r="I13" s="280"/>
      <c r="J13" s="281"/>
      <c r="K13" s="281"/>
      <c r="L13" s="282"/>
    </row>
    <row r="14" spans="1:12" ht="16.5" customHeight="1" x14ac:dyDescent="0.2">
      <c r="A14" s="142" t="s">
        <v>19</v>
      </c>
      <c r="B14" s="143"/>
      <c r="C14" s="143"/>
      <c r="D14" s="143"/>
      <c r="E14" s="143"/>
      <c r="F14" s="193"/>
      <c r="G14" s="278" t="s">
        <v>20</v>
      </c>
      <c r="H14" s="279"/>
      <c r="I14" s="280"/>
      <c r="J14" s="281"/>
      <c r="K14" s="281"/>
      <c r="L14" s="282"/>
    </row>
    <row r="15" spans="1:12" ht="16.5" customHeight="1" x14ac:dyDescent="0.2">
      <c r="A15" s="144" t="s">
        <v>3</v>
      </c>
      <c r="B15" s="254" t="s">
        <v>4</v>
      </c>
      <c r="C15" s="254"/>
      <c r="D15" s="254"/>
      <c r="E15" s="254"/>
      <c r="F15" s="200"/>
      <c r="G15" s="278" t="s">
        <v>21</v>
      </c>
      <c r="H15" s="279"/>
      <c r="I15" s="280"/>
      <c r="J15" s="281"/>
      <c r="K15" s="281"/>
      <c r="L15" s="282"/>
    </row>
    <row r="16" spans="1:12" ht="16.5" customHeight="1" x14ac:dyDescent="0.2">
      <c r="A16" s="201" t="s">
        <v>22</v>
      </c>
      <c r="B16" s="257" t="s">
        <v>23</v>
      </c>
      <c r="C16" s="258"/>
      <c r="D16" s="258"/>
      <c r="E16" s="259"/>
      <c r="F16" s="193"/>
      <c r="G16" s="278" t="s">
        <v>24</v>
      </c>
      <c r="H16" s="279"/>
      <c r="I16" s="280"/>
      <c r="J16" s="281"/>
      <c r="K16" s="281"/>
      <c r="L16" s="282"/>
    </row>
    <row r="17" spans="1:12" ht="16.5" customHeight="1" x14ac:dyDescent="0.2">
      <c r="A17" s="202" t="s">
        <v>25</v>
      </c>
      <c r="B17" s="275" t="s">
        <v>26</v>
      </c>
      <c r="C17" s="276"/>
      <c r="D17" s="276"/>
      <c r="E17" s="277"/>
      <c r="F17" s="193"/>
      <c r="G17" s="283" t="s">
        <v>27</v>
      </c>
      <c r="H17" s="284"/>
      <c r="I17" s="285"/>
      <c r="J17" s="286"/>
      <c r="K17" s="286"/>
      <c r="L17" s="287"/>
    </row>
    <row r="18" spans="1:12" ht="9" customHeight="1" x14ac:dyDescent="0.2">
      <c r="A18" s="49"/>
      <c r="B18" s="49"/>
      <c r="C18" s="49"/>
      <c r="D18" s="49"/>
      <c r="E18" s="49"/>
      <c r="F18" s="49"/>
      <c r="G18" s="49"/>
      <c r="H18" s="49"/>
      <c r="I18" s="49"/>
      <c r="J18" s="49"/>
      <c r="K18" s="49"/>
      <c r="L18" s="49"/>
    </row>
    <row r="19" spans="1:12" ht="16.5" customHeight="1" x14ac:dyDescent="0.2">
      <c r="A19" s="203" t="s">
        <v>28</v>
      </c>
      <c r="B19" s="204"/>
      <c r="C19" s="204"/>
      <c r="D19" s="204"/>
      <c r="E19" s="204"/>
      <c r="F19" s="193"/>
      <c r="G19" s="142" t="s">
        <v>29</v>
      </c>
      <c r="H19" s="194"/>
      <c r="I19" s="143"/>
      <c r="J19" s="143"/>
      <c r="K19" s="143"/>
      <c r="L19" s="143"/>
    </row>
    <row r="20" spans="1:12" ht="30" customHeight="1" x14ac:dyDescent="0.2">
      <c r="A20" s="288" t="s">
        <v>30</v>
      </c>
      <c r="B20" s="288"/>
      <c r="C20" s="205" t="s">
        <v>31</v>
      </c>
      <c r="D20" s="206" t="s">
        <v>32</v>
      </c>
      <c r="E20" s="206" t="s">
        <v>33</v>
      </c>
      <c r="F20" s="49"/>
      <c r="G20" s="289" t="s">
        <v>34</v>
      </c>
      <c r="H20" s="290"/>
      <c r="I20" s="289" t="s">
        <v>33</v>
      </c>
      <c r="J20" s="291"/>
      <c r="K20" s="291"/>
      <c r="L20" s="290"/>
    </row>
    <row r="21" spans="1:12" ht="16.5" customHeight="1" x14ac:dyDescent="0.2">
      <c r="A21" s="292" t="str">
        <f ca="1">MID(CELL("filename",'Reschedule Blend'!$A$1),FIND("]",CELL("filename"),1)+1,255)</f>
        <v>Reschedule Blend</v>
      </c>
      <c r="B21" s="293"/>
      <c r="C21" s="207"/>
      <c r="D21" s="208" t="str">
        <f>IF('Reschedule Blend'!$E$9=0,"",'Reschedule Blend'!$E$9)</f>
        <v/>
      </c>
      <c r="E21" s="209" t="str">
        <f>IF('Reschedule Blend'!$G$9=0,"",'Reschedule Blend'!$G$9)</f>
        <v/>
      </c>
      <c r="F21" s="49"/>
      <c r="G21" s="49"/>
      <c r="H21" s="49"/>
      <c r="I21" s="227"/>
      <c r="J21" s="49"/>
      <c r="K21" s="49"/>
      <c r="L21" s="49"/>
    </row>
    <row r="22" spans="1:12" ht="16.5" customHeight="1" x14ac:dyDescent="0.2">
      <c r="A22" s="292" t="e">
        <f ca="1">MID(CELL("filename",#REF!),FIND("]",CELL("filename"),1)+1,255)</f>
        <v>#REF!</v>
      </c>
      <c r="B22" s="293"/>
      <c r="C22" s="207"/>
      <c r="D22" s="208" t="e">
        <f>IF(#REF!=0,"",#REF!)</f>
        <v>#REF!</v>
      </c>
      <c r="E22" s="209" t="e">
        <f>IF(#REF!=0,"",#REF!)</f>
        <v>#REF!</v>
      </c>
      <c r="F22" s="49"/>
      <c r="G22" s="49"/>
      <c r="H22" s="49"/>
      <c r="I22" s="227"/>
      <c r="J22" s="49"/>
      <c r="K22" s="49"/>
      <c r="L22" s="49"/>
    </row>
    <row r="23" spans="1:12" ht="16.5" customHeight="1" x14ac:dyDescent="0.2">
      <c r="A23" s="292" t="e">
        <f ca="1">MID(CELL("filename",#REF!),FIND("]",CELL("filename"),1)+1,255)</f>
        <v>#REF!</v>
      </c>
      <c r="B23" s="293"/>
      <c r="C23" s="207"/>
      <c r="D23" s="208" t="e">
        <f>IF(#REF!=0,"",#REF!)</f>
        <v>#REF!</v>
      </c>
      <c r="E23" s="209" t="e">
        <f>IF(#REF!=0,"",#REF!)</f>
        <v>#REF!</v>
      </c>
      <c r="F23" s="49"/>
      <c r="G23" s="49"/>
      <c r="H23" s="49"/>
      <c r="I23" s="227"/>
      <c r="J23" s="49"/>
      <c r="K23" s="49"/>
      <c r="L23" s="49"/>
    </row>
    <row r="24" spans="1:12" ht="16.5" customHeight="1" x14ac:dyDescent="0.2">
      <c r="A24" s="292" t="e">
        <f ca="1">MID(CELL("filename",#REF!),FIND("]",CELL("filename"),1)+1,255)</f>
        <v>#REF!</v>
      </c>
      <c r="B24" s="293"/>
      <c r="C24" s="207"/>
      <c r="D24" s="208" t="e">
        <f>IF(#REF!=0,"",#REF!)</f>
        <v>#REF!</v>
      </c>
      <c r="E24" s="209" t="e">
        <f>IF(#REF!=0,"",#REF!)</f>
        <v>#REF!</v>
      </c>
      <c r="F24" s="49"/>
      <c r="G24" s="49"/>
      <c r="H24" s="49"/>
      <c r="I24" s="227"/>
      <c r="J24" s="49"/>
      <c r="K24" s="49"/>
      <c r="L24" s="49"/>
    </row>
    <row r="25" spans="1:12" ht="16.5" customHeight="1" x14ac:dyDescent="0.2">
      <c r="A25" s="292" t="e">
        <f ca="1">MID(CELL("filename",#REF!),FIND("]",CELL("filename"),1)+1,255)</f>
        <v>#REF!</v>
      </c>
      <c r="B25" s="293"/>
      <c r="C25" s="207"/>
      <c r="D25" s="208" t="e">
        <f>IF(#REF!=0,"",#REF!)</f>
        <v>#REF!</v>
      </c>
      <c r="E25" s="209" t="e">
        <f>IF(#REF!=0,"",#REF!)</f>
        <v>#REF!</v>
      </c>
      <c r="F25" s="49"/>
      <c r="G25" s="49"/>
      <c r="H25" s="49"/>
      <c r="I25" s="227"/>
      <c r="J25" s="49"/>
      <c r="K25" s="49"/>
      <c r="L25" s="49"/>
    </row>
    <row r="26" spans="1:12" ht="16.5" customHeight="1" x14ac:dyDescent="0.2">
      <c r="A26" s="292" t="e">
        <f ca="1">MID(CELL("filename",#REF!),FIND("]",CELL("filename"),1)+1,255)</f>
        <v>#REF!</v>
      </c>
      <c r="B26" s="293"/>
      <c r="C26" s="207"/>
      <c r="D26" s="208" t="e">
        <f>IF(#REF!=0,"",#REF!)</f>
        <v>#REF!</v>
      </c>
      <c r="E26" s="209" t="e">
        <f>IF(#REF!=0,"",#REF!)</f>
        <v>#REF!</v>
      </c>
      <c r="F26" s="49"/>
      <c r="G26" s="49"/>
      <c r="H26" s="49"/>
      <c r="I26" s="227"/>
      <c r="J26" s="49"/>
      <c r="K26" s="49"/>
      <c r="L26" s="49"/>
    </row>
    <row r="27" spans="1:12" ht="16.5" customHeight="1" x14ac:dyDescent="0.2">
      <c r="A27" s="292" t="e">
        <f ca="1">MID(CELL("filename",#REF!),FIND("]",CELL("filename"),1)+1,255)</f>
        <v>#REF!</v>
      </c>
      <c r="B27" s="293"/>
      <c r="C27" s="207"/>
      <c r="D27" s="208" t="e">
        <f>IF(#REF!=0,"",#REF!)</f>
        <v>#REF!</v>
      </c>
      <c r="E27" s="209" t="e">
        <f>IF(#REF!=0,"",#REF!)</f>
        <v>#REF!</v>
      </c>
      <c r="F27" s="49"/>
      <c r="G27" s="49"/>
      <c r="H27" s="49"/>
      <c r="I27" s="227"/>
      <c r="J27" s="49"/>
      <c r="K27" s="49"/>
      <c r="L27" s="49"/>
    </row>
    <row r="28" spans="1:12" ht="16.5" customHeight="1" x14ac:dyDescent="0.2">
      <c r="A28" s="292" t="e">
        <f ca="1">MID(CELL("filename",#REF!),FIND("]",CELL("filename"),1)+1,255)</f>
        <v>#REF!</v>
      </c>
      <c r="B28" s="293"/>
      <c r="C28" s="207"/>
      <c r="D28" s="208" t="e">
        <f>IF(#REF!=0,"",#REF!)</f>
        <v>#REF!</v>
      </c>
      <c r="E28" s="209" t="e">
        <f>IF(#REF!=0,"",#REF!)</f>
        <v>#REF!</v>
      </c>
      <c r="F28" s="49"/>
      <c r="G28" s="49"/>
      <c r="H28" s="49"/>
      <c r="I28" s="227"/>
      <c r="J28" s="49"/>
      <c r="K28" s="49"/>
      <c r="L28" s="49"/>
    </row>
    <row r="29" spans="1:12" ht="16.5" customHeight="1" x14ac:dyDescent="0.2">
      <c r="A29" s="292" t="e">
        <f ca="1">MID(CELL("filename",#REF!),FIND("]",CELL("filename"),1)+1,255)</f>
        <v>#REF!</v>
      </c>
      <c r="B29" s="293"/>
      <c r="C29" s="207"/>
      <c r="D29" s="208" t="e">
        <f>IF(#REF!=0,"",#REF!)</f>
        <v>#REF!</v>
      </c>
      <c r="E29" s="209" t="e">
        <f>IF(#REF!=0,"",#REF!)</f>
        <v>#REF!</v>
      </c>
      <c r="F29" s="49"/>
      <c r="G29" s="49"/>
      <c r="H29" s="49"/>
      <c r="I29" s="227"/>
      <c r="J29" s="49"/>
      <c r="K29" s="49"/>
      <c r="L29" s="49"/>
    </row>
    <row r="30" spans="1:12" ht="16.5" customHeight="1" x14ac:dyDescent="0.2">
      <c r="A30" s="292" t="e">
        <f ca="1">MID(CELL("filename",#REF!),FIND("]",CELL("filename"),1)+1,255)</f>
        <v>#REF!</v>
      </c>
      <c r="B30" s="293"/>
      <c r="C30" s="207"/>
      <c r="D30" s="208" t="e">
        <f>IF(#REF!=0,"",#REF!)</f>
        <v>#REF!</v>
      </c>
      <c r="E30" s="209" t="e">
        <f>IF(#REF!=0,"",#REF!)</f>
        <v>#REF!</v>
      </c>
      <c r="F30" s="49"/>
      <c r="G30" s="49"/>
      <c r="H30" s="49"/>
      <c r="I30" s="227"/>
      <c r="J30" s="49"/>
      <c r="K30" s="49"/>
      <c r="L30" s="49"/>
    </row>
    <row r="31" spans="1:12" ht="16.5" customHeight="1" x14ac:dyDescent="0.2">
      <c r="A31" s="292" t="e">
        <f ca="1">MID(CELL("filename",#REF!),FIND("]",CELL("filename"),1)+1,255)</f>
        <v>#REF!</v>
      </c>
      <c r="B31" s="293"/>
      <c r="C31" s="207"/>
      <c r="D31" s="208" t="e">
        <f>IF(#REF!=0,"",#REF!)</f>
        <v>#REF!</v>
      </c>
      <c r="E31" s="209" t="e">
        <f>IF(#REF!=0,"",#REF!)</f>
        <v>#REF!</v>
      </c>
      <c r="F31" s="49"/>
      <c r="G31" s="49"/>
      <c r="H31" s="49"/>
      <c r="I31" s="227"/>
      <c r="J31" s="49"/>
      <c r="K31" s="49"/>
      <c r="L31" s="49"/>
    </row>
    <row r="32" spans="1:12" ht="16.5" customHeight="1" x14ac:dyDescent="0.2">
      <c r="A32" s="292" t="e">
        <f ca="1">MID(CELL("filename",#REF!),FIND("]",CELL("filename"),1)+1,255)</f>
        <v>#REF!</v>
      </c>
      <c r="B32" s="293"/>
      <c r="C32" s="207"/>
      <c r="D32" s="208" t="e">
        <f>IF(#REF!=0,"",#REF!)</f>
        <v>#REF!</v>
      </c>
      <c r="E32" s="209" t="e">
        <f>IF(#REF!=0,"",#REF!)</f>
        <v>#REF!</v>
      </c>
      <c r="F32" s="49"/>
      <c r="G32" s="49"/>
      <c r="H32" s="49"/>
      <c r="I32" s="227"/>
      <c r="J32" s="49"/>
      <c r="K32" s="49"/>
      <c r="L32" s="49"/>
    </row>
    <row r="33" spans="1:12" ht="16.5" customHeight="1" x14ac:dyDescent="0.25">
      <c r="A33" s="292" t="e">
        <f ca="1">MID(CELL("filename",#REF!),FIND("]",CELL("filename"),1)+1,255)</f>
        <v>#REF!</v>
      </c>
      <c r="B33" s="293"/>
      <c r="C33" s="207"/>
      <c r="D33" s="208" t="e">
        <f>IF(#REF!=0,"",#REF!)</f>
        <v>#REF!</v>
      </c>
      <c r="E33" s="209" t="e">
        <f>IF(#REF!=0,"",#REF!)</f>
        <v>#REF!</v>
      </c>
      <c r="F33" s="49"/>
      <c r="G33" s="210" t="s">
        <v>35</v>
      </c>
      <c r="H33" s="211"/>
      <c r="I33" s="228"/>
      <c r="J33" s="228"/>
      <c r="K33" s="228"/>
      <c r="L33" s="228"/>
    </row>
    <row r="34" spans="1:12" ht="16.5" customHeight="1" x14ac:dyDescent="0.2">
      <c r="A34" s="292" t="e">
        <f ca="1">MID(CELL("filename",#REF!),FIND("]",CELL("filename"),1)+1,255)</f>
        <v>#REF!</v>
      </c>
      <c r="B34" s="293"/>
      <c r="C34" s="207"/>
      <c r="D34" s="208" t="e">
        <f>IF(#REF!=0,"",#REF!)</f>
        <v>#REF!</v>
      </c>
      <c r="E34" s="209" t="e">
        <f>IF(#REF!=0,"",#REF!)</f>
        <v>#REF!</v>
      </c>
      <c r="F34" s="49"/>
      <c r="G34" s="307" t="s">
        <v>36</v>
      </c>
      <c r="H34" s="308"/>
      <c r="I34" s="309"/>
      <c r="J34" s="322" t="s">
        <v>34</v>
      </c>
      <c r="K34" s="324" t="s">
        <v>37</v>
      </c>
      <c r="L34" s="305" t="s">
        <v>33</v>
      </c>
    </row>
    <row r="35" spans="1:12" ht="16.5" customHeight="1" x14ac:dyDescent="0.2">
      <c r="A35" s="292" t="e">
        <f ca="1">MID(CELL("filename",#REF!),FIND("]",CELL("filename"),1)+1,255)</f>
        <v>#REF!</v>
      </c>
      <c r="B35" s="293"/>
      <c r="C35" s="207"/>
      <c r="D35" s="208" t="e">
        <f>IF(#REF!=0,"",#REF!)</f>
        <v>#REF!</v>
      </c>
      <c r="E35" s="209" t="e">
        <f>IF(#REF!=0,"",#REF!)</f>
        <v>#REF!</v>
      </c>
      <c r="F35" s="49"/>
      <c r="G35" s="310"/>
      <c r="H35" s="311"/>
      <c r="I35" s="312"/>
      <c r="J35" s="323"/>
      <c r="K35" s="325"/>
      <c r="L35" s="306"/>
    </row>
    <row r="36" spans="1:12" ht="16.5" customHeight="1" x14ac:dyDescent="0.2">
      <c r="A36" s="292" t="e">
        <f ca="1">MID(CELL("filename",#REF!),FIND("]",CELL("filename"),1)+1,255)</f>
        <v>#REF!</v>
      </c>
      <c r="B36" s="293"/>
      <c r="C36" s="207"/>
      <c r="D36" s="208" t="e">
        <f>IF(#REF!=0,"",#REF!)</f>
        <v>#REF!</v>
      </c>
      <c r="E36" s="209" t="e">
        <f>IF(#REF!=0,"",#REF!)</f>
        <v>#REF!</v>
      </c>
      <c r="F36" s="49"/>
      <c r="G36" s="294" t="s">
        <v>38</v>
      </c>
      <c r="H36" s="295"/>
      <c r="I36" s="296"/>
      <c r="J36" s="229" t="e">
        <f>#REF!+'Reschedule Blend'!E4+#REF!+#REF!+#REF!+#REF!+#REF!+#REF!+#REF!+#REF!+#REF!+#REF!+#REF!+#REF!+#REF!+#REF!+#REF!+#REF!+#REF!+'20 - X'!E4</f>
        <v>#REF!</v>
      </c>
      <c r="K36" s="230" t="e">
        <f>J36/$J$42</f>
        <v>#REF!</v>
      </c>
      <c r="L36" s="231" t="e">
        <f>#REF!+'Reschedule Blend'!G4+#REF!+#REF!+#REF!+#REF!+#REF!+#REF!+#REF!+#REF!+#REF!+#REF!+#REF!+#REF!+#REF!+#REF!+#REF!+#REF!+#REF!+'20 - X'!G4</f>
        <v>#REF!</v>
      </c>
    </row>
    <row r="37" spans="1:12" ht="16.5" customHeight="1" x14ac:dyDescent="0.2">
      <c r="A37" s="292" t="e">
        <f ca="1">MID(CELL("filename",#REF!),FIND("]",CELL("filename"),1)+1,255)</f>
        <v>#REF!</v>
      </c>
      <c r="B37" s="293"/>
      <c r="C37" s="207"/>
      <c r="D37" s="208" t="e">
        <f>IF(#REF!=0,"",#REF!)</f>
        <v>#REF!</v>
      </c>
      <c r="E37" s="209" t="e">
        <f>IF(#REF!=0,"",#REF!)</f>
        <v>#REF!</v>
      </c>
      <c r="F37" s="49"/>
      <c r="G37" s="297" t="s">
        <v>39</v>
      </c>
      <c r="H37" s="298"/>
      <c r="I37" s="299"/>
      <c r="J37" s="232" t="e">
        <f>#REF!+'Reschedule Blend'!E5+#REF!+#REF!+#REF!+#REF!+#REF!+#REF!+#REF!+#REF!+#REF!+#REF!+#REF!+#REF!+#REF!+#REF!+#REF!+#REF!+#REF!+'20 - X'!E5</f>
        <v>#REF!</v>
      </c>
      <c r="K37" s="233" t="e">
        <f>J37/$J$42</f>
        <v>#REF!</v>
      </c>
      <c r="L37" s="234" t="e">
        <f>#REF!+'Reschedule Blend'!G5+#REF!+#REF!+#REF!+#REF!+#REF!+#REF!+#REF!+#REF!+#REF!+#REF!+#REF!+#REF!+#REF!+#REF!+#REF!+#REF!+#REF!+'20 - X'!G5</f>
        <v>#REF!</v>
      </c>
    </row>
    <row r="38" spans="1:12" ht="16.5" customHeight="1" x14ac:dyDescent="0.2">
      <c r="A38" s="300" t="str">
        <f ca="1">MID(CELL("filename",'20 - X'!$A$1),FIND("]",CELL("filename"),1)+1,255)</f>
        <v>20 - X</v>
      </c>
      <c r="B38" s="301"/>
      <c r="C38" s="212"/>
      <c r="D38" s="213" t="str">
        <f>IF('20 - X'!$E$9=0,"",'20 - X'!$E$9)</f>
        <v/>
      </c>
      <c r="E38" s="214" t="str">
        <f>IF('20 - X'!$G$9=0,"",'20 - X'!$G$9)</f>
        <v/>
      </c>
      <c r="F38" s="49"/>
      <c r="G38" s="302" t="s">
        <v>40</v>
      </c>
      <c r="H38" s="303"/>
      <c r="I38" s="304"/>
      <c r="J38" s="235" t="e">
        <f>#REF!+'Reschedule Blend'!E6+#REF!+#REF!+#REF!+#REF!+#REF!+#REF!+#REF!+#REF!+#REF!+#REF!+#REF!+#REF!+#REF!+#REF!+#REF!+#REF!+#REF!+'20 - X'!E6</f>
        <v>#REF!</v>
      </c>
      <c r="K38" s="236" t="e">
        <f>J38/$J$42</f>
        <v>#REF!</v>
      </c>
      <c r="L38" s="237" t="e">
        <f>#REF!+'Reschedule Blend'!G6+#REF!+#REF!+#REF!+#REF!+#REF!+#REF!+#REF!+#REF!+#REF!+#REF!+#REF!+#REF!+#REF!+#REF!+#REF!+#REF!+#REF!+'20 - X'!G6</f>
        <v>#REF!</v>
      </c>
    </row>
    <row r="39" spans="1:12" ht="16.5" customHeight="1" x14ac:dyDescent="0.2">
      <c r="A39" s="49"/>
      <c r="B39" s="49"/>
      <c r="C39" s="49"/>
      <c r="D39" s="49"/>
      <c r="E39" s="215"/>
      <c r="F39" s="49"/>
      <c r="G39" s="297" t="s">
        <v>41</v>
      </c>
      <c r="H39" s="298"/>
      <c r="I39" s="299"/>
      <c r="J39" s="232" t="e">
        <f>#REF!+'Reschedule Blend'!E7+#REF!+#REF!+#REF!+#REF!+#REF!+#REF!+#REF!+#REF!+#REF!+#REF!+#REF!+#REF!+#REF!+#REF!+#REF!+#REF!+#REF!+'20 - X'!E7</f>
        <v>#REF!</v>
      </c>
      <c r="K39" s="233" t="e">
        <f>J39/$J$42</f>
        <v>#REF!</v>
      </c>
      <c r="L39" s="234" t="e">
        <f>#REF!+'Reschedule Blend'!G7+#REF!+#REF!+#REF!+#REF!+#REF!+#REF!+#REF!+#REF!+#REF!+#REF!+#REF!+#REF!+#REF!+#REF!+#REF!+#REF!+#REF!+'20 - X'!G7</f>
        <v>#REF!</v>
      </c>
    </row>
    <row r="40" spans="1:12" ht="16.5" customHeight="1" x14ac:dyDescent="0.2">
      <c r="A40" s="216" t="s">
        <v>42</v>
      </c>
      <c r="B40" s="217"/>
      <c r="C40" s="218"/>
      <c r="D40" s="219" t="e">
        <f>SUM(D21:D38)</f>
        <v>#REF!</v>
      </c>
      <c r="E40" s="220" t="e">
        <f>SUM(E21:E38)</f>
        <v>#REF!</v>
      </c>
      <c r="F40" s="49"/>
      <c r="G40" s="313" t="s">
        <v>43</v>
      </c>
      <c r="H40" s="314"/>
      <c r="I40" s="315"/>
      <c r="J40" s="238" t="e">
        <f>#REF!+'Reschedule Blend'!E8+#REF!+#REF!+#REF!+#REF!+#REF!+#REF!+#REF!+#REF!+#REF!+#REF!+#REF!+#REF!+#REF!+#REF!+#REF!+#REF!+#REF!+'20 - X'!E8</f>
        <v>#REF!</v>
      </c>
      <c r="K40" s="239" t="e">
        <f>J40/$J$42</f>
        <v>#REF!</v>
      </c>
      <c r="L40" s="240" t="e">
        <f>#REF!+'Reschedule Blend'!G8+#REF!+#REF!+#REF!+#REF!+#REF!+#REF!+#REF!+#REF!+#REF!+#REF!+#REF!+#REF!+#REF!+#REF!+#REF!+#REF!+#REF!+'20 - X'!G8</f>
        <v>#REF!</v>
      </c>
    </row>
    <row r="41" spans="1:12" ht="4.5" customHeight="1" x14ac:dyDescent="0.2">
      <c r="A41" s="49"/>
      <c r="B41" s="49"/>
      <c r="C41" s="49"/>
      <c r="D41" s="49"/>
      <c r="E41" s="215"/>
      <c r="F41" s="49"/>
      <c r="G41" s="49"/>
      <c r="H41" s="49"/>
      <c r="I41" s="49"/>
      <c r="J41" s="49"/>
      <c r="K41" s="49"/>
      <c r="L41" s="49"/>
    </row>
    <row r="42" spans="1:12" x14ac:dyDescent="0.2">
      <c r="A42" s="49"/>
      <c r="B42" s="49"/>
      <c r="C42" s="49"/>
      <c r="D42" s="49"/>
      <c r="E42" s="49"/>
      <c r="F42" s="49"/>
      <c r="G42" s="316" t="s">
        <v>42</v>
      </c>
      <c r="H42" s="317"/>
      <c r="I42" s="318"/>
      <c r="J42" s="241" t="e">
        <f>SUM(J36:J40)</f>
        <v>#REF!</v>
      </c>
      <c r="K42" s="242" t="e">
        <f>J42/$J$42</f>
        <v>#REF!</v>
      </c>
      <c r="L42" s="220" t="e">
        <f>SUM(L36:L40)</f>
        <v>#REF!</v>
      </c>
    </row>
    <row r="43" spans="1:12" ht="4.5" customHeight="1" x14ac:dyDescent="0.2">
      <c r="A43" s="49"/>
      <c r="B43" s="49"/>
      <c r="C43" s="49"/>
      <c r="D43" s="49"/>
      <c r="E43" s="215"/>
      <c r="F43" s="49"/>
      <c r="G43" s="49"/>
      <c r="H43" s="49"/>
      <c r="I43" s="49"/>
      <c r="J43" s="49"/>
      <c r="K43" s="49"/>
      <c r="L43" s="49"/>
    </row>
    <row r="44" spans="1:12" x14ac:dyDescent="0.2">
      <c r="A44" s="221"/>
      <c r="B44" s="49"/>
      <c r="C44" s="49"/>
      <c r="D44" s="49"/>
      <c r="E44" s="49"/>
      <c r="F44" s="49"/>
      <c r="G44" s="319" t="s">
        <v>44</v>
      </c>
      <c r="H44" s="320"/>
      <c r="I44" s="321"/>
      <c r="J44" s="243" t="e">
        <f>#REF!+'Reschedule Blend'!E10+#REF!+#REF!+#REF!+#REF!+#REF!+#REF!+#REF!+#REF!+#REF!+#REF!+#REF!+#REF!+#REF!+#REF!+#REF!+#REF!+#REF!+'20 - X'!E10</f>
        <v>#REF!</v>
      </c>
      <c r="K44" s="244"/>
      <c r="L44" s="245" t="e">
        <f>#REF!+'Reschedule Blend'!G10+#REF!+#REF!+#REF!+#REF!+#REF!+#REF!+#REF!+#REF!+#REF!+#REF!+#REF!+#REF!+#REF!+#REF!+#REF!+#REF!+#REF!+'20 - X'!G10</f>
        <v>#REF!</v>
      </c>
    </row>
    <row r="45" spans="1:12" ht="9" customHeight="1" x14ac:dyDescent="0.2">
      <c r="A45" s="49"/>
      <c r="B45" s="49"/>
      <c r="C45" s="49"/>
      <c r="D45" s="49"/>
      <c r="E45" s="49"/>
      <c r="F45" s="49"/>
      <c r="G45" s="49"/>
      <c r="H45" s="49"/>
      <c r="I45" s="49"/>
      <c r="J45" s="49"/>
      <c r="K45" s="49"/>
      <c r="L45" s="49"/>
    </row>
    <row r="46" spans="1:12" x14ac:dyDescent="0.2">
      <c r="A46" s="49"/>
      <c r="B46" s="49"/>
      <c r="C46" s="49"/>
      <c r="D46" s="49"/>
      <c r="E46" s="49"/>
      <c r="F46" s="49"/>
      <c r="G46" s="49"/>
      <c r="H46" s="49"/>
      <c r="I46" s="49"/>
      <c r="J46" s="49"/>
      <c r="K46" s="49"/>
      <c r="L46" s="192" t="s">
        <v>45</v>
      </c>
    </row>
    <row r="47" spans="1:12" x14ac:dyDescent="0.2">
      <c r="F47" s="49"/>
      <c r="G47" s="49"/>
      <c r="H47" s="49"/>
      <c r="I47" s="49"/>
      <c r="J47" s="49"/>
      <c r="K47" s="49"/>
      <c r="L47" s="49"/>
    </row>
    <row r="48" spans="1:12" x14ac:dyDescent="0.2">
      <c r="F48" s="49"/>
      <c r="G48" s="49"/>
      <c r="H48" s="49"/>
      <c r="I48" s="49"/>
      <c r="J48" s="49"/>
      <c r="K48" s="49"/>
      <c r="L48" s="49"/>
    </row>
  </sheetData>
  <mergeCells count="60">
    <mergeCell ref="L34:L35"/>
    <mergeCell ref="G34:I35"/>
    <mergeCell ref="G40:I40"/>
    <mergeCell ref="G42:I42"/>
    <mergeCell ref="G44:I44"/>
    <mergeCell ref="J34:J35"/>
    <mergeCell ref="K34:K35"/>
    <mergeCell ref="A37:B37"/>
    <mergeCell ref="G37:I37"/>
    <mergeCell ref="A38:B38"/>
    <mergeCell ref="G38:I38"/>
    <mergeCell ref="G39:I39"/>
    <mergeCell ref="A33:B33"/>
    <mergeCell ref="A34:B34"/>
    <mergeCell ref="A35:B35"/>
    <mergeCell ref="A36:B36"/>
    <mergeCell ref="G36:I36"/>
    <mergeCell ref="A28:B28"/>
    <mergeCell ref="A29:B29"/>
    <mergeCell ref="A30:B30"/>
    <mergeCell ref="A31:B31"/>
    <mergeCell ref="A32:B32"/>
    <mergeCell ref="A23:B23"/>
    <mergeCell ref="A24:B24"/>
    <mergeCell ref="A25:B25"/>
    <mergeCell ref="A26:B26"/>
    <mergeCell ref="A27:B27"/>
    <mergeCell ref="A20:B20"/>
    <mergeCell ref="G20:H20"/>
    <mergeCell ref="I20:L20"/>
    <mergeCell ref="A21:B21"/>
    <mergeCell ref="A22:B22"/>
    <mergeCell ref="B16:E16"/>
    <mergeCell ref="G16:H16"/>
    <mergeCell ref="I16:L16"/>
    <mergeCell ref="B17:E17"/>
    <mergeCell ref="G17:H17"/>
    <mergeCell ref="I17:L17"/>
    <mergeCell ref="G14:H14"/>
    <mergeCell ref="I14:L14"/>
    <mergeCell ref="B15:E15"/>
    <mergeCell ref="G15:H15"/>
    <mergeCell ref="I15:L15"/>
    <mergeCell ref="B12:E12"/>
    <mergeCell ref="G12:H12"/>
    <mergeCell ref="I12:L12"/>
    <mergeCell ref="G13:H13"/>
    <mergeCell ref="I13:L13"/>
    <mergeCell ref="B10:E10"/>
    <mergeCell ref="G10:H10"/>
    <mergeCell ref="I10:L10"/>
    <mergeCell ref="B11:E11"/>
    <mergeCell ref="G11:H11"/>
    <mergeCell ref="I11:L11"/>
    <mergeCell ref="B8:E8"/>
    <mergeCell ref="G8:H8"/>
    <mergeCell ref="I8:L8"/>
    <mergeCell ref="B9:E9"/>
    <mergeCell ref="G9:H9"/>
    <mergeCell ref="I9:L9"/>
  </mergeCells>
  <phoneticPr fontId="7" type="noConversion"/>
  <conditionalFormatting sqref="A21:B21">
    <cfRule type="cellIs" dxfId="77" priority="19" stopIfTrue="1" operator="equal">
      <formula>"2 - X"</formula>
    </cfRule>
  </conditionalFormatting>
  <conditionalFormatting sqref="A22:B22">
    <cfRule type="cellIs" dxfId="76" priority="18" stopIfTrue="1" operator="equal">
      <formula>"3 - X"</formula>
    </cfRule>
  </conditionalFormatting>
  <conditionalFormatting sqref="A23:B23">
    <cfRule type="cellIs" dxfId="75" priority="1" stopIfTrue="1" operator="equal">
      <formula>"4 - X"</formula>
    </cfRule>
  </conditionalFormatting>
  <conditionalFormatting sqref="A24:B24">
    <cfRule type="cellIs" dxfId="74" priority="2" stopIfTrue="1" operator="equal">
      <formula>"5 - X"</formula>
    </cfRule>
  </conditionalFormatting>
  <conditionalFormatting sqref="A25:B25">
    <cfRule type="cellIs" dxfId="73" priority="3" stopIfTrue="1" operator="equal">
      <formula>"6 - X"</formula>
    </cfRule>
  </conditionalFormatting>
  <conditionalFormatting sqref="A26:B26">
    <cfRule type="cellIs" dxfId="72" priority="5" stopIfTrue="1" operator="equal">
      <formula>"8 - X"</formula>
    </cfRule>
  </conditionalFormatting>
  <conditionalFormatting sqref="A27:B27">
    <cfRule type="cellIs" dxfId="71" priority="6" stopIfTrue="1" operator="equal">
      <formula>"9 - X"</formula>
    </cfRule>
  </conditionalFormatting>
  <conditionalFormatting sqref="A28:B28">
    <cfRule type="cellIs" dxfId="70" priority="7" stopIfTrue="1" operator="equal">
      <formula>"10 - X"</formula>
    </cfRule>
  </conditionalFormatting>
  <conditionalFormatting sqref="A29:B29">
    <cfRule type="cellIs" dxfId="69" priority="8" stopIfTrue="1" operator="equal">
      <formula>"11 - X"</formula>
    </cfRule>
  </conditionalFormatting>
  <conditionalFormatting sqref="A30:B30">
    <cfRule type="cellIs" dxfId="68" priority="9" stopIfTrue="1" operator="equal">
      <formula>"12 - X"</formula>
    </cfRule>
  </conditionalFormatting>
  <conditionalFormatting sqref="A31:B31">
    <cfRule type="cellIs" dxfId="67" priority="10" stopIfTrue="1" operator="equal">
      <formula>"13 - X"</formula>
    </cfRule>
  </conditionalFormatting>
  <conditionalFormatting sqref="A32:B32">
    <cfRule type="cellIs" dxfId="66" priority="11" stopIfTrue="1" operator="equal">
      <formula>"14 - X"</formula>
    </cfRule>
  </conditionalFormatting>
  <conditionalFormatting sqref="A33:B33">
    <cfRule type="cellIs" dxfId="65" priority="12" stopIfTrue="1" operator="equal">
      <formula>"15 - X"</formula>
    </cfRule>
  </conditionalFormatting>
  <conditionalFormatting sqref="A34:B34">
    <cfRule type="cellIs" dxfId="64" priority="13" stopIfTrue="1" operator="equal">
      <formula>"16 - X"</formula>
    </cfRule>
  </conditionalFormatting>
  <conditionalFormatting sqref="A35:B35">
    <cfRule type="cellIs" dxfId="63" priority="14" stopIfTrue="1" operator="equal">
      <formula>"17 - X"</formula>
    </cfRule>
  </conditionalFormatting>
  <conditionalFormatting sqref="A36:B36">
    <cfRule type="cellIs" dxfId="62" priority="15" stopIfTrue="1" operator="equal">
      <formula>"18 - X"</formula>
    </cfRule>
  </conditionalFormatting>
  <conditionalFormatting sqref="A37:B37">
    <cfRule type="cellIs" dxfId="61" priority="16" stopIfTrue="1" operator="equal">
      <formula>"19 - X"</formula>
    </cfRule>
  </conditionalFormatting>
  <conditionalFormatting sqref="A38:B38">
    <cfRule type="cellIs" dxfId="60" priority="17" stopIfTrue="1" operator="equal">
      <formula>"20 - X"</formula>
    </cfRule>
  </conditionalFormatting>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77" r:id="rId3">
          <objectPr defaultSize="0" altText="" r:id="rId4">
            <anchor moveWithCells="1">
              <from>
                <xdr:col>10</xdr:col>
                <xdr:colOff>104775</xdr:colOff>
                <xdr:row>46</xdr:row>
                <xdr:rowOff>19050</xdr:rowOff>
              </from>
              <to>
                <xdr:col>12</xdr:col>
                <xdr:colOff>0</xdr:colOff>
                <xdr:row>48</xdr:row>
                <xdr:rowOff>0</xdr:rowOff>
              </to>
            </anchor>
          </objectPr>
        </oleObject>
      </mc:Choice>
      <mc:Fallback>
        <oleObject progId="Paint.Picture" shapeId="1077" r:id="rId3"/>
      </mc:Fallback>
    </mc:AlternateContent>
    <mc:AlternateContent xmlns:mc="http://schemas.openxmlformats.org/markup-compatibility/2006">
      <mc:Choice Requires="x14">
        <oleObject progId="Paint.Picture" shapeId="1113" r:id="rId5">
          <objectPr defaultSize="0" altText="" r:id="rId6">
            <anchor moveWithCells="1" sizeWithCells="1">
              <from>
                <xdr:col>10</xdr:col>
                <xdr:colOff>285750</xdr:colOff>
                <xdr:row>0</xdr:row>
                <xdr:rowOff>95250</xdr:rowOff>
              </from>
              <to>
                <xdr:col>11</xdr:col>
                <xdr:colOff>161925</xdr:colOff>
                <xdr:row>1</xdr:row>
                <xdr:rowOff>209550</xdr:rowOff>
              </to>
            </anchor>
          </objectPr>
        </oleObject>
      </mc:Choice>
      <mc:Fallback>
        <oleObject progId="Paint.Picture" shapeId="1113" r:id="rId5"/>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84"/>
  <sheetViews>
    <sheetView topLeftCell="A17" workbookViewId="0">
      <selection activeCell="F27" sqref="F27"/>
    </sheetView>
  </sheetViews>
  <sheetFormatPr defaultColWidth="9.140625" defaultRowHeight="12.75" x14ac:dyDescent="0.2"/>
  <cols>
    <col min="1" max="1" width="5.28515625" style="28" customWidth="1"/>
    <col min="2" max="2" width="29.5703125" style="28" customWidth="1"/>
    <col min="3" max="3" width="48" style="28" customWidth="1"/>
    <col min="4" max="4" width="6.5703125" style="28" customWidth="1"/>
    <col min="5" max="5" width="10.42578125" style="28" customWidth="1"/>
    <col min="6" max="6" width="8.85546875" style="28" customWidth="1"/>
    <col min="7" max="7" width="7.5703125" style="28" customWidth="1"/>
    <col min="8" max="8" width="30.5703125" style="28" customWidth="1"/>
    <col min="9" max="9" width="2.7109375" style="29" customWidth="1"/>
    <col min="10" max="16384" width="9.140625" style="28"/>
  </cols>
  <sheetData>
    <row r="1" spans="1:9" ht="20.25" x14ac:dyDescent="0.3">
      <c r="A1" s="334" t="str">
        <f ca="1">MID(CELL("filename",A7),FIND("]",CELL("filename"),1)+1,255)</f>
        <v>Haul Blend</v>
      </c>
      <c r="B1" s="334"/>
      <c r="C1" s="334"/>
      <c r="D1" s="334"/>
      <c r="E1" s="334"/>
      <c r="F1" s="334"/>
      <c r="G1" s="334"/>
      <c r="H1" s="334"/>
      <c r="I1" s="334"/>
    </row>
    <row r="2" spans="1:9" ht="3.75" customHeight="1" x14ac:dyDescent="0.3">
      <c r="A2" s="30"/>
      <c r="B2" s="30"/>
      <c r="C2" s="30"/>
      <c r="D2" s="30"/>
      <c r="E2" s="30"/>
      <c r="F2" s="30"/>
      <c r="G2" s="30"/>
      <c r="H2" s="30"/>
      <c r="I2" s="30"/>
    </row>
    <row r="3" spans="1:9" s="26" customFormat="1" x14ac:dyDescent="0.2">
      <c r="A3" s="31"/>
      <c r="B3" s="31"/>
      <c r="C3" s="31"/>
      <c r="D3" s="32"/>
      <c r="E3" s="32" t="s">
        <v>74</v>
      </c>
      <c r="F3" s="33"/>
      <c r="G3" s="34"/>
      <c r="H3" s="31"/>
      <c r="I3" s="31"/>
    </row>
    <row r="4" spans="1:9" s="26" customFormat="1" ht="12" x14ac:dyDescent="0.2">
      <c r="A4" s="31"/>
      <c r="B4" s="31"/>
      <c r="C4" s="31"/>
      <c r="D4" s="35" t="s">
        <v>75</v>
      </c>
      <c r="E4" s="35">
        <f>COUNTIF($D$12:$D$65,"U")</f>
        <v>0</v>
      </c>
      <c r="F4" s="36" t="str">
        <f t="shared" ref="F4:F8" si="0">IF($E$9=0,"-",$E4/$E$9)</f>
        <v>-</v>
      </c>
      <c r="G4" s="37">
        <f>SUMIF($D$12:$D$64,"U",$G$12:$G$64)/60</f>
        <v>0</v>
      </c>
      <c r="H4" s="31"/>
      <c r="I4" s="31"/>
    </row>
    <row r="5" spans="1:9" s="26" customFormat="1" ht="12" x14ac:dyDescent="0.2">
      <c r="A5" s="31"/>
      <c r="B5" s="31"/>
      <c r="C5" s="31"/>
      <c r="D5" s="35" t="s">
        <v>76</v>
      </c>
      <c r="E5" s="35">
        <f>COUNTIF($D$12:$D$65,"P")</f>
        <v>0</v>
      </c>
      <c r="F5" s="36" t="str">
        <f t="shared" si="0"/>
        <v>-</v>
      </c>
      <c r="G5" s="38">
        <f>SUMIF($D$12:$D$65,"P",$G$12:$G$65)/60</f>
        <v>0</v>
      </c>
      <c r="H5" s="31"/>
      <c r="I5" s="31"/>
    </row>
    <row r="6" spans="1:9" s="26" customFormat="1" ht="12" x14ac:dyDescent="0.2">
      <c r="A6" s="31"/>
      <c r="B6" s="31"/>
      <c r="C6" s="31"/>
      <c r="D6" s="35" t="s">
        <v>77</v>
      </c>
      <c r="E6" s="35">
        <f>COUNTIF($D$12:$D$65,"F")</f>
        <v>0</v>
      </c>
      <c r="F6" s="36" t="str">
        <f t="shared" si="0"/>
        <v>-</v>
      </c>
      <c r="G6" s="38">
        <f>SUMIF($D$12:$D$65,"F",$G$12:$G$65)/60</f>
        <v>0</v>
      </c>
      <c r="H6" s="31"/>
      <c r="I6" s="31"/>
    </row>
    <row r="7" spans="1:9" s="26" customFormat="1" ht="12" x14ac:dyDescent="0.2">
      <c r="A7" s="39"/>
      <c r="B7" s="39"/>
      <c r="C7" s="39"/>
      <c r="D7" s="35" t="s">
        <v>78</v>
      </c>
      <c r="E7" s="35">
        <f>COUNTIF($D$12:$D$65,"S")</f>
        <v>0</v>
      </c>
      <c r="F7" s="36" t="str">
        <f t="shared" si="0"/>
        <v>-</v>
      </c>
      <c r="G7" s="38">
        <f>SUMIF($D$12:$D$65,"S",$G$12:$G$65)/60</f>
        <v>0</v>
      </c>
      <c r="H7" s="31"/>
      <c r="I7" s="31"/>
    </row>
    <row r="8" spans="1:9" s="26" customFormat="1" ht="12" x14ac:dyDescent="0.2">
      <c r="A8" s="39"/>
      <c r="B8" s="39"/>
      <c r="C8" s="39"/>
      <c r="D8" s="35" t="s">
        <v>79</v>
      </c>
      <c r="E8" s="35">
        <f>COUNTIF($D$12:$D$65,"B")</f>
        <v>0</v>
      </c>
      <c r="F8" s="40" t="str">
        <f t="shared" si="0"/>
        <v>-</v>
      </c>
      <c r="G8" s="38">
        <f>SUMIF($D$12:$D$65,"B",$G$12:$G$65)/60</f>
        <v>0</v>
      </c>
      <c r="H8" s="31"/>
      <c r="I8" s="31"/>
    </row>
    <row r="9" spans="1:9" s="26" customFormat="1" ht="12" hidden="1" x14ac:dyDescent="0.2">
      <c r="A9" s="39"/>
      <c r="B9" s="39"/>
      <c r="C9" s="39"/>
      <c r="D9" s="41" t="s">
        <v>42</v>
      </c>
      <c r="E9" s="42">
        <f>SUM(E4:E8)</f>
        <v>0</v>
      </c>
      <c r="F9" s="43" t="str">
        <f>IF($E$9=0,"-",$E$9/$E$9)</f>
        <v>-</v>
      </c>
      <c r="G9" s="44">
        <f>SUM(G4:G8)</f>
        <v>0</v>
      </c>
      <c r="I9" s="66"/>
    </row>
    <row r="10" spans="1:9" s="26" customFormat="1" ht="12" hidden="1" x14ac:dyDescent="0.2">
      <c r="A10" s="39"/>
      <c r="B10" s="39"/>
      <c r="C10" s="39"/>
      <c r="D10" s="45" t="s">
        <v>44</v>
      </c>
      <c r="E10" s="46">
        <f>COUNTIF($D$12:$D$65,"N/A")</f>
        <v>0</v>
      </c>
      <c r="F10" s="47"/>
      <c r="G10" s="48">
        <f>SUMIF($D$12:$D$65,"n/a",$G$12:$G$65)/60</f>
        <v>0</v>
      </c>
      <c r="I10" s="66"/>
    </row>
    <row r="11" spans="1:9" ht="4.5" customHeight="1" x14ac:dyDescent="0.2">
      <c r="A11" s="49"/>
      <c r="B11" s="49"/>
      <c r="C11" s="49"/>
      <c r="D11" s="49"/>
      <c r="E11" s="49"/>
      <c r="F11" s="49"/>
      <c r="G11" s="49"/>
      <c r="H11" s="49"/>
      <c r="I11" s="67"/>
    </row>
    <row r="12" spans="1:9" ht="29.25" customHeight="1" x14ac:dyDescent="0.2">
      <c r="A12" s="50" t="s">
        <v>80</v>
      </c>
      <c r="B12" s="50" t="s">
        <v>166</v>
      </c>
      <c r="C12" s="50" t="s">
        <v>82</v>
      </c>
      <c r="D12" s="50" t="s">
        <v>83</v>
      </c>
      <c r="E12" s="50" t="s">
        <v>84</v>
      </c>
      <c r="F12" s="50" t="s">
        <v>31</v>
      </c>
      <c r="G12" s="50" t="s">
        <v>85</v>
      </c>
      <c r="H12" s="51" t="s">
        <v>65</v>
      </c>
      <c r="I12" s="68"/>
    </row>
    <row r="13" spans="1:9" x14ac:dyDescent="0.2">
      <c r="A13" s="335" t="s">
        <v>203</v>
      </c>
      <c r="B13" s="336"/>
      <c r="C13" s="336"/>
      <c r="D13" s="336"/>
      <c r="E13" s="336"/>
      <c r="F13" s="336"/>
      <c r="G13" s="336"/>
      <c r="H13" s="336"/>
      <c r="I13" s="337"/>
    </row>
    <row r="14" spans="1:9" ht="50.1" customHeight="1" x14ac:dyDescent="0.2">
      <c r="A14" s="52"/>
      <c r="B14" s="117" t="s">
        <v>221</v>
      </c>
      <c r="C14" s="96" t="s">
        <v>222</v>
      </c>
      <c r="D14" s="55"/>
      <c r="E14" s="56"/>
      <c r="F14" s="57"/>
      <c r="G14" s="58"/>
      <c r="H14" s="59"/>
      <c r="I14" s="57"/>
    </row>
    <row r="15" spans="1:9" ht="57" customHeight="1" x14ac:dyDescent="0.2">
      <c r="A15" s="60"/>
      <c r="B15" s="118" t="s">
        <v>223</v>
      </c>
      <c r="C15" s="119" t="s">
        <v>222</v>
      </c>
      <c r="D15" s="55"/>
      <c r="E15" s="56"/>
      <c r="F15" s="57"/>
      <c r="G15" s="58"/>
      <c r="H15" s="65"/>
      <c r="I15" s="64"/>
    </row>
    <row r="16" spans="1:9" ht="57.95" customHeight="1" x14ac:dyDescent="0.2">
      <c r="A16" s="60"/>
      <c r="B16" s="120" t="s">
        <v>224</v>
      </c>
      <c r="C16" s="61" t="s">
        <v>222</v>
      </c>
      <c r="D16" s="55"/>
      <c r="E16" s="56"/>
      <c r="F16" s="57"/>
      <c r="G16" s="58"/>
      <c r="H16" s="65"/>
      <c r="I16" s="64"/>
    </row>
    <row r="17" spans="1:9" ht="59.1" customHeight="1" x14ac:dyDescent="0.2">
      <c r="A17" s="60"/>
      <c r="B17" s="121" t="s">
        <v>225</v>
      </c>
      <c r="C17" s="111" t="s">
        <v>222</v>
      </c>
      <c r="D17" s="55"/>
      <c r="E17" s="56"/>
      <c r="F17" s="57"/>
      <c r="G17" s="58"/>
      <c r="H17" s="65"/>
      <c r="I17" s="64"/>
    </row>
    <row r="18" spans="1:9" ht="89.1" customHeight="1" x14ac:dyDescent="0.2">
      <c r="A18" s="60"/>
      <c r="B18" s="121" t="s">
        <v>226</v>
      </c>
      <c r="C18" s="111" t="s">
        <v>222</v>
      </c>
      <c r="D18" s="55"/>
      <c r="E18" s="56"/>
      <c r="F18" s="57"/>
      <c r="G18" s="58"/>
      <c r="H18" s="65"/>
      <c r="I18" s="64"/>
    </row>
    <row r="19" spans="1:9" ht="25.5" x14ac:dyDescent="0.2">
      <c r="A19" s="60"/>
      <c r="B19" s="252" t="s">
        <v>555</v>
      </c>
      <c r="C19" s="111" t="s">
        <v>556</v>
      </c>
      <c r="D19" s="55"/>
      <c r="E19" s="56"/>
      <c r="F19" s="253" t="s">
        <v>557</v>
      </c>
      <c r="G19" s="58"/>
      <c r="H19" s="65"/>
      <c r="I19" s="64"/>
    </row>
    <row r="20" spans="1:9" x14ac:dyDescent="0.2">
      <c r="A20" s="60"/>
      <c r="B20" s="398" t="s">
        <v>568</v>
      </c>
      <c r="C20" s="401" t="s">
        <v>567</v>
      </c>
      <c r="D20" s="55"/>
      <c r="E20" s="56"/>
      <c r="F20" s="57"/>
      <c r="G20" s="58"/>
      <c r="H20" s="65"/>
      <c r="I20" s="64"/>
    </row>
    <row r="21" spans="1:9" ht="38.25" x14ac:dyDescent="0.2">
      <c r="A21" s="122"/>
      <c r="B21" s="398" t="s">
        <v>569</v>
      </c>
      <c r="C21" s="401" t="s">
        <v>570</v>
      </c>
      <c r="D21" s="124"/>
      <c r="E21" s="125"/>
      <c r="F21" s="126"/>
      <c r="G21" s="127"/>
      <c r="H21" s="128"/>
      <c r="I21" s="129"/>
    </row>
    <row r="22" spans="1:9" ht="51" x14ac:dyDescent="0.2">
      <c r="A22" s="60"/>
      <c r="B22" s="399" t="s">
        <v>562</v>
      </c>
      <c r="C22" s="401" t="s">
        <v>575</v>
      </c>
      <c r="D22" s="55"/>
      <c r="E22" s="63"/>
      <c r="F22" s="64"/>
      <c r="G22" s="58"/>
      <c r="H22" s="65"/>
      <c r="I22" s="64"/>
    </row>
    <row r="23" spans="1:9" ht="63" x14ac:dyDescent="0.2">
      <c r="A23" s="60"/>
      <c r="B23" s="400" t="s">
        <v>563</v>
      </c>
      <c r="C23" s="401" t="s">
        <v>571</v>
      </c>
      <c r="D23" s="55"/>
      <c r="E23" s="63"/>
      <c r="F23" s="64"/>
      <c r="G23" s="58"/>
      <c r="H23" s="65"/>
      <c r="I23" s="64"/>
    </row>
    <row r="24" spans="1:9" x14ac:dyDescent="0.2">
      <c r="A24" s="60"/>
      <c r="B24" s="400" t="s">
        <v>565</v>
      </c>
      <c r="C24" s="401" t="s">
        <v>566</v>
      </c>
      <c r="D24" s="55"/>
      <c r="E24" s="63"/>
      <c r="F24" s="64"/>
      <c r="G24" s="58"/>
      <c r="H24" s="65"/>
      <c r="I24" s="64"/>
    </row>
    <row r="25" spans="1:9" ht="25.5" x14ac:dyDescent="0.2">
      <c r="A25" s="60"/>
      <c r="B25" s="400" t="s">
        <v>572</v>
      </c>
      <c r="C25" s="401" t="s">
        <v>573</v>
      </c>
      <c r="D25" s="55"/>
      <c r="E25" s="63"/>
      <c r="F25" s="64"/>
      <c r="G25" s="58"/>
      <c r="H25" s="65"/>
      <c r="I25" s="64"/>
    </row>
    <row r="26" spans="1:9" ht="24" x14ac:dyDescent="0.2">
      <c r="A26" s="60"/>
      <c r="B26" s="401" t="s">
        <v>564</v>
      </c>
      <c r="C26" s="399" t="s">
        <v>574</v>
      </c>
      <c r="D26" s="55"/>
      <c r="E26" s="63"/>
      <c r="F26" s="64"/>
      <c r="G26" s="58"/>
      <c r="H26" s="65"/>
      <c r="I26" s="64"/>
    </row>
    <row r="27" spans="1:9" ht="51" x14ac:dyDescent="0.2">
      <c r="A27" s="60"/>
      <c r="B27" s="402" t="s">
        <v>577</v>
      </c>
      <c r="C27" s="111" t="s">
        <v>576</v>
      </c>
      <c r="D27" s="55"/>
      <c r="E27" s="63"/>
      <c r="F27" s="64"/>
      <c r="G27" s="58"/>
      <c r="H27" s="65"/>
      <c r="I27" s="64"/>
    </row>
    <row r="28" spans="1:9" ht="51" x14ac:dyDescent="0.2">
      <c r="A28" s="60"/>
      <c r="B28" s="402" t="s">
        <v>578</v>
      </c>
      <c r="C28" s="111" t="s">
        <v>579</v>
      </c>
      <c r="D28" s="55"/>
      <c r="E28" s="63"/>
      <c r="F28" s="64"/>
      <c r="G28" s="58"/>
      <c r="H28" s="65"/>
      <c r="I28" s="64"/>
    </row>
    <row r="29" spans="1:9" x14ac:dyDescent="0.2">
      <c r="A29" s="60"/>
      <c r="B29" s="111"/>
      <c r="C29" s="111"/>
      <c r="D29" s="55"/>
      <c r="E29" s="63"/>
      <c r="F29" s="64"/>
      <c r="G29" s="58"/>
      <c r="H29" s="65"/>
      <c r="I29" s="64"/>
    </row>
    <row r="30" spans="1:9" x14ac:dyDescent="0.2">
      <c r="A30" s="60"/>
      <c r="B30" s="61"/>
      <c r="C30" s="61"/>
      <c r="D30" s="55"/>
      <c r="E30" s="63"/>
      <c r="F30" s="64"/>
      <c r="G30" s="58"/>
      <c r="H30" s="65"/>
      <c r="I30" s="64"/>
    </row>
    <row r="31" spans="1:9" x14ac:dyDescent="0.2">
      <c r="A31" s="60"/>
      <c r="B31" s="62"/>
      <c r="C31" s="61"/>
      <c r="D31" s="55"/>
      <c r="E31" s="63"/>
      <c r="F31" s="64"/>
      <c r="G31" s="58"/>
      <c r="H31" s="65"/>
      <c r="I31" s="64"/>
    </row>
    <row r="32" spans="1:9" x14ac:dyDescent="0.2">
      <c r="A32" s="60"/>
      <c r="B32" s="62"/>
      <c r="C32" s="61"/>
      <c r="D32" s="55"/>
      <c r="E32" s="63"/>
      <c r="F32" s="64"/>
      <c r="G32" s="58"/>
      <c r="H32" s="65"/>
      <c r="I32" s="64"/>
    </row>
    <row r="33" spans="1:9" x14ac:dyDescent="0.2">
      <c r="A33" s="60"/>
      <c r="B33" s="61"/>
      <c r="C33" s="61"/>
      <c r="D33" s="55"/>
      <c r="E33" s="63"/>
      <c r="F33" s="64"/>
      <c r="G33" s="58"/>
      <c r="H33" s="65"/>
      <c r="I33" s="64"/>
    </row>
    <row r="34" spans="1:9" x14ac:dyDescent="0.2">
      <c r="A34" s="60"/>
      <c r="B34" s="62"/>
      <c r="C34" s="61"/>
      <c r="D34" s="55"/>
      <c r="E34" s="63"/>
      <c r="F34" s="64"/>
      <c r="G34" s="58"/>
      <c r="H34" s="65"/>
      <c r="I34" s="64"/>
    </row>
    <row r="35" spans="1:9" x14ac:dyDescent="0.2">
      <c r="A35" s="60"/>
      <c r="B35" s="62"/>
      <c r="C35" s="61"/>
      <c r="D35" s="55"/>
      <c r="E35" s="63"/>
      <c r="F35" s="64"/>
      <c r="G35" s="58"/>
      <c r="H35" s="65"/>
      <c r="I35" s="64"/>
    </row>
    <row r="36" spans="1:9" x14ac:dyDescent="0.2">
      <c r="A36" s="60"/>
      <c r="B36" s="61"/>
      <c r="C36" s="61"/>
      <c r="D36" s="55"/>
      <c r="E36" s="63"/>
      <c r="F36" s="64"/>
      <c r="G36" s="58"/>
      <c r="H36" s="65"/>
      <c r="I36" s="64"/>
    </row>
    <row r="37" spans="1:9" x14ac:dyDescent="0.2">
      <c r="A37" s="60"/>
      <c r="B37" s="62"/>
      <c r="C37" s="61"/>
      <c r="D37" s="55"/>
      <c r="E37" s="63"/>
      <c r="F37" s="64"/>
      <c r="G37" s="58"/>
      <c r="H37" s="65"/>
      <c r="I37" s="64"/>
    </row>
    <row r="38" spans="1:9" x14ac:dyDescent="0.2">
      <c r="A38" s="60"/>
      <c r="B38" s="62"/>
      <c r="C38" s="61"/>
      <c r="D38" s="55"/>
      <c r="E38" s="63"/>
      <c r="F38" s="64"/>
      <c r="G38" s="58"/>
      <c r="H38" s="65"/>
      <c r="I38" s="64"/>
    </row>
    <row r="39" spans="1:9" x14ac:dyDescent="0.2">
      <c r="A39" s="60"/>
      <c r="B39" s="61"/>
      <c r="C39" s="61"/>
      <c r="D39" s="55"/>
      <c r="E39" s="63"/>
      <c r="F39" s="64"/>
      <c r="G39" s="58"/>
      <c r="H39" s="65"/>
      <c r="I39" s="64"/>
    </row>
    <row r="40" spans="1:9" x14ac:dyDescent="0.2">
      <c r="A40" s="60"/>
      <c r="B40" s="62"/>
      <c r="C40" s="61"/>
      <c r="D40" s="55"/>
      <c r="E40" s="63"/>
      <c r="F40" s="64"/>
      <c r="G40" s="58"/>
      <c r="H40" s="65"/>
      <c r="I40" s="64"/>
    </row>
    <row r="41" spans="1:9" x14ac:dyDescent="0.2">
      <c r="A41" s="60"/>
      <c r="B41" s="62"/>
      <c r="C41" s="61"/>
      <c r="D41" s="55"/>
      <c r="E41" s="63"/>
      <c r="F41" s="64"/>
      <c r="G41" s="58"/>
      <c r="H41" s="65"/>
      <c r="I41" s="64"/>
    </row>
    <row r="42" spans="1:9" x14ac:dyDescent="0.2">
      <c r="A42" s="60"/>
      <c r="B42" s="61"/>
      <c r="C42" s="61"/>
      <c r="D42" s="55"/>
      <c r="E42" s="63"/>
      <c r="F42" s="64"/>
      <c r="G42" s="58"/>
      <c r="H42" s="65"/>
      <c r="I42" s="64"/>
    </row>
    <row r="43" spans="1:9" x14ac:dyDescent="0.2">
      <c r="A43" s="60"/>
      <c r="B43" s="62"/>
      <c r="C43" s="61"/>
      <c r="D43" s="55"/>
      <c r="E43" s="63"/>
      <c r="F43" s="64"/>
      <c r="G43" s="58"/>
      <c r="H43" s="65"/>
      <c r="I43" s="64"/>
    </row>
    <row r="44" spans="1:9" x14ac:dyDescent="0.2">
      <c r="A44" s="60"/>
      <c r="B44" s="62"/>
      <c r="C44" s="61"/>
      <c r="D44" s="55"/>
      <c r="E44" s="63"/>
      <c r="F44" s="64"/>
      <c r="G44" s="58"/>
      <c r="H44" s="65"/>
      <c r="I44" s="64"/>
    </row>
    <row r="45" spans="1:9" x14ac:dyDescent="0.2">
      <c r="A45" s="60"/>
      <c r="B45" s="61"/>
      <c r="C45" s="61"/>
      <c r="D45" s="55"/>
      <c r="E45" s="63"/>
      <c r="F45" s="64"/>
      <c r="G45" s="58"/>
      <c r="H45" s="65"/>
      <c r="I45" s="64"/>
    </row>
    <row r="46" spans="1:9" x14ac:dyDescent="0.2">
      <c r="A46" s="60"/>
      <c r="B46" s="62"/>
      <c r="C46" s="61"/>
      <c r="D46" s="55"/>
      <c r="E46" s="63"/>
      <c r="F46" s="64"/>
      <c r="G46" s="58"/>
      <c r="H46" s="65"/>
      <c r="I46" s="64"/>
    </row>
    <row r="47" spans="1:9" x14ac:dyDescent="0.2">
      <c r="A47" s="60"/>
      <c r="B47" s="62"/>
      <c r="C47" s="61"/>
      <c r="D47" s="55"/>
      <c r="E47" s="63"/>
      <c r="F47" s="64"/>
      <c r="G47" s="58"/>
      <c r="H47" s="65"/>
      <c r="I47" s="64"/>
    </row>
    <row r="48" spans="1:9" x14ac:dyDescent="0.2">
      <c r="A48" s="60"/>
      <c r="B48" s="61"/>
      <c r="C48" s="61"/>
      <c r="D48" s="55"/>
      <c r="E48" s="63"/>
      <c r="F48" s="64"/>
      <c r="G48" s="58"/>
      <c r="H48" s="65"/>
      <c r="I48" s="64"/>
    </row>
    <row r="49" spans="1:9" x14ac:dyDescent="0.2">
      <c r="A49" s="60"/>
      <c r="B49" s="62"/>
      <c r="C49" s="61"/>
      <c r="D49" s="55"/>
      <c r="E49" s="63"/>
      <c r="F49" s="64"/>
      <c r="G49" s="58"/>
      <c r="H49" s="65"/>
      <c r="I49" s="64"/>
    </row>
    <row r="50" spans="1:9" x14ac:dyDescent="0.2">
      <c r="A50" s="60"/>
      <c r="B50" s="62"/>
      <c r="C50" s="61"/>
      <c r="D50" s="55"/>
      <c r="E50" s="63"/>
      <c r="F50" s="64"/>
      <c r="G50" s="58"/>
      <c r="H50" s="65"/>
      <c r="I50" s="64"/>
    </row>
    <row r="51" spans="1:9" x14ac:dyDescent="0.2">
      <c r="A51" s="60"/>
      <c r="B51" s="61"/>
      <c r="C51" s="61"/>
      <c r="D51" s="55"/>
      <c r="E51" s="63"/>
      <c r="F51" s="64"/>
      <c r="G51" s="58"/>
      <c r="H51" s="65"/>
      <c r="I51" s="64"/>
    </row>
    <row r="52" spans="1:9" x14ac:dyDescent="0.2">
      <c r="A52" s="60"/>
      <c r="B52" s="62"/>
      <c r="C52" s="61"/>
      <c r="D52" s="55"/>
      <c r="E52" s="63"/>
      <c r="F52" s="64"/>
      <c r="G52" s="58"/>
      <c r="H52" s="65"/>
      <c r="I52" s="64"/>
    </row>
    <row r="53" spans="1:9" x14ac:dyDescent="0.2">
      <c r="A53" s="60"/>
      <c r="B53" s="62"/>
      <c r="C53" s="61"/>
      <c r="D53" s="55"/>
      <c r="E53" s="63"/>
      <c r="F53" s="64"/>
      <c r="G53" s="58"/>
      <c r="H53" s="65"/>
      <c r="I53" s="64"/>
    </row>
    <row r="54" spans="1:9" x14ac:dyDescent="0.2">
      <c r="A54" s="60"/>
      <c r="B54" s="61"/>
      <c r="C54" s="61"/>
      <c r="D54" s="55"/>
      <c r="E54" s="63"/>
      <c r="F54" s="64"/>
      <c r="G54" s="58"/>
      <c r="H54" s="65"/>
      <c r="I54" s="64"/>
    </row>
    <row r="55" spans="1:9" x14ac:dyDescent="0.2">
      <c r="A55" s="60"/>
      <c r="B55" s="62"/>
      <c r="C55" s="61"/>
      <c r="D55" s="55"/>
      <c r="E55" s="63"/>
      <c r="F55" s="64"/>
      <c r="G55" s="58"/>
      <c r="H55" s="65"/>
      <c r="I55" s="64"/>
    </row>
    <row r="56" spans="1:9" x14ac:dyDescent="0.2">
      <c r="A56" s="60"/>
      <c r="B56" s="62"/>
      <c r="C56" s="61"/>
      <c r="D56" s="55"/>
      <c r="E56" s="63"/>
      <c r="F56" s="64"/>
      <c r="G56" s="58"/>
      <c r="H56" s="65"/>
      <c r="I56" s="64"/>
    </row>
    <row r="57" spans="1:9" x14ac:dyDescent="0.2">
      <c r="A57" s="60"/>
      <c r="B57" s="61"/>
      <c r="C57" s="61"/>
      <c r="D57" s="55"/>
      <c r="E57" s="63"/>
      <c r="F57" s="64"/>
      <c r="G57" s="58"/>
      <c r="H57" s="65"/>
      <c r="I57" s="64"/>
    </row>
    <row r="58" spans="1:9" x14ac:dyDescent="0.2">
      <c r="A58" s="60"/>
      <c r="B58" s="62"/>
      <c r="C58" s="61"/>
      <c r="D58" s="55"/>
      <c r="E58" s="63"/>
      <c r="F58" s="64"/>
      <c r="G58" s="58"/>
      <c r="H58" s="65"/>
      <c r="I58" s="64"/>
    </row>
    <row r="59" spans="1:9" x14ac:dyDescent="0.2">
      <c r="A59" s="60"/>
      <c r="B59" s="62"/>
      <c r="C59" s="61"/>
      <c r="D59" s="55"/>
      <c r="E59" s="63"/>
      <c r="F59" s="64"/>
      <c r="G59" s="58"/>
      <c r="H59" s="65"/>
      <c r="I59" s="64"/>
    </row>
    <row r="60" spans="1:9" x14ac:dyDescent="0.2">
      <c r="A60" s="60"/>
      <c r="B60" s="61"/>
      <c r="C60" s="61"/>
      <c r="D60" s="55"/>
      <c r="E60" s="63"/>
      <c r="F60" s="64"/>
      <c r="G60" s="58"/>
      <c r="H60" s="65"/>
      <c r="I60" s="64"/>
    </row>
    <row r="61" spans="1:9" x14ac:dyDescent="0.2">
      <c r="A61" s="60"/>
      <c r="B61" s="62"/>
      <c r="C61" s="61"/>
      <c r="D61" s="55"/>
      <c r="E61" s="63"/>
      <c r="F61" s="64"/>
      <c r="G61" s="58"/>
      <c r="H61" s="65"/>
      <c r="I61" s="64"/>
    </row>
    <row r="62" spans="1:9" x14ac:dyDescent="0.2">
      <c r="A62" s="60"/>
      <c r="B62" s="62"/>
      <c r="C62" s="61"/>
      <c r="D62" s="55"/>
      <c r="E62" s="63"/>
      <c r="F62" s="64"/>
      <c r="G62" s="58"/>
      <c r="H62" s="65"/>
      <c r="I62" s="64"/>
    </row>
    <row r="63" spans="1:9" x14ac:dyDescent="0.2">
      <c r="A63" s="60"/>
      <c r="B63" s="61"/>
      <c r="C63" s="61"/>
      <c r="D63" s="55"/>
      <c r="E63" s="63"/>
      <c r="F63" s="64"/>
      <c r="G63" s="58"/>
      <c r="H63" s="65"/>
      <c r="I63" s="64"/>
    </row>
    <row r="64" spans="1:9" x14ac:dyDescent="0.2">
      <c r="A64" s="60"/>
      <c r="B64" s="61"/>
      <c r="C64" s="61"/>
      <c r="D64" s="55"/>
      <c r="E64" s="63"/>
      <c r="F64" s="64"/>
      <c r="G64" s="58"/>
      <c r="H64" s="65"/>
      <c r="I64" s="64"/>
    </row>
    <row r="65" spans="1:9" x14ac:dyDescent="0.2">
      <c r="A65" s="335"/>
      <c r="B65" s="336"/>
      <c r="C65" s="336"/>
      <c r="D65" s="336"/>
      <c r="E65" s="336"/>
      <c r="F65" s="336"/>
      <c r="G65" s="336"/>
      <c r="H65" s="336"/>
      <c r="I65" s="337"/>
    </row>
    <row r="66" spans="1:9" s="27" customFormat="1" ht="36" customHeight="1" x14ac:dyDescent="0.2">
      <c r="A66" s="60"/>
      <c r="B66" s="95"/>
      <c r="C66" s="96"/>
      <c r="D66" s="55"/>
      <c r="E66" s="56"/>
      <c r="F66" s="57"/>
      <c r="G66" s="58"/>
      <c r="H66" s="65"/>
      <c r="I66" s="64"/>
    </row>
    <row r="67" spans="1:9" s="27" customFormat="1" ht="36" customHeight="1" x14ac:dyDescent="0.2">
      <c r="A67" s="60"/>
      <c r="B67" s="130"/>
      <c r="C67" s="119"/>
      <c r="D67" s="55"/>
      <c r="E67" s="56"/>
      <c r="F67" s="57"/>
      <c r="G67" s="58"/>
      <c r="H67" s="65"/>
      <c r="I67" s="64"/>
    </row>
    <row r="68" spans="1:9" s="27" customFormat="1" ht="36" customHeight="1" x14ac:dyDescent="0.2">
      <c r="A68" s="60"/>
      <c r="B68" s="130"/>
      <c r="C68" s="61"/>
      <c r="D68" s="55"/>
      <c r="E68" s="56"/>
      <c r="F68" s="57"/>
      <c r="G68" s="58"/>
      <c r="H68" s="65"/>
      <c r="I68" s="64"/>
    </row>
    <row r="69" spans="1:9" s="27" customFormat="1" ht="36" customHeight="1" x14ac:dyDescent="0.2">
      <c r="A69" s="60"/>
      <c r="B69" s="111"/>
      <c r="C69" s="111"/>
      <c r="D69" s="55"/>
      <c r="E69" s="56"/>
      <c r="F69" s="57"/>
      <c r="G69" s="58"/>
      <c r="H69" s="65"/>
      <c r="I69" s="64"/>
    </row>
    <row r="70" spans="1:9" s="27" customFormat="1" ht="36" customHeight="1" x14ac:dyDescent="0.2">
      <c r="A70" s="60"/>
      <c r="B70" s="111"/>
      <c r="C70" s="111"/>
      <c r="D70" s="55"/>
      <c r="E70" s="56"/>
      <c r="F70" s="57"/>
      <c r="G70" s="58"/>
      <c r="H70" s="65"/>
      <c r="I70" s="64"/>
    </row>
    <row r="71" spans="1:9" s="27" customFormat="1" ht="36" customHeight="1" x14ac:dyDescent="0.2">
      <c r="A71" s="60"/>
      <c r="B71" s="111"/>
      <c r="C71" s="111"/>
      <c r="D71" s="55"/>
      <c r="E71" s="56"/>
      <c r="F71" s="57"/>
      <c r="G71" s="58"/>
      <c r="H71" s="65"/>
      <c r="I71" s="64"/>
    </row>
    <row r="72" spans="1:9" s="27" customFormat="1" ht="36" customHeight="1" x14ac:dyDescent="0.2">
      <c r="A72" s="60"/>
      <c r="B72" s="111"/>
      <c r="C72" s="111"/>
      <c r="D72" s="55"/>
      <c r="E72" s="56"/>
      <c r="F72" s="57"/>
      <c r="G72" s="58"/>
      <c r="H72" s="65"/>
      <c r="I72" s="64"/>
    </row>
    <row r="73" spans="1:9" s="27" customFormat="1" ht="198.95" customHeight="1" x14ac:dyDescent="0.2">
      <c r="A73" s="60"/>
      <c r="B73" s="111"/>
      <c r="C73" s="111"/>
      <c r="D73" s="55"/>
      <c r="E73" s="125"/>
      <c r="F73" s="126"/>
      <c r="G73" s="127"/>
      <c r="H73" s="65"/>
      <c r="I73" s="64"/>
    </row>
    <row r="74" spans="1:9" s="27" customFormat="1" x14ac:dyDescent="0.2">
      <c r="A74" s="60">
        <f>MAX(A$12:A73)+1</f>
        <v>1</v>
      </c>
      <c r="B74" s="61"/>
      <c r="C74" s="61"/>
      <c r="D74" s="55" t="s">
        <v>91</v>
      </c>
      <c r="E74" s="63"/>
      <c r="F74" s="64"/>
      <c r="G74" s="58"/>
      <c r="H74" s="65"/>
      <c r="I74" s="64"/>
    </row>
    <row r="75" spans="1:9" x14ac:dyDescent="0.2">
      <c r="A75" s="60">
        <f>MAX(A$12:A74)+1</f>
        <v>2</v>
      </c>
      <c r="B75" s="62"/>
      <c r="C75" s="61"/>
      <c r="D75" s="55" t="s">
        <v>91</v>
      </c>
      <c r="E75" s="63"/>
      <c r="F75" s="64"/>
      <c r="G75" s="58"/>
      <c r="H75" s="65"/>
      <c r="I75" s="64"/>
    </row>
    <row r="76" spans="1:9" x14ac:dyDescent="0.2">
      <c r="A76" s="60">
        <f>MAX(A$12:A75)+1</f>
        <v>3</v>
      </c>
      <c r="B76" s="62"/>
      <c r="C76" s="61"/>
      <c r="D76" s="55" t="s">
        <v>91</v>
      </c>
      <c r="E76" s="63"/>
      <c r="F76" s="64"/>
      <c r="G76" s="58"/>
      <c r="H76" s="65"/>
      <c r="I76" s="64"/>
    </row>
    <row r="77" spans="1:9" x14ac:dyDescent="0.2">
      <c r="A77" s="60">
        <f>MAX(A$12:A76)+1</f>
        <v>4</v>
      </c>
      <c r="B77" s="61"/>
      <c r="C77" s="61"/>
      <c r="D77" s="55" t="s">
        <v>91</v>
      </c>
      <c r="E77" s="63"/>
      <c r="F77" s="64"/>
      <c r="G77" s="58"/>
      <c r="H77" s="65"/>
      <c r="I77" s="64"/>
    </row>
    <row r="78" spans="1:9" x14ac:dyDescent="0.2">
      <c r="A78" s="60">
        <f>MAX(A$12:A77)+1</f>
        <v>5</v>
      </c>
      <c r="B78" s="61"/>
      <c r="C78" s="61"/>
      <c r="D78" s="55" t="s">
        <v>91</v>
      </c>
      <c r="E78" s="63"/>
      <c r="F78" s="64"/>
      <c r="G78" s="58"/>
      <c r="H78" s="65"/>
      <c r="I78" s="64"/>
    </row>
    <row r="79" spans="1:9" x14ac:dyDescent="0.2">
      <c r="A79" s="60">
        <f>MAX(A$12:A78)+1</f>
        <v>6</v>
      </c>
      <c r="B79" s="62"/>
      <c r="C79" s="61"/>
      <c r="D79" s="55" t="s">
        <v>91</v>
      </c>
      <c r="E79" s="63"/>
      <c r="F79" s="64"/>
      <c r="G79" s="58"/>
      <c r="H79" s="65"/>
      <c r="I79" s="64"/>
    </row>
    <row r="80" spans="1:9" x14ac:dyDescent="0.2">
      <c r="A80" s="60">
        <f>MAX(A$12:A79)+1</f>
        <v>7</v>
      </c>
      <c r="B80" s="62"/>
      <c r="C80" s="61"/>
      <c r="D80" s="55" t="s">
        <v>91</v>
      </c>
      <c r="E80" s="63"/>
      <c r="F80" s="64"/>
      <c r="G80" s="58"/>
      <c r="H80" s="65"/>
      <c r="I80" s="64"/>
    </row>
    <row r="81" spans="1:9" x14ac:dyDescent="0.2">
      <c r="A81" s="60">
        <f>MAX(A$12:A80)+1</f>
        <v>8</v>
      </c>
      <c r="B81" s="61"/>
      <c r="C81" s="61"/>
      <c r="D81" s="55" t="s">
        <v>91</v>
      </c>
      <c r="E81" s="63"/>
      <c r="F81" s="64"/>
      <c r="G81" s="58"/>
      <c r="H81" s="65"/>
      <c r="I81" s="64"/>
    </row>
    <row r="82" spans="1:9" x14ac:dyDescent="0.2">
      <c r="A82" s="60">
        <f>MAX(A$12:A81)+1</f>
        <v>9</v>
      </c>
      <c r="B82" s="62"/>
      <c r="C82" s="61"/>
      <c r="D82" s="55" t="s">
        <v>91</v>
      </c>
      <c r="E82" s="63"/>
      <c r="F82" s="64"/>
      <c r="G82" s="58"/>
      <c r="H82" s="65"/>
      <c r="I82" s="64"/>
    </row>
    <row r="83" spans="1:9" x14ac:dyDescent="0.2">
      <c r="A83" s="60">
        <f>MAX(A$12:A82)+1</f>
        <v>10</v>
      </c>
      <c r="B83" s="61"/>
      <c r="C83" s="61"/>
      <c r="D83" s="55" t="s">
        <v>91</v>
      </c>
      <c r="E83" s="63"/>
      <c r="F83" s="64"/>
      <c r="G83" s="58"/>
      <c r="H83" s="65"/>
      <c r="I83" s="64"/>
    </row>
    <row r="84" spans="1:9" x14ac:dyDescent="0.2">
      <c r="A84" s="60">
        <f>MAX(A$12:A83)+1</f>
        <v>11</v>
      </c>
      <c r="B84" s="62"/>
      <c r="C84" s="61"/>
      <c r="D84" s="55" t="s">
        <v>91</v>
      </c>
      <c r="E84" s="63"/>
      <c r="F84" s="64"/>
      <c r="G84" s="58"/>
      <c r="H84" s="65"/>
      <c r="I84" s="64"/>
    </row>
  </sheetData>
  <mergeCells count="3">
    <mergeCell ref="A1:I1"/>
    <mergeCell ref="A13:I13"/>
    <mergeCell ref="A65:I65"/>
  </mergeCells>
  <phoneticPr fontId="7" type="noConversion"/>
  <conditionalFormatting sqref="D14:D64 D66:D84">
    <cfRule type="cellIs" dxfId="20" priority="1" stopIfTrue="1" operator="equal">
      <formula>"F"</formula>
    </cfRule>
    <cfRule type="cellIs" dxfId="19" priority="2" stopIfTrue="1" operator="equal">
      <formula>"B"</formula>
    </cfRule>
    <cfRule type="cellIs" dxfId="18" priority="3" stopIfTrue="1" operator="equal">
      <formula>"u"</formula>
    </cfRule>
  </conditionalFormatting>
  <dataValidations count="3">
    <dataValidation allowBlank="1" showErrorMessage="1" sqref="A12:B12" xr:uid="{00000000-0002-0000-0900-000000000000}"/>
    <dataValidation allowBlank="1" showErrorMessage="1" promptTitle="Valid values include:" sqref="D12" xr:uid="{00000000-0002-0000-0900-000001000000}"/>
    <dataValidation type="list" showInputMessage="1" showErrorMessage="1" promptTitle="Valid values include:" prompt="U - Untested_x000a_P - Pass_x000a_F - Fail_x000a_B - Blocked_x000a_S - Skipped_x000a_n/a - Not applicable_x000a_" sqref="D66:D84 D14:D64" xr:uid="{00000000-0002-0000-0900-000002000000}">
      <formula1>"U,P,F,B,S,n/a"</formula1>
    </dataValidation>
  </dataValidations>
  <hyperlinks>
    <hyperlink ref="B14" location="'UC004 Test Case'!A1" display="UC004.1-Haul Bland from haul blend of rig board(no check box checked)" xr:uid="{00000000-0004-0000-0900-000000000000}"/>
    <hyperlink ref="B15" location="'UC004 Test Case'!A1" display="UC004.2-Haul Bland from haul blend of rig board(load exiting haul checked)" xr:uid="{00000000-0004-0000-0900-000001000000}"/>
    <hyperlink ref="B16" location="'UC004 Test Case'!A1" display="UC004.3-Haul Bland from haul blend of rig board(go with crew checked)" xr:uid="{00000000-0004-0000-0900-000002000000}"/>
    <hyperlink ref="B17" location="'UC004 Test Case'!A1" display="UC004.4-Haul Bland from haul blend of rig board(third party crew checked)" xr:uid="{00000000-0004-0000-0900-000003000000}"/>
    <hyperlink ref="B18" location="'UC004 Test Case'!A1" display="UC004.5-Haul Bland from haul blend of rig board(third party crew and go with crew checked)" xr:uid="{00000000-0004-0000-0900-000004000000}"/>
  </hyperlinks>
  <pageMargins left="0.75" right="0.75" top="1" bottom="1" header="0.5" footer="0.5"/>
  <drawing r:id="rId1"/>
  <legacyDrawing r:id="rId2"/>
  <oleObjects>
    <mc:AlternateContent xmlns:mc="http://schemas.openxmlformats.org/markup-compatibility/2006">
      <mc:Choice Requires="x14">
        <oleObject progId="Paint.Picture" shapeId="152577"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52577" r:id="rId3"/>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386"/>
  <sheetViews>
    <sheetView workbookViewId="0"/>
  </sheetViews>
  <sheetFormatPr defaultColWidth="9.140625" defaultRowHeight="12.75" x14ac:dyDescent="0.2"/>
  <cols>
    <col min="1" max="1" width="5.5703125" customWidth="1"/>
    <col min="2" max="2" width="24.42578125" customWidth="1"/>
    <col min="3" max="3" width="19.85546875" customWidth="1"/>
    <col min="4" max="4" width="27.5703125" customWidth="1"/>
    <col min="5" max="5" width="23.28515625" customWidth="1"/>
    <col min="7" max="7" width="11.5703125" customWidth="1"/>
  </cols>
  <sheetData>
    <row r="2" spans="1:8" ht="15.75" x14ac:dyDescent="0.2">
      <c r="A2" s="340" t="s">
        <v>221</v>
      </c>
      <c r="B2" s="340"/>
      <c r="C2" s="340"/>
      <c r="D2" s="340"/>
      <c r="E2" s="340"/>
      <c r="F2" s="340"/>
      <c r="G2" s="340"/>
      <c r="H2" s="340"/>
    </row>
    <row r="3" spans="1:8" x14ac:dyDescent="0.2">
      <c r="A3" s="69"/>
      <c r="B3" s="70" t="s">
        <v>93</v>
      </c>
      <c r="C3" s="360" t="s">
        <v>227</v>
      </c>
      <c r="D3" s="360"/>
      <c r="E3" s="360"/>
      <c r="F3" s="71" t="s">
        <v>95</v>
      </c>
      <c r="G3" s="72"/>
      <c r="H3" s="73"/>
    </row>
    <row r="4" spans="1:8" x14ac:dyDescent="0.2">
      <c r="A4" s="74"/>
      <c r="B4" s="75" t="s">
        <v>97</v>
      </c>
      <c r="C4" s="361" t="s">
        <v>228</v>
      </c>
      <c r="D4" s="361"/>
      <c r="E4" s="361"/>
      <c r="F4" s="361"/>
      <c r="G4" s="362"/>
      <c r="H4" s="73"/>
    </row>
    <row r="5" spans="1:8" x14ac:dyDescent="0.2">
      <c r="A5" s="76"/>
      <c r="B5" s="75" t="s">
        <v>99</v>
      </c>
      <c r="C5" s="361" t="s">
        <v>229</v>
      </c>
      <c r="D5" s="361"/>
      <c r="E5" s="361"/>
      <c r="F5" s="361"/>
      <c r="G5" s="362"/>
      <c r="H5" s="73"/>
    </row>
    <row r="6" spans="1:8" x14ac:dyDescent="0.2">
      <c r="A6" s="76"/>
      <c r="B6" s="75" t="s">
        <v>101</v>
      </c>
      <c r="C6" s="361"/>
      <c r="D6" s="361"/>
      <c r="E6" s="361"/>
      <c r="F6" s="361"/>
      <c r="G6" s="362"/>
      <c r="H6" s="73"/>
    </row>
    <row r="7" spans="1:8" x14ac:dyDescent="0.2">
      <c r="A7" s="77"/>
      <c r="B7" s="78" t="s">
        <v>102</v>
      </c>
      <c r="C7" s="361" t="s">
        <v>230</v>
      </c>
      <c r="D7" s="361"/>
      <c r="E7" s="361"/>
      <c r="F7" s="361"/>
      <c r="G7" s="362"/>
      <c r="H7" s="79"/>
    </row>
    <row r="8" spans="1:8" x14ac:dyDescent="0.2">
      <c r="A8" s="80"/>
      <c r="B8" s="81" t="s">
        <v>104</v>
      </c>
      <c r="C8" s="363"/>
      <c r="D8" s="363"/>
      <c r="E8" s="363"/>
      <c r="F8" s="82" t="s">
        <v>106</v>
      </c>
      <c r="G8" s="83" t="s">
        <v>209</v>
      </c>
      <c r="H8" s="84"/>
    </row>
    <row r="9" spans="1:8" x14ac:dyDescent="0.2">
      <c r="A9" s="85"/>
      <c r="B9" s="86" t="s">
        <v>107</v>
      </c>
      <c r="C9" s="364"/>
      <c r="D9" s="364"/>
      <c r="E9" s="364"/>
      <c r="F9" s="87" t="s">
        <v>109</v>
      </c>
      <c r="G9" s="88" t="s">
        <v>210</v>
      </c>
      <c r="H9" s="89"/>
    </row>
    <row r="10" spans="1:8" ht="25.5" x14ac:dyDescent="0.2">
      <c r="A10" s="90" t="s">
        <v>111</v>
      </c>
      <c r="B10" s="91" t="s">
        <v>112</v>
      </c>
      <c r="C10" s="91" t="s">
        <v>211</v>
      </c>
      <c r="D10" s="91" t="s">
        <v>114</v>
      </c>
      <c r="E10" s="91" t="s">
        <v>212</v>
      </c>
      <c r="F10" s="92" t="s">
        <v>83</v>
      </c>
      <c r="G10" s="365" t="s">
        <v>116</v>
      </c>
      <c r="H10" s="366"/>
    </row>
    <row r="11" spans="1:8" ht="24" x14ac:dyDescent="0.2">
      <c r="A11" s="94">
        <v>1</v>
      </c>
      <c r="B11" s="95" t="s">
        <v>117</v>
      </c>
      <c r="C11" s="95"/>
      <c r="D11" s="96" t="s">
        <v>118</v>
      </c>
      <c r="E11" s="97"/>
      <c r="F11" s="55" t="s">
        <v>91</v>
      </c>
      <c r="G11" s="367"/>
      <c r="H11" s="368"/>
    </row>
    <row r="12" spans="1:8" ht="47.1" customHeight="1" x14ac:dyDescent="0.2">
      <c r="A12" s="94">
        <v>2</v>
      </c>
      <c r="B12" s="95" t="s">
        <v>213</v>
      </c>
      <c r="C12" s="95"/>
      <c r="D12" s="96" t="s">
        <v>120</v>
      </c>
      <c r="E12" s="99"/>
      <c r="F12" s="55" t="s">
        <v>91</v>
      </c>
      <c r="G12" s="369"/>
      <c r="H12" s="370"/>
    </row>
    <row r="13" spans="1:8" ht="147" customHeight="1" x14ac:dyDescent="0.2">
      <c r="A13" s="94"/>
      <c r="B13" s="95"/>
      <c r="C13" s="95"/>
      <c r="D13" s="96" t="s">
        <v>231</v>
      </c>
      <c r="E13" s="99"/>
      <c r="F13" s="55" t="s">
        <v>91</v>
      </c>
      <c r="G13" s="369"/>
      <c r="H13" s="370"/>
    </row>
    <row r="14" spans="1:8" ht="24" customHeight="1" x14ac:dyDescent="0.2">
      <c r="A14" s="102">
        <v>3</v>
      </c>
      <c r="B14" s="103" t="s">
        <v>232</v>
      </c>
      <c r="C14" s="104"/>
      <c r="D14" s="105" t="s">
        <v>215</v>
      </c>
      <c r="E14" s="106"/>
      <c r="F14" s="55" t="s">
        <v>91</v>
      </c>
      <c r="G14" s="369"/>
      <c r="H14" s="370"/>
    </row>
    <row r="15" spans="1:8" ht="42" customHeight="1" x14ac:dyDescent="0.2">
      <c r="A15" s="102">
        <v>4</v>
      </c>
      <c r="B15" s="107" t="s">
        <v>180</v>
      </c>
      <c r="C15" s="108"/>
      <c r="D15" s="109" t="s">
        <v>181</v>
      </c>
      <c r="E15" s="106"/>
      <c r="F15" s="55" t="s">
        <v>91</v>
      </c>
      <c r="G15" s="100"/>
      <c r="H15" s="101"/>
    </row>
    <row r="16" spans="1:8" ht="45" customHeight="1" x14ac:dyDescent="0.2">
      <c r="A16" s="102">
        <v>5</v>
      </c>
      <c r="B16" s="95" t="s">
        <v>233</v>
      </c>
      <c r="C16" s="108"/>
      <c r="D16" s="110" t="s">
        <v>234</v>
      </c>
      <c r="E16" s="106"/>
      <c r="F16" s="55" t="s">
        <v>91</v>
      </c>
      <c r="G16" s="100"/>
      <c r="H16" s="101"/>
    </row>
    <row r="17" spans="1:8" ht="44.1" customHeight="1" x14ac:dyDescent="0.2">
      <c r="A17" s="102"/>
      <c r="B17" s="95"/>
      <c r="C17" s="108"/>
      <c r="D17" s="110" t="s">
        <v>235</v>
      </c>
      <c r="E17" s="106"/>
      <c r="F17" s="55" t="s">
        <v>91</v>
      </c>
      <c r="G17" s="100"/>
      <c r="H17" s="101"/>
    </row>
    <row r="18" spans="1:8" ht="36.950000000000003" customHeight="1" x14ac:dyDescent="0.2">
      <c r="A18" s="102"/>
      <c r="B18" s="95"/>
      <c r="C18" s="108"/>
      <c r="D18" s="110" t="s">
        <v>236</v>
      </c>
      <c r="E18" s="106"/>
      <c r="F18" s="55" t="s">
        <v>91</v>
      </c>
      <c r="G18" s="100"/>
      <c r="H18" s="101"/>
    </row>
    <row r="19" spans="1:8" ht="41.1" customHeight="1" x14ac:dyDescent="0.2">
      <c r="A19" s="102"/>
      <c r="B19" s="95"/>
      <c r="C19" s="108"/>
      <c r="D19" s="110" t="s">
        <v>237</v>
      </c>
      <c r="E19" s="106"/>
      <c r="F19" s="55" t="s">
        <v>91</v>
      </c>
      <c r="G19" s="100"/>
      <c r="H19" s="101"/>
    </row>
    <row r="20" spans="1:8" ht="36.950000000000003" customHeight="1" x14ac:dyDescent="0.2">
      <c r="A20" s="102"/>
      <c r="B20" s="95"/>
      <c r="C20" s="108"/>
      <c r="D20" s="110" t="s">
        <v>238</v>
      </c>
      <c r="E20" s="106"/>
      <c r="F20" s="55" t="s">
        <v>91</v>
      </c>
      <c r="G20" s="100"/>
      <c r="H20" s="101"/>
    </row>
    <row r="21" spans="1:8" ht="33.950000000000003" customHeight="1" x14ac:dyDescent="0.2">
      <c r="A21" s="102"/>
      <c r="B21" s="95"/>
      <c r="C21" s="108"/>
      <c r="D21" s="110" t="s">
        <v>239</v>
      </c>
      <c r="E21" s="106"/>
      <c r="F21" s="55" t="s">
        <v>91</v>
      </c>
      <c r="G21" s="100"/>
      <c r="H21" s="101"/>
    </row>
    <row r="22" spans="1:8" ht="45" customHeight="1" x14ac:dyDescent="0.2">
      <c r="A22" s="102"/>
      <c r="B22" s="95"/>
      <c r="C22" s="108"/>
      <c r="D22" s="110" t="s">
        <v>240</v>
      </c>
      <c r="E22" s="106"/>
      <c r="F22" s="55" t="s">
        <v>91</v>
      </c>
      <c r="G22" s="100"/>
      <c r="H22" s="101"/>
    </row>
    <row r="23" spans="1:8" ht="32.1" customHeight="1" x14ac:dyDescent="0.2">
      <c r="A23" s="102"/>
      <c r="B23" s="95"/>
      <c r="C23" s="108"/>
      <c r="D23" s="110" t="s">
        <v>241</v>
      </c>
      <c r="E23" s="106"/>
      <c r="F23" s="55" t="s">
        <v>91</v>
      </c>
      <c r="G23" s="100"/>
      <c r="H23" s="101"/>
    </row>
    <row r="24" spans="1:8" ht="38.1" customHeight="1" x14ac:dyDescent="0.2">
      <c r="A24" s="102"/>
      <c r="B24" s="95"/>
      <c r="C24" s="108"/>
      <c r="D24" s="110" t="s">
        <v>242</v>
      </c>
      <c r="E24" s="106"/>
      <c r="F24" s="55" t="s">
        <v>91</v>
      </c>
      <c r="G24" s="100"/>
      <c r="H24" s="101"/>
    </row>
    <row r="25" spans="1:8" ht="30" customHeight="1" x14ac:dyDescent="0.2">
      <c r="A25" s="102"/>
      <c r="B25" s="95"/>
      <c r="C25" s="108"/>
      <c r="D25" s="110" t="s">
        <v>243</v>
      </c>
      <c r="E25" s="106"/>
      <c r="F25" s="55" t="s">
        <v>91</v>
      </c>
      <c r="G25" s="100"/>
      <c r="H25" s="101"/>
    </row>
    <row r="26" spans="1:8" ht="27" customHeight="1" x14ac:dyDescent="0.2">
      <c r="A26" s="102"/>
      <c r="B26" s="95"/>
      <c r="C26" s="108"/>
      <c r="D26" s="110" t="s">
        <v>244</v>
      </c>
      <c r="E26" s="106"/>
      <c r="F26" s="55" t="s">
        <v>91</v>
      </c>
      <c r="G26" s="100"/>
      <c r="H26" s="101"/>
    </row>
    <row r="27" spans="1:8" ht="29.1" customHeight="1" x14ac:dyDescent="0.2">
      <c r="A27" s="102"/>
      <c r="B27" s="95"/>
      <c r="C27" s="108"/>
      <c r="D27" s="110" t="s">
        <v>245</v>
      </c>
      <c r="E27" s="106"/>
      <c r="F27" s="55" t="s">
        <v>91</v>
      </c>
      <c r="G27" s="100"/>
      <c r="H27" s="101"/>
    </row>
    <row r="28" spans="1:8" ht="27" customHeight="1" x14ac:dyDescent="0.2">
      <c r="A28" s="102"/>
      <c r="B28" s="95"/>
      <c r="C28" s="108"/>
      <c r="D28" s="110" t="s">
        <v>246</v>
      </c>
      <c r="E28" s="106"/>
      <c r="F28" s="55" t="s">
        <v>91</v>
      </c>
      <c r="G28" s="100"/>
      <c r="H28" s="101"/>
    </row>
    <row r="29" spans="1:8" ht="30" customHeight="1" x14ac:dyDescent="0.2">
      <c r="A29" s="102"/>
      <c r="B29" s="95"/>
      <c r="C29" s="108"/>
      <c r="D29" s="110" t="s">
        <v>247</v>
      </c>
      <c r="E29" s="106"/>
      <c r="F29" s="55" t="s">
        <v>91</v>
      </c>
      <c r="G29" s="100"/>
      <c r="H29" s="101"/>
    </row>
    <row r="30" spans="1:8" ht="29.1" customHeight="1" x14ac:dyDescent="0.2">
      <c r="A30" s="102"/>
      <c r="B30" s="95"/>
      <c r="C30" s="108"/>
      <c r="D30" s="110" t="s">
        <v>247</v>
      </c>
      <c r="E30" s="106"/>
      <c r="F30" s="55" t="s">
        <v>91</v>
      </c>
      <c r="G30" s="100"/>
      <c r="H30" s="101"/>
    </row>
    <row r="31" spans="1:8" ht="30" customHeight="1" x14ac:dyDescent="0.2">
      <c r="A31" s="102"/>
      <c r="B31" s="95"/>
      <c r="C31" s="108"/>
      <c r="D31" s="110" t="s">
        <v>248</v>
      </c>
      <c r="E31" s="106"/>
      <c r="F31" s="55" t="s">
        <v>91</v>
      </c>
      <c r="G31" s="100"/>
      <c r="H31" s="101"/>
    </row>
    <row r="32" spans="1:8" ht="33" customHeight="1" x14ac:dyDescent="0.2">
      <c r="A32" s="102"/>
      <c r="B32" s="95"/>
      <c r="C32" s="108"/>
      <c r="D32" s="110" t="s">
        <v>249</v>
      </c>
      <c r="E32" s="106"/>
      <c r="F32" s="55" t="s">
        <v>91</v>
      </c>
      <c r="G32" s="100"/>
      <c r="H32" s="101"/>
    </row>
    <row r="33" spans="1:8" ht="30.95" customHeight="1" x14ac:dyDescent="0.2">
      <c r="A33" s="102"/>
      <c r="B33" s="95"/>
      <c r="C33" s="108"/>
      <c r="D33" s="110" t="s">
        <v>250</v>
      </c>
      <c r="E33" s="106"/>
      <c r="F33" s="55" t="s">
        <v>91</v>
      </c>
      <c r="G33" s="100"/>
      <c r="H33" s="101"/>
    </row>
    <row r="34" spans="1:8" ht="33" customHeight="1" x14ac:dyDescent="0.2">
      <c r="A34" s="102"/>
      <c r="B34" s="95"/>
      <c r="C34" s="108"/>
      <c r="D34" s="110" t="s">
        <v>251</v>
      </c>
      <c r="E34" s="106"/>
      <c r="F34" s="55" t="s">
        <v>91</v>
      </c>
      <c r="G34" s="100"/>
      <c r="H34" s="101"/>
    </row>
    <row r="35" spans="1:8" ht="42" customHeight="1" x14ac:dyDescent="0.2">
      <c r="A35" s="102"/>
      <c r="B35" s="95"/>
      <c r="C35" s="108"/>
      <c r="D35" s="110" t="s">
        <v>252</v>
      </c>
      <c r="E35" s="106"/>
      <c r="F35" s="55" t="s">
        <v>91</v>
      </c>
      <c r="G35" s="100"/>
      <c r="H35" s="101"/>
    </row>
    <row r="36" spans="1:8" ht="39" customHeight="1" x14ac:dyDescent="0.2">
      <c r="A36" s="102"/>
      <c r="B36" s="95"/>
      <c r="C36" s="108"/>
      <c r="D36" s="110" t="s">
        <v>253</v>
      </c>
      <c r="E36" s="106"/>
      <c r="F36" s="55" t="s">
        <v>91</v>
      </c>
      <c r="G36" s="100"/>
      <c r="H36" s="101"/>
    </row>
    <row r="37" spans="1:8" ht="39" customHeight="1" x14ac:dyDescent="0.2">
      <c r="A37" s="102"/>
      <c r="B37" s="95"/>
      <c r="C37" s="108"/>
      <c r="D37" s="110" t="s">
        <v>254</v>
      </c>
      <c r="E37" s="106"/>
      <c r="F37" s="55" t="s">
        <v>91</v>
      </c>
      <c r="G37" s="100"/>
      <c r="H37" s="101"/>
    </row>
    <row r="38" spans="1:8" ht="27.95" customHeight="1" x14ac:dyDescent="0.2">
      <c r="A38" s="102"/>
      <c r="B38" s="95"/>
      <c r="C38" s="108"/>
      <c r="D38" s="110" t="s">
        <v>255</v>
      </c>
      <c r="E38" s="106"/>
      <c r="F38" s="55" t="s">
        <v>91</v>
      </c>
      <c r="G38" s="100"/>
      <c r="H38" s="101"/>
    </row>
    <row r="39" spans="1:8" ht="24" customHeight="1" x14ac:dyDescent="0.2">
      <c r="A39" s="102"/>
      <c r="B39" s="95"/>
      <c r="C39" s="108"/>
      <c r="D39" s="110" t="s">
        <v>256</v>
      </c>
      <c r="E39" s="106"/>
      <c r="F39" s="55" t="s">
        <v>91</v>
      </c>
      <c r="G39" s="100"/>
      <c r="H39" s="101"/>
    </row>
    <row r="40" spans="1:8" ht="24" customHeight="1" x14ac:dyDescent="0.2">
      <c r="A40" s="102"/>
      <c r="B40" s="95"/>
      <c r="C40" s="108"/>
      <c r="D40" s="110" t="s">
        <v>257</v>
      </c>
      <c r="E40" s="106"/>
      <c r="F40" s="55" t="s">
        <v>91</v>
      </c>
      <c r="G40" s="100"/>
      <c r="H40" s="101"/>
    </row>
    <row r="41" spans="1:8" ht="27.95" customHeight="1" x14ac:dyDescent="0.2">
      <c r="A41" s="102"/>
      <c r="B41" s="95"/>
      <c r="C41" s="108"/>
      <c r="D41" s="110" t="s">
        <v>258</v>
      </c>
      <c r="E41" s="106"/>
      <c r="F41" s="55" t="s">
        <v>91</v>
      </c>
      <c r="G41" s="100"/>
      <c r="H41" s="101"/>
    </row>
    <row r="42" spans="1:8" ht="41.1" customHeight="1" x14ac:dyDescent="0.2">
      <c r="A42" s="102">
        <v>6</v>
      </c>
      <c r="B42" s="95" t="s">
        <v>259</v>
      </c>
      <c r="C42" s="108"/>
      <c r="D42" s="110" t="s">
        <v>260</v>
      </c>
      <c r="E42" s="106"/>
      <c r="F42" s="55" t="s">
        <v>91</v>
      </c>
      <c r="G42" s="100"/>
      <c r="H42" s="101"/>
    </row>
    <row r="43" spans="1:8" ht="27.95" customHeight="1" x14ac:dyDescent="0.2">
      <c r="A43" s="102">
        <v>7</v>
      </c>
      <c r="B43" s="95" t="s">
        <v>261</v>
      </c>
      <c r="C43" s="108"/>
      <c r="D43" s="110" t="s">
        <v>262</v>
      </c>
      <c r="E43" s="106"/>
      <c r="F43" s="55" t="s">
        <v>91</v>
      </c>
      <c r="G43" s="100"/>
      <c r="H43" s="101"/>
    </row>
    <row r="44" spans="1:8" ht="27.95" customHeight="1" x14ac:dyDescent="0.2">
      <c r="A44" s="102">
        <v>8</v>
      </c>
      <c r="B44" s="95" t="s">
        <v>263</v>
      </c>
      <c r="C44" s="108"/>
      <c r="D44" s="110" t="s">
        <v>264</v>
      </c>
      <c r="E44" s="106"/>
      <c r="F44" s="55" t="s">
        <v>91</v>
      </c>
      <c r="G44" s="100"/>
      <c r="H44" s="101"/>
    </row>
    <row r="45" spans="1:8" ht="27.95" customHeight="1" x14ac:dyDescent="0.2">
      <c r="A45" s="102">
        <v>9</v>
      </c>
      <c r="B45" s="95" t="s">
        <v>265</v>
      </c>
      <c r="C45" s="108"/>
      <c r="D45" s="110" t="s">
        <v>266</v>
      </c>
      <c r="E45" s="106"/>
      <c r="F45" s="55" t="s">
        <v>91</v>
      </c>
      <c r="G45" s="100"/>
      <c r="H45" s="101"/>
    </row>
    <row r="46" spans="1:8" ht="27.95" customHeight="1" x14ac:dyDescent="0.2">
      <c r="A46" s="102"/>
      <c r="B46" s="95" t="s">
        <v>267</v>
      </c>
      <c r="C46" s="108"/>
      <c r="D46" s="110" t="s">
        <v>268</v>
      </c>
      <c r="E46" s="106"/>
      <c r="F46" s="55" t="s">
        <v>91</v>
      </c>
      <c r="G46" s="100"/>
      <c r="H46" s="101"/>
    </row>
    <row r="47" spans="1:8" ht="26.1" customHeight="1" x14ac:dyDescent="0.2">
      <c r="A47" s="102">
        <v>10</v>
      </c>
      <c r="B47" s="95" t="s">
        <v>269</v>
      </c>
      <c r="C47" s="108"/>
      <c r="D47" s="110" t="s">
        <v>270</v>
      </c>
      <c r="E47" s="106"/>
      <c r="F47" s="55" t="s">
        <v>91</v>
      </c>
      <c r="G47" s="100"/>
      <c r="H47" s="101"/>
    </row>
    <row r="48" spans="1:8" ht="27.95" customHeight="1" x14ac:dyDescent="0.2">
      <c r="A48" s="102">
        <v>11</v>
      </c>
      <c r="B48" s="95" t="s">
        <v>271</v>
      </c>
      <c r="C48" s="108"/>
      <c r="D48" s="110" t="s">
        <v>272</v>
      </c>
      <c r="E48" s="106"/>
      <c r="F48" s="55" t="s">
        <v>91</v>
      </c>
      <c r="G48" s="100"/>
      <c r="H48" s="101"/>
    </row>
    <row r="49" spans="1:8" ht="27.95" customHeight="1" x14ac:dyDescent="0.2">
      <c r="A49" s="102">
        <v>12</v>
      </c>
      <c r="B49" s="95" t="s">
        <v>273</v>
      </c>
      <c r="C49" s="108"/>
      <c r="D49" s="110" t="s">
        <v>274</v>
      </c>
      <c r="E49" s="106"/>
      <c r="F49" s="55" t="s">
        <v>91</v>
      </c>
      <c r="G49" s="100"/>
      <c r="H49" s="101"/>
    </row>
    <row r="50" spans="1:8" ht="27.95" customHeight="1" x14ac:dyDescent="0.2">
      <c r="A50" s="102">
        <v>13</v>
      </c>
      <c r="B50" s="95" t="s">
        <v>275</v>
      </c>
      <c r="C50" s="108"/>
      <c r="D50" s="110" t="s">
        <v>276</v>
      </c>
      <c r="E50" s="106"/>
      <c r="F50" s="55" t="s">
        <v>91</v>
      </c>
      <c r="G50" s="100"/>
      <c r="H50" s="101"/>
    </row>
    <row r="51" spans="1:8" ht="63" customHeight="1" x14ac:dyDescent="0.2">
      <c r="A51" s="102">
        <v>14</v>
      </c>
      <c r="B51" s="95" t="s">
        <v>277</v>
      </c>
      <c r="C51" s="108"/>
      <c r="D51" s="110" t="s">
        <v>278</v>
      </c>
      <c r="E51" s="106"/>
      <c r="F51" s="55" t="s">
        <v>91</v>
      </c>
      <c r="G51" s="100"/>
      <c r="H51" s="101"/>
    </row>
    <row r="52" spans="1:8" ht="42" customHeight="1" x14ac:dyDescent="0.2">
      <c r="A52" s="102"/>
      <c r="B52" s="95"/>
      <c r="C52" s="108"/>
      <c r="D52" s="110" t="s">
        <v>279</v>
      </c>
      <c r="E52" s="106"/>
      <c r="F52" s="55" t="s">
        <v>91</v>
      </c>
      <c r="G52" s="100"/>
      <c r="H52" s="101"/>
    </row>
    <row r="53" spans="1:8" ht="180.95" customHeight="1" x14ac:dyDescent="0.2">
      <c r="A53" s="102"/>
      <c r="B53" s="95"/>
      <c r="C53" s="108"/>
      <c r="D53" s="110" t="s">
        <v>280</v>
      </c>
      <c r="E53" s="106"/>
      <c r="F53" s="55" t="s">
        <v>91</v>
      </c>
      <c r="G53" s="100"/>
      <c r="H53" s="101"/>
    </row>
    <row r="54" spans="1:8" ht="140.1" customHeight="1" x14ac:dyDescent="0.2">
      <c r="A54" s="102"/>
      <c r="B54" s="111"/>
      <c r="C54" s="111"/>
      <c r="D54" s="111" t="s">
        <v>149</v>
      </c>
      <c r="E54" s="106"/>
      <c r="F54" s="55" t="s">
        <v>91</v>
      </c>
      <c r="G54" s="369"/>
      <c r="H54" s="370"/>
    </row>
    <row r="55" spans="1:8" ht="137.1" customHeight="1" x14ac:dyDescent="0.2">
      <c r="A55" s="102"/>
      <c r="B55" s="111"/>
      <c r="C55" s="111"/>
      <c r="D55" s="111" t="s">
        <v>150</v>
      </c>
      <c r="E55" s="106"/>
      <c r="F55" s="55" t="s">
        <v>91</v>
      </c>
      <c r="G55" s="100"/>
      <c r="H55" s="101"/>
    </row>
    <row r="56" spans="1:8" ht="161.1" customHeight="1" x14ac:dyDescent="0.2">
      <c r="A56" s="102"/>
      <c r="B56" s="111"/>
      <c r="C56" s="111"/>
      <c r="D56" s="111" t="s">
        <v>281</v>
      </c>
      <c r="E56" s="106"/>
      <c r="F56" s="55" t="s">
        <v>91</v>
      </c>
      <c r="G56" s="100"/>
      <c r="H56" s="101"/>
    </row>
    <row r="57" spans="1:8" ht="33" customHeight="1" x14ac:dyDescent="0.2">
      <c r="A57" s="102"/>
      <c r="B57" s="111"/>
      <c r="C57" s="111"/>
      <c r="D57" s="111" t="s">
        <v>282</v>
      </c>
      <c r="E57" s="106"/>
      <c r="F57" s="55" t="s">
        <v>91</v>
      </c>
      <c r="G57" s="100"/>
      <c r="H57" s="101"/>
    </row>
    <row r="58" spans="1:8" ht="33" customHeight="1" x14ac:dyDescent="0.2">
      <c r="A58" s="102"/>
      <c r="B58" s="111"/>
      <c r="C58" s="111"/>
      <c r="D58" s="111"/>
      <c r="E58" s="106"/>
      <c r="F58" s="55" t="s">
        <v>91</v>
      </c>
      <c r="G58" s="100"/>
      <c r="H58" s="101"/>
    </row>
    <row r="59" spans="1:8" ht="33" customHeight="1" x14ac:dyDescent="0.2">
      <c r="A59" s="102"/>
      <c r="B59" s="111"/>
      <c r="C59" s="111"/>
      <c r="D59" s="111"/>
      <c r="E59" s="106"/>
      <c r="F59" s="55"/>
      <c r="G59" s="100"/>
      <c r="H59" s="101"/>
    </row>
    <row r="60" spans="1:8" ht="165.95" customHeight="1" x14ac:dyDescent="0.2">
      <c r="A60" s="102">
        <v>15</v>
      </c>
      <c r="B60" s="111" t="s">
        <v>283</v>
      </c>
      <c r="C60" s="111"/>
      <c r="D60" s="111" t="s">
        <v>231</v>
      </c>
      <c r="E60" s="106"/>
      <c r="F60" s="55" t="s">
        <v>91</v>
      </c>
      <c r="G60" s="369"/>
      <c r="H60" s="370"/>
    </row>
    <row r="61" spans="1:8" ht="24" x14ac:dyDescent="0.2">
      <c r="A61" s="94">
        <v>16</v>
      </c>
      <c r="B61" s="95" t="s">
        <v>284</v>
      </c>
      <c r="C61" s="95"/>
      <c r="D61" s="95" t="s">
        <v>285</v>
      </c>
      <c r="E61" s="112"/>
      <c r="F61" s="55" t="s">
        <v>91</v>
      </c>
      <c r="G61" s="369"/>
      <c r="H61" s="370"/>
    </row>
    <row r="62" spans="1:8" ht="25.5" x14ac:dyDescent="0.2">
      <c r="A62" s="94">
        <v>17</v>
      </c>
      <c r="B62" s="95" t="s">
        <v>286</v>
      </c>
      <c r="C62" s="95"/>
      <c r="D62" s="111" t="s">
        <v>287</v>
      </c>
      <c r="E62" s="106"/>
      <c r="F62" s="55" t="s">
        <v>91</v>
      </c>
      <c r="G62" s="369"/>
      <c r="H62" s="370"/>
    </row>
    <row r="63" spans="1:8" x14ac:dyDescent="0.2">
      <c r="A63" s="94"/>
      <c r="B63" s="111"/>
      <c r="C63" s="111"/>
      <c r="D63" s="111"/>
      <c r="E63" s="106"/>
      <c r="F63" s="55" t="s">
        <v>91</v>
      </c>
      <c r="G63" s="369"/>
      <c r="H63" s="370"/>
    </row>
    <row r="64" spans="1:8" x14ac:dyDescent="0.2">
      <c r="A64" s="94"/>
      <c r="B64" s="111"/>
      <c r="C64" s="111"/>
      <c r="D64" s="95"/>
      <c r="E64" s="112"/>
      <c r="F64" s="55" t="s">
        <v>91</v>
      </c>
      <c r="G64" s="369"/>
      <c r="H64" s="370"/>
    </row>
    <row r="65" spans="1:8" x14ac:dyDescent="0.2">
      <c r="A65" s="94"/>
      <c r="B65" s="95"/>
      <c r="C65" s="95"/>
      <c r="D65" s="95"/>
      <c r="E65" s="112"/>
      <c r="F65" s="55" t="s">
        <v>91</v>
      </c>
      <c r="G65" s="369"/>
      <c r="H65" s="370"/>
    </row>
    <row r="66" spans="1:8" x14ac:dyDescent="0.2">
      <c r="A66" s="94"/>
      <c r="B66" s="95"/>
      <c r="C66" s="95"/>
      <c r="D66" s="95"/>
      <c r="E66" s="112"/>
      <c r="F66" s="55" t="s">
        <v>91</v>
      </c>
      <c r="G66" s="369"/>
      <c r="H66" s="370"/>
    </row>
    <row r="67" spans="1:8" x14ac:dyDescent="0.2">
      <c r="A67" s="94"/>
      <c r="B67" s="95"/>
      <c r="C67" s="95"/>
      <c r="D67" s="95"/>
      <c r="E67" s="112"/>
      <c r="F67" s="55" t="s">
        <v>91</v>
      </c>
      <c r="G67" s="369"/>
      <c r="H67" s="370"/>
    </row>
    <row r="68" spans="1:8" x14ac:dyDescent="0.2">
      <c r="A68" s="94"/>
      <c r="B68" s="95"/>
      <c r="C68" s="95"/>
      <c r="D68" s="95"/>
      <c r="E68" s="112"/>
      <c r="F68" s="55" t="s">
        <v>91</v>
      </c>
      <c r="G68" s="369"/>
      <c r="H68" s="370"/>
    </row>
    <row r="69" spans="1:8" x14ac:dyDescent="0.2">
      <c r="A69" s="94"/>
      <c r="B69" s="111"/>
      <c r="C69" s="111"/>
      <c r="D69" s="111"/>
      <c r="E69" s="106"/>
      <c r="F69" s="55" t="s">
        <v>91</v>
      </c>
      <c r="G69" s="369"/>
      <c r="H69" s="370"/>
    </row>
    <row r="70" spans="1:8" x14ac:dyDescent="0.2">
      <c r="A70" s="94"/>
      <c r="B70" s="111"/>
      <c r="C70" s="111"/>
      <c r="D70" s="111"/>
      <c r="E70" s="106"/>
      <c r="F70" s="55" t="s">
        <v>91</v>
      </c>
      <c r="G70" s="369"/>
      <c r="H70" s="370"/>
    </row>
    <row r="71" spans="1:8" x14ac:dyDescent="0.2">
      <c r="A71" s="94"/>
      <c r="B71" s="111"/>
      <c r="C71" s="111"/>
      <c r="D71" s="111"/>
      <c r="E71" s="106"/>
      <c r="F71" s="55" t="s">
        <v>91</v>
      </c>
      <c r="G71" s="369"/>
      <c r="H71" s="370"/>
    </row>
    <row r="72" spans="1:8" x14ac:dyDescent="0.2">
      <c r="A72" s="94"/>
      <c r="B72" s="111"/>
      <c r="C72" s="111"/>
      <c r="D72" s="111"/>
      <c r="E72" s="106"/>
      <c r="F72" s="55" t="s">
        <v>91</v>
      </c>
      <c r="G72" s="369"/>
      <c r="H72" s="370"/>
    </row>
    <row r="73" spans="1:8" x14ac:dyDescent="0.2">
      <c r="A73" s="94"/>
      <c r="B73" s="111"/>
      <c r="C73" s="111"/>
      <c r="D73" s="111"/>
      <c r="E73" s="106"/>
      <c r="F73" s="55" t="s">
        <v>91</v>
      </c>
      <c r="G73" s="369"/>
      <c r="H73" s="370"/>
    </row>
    <row r="74" spans="1:8" x14ac:dyDescent="0.2">
      <c r="A74" s="94"/>
      <c r="B74" s="111" t="s">
        <v>284</v>
      </c>
      <c r="C74" s="111"/>
      <c r="D74" s="111"/>
      <c r="E74" s="106"/>
      <c r="F74" s="55" t="s">
        <v>91</v>
      </c>
      <c r="G74" s="369"/>
      <c r="H74" s="370"/>
    </row>
    <row r="75" spans="1:8" x14ac:dyDescent="0.2">
      <c r="A75" s="113"/>
      <c r="B75" s="114" t="s">
        <v>158</v>
      </c>
      <c r="C75" s="114"/>
      <c r="D75" s="115"/>
      <c r="E75" s="115"/>
      <c r="F75" s="55" t="s">
        <v>91</v>
      </c>
      <c r="G75" s="371"/>
      <c r="H75" s="372"/>
    </row>
    <row r="79" spans="1:8" ht="15.75" x14ac:dyDescent="0.2">
      <c r="A79" s="340" t="s">
        <v>223</v>
      </c>
      <c r="B79" s="340"/>
      <c r="C79" s="340"/>
      <c r="D79" s="340"/>
      <c r="E79" s="340"/>
      <c r="F79" s="340"/>
      <c r="G79" s="340"/>
      <c r="H79" s="340"/>
    </row>
    <row r="80" spans="1:8" x14ac:dyDescent="0.2">
      <c r="A80" s="69"/>
      <c r="B80" s="70" t="s">
        <v>93</v>
      </c>
      <c r="C80" s="360" t="s">
        <v>288</v>
      </c>
      <c r="D80" s="360"/>
      <c r="E80" s="360"/>
      <c r="F80" s="71" t="s">
        <v>95</v>
      </c>
      <c r="G80" s="72"/>
      <c r="H80" s="73"/>
    </row>
    <row r="81" spans="1:8" x14ac:dyDescent="0.2">
      <c r="A81" s="74"/>
      <c r="B81" s="75" t="s">
        <v>97</v>
      </c>
      <c r="C81" s="361" t="s">
        <v>228</v>
      </c>
      <c r="D81" s="361"/>
      <c r="E81" s="361"/>
      <c r="F81" s="361"/>
      <c r="G81" s="362"/>
      <c r="H81" s="73"/>
    </row>
    <row r="82" spans="1:8" x14ac:dyDescent="0.2">
      <c r="A82" s="76"/>
      <c r="B82" s="75" t="s">
        <v>99</v>
      </c>
      <c r="C82" s="361" t="s">
        <v>229</v>
      </c>
      <c r="D82" s="361"/>
      <c r="E82" s="361"/>
      <c r="F82" s="361"/>
      <c r="G82" s="362"/>
      <c r="H82" s="73"/>
    </row>
    <row r="83" spans="1:8" x14ac:dyDescent="0.2">
      <c r="A83" s="76"/>
      <c r="B83" s="75" t="s">
        <v>101</v>
      </c>
      <c r="C83" s="361"/>
      <c r="D83" s="361"/>
      <c r="E83" s="361"/>
      <c r="F83" s="361"/>
      <c r="G83" s="362"/>
      <c r="H83" s="73"/>
    </row>
    <row r="84" spans="1:8" x14ac:dyDescent="0.2">
      <c r="A84" s="77"/>
      <c r="B84" s="78" t="s">
        <v>102</v>
      </c>
      <c r="C84" s="361" t="s">
        <v>230</v>
      </c>
      <c r="D84" s="361"/>
      <c r="E84" s="361"/>
      <c r="F84" s="361"/>
      <c r="G84" s="362"/>
      <c r="H84" s="79"/>
    </row>
    <row r="85" spans="1:8" x14ac:dyDescent="0.2">
      <c r="A85" s="80"/>
      <c r="B85" s="81" t="s">
        <v>104</v>
      </c>
      <c r="C85" s="363"/>
      <c r="D85" s="363"/>
      <c r="E85" s="363"/>
      <c r="F85" s="82" t="s">
        <v>106</v>
      </c>
      <c r="G85" s="83" t="s">
        <v>209</v>
      </c>
      <c r="H85" s="84"/>
    </row>
    <row r="86" spans="1:8" x14ac:dyDescent="0.2">
      <c r="A86" s="85"/>
      <c r="B86" s="86" t="s">
        <v>107</v>
      </c>
      <c r="C86" s="364"/>
      <c r="D86" s="364"/>
      <c r="E86" s="364"/>
      <c r="F86" s="87" t="s">
        <v>109</v>
      </c>
      <c r="G86" s="88" t="s">
        <v>210</v>
      </c>
      <c r="H86" s="89"/>
    </row>
    <row r="87" spans="1:8" ht="25.5" x14ac:dyDescent="0.2">
      <c r="A87" s="90" t="s">
        <v>111</v>
      </c>
      <c r="B87" s="91" t="s">
        <v>112</v>
      </c>
      <c r="C87" s="91" t="s">
        <v>211</v>
      </c>
      <c r="D87" s="91" t="s">
        <v>114</v>
      </c>
      <c r="E87" s="91" t="s">
        <v>212</v>
      </c>
      <c r="F87" s="92" t="s">
        <v>83</v>
      </c>
      <c r="G87" s="365" t="s">
        <v>116</v>
      </c>
      <c r="H87" s="366"/>
    </row>
    <row r="88" spans="1:8" ht="24" x14ac:dyDescent="0.2">
      <c r="A88" s="94">
        <v>1</v>
      </c>
      <c r="B88" s="95" t="s">
        <v>117</v>
      </c>
      <c r="C88" s="95"/>
      <c r="D88" s="96" t="s">
        <v>118</v>
      </c>
      <c r="E88" s="97"/>
      <c r="F88" s="55" t="s">
        <v>91</v>
      </c>
      <c r="G88" s="367"/>
      <c r="H88" s="368"/>
    </row>
    <row r="89" spans="1:8" ht="36" x14ac:dyDescent="0.2">
      <c r="A89" s="94">
        <v>2</v>
      </c>
      <c r="B89" s="95" t="s">
        <v>213</v>
      </c>
      <c r="C89" s="95"/>
      <c r="D89" s="96" t="s">
        <v>120</v>
      </c>
      <c r="E89" s="99"/>
      <c r="F89" s="55" t="s">
        <v>91</v>
      </c>
      <c r="G89" s="369"/>
      <c r="H89" s="370"/>
    </row>
    <row r="90" spans="1:8" ht="144" x14ac:dyDescent="0.2">
      <c r="A90" s="94"/>
      <c r="B90" s="95"/>
      <c r="C90" s="95"/>
      <c r="D90" s="96" t="s">
        <v>231</v>
      </c>
      <c r="E90" s="99"/>
      <c r="F90" s="55" t="s">
        <v>91</v>
      </c>
      <c r="G90" s="369"/>
      <c r="H90" s="370"/>
    </row>
    <row r="91" spans="1:8" x14ac:dyDescent="0.2">
      <c r="A91" s="102">
        <v>3</v>
      </c>
      <c r="B91" s="103" t="s">
        <v>232</v>
      </c>
      <c r="C91" s="104"/>
      <c r="D91" s="105" t="s">
        <v>215</v>
      </c>
      <c r="E91" s="106"/>
      <c r="F91" s="55" t="s">
        <v>91</v>
      </c>
      <c r="G91" s="369"/>
      <c r="H91" s="370"/>
    </row>
    <row r="92" spans="1:8" ht="36" x14ac:dyDescent="0.2">
      <c r="A92" s="102">
        <v>4</v>
      </c>
      <c r="B92" s="107" t="s">
        <v>180</v>
      </c>
      <c r="C92" s="108"/>
      <c r="D92" s="109" t="s">
        <v>181</v>
      </c>
      <c r="E92" s="106"/>
      <c r="F92" s="55" t="s">
        <v>91</v>
      </c>
      <c r="G92" s="100"/>
      <c r="H92" s="101"/>
    </row>
    <row r="93" spans="1:8" ht="36" x14ac:dyDescent="0.2">
      <c r="A93" s="102">
        <v>5</v>
      </c>
      <c r="B93" s="95" t="s">
        <v>233</v>
      </c>
      <c r="C93" s="108"/>
      <c r="D93" s="110" t="s">
        <v>234</v>
      </c>
      <c r="E93" s="106"/>
      <c r="F93" s="55" t="s">
        <v>91</v>
      </c>
      <c r="G93" s="100"/>
      <c r="H93" s="101"/>
    </row>
    <row r="94" spans="1:8" ht="24" x14ac:dyDescent="0.2">
      <c r="A94" s="102"/>
      <c r="B94" s="95"/>
      <c r="C94" s="108"/>
      <c r="D94" s="110" t="s">
        <v>235</v>
      </c>
      <c r="E94" s="106"/>
      <c r="F94" s="55" t="s">
        <v>91</v>
      </c>
      <c r="G94" s="100"/>
      <c r="H94" s="101"/>
    </row>
    <row r="95" spans="1:8" ht="24" x14ac:dyDescent="0.2">
      <c r="A95" s="102"/>
      <c r="B95" s="95"/>
      <c r="C95" s="108"/>
      <c r="D95" s="110" t="s">
        <v>236</v>
      </c>
      <c r="E95" s="106"/>
      <c r="F95" s="55" t="s">
        <v>91</v>
      </c>
      <c r="G95" s="100"/>
      <c r="H95" s="101"/>
    </row>
    <row r="96" spans="1:8" ht="24" x14ac:dyDescent="0.2">
      <c r="A96" s="102"/>
      <c r="B96" s="95"/>
      <c r="C96" s="108"/>
      <c r="D96" s="110" t="s">
        <v>237</v>
      </c>
      <c r="E96" s="106"/>
      <c r="F96" s="55" t="s">
        <v>91</v>
      </c>
      <c r="G96" s="100"/>
      <c r="H96" s="101"/>
    </row>
    <row r="97" spans="1:8" ht="24" x14ac:dyDescent="0.2">
      <c r="A97" s="102"/>
      <c r="B97" s="95"/>
      <c r="C97" s="108"/>
      <c r="D97" s="110" t="s">
        <v>238</v>
      </c>
      <c r="E97" s="106"/>
      <c r="F97" s="55" t="s">
        <v>91</v>
      </c>
      <c r="G97" s="100"/>
      <c r="H97" s="101"/>
    </row>
    <row r="98" spans="1:8" ht="24" x14ac:dyDescent="0.2">
      <c r="A98" s="102"/>
      <c r="B98" s="95"/>
      <c r="C98" s="108"/>
      <c r="D98" s="110" t="s">
        <v>239</v>
      </c>
      <c r="E98" s="106"/>
      <c r="F98" s="55" t="s">
        <v>91</v>
      </c>
      <c r="G98" s="100"/>
      <c r="H98" s="101"/>
    </row>
    <row r="99" spans="1:8" ht="36" x14ac:dyDescent="0.2">
      <c r="A99" s="102"/>
      <c r="B99" s="95"/>
      <c r="C99" s="108"/>
      <c r="D99" s="110" t="s">
        <v>240</v>
      </c>
      <c r="E99" s="106"/>
      <c r="F99" s="55" t="s">
        <v>91</v>
      </c>
      <c r="G99" s="100"/>
      <c r="H99" s="101"/>
    </row>
    <row r="100" spans="1:8" ht="24" x14ac:dyDescent="0.2">
      <c r="A100" s="102"/>
      <c r="B100" s="95"/>
      <c r="C100" s="108"/>
      <c r="D100" s="110" t="s">
        <v>241</v>
      </c>
      <c r="E100" s="106"/>
      <c r="F100" s="55" t="s">
        <v>91</v>
      </c>
      <c r="G100" s="100"/>
      <c r="H100" s="101"/>
    </row>
    <row r="101" spans="1:8" ht="24" x14ac:dyDescent="0.2">
      <c r="A101" s="102"/>
      <c r="B101" s="95"/>
      <c r="C101" s="108"/>
      <c r="D101" s="110" t="s">
        <v>242</v>
      </c>
      <c r="E101" s="106"/>
      <c r="F101" s="55" t="s">
        <v>91</v>
      </c>
      <c r="G101" s="100"/>
      <c r="H101" s="101"/>
    </row>
    <row r="102" spans="1:8" ht="24" x14ac:dyDescent="0.2">
      <c r="A102" s="102"/>
      <c r="B102" s="95"/>
      <c r="C102" s="108"/>
      <c r="D102" s="110" t="s">
        <v>243</v>
      </c>
      <c r="E102" s="106"/>
      <c r="F102" s="55" t="s">
        <v>91</v>
      </c>
      <c r="G102" s="100"/>
      <c r="H102" s="101"/>
    </row>
    <row r="103" spans="1:8" ht="24" x14ac:dyDescent="0.2">
      <c r="A103" s="102"/>
      <c r="B103" s="95"/>
      <c r="C103" s="108"/>
      <c r="D103" s="110" t="s">
        <v>244</v>
      </c>
      <c r="E103" s="106"/>
      <c r="F103" s="55" t="s">
        <v>91</v>
      </c>
      <c r="G103" s="100"/>
      <c r="H103" s="101"/>
    </row>
    <row r="104" spans="1:8" ht="24" x14ac:dyDescent="0.2">
      <c r="A104" s="102"/>
      <c r="B104" s="95"/>
      <c r="C104" s="108"/>
      <c r="D104" s="110" t="s">
        <v>245</v>
      </c>
      <c r="E104" s="106"/>
      <c r="F104" s="55" t="s">
        <v>91</v>
      </c>
      <c r="G104" s="100"/>
      <c r="H104" s="101"/>
    </row>
    <row r="105" spans="1:8" ht="24" x14ac:dyDescent="0.2">
      <c r="A105" s="102"/>
      <c r="B105" s="95"/>
      <c r="C105" s="108"/>
      <c r="D105" s="110" t="s">
        <v>246</v>
      </c>
      <c r="E105" s="106"/>
      <c r="F105" s="55" t="s">
        <v>91</v>
      </c>
      <c r="G105" s="100"/>
      <c r="H105" s="101"/>
    </row>
    <row r="106" spans="1:8" ht="24" x14ac:dyDescent="0.2">
      <c r="A106" s="102"/>
      <c r="B106" s="95"/>
      <c r="C106" s="108"/>
      <c r="D106" s="110" t="s">
        <v>247</v>
      </c>
      <c r="E106" s="106"/>
      <c r="F106" s="55" t="s">
        <v>91</v>
      </c>
      <c r="G106" s="100"/>
      <c r="H106" s="101"/>
    </row>
    <row r="107" spans="1:8" ht="24" x14ac:dyDescent="0.2">
      <c r="A107" s="102"/>
      <c r="B107" s="95"/>
      <c r="C107" s="108"/>
      <c r="D107" s="110" t="s">
        <v>247</v>
      </c>
      <c r="E107" s="106"/>
      <c r="F107" s="55" t="s">
        <v>91</v>
      </c>
      <c r="G107" s="100"/>
      <c r="H107" s="101"/>
    </row>
    <row r="108" spans="1:8" ht="24" x14ac:dyDescent="0.2">
      <c r="A108" s="102"/>
      <c r="B108" s="95"/>
      <c r="C108" s="108"/>
      <c r="D108" s="110" t="s">
        <v>248</v>
      </c>
      <c r="E108" s="106"/>
      <c r="F108" s="55" t="s">
        <v>91</v>
      </c>
      <c r="G108" s="100"/>
      <c r="H108" s="101"/>
    </row>
    <row r="109" spans="1:8" ht="24" x14ac:dyDescent="0.2">
      <c r="A109" s="102"/>
      <c r="B109" s="95"/>
      <c r="C109" s="108"/>
      <c r="D109" s="110" t="s">
        <v>249</v>
      </c>
      <c r="E109" s="106"/>
      <c r="F109" s="55" t="s">
        <v>91</v>
      </c>
      <c r="G109" s="100"/>
      <c r="H109" s="101"/>
    </row>
    <row r="110" spans="1:8" ht="24" x14ac:dyDescent="0.2">
      <c r="A110" s="102"/>
      <c r="B110" s="95"/>
      <c r="C110" s="108"/>
      <c r="D110" s="110" t="s">
        <v>250</v>
      </c>
      <c r="E110" s="106"/>
      <c r="F110" s="55" t="s">
        <v>91</v>
      </c>
      <c r="G110" s="100"/>
      <c r="H110" s="101"/>
    </row>
    <row r="111" spans="1:8" ht="24" x14ac:dyDescent="0.2">
      <c r="A111" s="102"/>
      <c r="B111" s="95"/>
      <c r="C111" s="108"/>
      <c r="D111" s="110" t="s">
        <v>251</v>
      </c>
      <c r="E111" s="106"/>
      <c r="F111" s="55" t="s">
        <v>91</v>
      </c>
      <c r="G111" s="100"/>
      <c r="H111" s="101"/>
    </row>
    <row r="112" spans="1:8" ht="24" x14ac:dyDescent="0.2">
      <c r="A112" s="102"/>
      <c r="B112" s="95"/>
      <c r="C112" s="108"/>
      <c r="D112" s="110" t="s">
        <v>252</v>
      </c>
      <c r="E112" s="106"/>
      <c r="F112" s="55" t="s">
        <v>91</v>
      </c>
      <c r="G112" s="100"/>
      <c r="H112" s="101"/>
    </row>
    <row r="113" spans="1:8" ht="24" x14ac:dyDescent="0.2">
      <c r="A113" s="102"/>
      <c r="B113" s="95"/>
      <c r="C113" s="108"/>
      <c r="D113" s="110" t="s">
        <v>253</v>
      </c>
      <c r="E113" s="106"/>
      <c r="F113" s="55" t="s">
        <v>91</v>
      </c>
      <c r="G113" s="100"/>
      <c r="H113" s="101"/>
    </row>
    <row r="114" spans="1:8" ht="24" x14ac:dyDescent="0.2">
      <c r="A114" s="102"/>
      <c r="B114" s="95"/>
      <c r="C114" s="108"/>
      <c r="D114" s="110" t="s">
        <v>254</v>
      </c>
      <c r="E114" s="106"/>
      <c r="F114" s="55" t="s">
        <v>91</v>
      </c>
      <c r="G114" s="100"/>
      <c r="H114" s="101"/>
    </row>
    <row r="115" spans="1:8" x14ac:dyDescent="0.2">
      <c r="A115" s="102"/>
      <c r="B115" s="95"/>
      <c r="C115" s="108"/>
      <c r="D115" s="110" t="s">
        <v>255</v>
      </c>
      <c r="E115" s="106"/>
      <c r="F115" s="55" t="s">
        <v>91</v>
      </c>
      <c r="G115" s="100"/>
      <c r="H115" s="101"/>
    </row>
    <row r="116" spans="1:8" x14ac:dyDescent="0.2">
      <c r="A116" s="102"/>
      <c r="B116" s="95"/>
      <c r="C116" s="108"/>
      <c r="D116" s="110" t="s">
        <v>256</v>
      </c>
      <c r="E116" s="106"/>
      <c r="F116" s="55" t="s">
        <v>91</v>
      </c>
      <c r="G116" s="100"/>
      <c r="H116" s="101"/>
    </row>
    <row r="117" spans="1:8" x14ac:dyDescent="0.2">
      <c r="A117" s="102"/>
      <c r="B117" s="95"/>
      <c r="C117" s="108"/>
      <c r="D117" s="110" t="s">
        <v>257</v>
      </c>
      <c r="E117" s="106"/>
      <c r="F117" s="55" t="s">
        <v>91</v>
      </c>
      <c r="G117" s="100"/>
      <c r="H117" s="101"/>
    </row>
    <row r="118" spans="1:8" x14ac:dyDescent="0.2">
      <c r="A118" s="102"/>
      <c r="B118" s="95"/>
      <c r="C118" s="108"/>
      <c r="D118" s="110" t="s">
        <v>258</v>
      </c>
      <c r="E118" s="106"/>
      <c r="F118" s="55" t="s">
        <v>91</v>
      </c>
      <c r="G118" s="100"/>
      <c r="H118" s="101"/>
    </row>
    <row r="119" spans="1:8" ht="36" x14ac:dyDescent="0.2">
      <c r="A119" s="102">
        <v>6</v>
      </c>
      <c r="B119" s="95" t="s">
        <v>259</v>
      </c>
      <c r="C119" s="108"/>
      <c r="D119" s="110" t="s">
        <v>260</v>
      </c>
      <c r="E119" s="106"/>
      <c r="F119" s="55" t="s">
        <v>91</v>
      </c>
      <c r="G119" s="100"/>
      <c r="H119" s="101"/>
    </row>
    <row r="120" spans="1:8" ht="36" x14ac:dyDescent="0.2">
      <c r="A120" s="102">
        <v>7</v>
      </c>
      <c r="B120" s="95" t="s">
        <v>261</v>
      </c>
      <c r="C120" s="108"/>
      <c r="D120" s="110" t="s">
        <v>262</v>
      </c>
      <c r="E120" s="106"/>
      <c r="F120" s="55" t="s">
        <v>91</v>
      </c>
      <c r="G120" s="100"/>
      <c r="H120" s="101"/>
    </row>
    <row r="121" spans="1:8" ht="36" x14ac:dyDescent="0.2">
      <c r="A121" s="102">
        <v>8</v>
      </c>
      <c r="B121" s="95" t="s">
        <v>263</v>
      </c>
      <c r="C121" s="108"/>
      <c r="D121" s="110" t="s">
        <v>264</v>
      </c>
      <c r="E121" s="106"/>
      <c r="F121" s="55" t="s">
        <v>91</v>
      </c>
      <c r="G121" s="100"/>
      <c r="H121" s="101"/>
    </row>
    <row r="122" spans="1:8" ht="32.1" customHeight="1" x14ac:dyDescent="0.2">
      <c r="A122" s="102">
        <v>9</v>
      </c>
      <c r="B122" s="95" t="s">
        <v>289</v>
      </c>
      <c r="C122" s="108"/>
      <c r="D122" s="110" t="s">
        <v>290</v>
      </c>
      <c r="E122" s="106"/>
      <c r="F122" s="55" t="s">
        <v>91</v>
      </c>
      <c r="G122" s="100"/>
      <c r="H122" s="101"/>
    </row>
    <row r="123" spans="1:8" ht="117.95" customHeight="1" x14ac:dyDescent="0.2">
      <c r="A123" s="102"/>
      <c r="B123" s="95"/>
      <c r="C123" s="108"/>
      <c r="D123" s="110" t="s">
        <v>291</v>
      </c>
      <c r="E123" s="106"/>
      <c r="F123" s="55" t="s">
        <v>91</v>
      </c>
      <c r="G123" s="100"/>
      <c r="H123" s="101"/>
    </row>
    <row r="124" spans="1:8" ht="26.1" customHeight="1" x14ac:dyDescent="0.2">
      <c r="A124" s="102">
        <v>10</v>
      </c>
      <c r="B124" s="95" t="s">
        <v>292</v>
      </c>
      <c r="C124" s="108"/>
      <c r="D124" s="110" t="s">
        <v>293</v>
      </c>
      <c r="E124" s="106"/>
      <c r="F124" s="55" t="s">
        <v>91</v>
      </c>
      <c r="G124" s="100"/>
      <c r="H124" s="101"/>
    </row>
    <row r="125" spans="1:8" ht="33" customHeight="1" x14ac:dyDescent="0.2">
      <c r="A125" s="102"/>
      <c r="B125" s="95" t="s">
        <v>294</v>
      </c>
      <c r="C125" s="108"/>
      <c r="D125" s="110" t="s">
        <v>295</v>
      </c>
      <c r="E125" s="106"/>
      <c r="F125" s="55" t="s">
        <v>91</v>
      </c>
      <c r="G125" s="100"/>
      <c r="H125" s="101"/>
    </row>
    <row r="126" spans="1:8" ht="24" x14ac:dyDescent="0.2">
      <c r="A126" s="102">
        <v>11</v>
      </c>
      <c r="B126" s="95" t="s">
        <v>269</v>
      </c>
      <c r="C126" s="108"/>
      <c r="D126" s="110" t="s">
        <v>270</v>
      </c>
      <c r="E126" s="106"/>
      <c r="F126" s="55" t="s">
        <v>91</v>
      </c>
      <c r="G126" s="100"/>
      <c r="H126" s="101"/>
    </row>
    <row r="127" spans="1:8" ht="24" x14ac:dyDescent="0.2">
      <c r="A127" s="102">
        <v>12</v>
      </c>
      <c r="B127" s="95" t="s">
        <v>271</v>
      </c>
      <c r="C127" s="108"/>
      <c r="D127" s="110" t="s">
        <v>272</v>
      </c>
      <c r="E127" s="106"/>
      <c r="F127" s="55" t="s">
        <v>91</v>
      </c>
      <c r="G127" s="100"/>
      <c r="H127" s="101"/>
    </row>
    <row r="128" spans="1:8" ht="24" x14ac:dyDescent="0.2">
      <c r="A128" s="102">
        <v>13</v>
      </c>
      <c r="B128" s="95" t="s">
        <v>273</v>
      </c>
      <c r="C128" s="108"/>
      <c r="D128" s="110" t="s">
        <v>274</v>
      </c>
      <c r="E128" s="106"/>
      <c r="F128" s="55" t="s">
        <v>91</v>
      </c>
      <c r="G128" s="100"/>
      <c r="H128" s="101"/>
    </row>
    <row r="129" spans="1:8" ht="24" x14ac:dyDescent="0.2">
      <c r="A129" s="102">
        <v>14</v>
      </c>
      <c r="B129" s="95" t="s">
        <v>275</v>
      </c>
      <c r="C129" s="108"/>
      <c r="D129" s="110" t="s">
        <v>276</v>
      </c>
      <c r="E129" s="106"/>
      <c r="F129" s="55" t="s">
        <v>91</v>
      </c>
      <c r="G129" s="100"/>
      <c r="H129" s="101"/>
    </row>
    <row r="130" spans="1:8" ht="36" x14ac:dyDescent="0.2">
      <c r="A130" s="102">
        <v>15</v>
      </c>
      <c r="B130" s="95" t="s">
        <v>277</v>
      </c>
      <c r="C130" s="108"/>
      <c r="D130" s="110" t="s">
        <v>278</v>
      </c>
      <c r="E130" s="106"/>
      <c r="F130" s="55" t="s">
        <v>91</v>
      </c>
      <c r="G130" s="100"/>
      <c r="H130" s="101"/>
    </row>
    <row r="131" spans="1:8" ht="24" x14ac:dyDescent="0.2">
      <c r="A131" s="102"/>
      <c r="B131" s="95"/>
      <c r="C131" s="108"/>
      <c r="D131" s="110" t="s">
        <v>279</v>
      </c>
      <c r="E131" s="106"/>
      <c r="F131" s="55" t="s">
        <v>91</v>
      </c>
      <c r="G131" s="100"/>
      <c r="H131" s="101"/>
    </row>
    <row r="132" spans="1:8" ht="156" x14ac:dyDescent="0.2">
      <c r="A132" s="102"/>
      <c r="B132" s="95"/>
      <c r="C132" s="108"/>
      <c r="D132" s="110" t="s">
        <v>280</v>
      </c>
      <c r="E132" s="106"/>
      <c r="F132" s="55" t="s">
        <v>91</v>
      </c>
      <c r="G132" s="100"/>
      <c r="H132" s="101"/>
    </row>
    <row r="133" spans="1:8" ht="127.5" x14ac:dyDescent="0.2">
      <c r="A133" s="102"/>
      <c r="B133" s="111"/>
      <c r="C133" s="111"/>
      <c r="D133" s="111" t="s">
        <v>149</v>
      </c>
      <c r="E133" s="106"/>
      <c r="F133" s="55" t="s">
        <v>91</v>
      </c>
      <c r="G133" s="369"/>
      <c r="H133" s="370"/>
    </row>
    <row r="134" spans="1:8" ht="127.5" x14ac:dyDescent="0.2">
      <c r="A134" s="102"/>
      <c r="B134" s="111"/>
      <c r="C134" s="111"/>
      <c r="D134" s="111" t="s">
        <v>150</v>
      </c>
      <c r="E134" s="106"/>
      <c r="F134" s="55" t="s">
        <v>91</v>
      </c>
      <c r="G134" s="100"/>
      <c r="H134" s="101"/>
    </row>
    <row r="135" spans="1:8" ht="114.75" x14ac:dyDescent="0.2">
      <c r="A135" s="102"/>
      <c r="B135" s="111"/>
      <c r="C135" s="111"/>
      <c r="D135" s="111" t="s">
        <v>281</v>
      </c>
      <c r="E135" s="106"/>
      <c r="F135" s="55" t="s">
        <v>91</v>
      </c>
      <c r="G135" s="100"/>
      <c r="H135" s="101"/>
    </row>
    <row r="136" spans="1:8" ht="25.5" x14ac:dyDescent="0.2">
      <c r="A136" s="102"/>
      <c r="B136" s="111"/>
      <c r="C136" s="111"/>
      <c r="D136" s="111" t="s">
        <v>282</v>
      </c>
      <c r="E136" s="106"/>
      <c r="F136" s="55" t="s">
        <v>91</v>
      </c>
      <c r="G136" s="100"/>
      <c r="H136" s="101"/>
    </row>
    <row r="137" spans="1:8" ht="153" x14ac:dyDescent="0.2">
      <c r="A137" s="102">
        <v>16</v>
      </c>
      <c r="B137" s="111" t="s">
        <v>283</v>
      </c>
      <c r="C137" s="111"/>
      <c r="D137" s="111" t="s">
        <v>231</v>
      </c>
      <c r="E137" s="106"/>
      <c r="F137" s="55" t="s">
        <v>91</v>
      </c>
      <c r="G137" s="369"/>
      <c r="H137" s="370"/>
    </row>
    <row r="138" spans="1:8" ht="24" x14ac:dyDescent="0.2">
      <c r="A138" s="102">
        <v>17</v>
      </c>
      <c r="B138" s="95" t="s">
        <v>284</v>
      </c>
      <c r="C138" s="95"/>
      <c r="D138" s="95" t="s">
        <v>285</v>
      </c>
      <c r="E138" s="112"/>
      <c r="F138" s="55" t="s">
        <v>91</v>
      </c>
      <c r="G138" s="369"/>
      <c r="H138" s="370"/>
    </row>
    <row r="139" spans="1:8" ht="25.5" x14ac:dyDescent="0.2">
      <c r="A139" s="102">
        <v>18</v>
      </c>
      <c r="B139" s="95" t="s">
        <v>286</v>
      </c>
      <c r="C139" s="95"/>
      <c r="D139" s="111" t="s">
        <v>287</v>
      </c>
      <c r="E139" s="106"/>
      <c r="F139" s="55" t="s">
        <v>91</v>
      </c>
      <c r="G139" s="369"/>
      <c r="H139" s="370"/>
    </row>
    <row r="140" spans="1:8" x14ac:dyDescent="0.2">
      <c r="A140" s="94"/>
      <c r="B140" s="111"/>
      <c r="C140" s="111"/>
      <c r="D140" s="111"/>
      <c r="E140" s="106"/>
      <c r="F140" s="55" t="s">
        <v>91</v>
      </c>
      <c r="G140" s="369"/>
      <c r="H140" s="370"/>
    </row>
    <row r="141" spans="1:8" x14ac:dyDescent="0.2">
      <c r="A141" s="94"/>
      <c r="B141" s="111"/>
      <c r="C141" s="111"/>
      <c r="D141" s="95"/>
      <c r="E141" s="112"/>
      <c r="F141" s="55" t="s">
        <v>91</v>
      </c>
      <c r="G141" s="369"/>
      <c r="H141" s="370"/>
    </row>
    <row r="142" spans="1:8" x14ac:dyDescent="0.2">
      <c r="A142" s="94"/>
      <c r="B142" s="95"/>
      <c r="C142" s="95"/>
      <c r="D142" s="95"/>
      <c r="E142" s="112"/>
      <c r="F142" s="55" t="s">
        <v>91</v>
      </c>
      <c r="G142" s="369"/>
      <c r="H142" s="370"/>
    </row>
    <row r="143" spans="1:8" x14ac:dyDescent="0.2">
      <c r="A143" s="94"/>
      <c r="B143" s="95"/>
      <c r="C143" s="95"/>
      <c r="D143" s="95"/>
      <c r="E143" s="112"/>
      <c r="F143" s="55" t="s">
        <v>91</v>
      </c>
      <c r="G143" s="369"/>
      <c r="H143" s="370"/>
    </row>
    <row r="144" spans="1:8" x14ac:dyDescent="0.2">
      <c r="A144" s="94"/>
      <c r="B144" s="95"/>
      <c r="C144" s="95"/>
      <c r="D144" s="95"/>
      <c r="E144" s="112"/>
      <c r="F144" s="55" t="s">
        <v>91</v>
      </c>
      <c r="G144" s="369"/>
      <c r="H144" s="370"/>
    </row>
    <row r="145" spans="1:8" x14ac:dyDescent="0.2">
      <c r="A145" s="94"/>
      <c r="B145" s="95"/>
      <c r="C145" s="95"/>
      <c r="D145" s="95"/>
      <c r="E145" s="112"/>
      <c r="F145" s="55" t="s">
        <v>91</v>
      </c>
      <c r="G145" s="369"/>
      <c r="H145" s="370"/>
    </row>
    <row r="146" spans="1:8" x14ac:dyDescent="0.2">
      <c r="A146" s="94"/>
      <c r="B146" s="111"/>
      <c r="C146" s="111"/>
      <c r="D146" s="111"/>
      <c r="E146" s="106"/>
      <c r="F146" s="55" t="s">
        <v>91</v>
      </c>
      <c r="G146" s="369"/>
      <c r="H146" s="370"/>
    </row>
    <row r="147" spans="1:8" x14ac:dyDescent="0.2">
      <c r="A147" s="94"/>
      <c r="B147" s="111"/>
      <c r="C147" s="111"/>
      <c r="D147" s="111"/>
      <c r="E147" s="106"/>
      <c r="F147" s="55" t="s">
        <v>91</v>
      </c>
      <c r="G147" s="369"/>
      <c r="H147" s="370"/>
    </row>
    <row r="148" spans="1:8" x14ac:dyDescent="0.2">
      <c r="A148" s="94"/>
      <c r="B148" s="111"/>
      <c r="C148" s="111"/>
      <c r="D148" s="111"/>
      <c r="E148" s="106"/>
      <c r="F148" s="55" t="s">
        <v>91</v>
      </c>
      <c r="G148" s="369"/>
      <c r="H148" s="370"/>
    </row>
    <row r="149" spans="1:8" x14ac:dyDescent="0.2">
      <c r="A149" s="94"/>
      <c r="B149" s="111"/>
      <c r="C149" s="111"/>
      <c r="D149" s="111"/>
      <c r="E149" s="106"/>
      <c r="F149" s="55" t="s">
        <v>91</v>
      </c>
      <c r="G149" s="369"/>
      <c r="H149" s="370"/>
    </row>
    <row r="150" spans="1:8" x14ac:dyDescent="0.2">
      <c r="A150" s="94"/>
      <c r="B150" s="111"/>
      <c r="C150" s="111"/>
      <c r="D150" s="111"/>
      <c r="E150" s="106"/>
      <c r="F150" s="55" t="s">
        <v>91</v>
      </c>
      <c r="G150" s="369"/>
      <c r="H150" s="370"/>
    </row>
    <row r="151" spans="1:8" x14ac:dyDescent="0.2">
      <c r="A151" s="94"/>
      <c r="B151" s="111" t="s">
        <v>284</v>
      </c>
      <c r="C151" s="111"/>
      <c r="D151" s="111"/>
      <c r="E151" s="106"/>
      <c r="F151" s="55" t="s">
        <v>91</v>
      </c>
      <c r="G151" s="369"/>
      <c r="H151" s="370"/>
    </row>
    <row r="152" spans="1:8" x14ac:dyDescent="0.2">
      <c r="A152" s="113"/>
      <c r="B152" s="114" t="s">
        <v>158</v>
      </c>
      <c r="C152" s="114"/>
      <c r="D152" s="115"/>
      <c r="E152" s="115"/>
      <c r="F152" s="55" t="s">
        <v>91</v>
      </c>
      <c r="G152" s="371"/>
      <c r="H152" s="372"/>
    </row>
    <row r="157" spans="1:8" ht="15.75" x14ac:dyDescent="0.2">
      <c r="A157" s="340" t="s">
        <v>224</v>
      </c>
      <c r="B157" s="340"/>
      <c r="C157" s="340"/>
      <c r="D157" s="340"/>
      <c r="E157" s="340"/>
      <c r="F157" s="340"/>
      <c r="G157" s="340"/>
      <c r="H157" s="340"/>
    </row>
    <row r="158" spans="1:8" x14ac:dyDescent="0.2">
      <c r="A158" s="69"/>
      <c r="B158" s="70" t="s">
        <v>93</v>
      </c>
      <c r="C158" s="360" t="s">
        <v>296</v>
      </c>
      <c r="D158" s="360"/>
      <c r="E158" s="360"/>
      <c r="F158" s="71" t="s">
        <v>95</v>
      </c>
      <c r="G158" s="72"/>
      <c r="H158" s="73"/>
    </row>
    <row r="159" spans="1:8" x14ac:dyDescent="0.2">
      <c r="A159" s="74"/>
      <c r="B159" s="75" t="s">
        <v>97</v>
      </c>
      <c r="C159" s="361" t="s">
        <v>228</v>
      </c>
      <c r="D159" s="361"/>
      <c r="E159" s="361"/>
      <c r="F159" s="361"/>
      <c r="G159" s="362"/>
      <c r="H159" s="73"/>
    </row>
    <row r="160" spans="1:8" x14ac:dyDescent="0.2">
      <c r="A160" s="76"/>
      <c r="B160" s="75" t="s">
        <v>99</v>
      </c>
      <c r="C160" s="361" t="s">
        <v>229</v>
      </c>
      <c r="D160" s="361"/>
      <c r="E160" s="361"/>
      <c r="F160" s="361"/>
      <c r="G160" s="362"/>
      <c r="H160" s="73"/>
    </row>
    <row r="161" spans="1:8" x14ac:dyDescent="0.2">
      <c r="A161" s="76"/>
      <c r="B161" s="75" t="s">
        <v>101</v>
      </c>
      <c r="C161" s="361"/>
      <c r="D161" s="361"/>
      <c r="E161" s="361"/>
      <c r="F161" s="361"/>
      <c r="G161" s="362"/>
      <c r="H161" s="73"/>
    </row>
    <row r="162" spans="1:8" x14ac:dyDescent="0.2">
      <c r="A162" s="77"/>
      <c r="B162" s="78" t="s">
        <v>102</v>
      </c>
      <c r="C162" s="361" t="s">
        <v>230</v>
      </c>
      <c r="D162" s="361"/>
      <c r="E162" s="361"/>
      <c r="F162" s="361"/>
      <c r="G162" s="362"/>
      <c r="H162" s="79"/>
    </row>
    <row r="163" spans="1:8" x14ac:dyDescent="0.2">
      <c r="A163" s="80"/>
      <c r="B163" s="81" t="s">
        <v>104</v>
      </c>
      <c r="C163" s="363"/>
      <c r="D163" s="363"/>
      <c r="E163" s="363"/>
      <c r="F163" s="82" t="s">
        <v>106</v>
      </c>
      <c r="G163" s="83" t="s">
        <v>209</v>
      </c>
      <c r="H163" s="84"/>
    </row>
    <row r="164" spans="1:8" x14ac:dyDescent="0.2">
      <c r="A164" s="85"/>
      <c r="B164" s="86" t="s">
        <v>107</v>
      </c>
      <c r="C164" s="364"/>
      <c r="D164" s="364"/>
      <c r="E164" s="364"/>
      <c r="F164" s="87" t="s">
        <v>109</v>
      </c>
      <c r="G164" s="88" t="s">
        <v>210</v>
      </c>
      <c r="H164" s="89"/>
    </row>
    <row r="165" spans="1:8" ht="25.5" x14ac:dyDescent="0.2">
      <c r="A165" s="90" t="s">
        <v>111</v>
      </c>
      <c r="B165" s="91" t="s">
        <v>112</v>
      </c>
      <c r="C165" s="91" t="s">
        <v>211</v>
      </c>
      <c r="D165" s="91" t="s">
        <v>114</v>
      </c>
      <c r="E165" s="91" t="s">
        <v>212</v>
      </c>
      <c r="F165" s="92" t="s">
        <v>83</v>
      </c>
      <c r="G165" s="365" t="s">
        <v>116</v>
      </c>
      <c r="H165" s="366"/>
    </row>
    <row r="166" spans="1:8" ht="24" x14ac:dyDescent="0.2">
      <c r="A166" s="94">
        <v>1</v>
      </c>
      <c r="B166" s="95" t="s">
        <v>117</v>
      </c>
      <c r="C166" s="95"/>
      <c r="D166" s="96" t="s">
        <v>118</v>
      </c>
      <c r="E166" s="97"/>
      <c r="F166" s="55" t="s">
        <v>91</v>
      </c>
      <c r="G166" s="367"/>
      <c r="H166" s="368"/>
    </row>
    <row r="167" spans="1:8" ht="36" x14ac:dyDescent="0.2">
      <c r="A167" s="94">
        <v>2</v>
      </c>
      <c r="B167" s="95" t="s">
        <v>213</v>
      </c>
      <c r="C167" s="95"/>
      <c r="D167" s="96" t="s">
        <v>120</v>
      </c>
      <c r="E167" s="99"/>
      <c r="F167" s="55" t="s">
        <v>91</v>
      </c>
      <c r="G167" s="369"/>
      <c r="H167" s="370"/>
    </row>
    <row r="168" spans="1:8" ht="144" x14ac:dyDescent="0.2">
      <c r="A168" s="94"/>
      <c r="B168" s="95"/>
      <c r="C168" s="95"/>
      <c r="D168" s="96" t="s">
        <v>231</v>
      </c>
      <c r="E168" s="99"/>
      <c r="F168" s="55" t="s">
        <v>91</v>
      </c>
      <c r="G168" s="369"/>
      <c r="H168" s="370"/>
    </row>
    <row r="169" spans="1:8" x14ac:dyDescent="0.2">
      <c r="A169" s="102">
        <v>3</v>
      </c>
      <c r="B169" s="103" t="s">
        <v>232</v>
      </c>
      <c r="C169" s="104"/>
      <c r="D169" s="105" t="s">
        <v>215</v>
      </c>
      <c r="E169" s="106"/>
      <c r="F169" s="55" t="s">
        <v>91</v>
      </c>
      <c r="G169" s="369"/>
      <c r="H169" s="370"/>
    </row>
    <row r="170" spans="1:8" ht="36" x14ac:dyDescent="0.2">
      <c r="A170" s="102">
        <v>4</v>
      </c>
      <c r="B170" s="107" t="s">
        <v>180</v>
      </c>
      <c r="C170" s="108"/>
      <c r="D170" s="109" t="s">
        <v>181</v>
      </c>
      <c r="E170" s="106"/>
      <c r="F170" s="55" t="s">
        <v>91</v>
      </c>
      <c r="G170" s="100"/>
      <c r="H170" s="101"/>
    </row>
    <row r="171" spans="1:8" ht="36" x14ac:dyDescent="0.2">
      <c r="A171" s="102">
        <v>5</v>
      </c>
      <c r="B171" s="95" t="s">
        <v>233</v>
      </c>
      <c r="C171" s="108"/>
      <c r="D171" s="110" t="s">
        <v>234</v>
      </c>
      <c r="E171" s="106"/>
      <c r="F171" s="55" t="s">
        <v>91</v>
      </c>
      <c r="G171" s="100"/>
      <c r="H171" s="101"/>
    </row>
    <row r="172" spans="1:8" ht="24" x14ac:dyDescent="0.2">
      <c r="A172" s="102"/>
      <c r="B172" s="95"/>
      <c r="C172" s="108"/>
      <c r="D172" s="110" t="s">
        <v>235</v>
      </c>
      <c r="E172" s="106"/>
      <c r="F172" s="55" t="s">
        <v>91</v>
      </c>
      <c r="G172" s="100"/>
      <c r="H172" s="101"/>
    </row>
    <row r="173" spans="1:8" ht="24" x14ac:dyDescent="0.2">
      <c r="A173" s="102"/>
      <c r="B173" s="95"/>
      <c r="C173" s="108"/>
      <c r="D173" s="110" t="s">
        <v>236</v>
      </c>
      <c r="E173" s="106"/>
      <c r="F173" s="55" t="s">
        <v>91</v>
      </c>
      <c r="G173" s="100"/>
      <c r="H173" s="101"/>
    </row>
    <row r="174" spans="1:8" ht="24" x14ac:dyDescent="0.2">
      <c r="A174" s="102"/>
      <c r="B174" s="95"/>
      <c r="C174" s="108"/>
      <c r="D174" s="110" t="s">
        <v>237</v>
      </c>
      <c r="E174" s="106"/>
      <c r="F174" s="55" t="s">
        <v>91</v>
      </c>
      <c r="G174" s="100"/>
      <c r="H174" s="101"/>
    </row>
    <row r="175" spans="1:8" ht="24" x14ac:dyDescent="0.2">
      <c r="A175" s="102"/>
      <c r="B175" s="95"/>
      <c r="C175" s="108"/>
      <c r="D175" s="110" t="s">
        <v>238</v>
      </c>
      <c r="E175" s="106"/>
      <c r="F175" s="55" t="s">
        <v>91</v>
      </c>
      <c r="G175" s="100"/>
      <c r="H175" s="101"/>
    </row>
    <row r="176" spans="1:8" ht="24" x14ac:dyDescent="0.2">
      <c r="A176" s="102"/>
      <c r="B176" s="95"/>
      <c r="C176" s="108"/>
      <c r="D176" s="110" t="s">
        <v>239</v>
      </c>
      <c r="E176" s="106"/>
      <c r="F176" s="55" t="s">
        <v>91</v>
      </c>
      <c r="G176" s="100"/>
      <c r="H176" s="101"/>
    </row>
    <row r="177" spans="1:8" ht="36" x14ac:dyDescent="0.2">
      <c r="A177" s="102"/>
      <c r="B177" s="95"/>
      <c r="C177" s="108"/>
      <c r="D177" s="110" t="s">
        <v>240</v>
      </c>
      <c r="E177" s="106"/>
      <c r="F177" s="55" t="s">
        <v>91</v>
      </c>
      <c r="G177" s="100"/>
      <c r="H177" s="101"/>
    </row>
    <row r="178" spans="1:8" ht="24" x14ac:dyDescent="0.2">
      <c r="A178" s="102"/>
      <c r="B178" s="95"/>
      <c r="C178" s="108"/>
      <c r="D178" s="110" t="s">
        <v>241</v>
      </c>
      <c r="E178" s="106"/>
      <c r="F178" s="55" t="s">
        <v>91</v>
      </c>
      <c r="G178" s="100"/>
      <c r="H178" s="101"/>
    </row>
    <row r="179" spans="1:8" ht="24" x14ac:dyDescent="0.2">
      <c r="A179" s="102"/>
      <c r="B179" s="95"/>
      <c r="C179" s="108"/>
      <c r="D179" s="110" t="s">
        <v>242</v>
      </c>
      <c r="E179" s="106"/>
      <c r="F179" s="55" t="s">
        <v>91</v>
      </c>
      <c r="G179" s="100"/>
      <c r="H179" s="101"/>
    </row>
    <row r="180" spans="1:8" ht="24" x14ac:dyDescent="0.2">
      <c r="A180" s="102"/>
      <c r="B180" s="95"/>
      <c r="C180" s="108"/>
      <c r="D180" s="110" t="s">
        <v>243</v>
      </c>
      <c r="E180" s="106"/>
      <c r="F180" s="55" t="s">
        <v>91</v>
      </c>
      <c r="G180" s="100"/>
      <c r="H180" s="101"/>
    </row>
    <row r="181" spans="1:8" ht="24" x14ac:dyDescent="0.2">
      <c r="A181" s="102"/>
      <c r="B181" s="95"/>
      <c r="C181" s="108"/>
      <c r="D181" s="110" t="s">
        <v>244</v>
      </c>
      <c r="E181" s="106"/>
      <c r="F181" s="55" t="s">
        <v>91</v>
      </c>
      <c r="G181" s="100"/>
      <c r="H181" s="101"/>
    </row>
    <row r="182" spans="1:8" ht="24" x14ac:dyDescent="0.2">
      <c r="A182" s="102"/>
      <c r="B182" s="95"/>
      <c r="C182" s="108"/>
      <c r="D182" s="110" t="s">
        <v>245</v>
      </c>
      <c r="E182" s="106"/>
      <c r="F182" s="55" t="s">
        <v>91</v>
      </c>
      <c r="G182" s="100"/>
      <c r="H182" s="101"/>
    </row>
    <row r="183" spans="1:8" ht="24" x14ac:dyDescent="0.2">
      <c r="A183" s="102"/>
      <c r="B183" s="95"/>
      <c r="C183" s="108"/>
      <c r="D183" s="110" t="s">
        <v>246</v>
      </c>
      <c r="E183" s="106"/>
      <c r="F183" s="55" t="s">
        <v>91</v>
      </c>
      <c r="G183" s="100"/>
      <c r="H183" s="101"/>
    </row>
    <row r="184" spans="1:8" ht="24" x14ac:dyDescent="0.2">
      <c r="A184" s="102"/>
      <c r="B184" s="95"/>
      <c r="C184" s="108"/>
      <c r="D184" s="110" t="s">
        <v>247</v>
      </c>
      <c r="E184" s="106"/>
      <c r="F184" s="55" t="s">
        <v>91</v>
      </c>
      <c r="G184" s="100"/>
      <c r="H184" s="101"/>
    </row>
    <row r="185" spans="1:8" ht="24" x14ac:dyDescent="0.2">
      <c r="A185" s="102"/>
      <c r="B185" s="95"/>
      <c r="C185" s="108"/>
      <c r="D185" s="110" t="s">
        <v>247</v>
      </c>
      <c r="E185" s="106"/>
      <c r="F185" s="55" t="s">
        <v>91</v>
      </c>
      <c r="G185" s="100"/>
      <c r="H185" s="101"/>
    </row>
    <row r="186" spans="1:8" ht="24" x14ac:dyDescent="0.2">
      <c r="A186" s="102"/>
      <c r="B186" s="95"/>
      <c r="C186" s="108"/>
      <c r="D186" s="110" t="s">
        <v>248</v>
      </c>
      <c r="E186" s="106"/>
      <c r="F186" s="55" t="s">
        <v>91</v>
      </c>
      <c r="G186" s="100"/>
      <c r="H186" s="101"/>
    </row>
    <row r="187" spans="1:8" ht="24" x14ac:dyDescent="0.2">
      <c r="A187" s="102"/>
      <c r="B187" s="95"/>
      <c r="C187" s="108"/>
      <c r="D187" s="110" t="s">
        <v>249</v>
      </c>
      <c r="E187" s="106"/>
      <c r="F187" s="55" t="s">
        <v>91</v>
      </c>
      <c r="G187" s="100"/>
      <c r="H187" s="101"/>
    </row>
    <row r="188" spans="1:8" ht="24" x14ac:dyDescent="0.2">
      <c r="A188" s="102"/>
      <c r="B188" s="95"/>
      <c r="C188" s="108"/>
      <c r="D188" s="110" t="s">
        <v>250</v>
      </c>
      <c r="E188" s="106"/>
      <c r="F188" s="55" t="s">
        <v>91</v>
      </c>
      <c r="G188" s="100"/>
      <c r="H188" s="101"/>
    </row>
    <row r="189" spans="1:8" ht="24" x14ac:dyDescent="0.2">
      <c r="A189" s="102"/>
      <c r="B189" s="95"/>
      <c r="C189" s="108"/>
      <c r="D189" s="110" t="s">
        <v>251</v>
      </c>
      <c r="E189" s="106"/>
      <c r="F189" s="55" t="s">
        <v>91</v>
      </c>
      <c r="G189" s="100"/>
      <c r="H189" s="101"/>
    </row>
    <row r="190" spans="1:8" ht="24" x14ac:dyDescent="0.2">
      <c r="A190" s="102"/>
      <c r="B190" s="95"/>
      <c r="C190" s="108"/>
      <c r="D190" s="110" t="s">
        <v>252</v>
      </c>
      <c r="E190" s="106"/>
      <c r="F190" s="55" t="s">
        <v>91</v>
      </c>
      <c r="G190" s="100"/>
      <c r="H190" s="101"/>
    </row>
    <row r="191" spans="1:8" ht="24" x14ac:dyDescent="0.2">
      <c r="A191" s="102"/>
      <c r="B191" s="95"/>
      <c r="C191" s="108"/>
      <c r="D191" s="110" t="s">
        <v>253</v>
      </c>
      <c r="E191" s="106"/>
      <c r="F191" s="55" t="s">
        <v>91</v>
      </c>
      <c r="G191" s="100"/>
      <c r="H191" s="101"/>
    </row>
    <row r="192" spans="1:8" ht="24" x14ac:dyDescent="0.2">
      <c r="A192" s="102"/>
      <c r="B192" s="95"/>
      <c r="C192" s="108"/>
      <c r="D192" s="110" t="s">
        <v>254</v>
      </c>
      <c r="E192" s="106"/>
      <c r="F192" s="55" t="s">
        <v>91</v>
      </c>
      <c r="G192" s="100"/>
      <c r="H192" s="101"/>
    </row>
    <row r="193" spans="1:8" x14ac:dyDescent="0.2">
      <c r="A193" s="102"/>
      <c r="B193" s="95"/>
      <c r="C193" s="108"/>
      <c r="D193" s="110" t="s">
        <v>255</v>
      </c>
      <c r="E193" s="106"/>
      <c r="F193" s="55" t="s">
        <v>91</v>
      </c>
      <c r="G193" s="100"/>
      <c r="H193" s="101"/>
    </row>
    <row r="194" spans="1:8" x14ac:dyDescent="0.2">
      <c r="A194" s="102"/>
      <c r="B194" s="95"/>
      <c r="C194" s="108"/>
      <c r="D194" s="110" t="s">
        <v>256</v>
      </c>
      <c r="E194" s="106"/>
      <c r="F194" s="55" t="s">
        <v>91</v>
      </c>
      <c r="G194" s="100"/>
      <c r="H194" s="101"/>
    </row>
    <row r="195" spans="1:8" x14ac:dyDescent="0.2">
      <c r="A195" s="102"/>
      <c r="B195" s="95"/>
      <c r="C195" s="108"/>
      <c r="D195" s="110" t="s">
        <v>257</v>
      </c>
      <c r="E195" s="106"/>
      <c r="F195" s="55" t="s">
        <v>91</v>
      </c>
      <c r="G195" s="100"/>
      <c r="H195" s="101"/>
    </row>
    <row r="196" spans="1:8" x14ac:dyDescent="0.2">
      <c r="A196" s="102"/>
      <c r="B196" s="95"/>
      <c r="C196" s="108"/>
      <c r="D196" s="110" t="s">
        <v>258</v>
      </c>
      <c r="E196" s="106"/>
      <c r="F196" s="55" t="s">
        <v>91</v>
      </c>
      <c r="G196" s="100"/>
      <c r="H196" s="101"/>
    </row>
    <row r="197" spans="1:8" ht="36" x14ac:dyDescent="0.2">
      <c r="A197" s="102">
        <v>6</v>
      </c>
      <c r="B197" s="95" t="s">
        <v>259</v>
      </c>
      <c r="C197" s="108"/>
      <c r="D197" s="110" t="s">
        <v>260</v>
      </c>
      <c r="E197" s="106"/>
      <c r="F197" s="55" t="s">
        <v>91</v>
      </c>
      <c r="G197" s="100"/>
      <c r="H197" s="101"/>
    </row>
    <row r="198" spans="1:8" ht="36" x14ac:dyDescent="0.2">
      <c r="A198" s="102">
        <v>7</v>
      </c>
      <c r="B198" s="95" t="s">
        <v>261</v>
      </c>
      <c r="C198" s="108"/>
      <c r="D198" s="110" t="s">
        <v>262</v>
      </c>
      <c r="E198" s="106"/>
      <c r="F198" s="55" t="s">
        <v>91</v>
      </c>
      <c r="G198" s="100"/>
      <c r="H198" s="101"/>
    </row>
    <row r="199" spans="1:8" ht="36" x14ac:dyDescent="0.2">
      <c r="A199" s="102">
        <v>8</v>
      </c>
      <c r="B199" s="95" t="s">
        <v>263</v>
      </c>
      <c r="C199" s="108"/>
      <c r="D199" s="110" t="s">
        <v>264</v>
      </c>
      <c r="E199" s="106"/>
      <c r="F199" s="55" t="s">
        <v>91</v>
      </c>
      <c r="G199" s="100"/>
      <c r="H199" s="101"/>
    </row>
    <row r="200" spans="1:8" x14ac:dyDescent="0.2">
      <c r="A200" s="102">
        <v>9</v>
      </c>
      <c r="B200" s="95" t="s">
        <v>297</v>
      </c>
      <c r="C200" s="108"/>
      <c r="D200" s="110" t="s">
        <v>298</v>
      </c>
      <c r="E200" s="106"/>
      <c r="F200" s="55" t="s">
        <v>91</v>
      </c>
      <c r="G200" s="100"/>
      <c r="H200" s="101"/>
    </row>
    <row r="201" spans="1:8" ht="60" x14ac:dyDescent="0.2">
      <c r="A201" s="102"/>
      <c r="B201" s="95"/>
      <c r="C201" s="108"/>
      <c r="D201" s="110" t="s">
        <v>299</v>
      </c>
      <c r="E201" s="106"/>
      <c r="F201" s="55" t="s">
        <v>91</v>
      </c>
      <c r="G201" s="100"/>
      <c r="H201" s="101"/>
    </row>
    <row r="202" spans="1:8" x14ac:dyDescent="0.2">
      <c r="A202" s="102">
        <v>10</v>
      </c>
      <c r="B202" s="95" t="s">
        <v>300</v>
      </c>
      <c r="C202" s="108"/>
      <c r="D202" s="110" t="s">
        <v>301</v>
      </c>
      <c r="E202" s="106"/>
      <c r="F202" s="55" t="s">
        <v>91</v>
      </c>
      <c r="G202" s="100"/>
      <c r="H202" s="101"/>
    </row>
    <row r="203" spans="1:8" ht="24" x14ac:dyDescent="0.2">
      <c r="A203" s="102"/>
      <c r="B203" s="95" t="s">
        <v>302</v>
      </c>
      <c r="C203" s="108"/>
      <c r="D203" s="110" t="s">
        <v>303</v>
      </c>
      <c r="E203" s="106"/>
      <c r="F203" s="55" t="s">
        <v>91</v>
      </c>
      <c r="G203" s="100"/>
      <c r="H203" s="101"/>
    </row>
    <row r="204" spans="1:8" ht="24" x14ac:dyDescent="0.2">
      <c r="A204" s="102">
        <v>11</v>
      </c>
      <c r="B204" s="95" t="s">
        <v>269</v>
      </c>
      <c r="C204" s="108"/>
      <c r="D204" s="110" t="s">
        <v>270</v>
      </c>
      <c r="E204" s="106"/>
      <c r="F204" s="55" t="s">
        <v>91</v>
      </c>
      <c r="G204" s="100"/>
      <c r="H204" s="101"/>
    </row>
    <row r="205" spans="1:8" ht="24" x14ac:dyDescent="0.2">
      <c r="A205" s="102">
        <v>12</v>
      </c>
      <c r="B205" s="95" t="s">
        <v>271</v>
      </c>
      <c r="C205" s="108"/>
      <c r="D205" s="110" t="s">
        <v>272</v>
      </c>
      <c r="E205" s="106"/>
      <c r="F205" s="55" t="s">
        <v>91</v>
      </c>
      <c r="G205" s="100"/>
      <c r="H205" s="101"/>
    </row>
    <row r="206" spans="1:8" ht="24" x14ac:dyDescent="0.2">
      <c r="A206" s="102">
        <v>13</v>
      </c>
      <c r="B206" s="95" t="s">
        <v>273</v>
      </c>
      <c r="C206" s="108"/>
      <c r="D206" s="110" t="s">
        <v>274</v>
      </c>
      <c r="E206" s="106"/>
      <c r="F206" s="55" t="s">
        <v>91</v>
      </c>
      <c r="G206" s="100"/>
      <c r="H206" s="101"/>
    </row>
    <row r="207" spans="1:8" ht="24" x14ac:dyDescent="0.2">
      <c r="A207" s="102">
        <v>14</v>
      </c>
      <c r="B207" s="95" t="s">
        <v>275</v>
      </c>
      <c r="C207" s="108"/>
      <c r="D207" s="110" t="s">
        <v>276</v>
      </c>
      <c r="E207" s="106"/>
      <c r="F207" s="55" t="s">
        <v>91</v>
      </c>
      <c r="G207" s="100"/>
      <c r="H207" s="101"/>
    </row>
    <row r="208" spans="1:8" ht="36" x14ac:dyDescent="0.2">
      <c r="A208" s="102">
        <v>15</v>
      </c>
      <c r="B208" s="95" t="s">
        <v>277</v>
      </c>
      <c r="C208" s="108"/>
      <c r="D208" s="110" t="s">
        <v>278</v>
      </c>
      <c r="E208" s="106"/>
      <c r="F208" s="55" t="s">
        <v>91</v>
      </c>
      <c r="G208" s="100"/>
      <c r="H208" s="101"/>
    </row>
    <row r="209" spans="1:8" ht="24" x14ac:dyDescent="0.2">
      <c r="A209" s="102"/>
      <c r="B209" s="95"/>
      <c r="C209" s="108"/>
      <c r="D209" s="110" t="s">
        <v>279</v>
      </c>
      <c r="E209" s="106"/>
      <c r="F209" s="55" t="s">
        <v>91</v>
      </c>
      <c r="G209" s="100"/>
      <c r="H209" s="101"/>
    </row>
    <row r="210" spans="1:8" ht="156" x14ac:dyDescent="0.2">
      <c r="A210" s="102"/>
      <c r="B210" s="95"/>
      <c r="C210" s="108"/>
      <c r="D210" s="110" t="s">
        <v>280</v>
      </c>
      <c r="E210" s="106"/>
      <c r="F210" s="55" t="s">
        <v>91</v>
      </c>
      <c r="G210" s="100"/>
      <c r="H210" s="101"/>
    </row>
    <row r="211" spans="1:8" ht="127.5" x14ac:dyDescent="0.2">
      <c r="A211" s="102"/>
      <c r="B211" s="111"/>
      <c r="C211" s="111"/>
      <c r="D211" s="111" t="s">
        <v>149</v>
      </c>
      <c r="E211" s="106"/>
      <c r="F211" s="55" t="s">
        <v>91</v>
      </c>
      <c r="G211" s="369"/>
      <c r="H211" s="370"/>
    </row>
    <row r="212" spans="1:8" ht="127.5" x14ac:dyDescent="0.2">
      <c r="A212" s="102"/>
      <c r="B212" s="111"/>
      <c r="C212" s="111"/>
      <c r="D212" s="111" t="s">
        <v>150</v>
      </c>
      <c r="E212" s="106"/>
      <c r="F212" s="55" t="s">
        <v>91</v>
      </c>
      <c r="G212" s="100"/>
      <c r="H212" s="101"/>
    </row>
    <row r="213" spans="1:8" ht="114.75" x14ac:dyDescent="0.2">
      <c r="A213" s="102"/>
      <c r="B213" s="111"/>
      <c r="C213" s="111"/>
      <c r="D213" s="111" t="s">
        <v>281</v>
      </c>
      <c r="E213" s="106"/>
      <c r="F213" s="55" t="s">
        <v>91</v>
      </c>
      <c r="G213" s="100"/>
      <c r="H213" s="101"/>
    </row>
    <row r="214" spans="1:8" ht="25.5" x14ac:dyDescent="0.2">
      <c r="A214" s="102"/>
      <c r="B214" s="111"/>
      <c r="C214" s="111"/>
      <c r="D214" s="111" t="s">
        <v>282</v>
      </c>
      <c r="E214" s="106"/>
      <c r="F214" s="55" t="s">
        <v>91</v>
      </c>
      <c r="G214" s="100"/>
      <c r="H214" s="101"/>
    </row>
    <row r="215" spans="1:8" ht="153" x14ac:dyDescent="0.2">
      <c r="A215" s="102">
        <v>16</v>
      </c>
      <c r="B215" s="111" t="s">
        <v>283</v>
      </c>
      <c r="C215" s="111"/>
      <c r="D215" s="111" t="s">
        <v>231</v>
      </c>
      <c r="E215" s="106"/>
      <c r="F215" s="55" t="s">
        <v>91</v>
      </c>
      <c r="G215" s="369"/>
      <c r="H215" s="370"/>
    </row>
    <row r="216" spans="1:8" ht="24" x14ac:dyDescent="0.2">
      <c r="A216" s="102">
        <v>17</v>
      </c>
      <c r="B216" s="95" t="s">
        <v>284</v>
      </c>
      <c r="C216" s="95"/>
      <c r="D216" s="95" t="s">
        <v>285</v>
      </c>
      <c r="E216" s="112"/>
      <c r="F216" s="55" t="s">
        <v>91</v>
      </c>
      <c r="G216" s="369"/>
      <c r="H216" s="370"/>
    </row>
    <row r="217" spans="1:8" ht="25.5" x14ac:dyDescent="0.2">
      <c r="A217" s="102">
        <v>18</v>
      </c>
      <c r="B217" s="95" t="s">
        <v>286</v>
      </c>
      <c r="C217" s="95"/>
      <c r="D217" s="111" t="s">
        <v>287</v>
      </c>
      <c r="E217" s="106"/>
      <c r="F217" s="55" t="s">
        <v>91</v>
      </c>
      <c r="G217" s="369"/>
      <c r="H217" s="370"/>
    </row>
    <row r="218" spans="1:8" x14ac:dyDescent="0.2">
      <c r="A218" s="94"/>
      <c r="B218" s="111"/>
      <c r="C218" s="111"/>
      <c r="D218" s="111"/>
      <c r="E218" s="106"/>
      <c r="F218" s="55" t="s">
        <v>91</v>
      </c>
      <c r="G218" s="369"/>
      <c r="H218" s="370"/>
    </row>
    <row r="219" spans="1:8" x14ac:dyDescent="0.2">
      <c r="A219" s="94"/>
      <c r="B219" s="111"/>
      <c r="C219" s="111"/>
      <c r="D219" s="95"/>
      <c r="E219" s="112"/>
      <c r="F219" s="55" t="s">
        <v>91</v>
      </c>
      <c r="G219" s="369"/>
      <c r="H219" s="370"/>
    </row>
    <row r="220" spans="1:8" x14ac:dyDescent="0.2">
      <c r="A220" s="94"/>
      <c r="B220" s="95"/>
      <c r="C220" s="95"/>
      <c r="D220" s="95"/>
      <c r="E220" s="112"/>
      <c r="F220" s="55" t="s">
        <v>91</v>
      </c>
      <c r="G220" s="369"/>
      <c r="H220" s="370"/>
    </row>
    <row r="221" spans="1:8" x14ac:dyDescent="0.2">
      <c r="A221" s="94"/>
      <c r="B221" s="95"/>
      <c r="C221" s="95"/>
      <c r="D221" s="95"/>
      <c r="E221" s="112"/>
      <c r="F221" s="55" t="s">
        <v>91</v>
      </c>
      <c r="G221" s="369"/>
      <c r="H221" s="370"/>
    </row>
    <row r="222" spans="1:8" x14ac:dyDescent="0.2">
      <c r="A222" s="94"/>
      <c r="B222" s="95"/>
      <c r="C222" s="95"/>
      <c r="D222" s="95"/>
      <c r="E222" s="112"/>
      <c r="F222" s="55" t="s">
        <v>91</v>
      </c>
      <c r="G222" s="369"/>
      <c r="H222" s="370"/>
    </row>
    <row r="223" spans="1:8" x14ac:dyDescent="0.2">
      <c r="A223" s="94"/>
      <c r="B223" s="95"/>
      <c r="C223" s="95"/>
      <c r="D223" s="95"/>
      <c r="E223" s="112"/>
      <c r="F223" s="55" t="s">
        <v>91</v>
      </c>
      <c r="G223" s="369"/>
      <c r="H223" s="370"/>
    </row>
    <row r="224" spans="1:8" x14ac:dyDescent="0.2">
      <c r="A224" s="94"/>
      <c r="B224" s="111"/>
      <c r="C224" s="111"/>
      <c r="D224" s="111"/>
      <c r="E224" s="106"/>
      <c r="F224" s="55" t="s">
        <v>91</v>
      </c>
      <c r="G224" s="369"/>
      <c r="H224" s="370"/>
    </row>
    <row r="225" spans="1:8" x14ac:dyDescent="0.2">
      <c r="A225" s="94"/>
      <c r="B225" s="111"/>
      <c r="C225" s="111"/>
      <c r="D225" s="111"/>
      <c r="E225" s="106"/>
      <c r="F225" s="55" t="s">
        <v>91</v>
      </c>
      <c r="G225" s="369"/>
      <c r="H225" s="370"/>
    </row>
    <row r="226" spans="1:8" x14ac:dyDescent="0.2">
      <c r="A226" s="94"/>
      <c r="B226" s="111"/>
      <c r="C226" s="111"/>
      <c r="D226" s="111"/>
      <c r="E226" s="106"/>
      <c r="F226" s="55" t="s">
        <v>91</v>
      </c>
      <c r="G226" s="369"/>
      <c r="H226" s="370"/>
    </row>
    <row r="227" spans="1:8" x14ac:dyDescent="0.2">
      <c r="A227" s="94"/>
      <c r="B227" s="111"/>
      <c r="C227" s="111"/>
      <c r="D227" s="111"/>
      <c r="E227" s="106"/>
      <c r="F227" s="55" t="s">
        <v>91</v>
      </c>
      <c r="G227" s="369"/>
      <c r="H227" s="370"/>
    </row>
    <row r="228" spans="1:8" x14ac:dyDescent="0.2">
      <c r="A228" s="94"/>
      <c r="B228" s="111"/>
      <c r="C228" s="111"/>
      <c r="D228" s="111"/>
      <c r="E228" s="106"/>
      <c r="F228" s="55" t="s">
        <v>91</v>
      </c>
      <c r="G228" s="369"/>
      <c r="H228" s="370"/>
    </row>
    <row r="229" spans="1:8" x14ac:dyDescent="0.2">
      <c r="A229" s="94"/>
      <c r="B229" s="111" t="s">
        <v>284</v>
      </c>
      <c r="C229" s="111"/>
      <c r="D229" s="111"/>
      <c r="E229" s="106"/>
      <c r="F229" s="55" t="s">
        <v>91</v>
      </c>
      <c r="G229" s="369"/>
      <c r="H229" s="370"/>
    </row>
    <row r="230" spans="1:8" x14ac:dyDescent="0.2">
      <c r="A230" s="113"/>
      <c r="B230" s="114" t="s">
        <v>158</v>
      </c>
      <c r="C230" s="114"/>
      <c r="D230" s="115"/>
      <c r="E230" s="115"/>
      <c r="F230" s="55" t="s">
        <v>91</v>
      </c>
      <c r="G230" s="371"/>
      <c r="H230" s="372"/>
    </row>
    <row r="235" spans="1:8" ht="15.75" x14ac:dyDescent="0.2">
      <c r="A235" s="340" t="s">
        <v>225</v>
      </c>
      <c r="B235" s="340"/>
      <c r="C235" s="340"/>
      <c r="D235" s="340"/>
      <c r="E235" s="340"/>
      <c r="F235" s="340"/>
      <c r="G235" s="340"/>
      <c r="H235" s="340"/>
    </row>
    <row r="236" spans="1:8" x14ac:dyDescent="0.2">
      <c r="A236" s="69"/>
      <c r="B236" s="70" t="s">
        <v>93</v>
      </c>
      <c r="C236" s="360" t="s">
        <v>304</v>
      </c>
      <c r="D236" s="360"/>
      <c r="E236" s="360"/>
      <c r="F236" s="71" t="s">
        <v>95</v>
      </c>
      <c r="G236" s="72"/>
      <c r="H236" s="73"/>
    </row>
    <row r="237" spans="1:8" x14ac:dyDescent="0.2">
      <c r="A237" s="74"/>
      <c r="B237" s="75" t="s">
        <v>97</v>
      </c>
      <c r="C237" s="361" t="s">
        <v>228</v>
      </c>
      <c r="D237" s="361"/>
      <c r="E237" s="361"/>
      <c r="F237" s="361"/>
      <c r="G237" s="362"/>
      <c r="H237" s="73"/>
    </row>
    <row r="238" spans="1:8" x14ac:dyDescent="0.2">
      <c r="A238" s="76"/>
      <c r="B238" s="75" t="s">
        <v>99</v>
      </c>
      <c r="C238" s="361" t="s">
        <v>229</v>
      </c>
      <c r="D238" s="361"/>
      <c r="E238" s="361"/>
      <c r="F238" s="361"/>
      <c r="G238" s="362"/>
      <c r="H238" s="73"/>
    </row>
    <row r="239" spans="1:8" x14ac:dyDescent="0.2">
      <c r="A239" s="76"/>
      <c r="B239" s="75" t="s">
        <v>101</v>
      </c>
      <c r="C239" s="361"/>
      <c r="D239" s="361"/>
      <c r="E239" s="361"/>
      <c r="F239" s="361"/>
      <c r="G239" s="362"/>
      <c r="H239" s="73"/>
    </row>
    <row r="240" spans="1:8" x14ac:dyDescent="0.2">
      <c r="A240" s="77"/>
      <c r="B240" s="78" t="s">
        <v>102</v>
      </c>
      <c r="C240" s="361" t="s">
        <v>230</v>
      </c>
      <c r="D240" s="361"/>
      <c r="E240" s="361"/>
      <c r="F240" s="361"/>
      <c r="G240" s="362"/>
      <c r="H240" s="79"/>
    </row>
    <row r="241" spans="1:8" x14ac:dyDescent="0.2">
      <c r="A241" s="80"/>
      <c r="B241" s="81" t="s">
        <v>104</v>
      </c>
      <c r="C241" s="363"/>
      <c r="D241" s="363"/>
      <c r="E241" s="363"/>
      <c r="F241" s="82" t="s">
        <v>106</v>
      </c>
      <c r="G241" s="83" t="s">
        <v>209</v>
      </c>
      <c r="H241" s="84"/>
    </row>
    <row r="242" spans="1:8" x14ac:dyDescent="0.2">
      <c r="A242" s="85"/>
      <c r="B242" s="86" t="s">
        <v>107</v>
      </c>
      <c r="C242" s="364"/>
      <c r="D242" s="364"/>
      <c r="E242" s="364"/>
      <c r="F242" s="87" t="s">
        <v>109</v>
      </c>
      <c r="G242" s="88" t="s">
        <v>210</v>
      </c>
      <c r="H242" s="89"/>
    </row>
    <row r="243" spans="1:8" ht="25.5" x14ac:dyDescent="0.2">
      <c r="A243" s="90" t="s">
        <v>111</v>
      </c>
      <c r="B243" s="91" t="s">
        <v>112</v>
      </c>
      <c r="C243" s="91" t="s">
        <v>211</v>
      </c>
      <c r="D243" s="91" t="s">
        <v>114</v>
      </c>
      <c r="E243" s="91" t="s">
        <v>212</v>
      </c>
      <c r="F243" s="92" t="s">
        <v>83</v>
      </c>
      <c r="G243" s="365" t="s">
        <v>116</v>
      </c>
      <c r="H243" s="366"/>
    </row>
    <row r="244" spans="1:8" ht="24" x14ac:dyDescent="0.2">
      <c r="A244" s="94">
        <v>1</v>
      </c>
      <c r="B244" s="95" t="s">
        <v>117</v>
      </c>
      <c r="C244" s="95"/>
      <c r="D244" s="96" t="s">
        <v>118</v>
      </c>
      <c r="E244" s="97"/>
      <c r="F244" s="55" t="s">
        <v>91</v>
      </c>
      <c r="G244" s="367"/>
      <c r="H244" s="368"/>
    </row>
    <row r="245" spans="1:8" ht="36" x14ac:dyDescent="0.2">
      <c r="A245" s="94">
        <v>2</v>
      </c>
      <c r="B245" s="95" t="s">
        <v>213</v>
      </c>
      <c r="C245" s="95"/>
      <c r="D245" s="96" t="s">
        <v>120</v>
      </c>
      <c r="E245" s="99"/>
      <c r="F245" s="55" t="s">
        <v>91</v>
      </c>
      <c r="G245" s="369"/>
      <c r="H245" s="370"/>
    </row>
    <row r="246" spans="1:8" ht="144" x14ac:dyDescent="0.2">
      <c r="A246" s="94"/>
      <c r="B246" s="95"/>
      <c r="C246" s="95"/>
      <c r="D246" s="96" t="s">
        <v>231</v>
      </c>
      <c r="E246" s="99"/>
      <c r="F246" s="55" t="s">
        <v>91</v>
      </c>
      <c r="G246" s="369"/>
      <c r="H246" s="370"/>
    </row>
    <row r="247" spans="1:8" x14ac:dyDescent="0.2">
      <c r="A247" s="102">
        <v>3</v>
      </c>
      <c r="B247" s="103" t="s">
        <v>232</v>
      </c>
      <c r="C247" s="104"/>
      <c r="D247" s="105" t="s">
        <v>215</v>
      </c>
      <c r="E247" s="106"/>
      <c r="F247" s="55" t="s">
        <v>91</v>
      </c>
      <c r="G247" s="369"/>
      <c r="H247" s="370"/>
    </row>
    <row r="248" spans="1:8" ht="36" x14ac:dyDescent="0.2">
      <c r="A248" s="102">
        <v>4</v>
      </c>
      <c r="B248" s="107" t="s">
        <v>180</v>
      </c>
      <c r="C248" s="108"/>
      <c r="D248" s="109" t="s">
        <v>181</v>
      </c>
      <c r="E248" s="106"/>
      <c r="F248" s="55" t="s">
        <v>91</v>
      </c>
      <c r="G248" s="100"/>
      <c r="H248" s="101"/>
    </row>
    <row r="249" spans="1:8" ht="36" x14ac:dyDescent="0.2">
      <c r="A249" s="102">
        <v>5</v>
      </c>
      <c r="B249" s="95" t="s">
        <v>233</v>
      </c>
      <c r="C249" s="108"/>
      <c r="D249" s="110" t="s">
        <v>234</v>
      </c>
      <c r="E249" s="106"/>
      <c r="F249" s="55" t="s">
        <v>91</v>
      </c>
      <c r="G249" s="100"/>
      <c r="H249" s="101"/>
    </row>
    <row r="250" spans="1:8" ht="24" x14ac:dyDescent="0.2">
      <c r="A250" s="102"/>
      <c r="B250" s="95"/>
      <c r="C250" s="108"/>
      <c r="D250" s="110" t="s">
        <v>235</v>
      </c>
      <c r="E250" s="106"/>
      <c r="F250" s="55" t="s">
        <v>91</v>
      </c>
      <c r="G250" s="100"/>
      <c r="H250" s="101"/>
    </row>
    <row r="251" spans="1:8" ht="24" x14ac:dyDescent="0.2">
      <c r="A251" s="102"/>
      <c r="B251" s="95"/>
      <c r="C251" s="108"/>
      <c r="D251" s="110" t="s">
        <v>236</v>
      </c>
      <c r="E251" s="106"/>
      <c r="F251" s="55" t="s">
        <v>91</v>
      </c>
      <c r="G251" s="100"/>
      <c r="H251" s="101"/>
    </row>
    <row r="252" spans="1:8" ht="24" x14ac:dyDescent="0.2">
      <c r="A252" s="102"/>
      <c r="B252" s="95"/>
      <c r="C252" s="108"/>
      <c r="D252" s="110" t="s">
        <v>237</v>
      </c>
      <c r="E252" s="106"/>
      <c r="F252" s="55" t="s">
        <v>91</v>
      </c>
      <c r="G252" s="100"/>
      <c r="H252" s="101"/>
    </row>
    <row r="253" spans="1:8" ht="24" x14ac:dyDescent="0.2">
      <c r="A253" s="102"/>
      <c r="B253" s="95"/>
      <c r="C253" s="108"/>
      <c r="D253" s="110" t="s">
        <v>238</v>
      </c>
      <c r="E253" s="106"/>
      <c r="F253" s="55" t="s">
        <v>91</v>
      </c>
      <c r="G253" s="100"/>
      <c r="H253" s="101"/>
    </row>
    <row r="254" spans="1:8" ht="24" x14ac:dyDescent="0.2">
      <c r="A254" s="102"/>
      <c r="B254" s="95"/>
      <c r="C254" s="108"/>
      <c r="D254" s="110" t="s">
        <v>239</v>
      </c>
      <c r="E254" s="106"/>
      <c r="F254" s="55" t="s">
        <v>91</v>
      </c>
      <c r="G254" s="100"/>
      <c r="H254" s="101"/>
    </row>
    <row r="255" spans="1:8" ht="36" x14ac:dyDescent="0.2">
      <c r="A255" s="102"/>
      <c r="B255" s="95"/>
      <c r="C255" s="108"/>
      <c r="D255" s="110" t="s">
        <v>240</v>
      </c>
      <c r="E255" s="106"/>
      <c r="F255" s="55" t="s">
        <v>91</v>
      </c>
      <c r="G255" s="100"/>
      <c r="H255" s="101"/>
    </row>
    <row r="256" spans="1:8" ht="24" x14ac:dyDescent="0.2">
      <c r="A256" s="102"/>
      <c r="B256" s="95"/>
      <c r="C256" s="108"/>
      <c r="D256" s="110" t="s">
        <v>241</v>
      </c>
      <c r="E256" s="106"/>
      <c r="F256" s="55" t="s">
        <v>91</v>
      </c>
      <c r="G256" s="100"/>
      <c r="H256" s="101"/>
    </row>
    <row r="257" spans="1:8" ht="24" x14ac:dyDescent="0.2">
      <c r="A257" s="102"/>
      <c r="B257" s="95"/>
      <c r="C257" s="108"/>
      <c r="D257" s="110" t="s">
        <v>242</v>
      </c>
      <c r="E257" s="106"/>
      <c r="F257" s="55" t="s">
        <v>91</v>
      </c>
      <c r="G257" s="100"/>
      <c r="H257" s="101"/>
    </row>
    <row r="258" spans="1:8" ht="24" x14ac:dyDescent="0.2">
      <c r="A258" s="102"/>
      <c r="B258" s="95"/>
      <c r="C258" s="108"/>
      <c r="D258" s="110" t="s">
        <v>243</v>
      </c>
      <c r="E258" s="106"/>
      <c r="F258" s="55" t="s">
        <v>91</v>
      </c>
      <c r="G258" s="100"/>
      <c r="H258" s="101"/>
    </row>
    <row r="259" spans="1:8" ht="24" x14ac:dyDescent="0.2">
      <c r="A259" s="102"/>
      <c r="B259" s="95"/>
      <c r="C259" s="108"/>
      <c r="D259" s="110" t="s">
        <v>244</v>
      </c>
      <c r="E259" s="106"/>
      <c r="F259" s="55" t="s">
        <v>91</v>
      </c>
      <c r="G259" s="100"/>
      <c r="H259" s="101"/>
    </row>
    <row r="260" spans="1:8" ht="24" x14ac:dyDescent="0.2">
      <c r="A260" s="102"/>
      <c r="B260" s="95"/>
      <c r="C260" s="108"/>
      <c r="D260" s="110" t="s">
        <v>245</v>
      </c>
      <c r="E260" s="106"/>
      <c r="F260" s="55" t="s">
        <v>91</v>
      </c>
      <c r="G260" s="100"/>
      <c r="H260" s="101"/>
    </row>
    <row r="261" spans="1:8" ht="24" x14ac:dyDescent="0.2">
      <c r="A261" s="102"/>
      <c r="B261" s="95"/>
      <c r="C261" s="108"/>
      <c r="D261" s="110" t="s">
        <v>246</v>
      </c>
      <c r="E261" s="106"/>
      <c r="F261" s="55" t="s">
        <v>91</v>
      </c>
      <c r="G261" s="100"/>
      <c r="H261" s="101"/>
    </row>
    <row r="262" spans="1:8" ht="24" x14ac:dyDescent="0.2">
      <c r="A262" s="102"/>
      <c r="B262" s="95"/>
      <c r="C262" s="108"/>
      <c r="D262" s="110" t="s">
        <v>247</v>
      </c>
      <c r="E262" s="106"/>
      <c r="F262" s="55" t="s">
        <v>91</v>
      </c>
      <c r="G262" s="100"/>
      <c r="H262" s="101"/>
    </row>
    <row r="263" spans="1:8" ht="24" x14ac:dyDescent="0.2">
      <c r="A263" s="102"/>
      <c r="B263" s="95"/>
      <c r="C263" s="108"/>
      <c r="D263" s="110" t="s">
        <v>247</v>
      </c>
      <c r="E263" s="106"/>
      <c r="F263" s="55" t="s">
        <v>91</v>
      </c>
      <c r="G263" s="100"/>
      <c r="H263" s="101"/>
    </row>
    <row r="264" spans="1:8" ht="24" x14ac:dyDescent="0.2">
      <c r="A264" s="102"/>
      <c r="B264" s="95"/>
      <c r="C264" s="108"/>
      <c r="D264" s="110" t="s">
        <v>248</v>
      </c>
      <c r="E264" s="106"/>
      <c r="F264" s="55" t="s">
        <v>91</v>
      </c>
      <c r="G264" s="100"/>
      <c r="H264" s="101"/>
    </row>
    <row r="265" spans="1:8" ht="24" x14ac:dyDescent="0.2">
      <c r="A265" s="102"/>
      <c r="B265" s="95"/>
      <c r="C265" s="108"/>
      <c r="D265" s="110" t="s">
        <v>249</v>
      </c>
      <c r="E265" s="106"/>
      <c r="F265" s="55" t="s">
        <v>91</v>
      </c>
      <c r="G265" s="100"/>
      <c r="H265" s="101"/>
    </row>
    <row r="266" spans="1:8" ht="24" x14ac:dyDescent="0.2">
      <c r="A266" s="102"/>
      <c r="B266" s="95"/>
      <c r="C266" s="108"/>
      <c r="D266" s="110" t="s">
        <v>250</v>
      </c>
      <c r="E266" s="106"/>
      <c r="F266" s="55" t="s">
        <v>91</v>
      </c>
      <c r="G266" s="100"/>
      <c r="H266" s="101"/>
    </row>
    <row r="267" spans="1:8" ht="24" x14ac:dyDescent="0.2">
      <c r="A267" s="102"/>
      <c r="B267" s="95"/>
      <c r="C267" s="108"/>
      <c r="D267" s="110" t="s">
        <v>251</v>
      </c>
      <c r="E267" s="106"/>
      <c r="F267" s="55" t="s">
        <v>91</v>
      </c>
      <c r="G267" s="100"/>
      <c r="H267" s="101"/>
    </row>
    <row r="268" spans="1:8" ht="24" x14ac:dyDescent="0.2">
      <c r="A268" s="102"/>
      <c r="B268" s="95"/>
      <c r="C268" s="108"/>
      <c r="D268" s="110" t="s">
        <v>252</v>
      </c>
      <c r="E268" s="106"/>
      <c r="F268" s="55" t="s">
        <v>91</v>
      </c>
      <c r="G268" s="100"/>
      <c r="H268" s="101"/>
    </row>
    <row r="269" spans="1:8" ht="24" x14ac:dyDescent="0.2">
      <c r="A269" s="102"/>
      <c r="B269" s="95"/>
      <c r="C269" s="108"/>
      <c r="D269" s="110" t="s">
        <v>253</v>
      </c>
      <c r="E269" s="106"/>
      <c r="F269" s="55" t="s">
        <v>91</v>
      </c>
      <c r="G269" s="100"/>
      <c r="H269" s="101"/>
    </row>
    <row r="270" spans="1:8" ht="24" x14ac:dyDescent="0.2">
      <c r="A270" s="102"/>
      <c r="B270" s="95"/>
      <c r="C270" s="108"/>
      <c r="D270" s="110" t="s">
        <v>254</v>
      </c>
      <c r="E270" s="106"/>
      <c r="F270" s="55" t="s">
        <v>91</v>
      </c>
      <c r="G270" s="100"/>
      <c r="H270" s="101"/>
    </row>
    <row r="271" spans="1:8" x14ac:dyDescent="0.2">
      <c r="A271" s="102"/>
      <c r="B271" s="95"/>
      <c r="C271" s="108"/>
      <c r="D271" s="110" t="s">
        <v>255</v>
      </c>
      <c r="E271" s="106"/>
      <c r="F271" s="55" t="s">
        <v>91</v>
      </c>
      <c r="G271" s="100"/>
      <c r="H271" s="101"/>
    </row>
    <row r="272" spans="1:8" x14ac:dyDescent="0.2">
      <c r="A272" s="102"/>
      <c r="B272" s="95"/>
      <c r="C272" s="108"/>
      <c r="D272" s="110" t="s">
        <v>256</v>
      </c>
      <c r="E272" s="106"/>
      <c r="F272" s="55" t="s">
        <v>91</v>
      </c>
      <c r="G272" s="100"/>
      <c r="H272" s="101"/>
    </row>
    <row r="273" spans="1:8" x14ac:dyDescent="0.2">
      <c r="A273" s="102"/>
      <c r="B273" s="95"/>
      <c r="C273" s="108"/>
      <c r="D273" s="110" t="s">
        <v>257</v>
      </c>
      <c r="E273" s="106"/>
      <c r="F273" s="55" t="s">
        <v>91</v>
      </c>
      <c r="G273" s="100"/>
      <c r="H273" s="101"/>
    </row>
    <row r="274" spans="1:8" x14ac:dyDescent="0.2">
      <c r="A274" s="102"/>
      <c r="B274" s="95"/>
      <c r="C274" s="108"/>
      <c r="D274" s="110" t="s">
        <v>258</v>
      </c>
      <c r="E274" s="106"/>
      <c r="F274" s="55" t="s">
        <v>91</v>
      </c>
      <c r="G274" s="100"/>
      <c r="H274" s="101"/>
    </row>
    <row r="275" spans="1:8" ht="36" x14ac:dyDescent="0.2">
      <c r="A275" s="102">
        <v>6</v>
      </c>
      <c r="B275" s="95" t="s">
        <v>259</v>
      </c>
      <c r="C275" s="108"/>
      <c r="D275" s="110" t="s">
        <v>260</v>
      </c>
      <c r="E275" s="106"/>
      <c r="F275" s="55" t="s">
        <v>91</v>
      </c>
      <c r="G275" s="100"/>
      <c r="H275" s="101"/>
    </row>
    <row r="276" spans="1:8" ht="36" x14ac:dyDescent="0.2">
      <c r="A276" s="102">
        <v>7</v>
      </c>
      <c r="B276" s="95" t="s">
        <v>261</v>
      </c>
      <c r="C276" s="108"/>
      <c r="D276" s="110" t="s">
        <v>262</v>
      </c>
      <c r="E276" s="106"/>
      <c r="F276" s="55" t="s">
        <v>91</v>
      </c>
      <c r="G276" s="100"/>
      <c r="H276" s="101"/>
    </row>
    <row r="277" spans="1:8" ht="36" x14ac:dyDescent="0.2">
      <c r="A277" s="102">
        <v>8</v>
      </c>
      <c r="B277" s="95" t="s">
        <v>263</v>
      </c>
      <c r="C277" s="108"/>
      <c r="D277" s="110" t="s">
        <v>264</v>
      </c>
      <c r="E277" s="106"/>
      <c r="F277" s="55" t="s">
        <v>91</v>
      </c>
      <c r="G277" s="100"/>
      <c r="H277" s="101"/>
    </row>
    <row r="278" spans="1:8" x14ac:dyDescent="0.2">
      <c r="A278" s="102">
        <v>9</v>
      </c>
      <c r="B278" s="95" t="s">
        <v>305</v>
      </c>
      <c r="C278" s="108"/>
      <c r="D278" s="110" t="s">
        <v>306</v>
      </c>
      <c r="E278" s="106"/>
      <c r="F278" s="55" t="s">
        <v>91</v>
      </c>
      <c r="G278" s="100"/>
      <c r="H278" s="101"/>
    </row>
    <row r="279" spans="1:8" ht="48" x14ac:dyDescent="0.2">
      <c r="A279" s="102"/>
      <c r="B279" s="95"/>
      <c r="C279" s="108"/>
      <c r="D279" s="110" t="s">
        <v>307</v>
      </c>
      <c r="E279" s="106"/>
      <c r="F279" s="55" t="s">
        <v>91</v>
      </c>
      <c r="G279" s="100"/>
      <c r="H279" s="101"/>
    </row>
    <row r="280" spans="1:8" ht="24" x14ac:dyDescent="0.2">
      <c r="A280" s="102">
        <v>10</v>
      </c>
      <c r="B280" s="95" t="s">
        <v>308</v>
      </c>
      <c r="C280" s="108"/>
      <c r="D280" s="110" t="s">
        <v>309</v>
      </c>
      <c r="E280" s="106"/>
      <c r="F280" s="55" t="s">
        <v>91</v>
      </c>
      <c r="G280" s="100"/>
      <c r="H280" s="101"/>
    </row>
    <row r="281" spans="1:8" ht="24" x14ac:dyDescent="0.2">
      <c r="A281" s="102"/>
      <c r="B281" s="95" t="s">
        <v>310</v>
      </c>
      <c r="C281" s="108"/>
      <c r="D281" s="110" t="s">
        <v>311</v>
      </c>
      <c r="E281" s="106"/>
      <c r="F281" s="55" t="s">
        <v>91</v>
      </c>
      <c r="G281" s="100"/>
      <c r="H281" s="101"/>
    </row>
    <row r="282" spans="1:8" ht="24" x14ac:dyDescent="0.2">
      <c r="A282" s="102">
        <v>11</v>
      </c>
      <c r="B282" s="95" t="s">
        <v>269</v>
      </c>
      <c r="C282" s="108"/>
      <c r="D282" s="110" t="s">
        <v>270</v>
      </c>
      <c r="E282" s="106"/>
      <c r="F282" s="55" t="s">
        <v>91</v>
      </c>
      <c r="G282" s="100"/>
      <c r="H282" s="101"/>
    </row>
    <row r="283" spans="1:8" ht="24" x14ac:dyDescent="0.2">
      <c r="A283" s="102">
        <v>12</v>
      </c>
      <c r="B283" s="95" t="s">
        <v>271</v>
      </c>
      <c r="C283" s="108"/>
      <c r="D283" s="110" t="s">
        <v>272</v>
      </c>
      <c r="E283" s="106"/>
      <c r="F283" s="55" t="s">
        <v>91</v>
      </c>
      <c r="G283" s="100"/>
      <c r="H283" s="101"/>
    </row>
    <row r="284" spans="1:8" ht="24" x14ac:dyDescent="0.2">
      <c r="A284" s="102">
        <v>13</v>
      </c>
      <c r="B284" s="95" t="s">
        <v>273</v>
      </c>
      <c r="C284" s="108"/>
      <c r="D284" s="110" t="s">
        <v>274</v>
      </c>
      <c r="E284" s="106"/>
      <c r="F284" s="55" t="s">
        <v>91</v>
      </c>
      <c r="G284" s="100"/>
      <c r="H284" s="101"/>
    </row>
    <row r="285" spans="1:8" ht="24" x14ac:dyDescent="0.2">
      <c r="A285" s="102">
        <v>14</v>
      </c>
      <c r="B285" s="95" t="s">
        <v>275</v>
      </c>
      <c r="C285" s="108"/>
      <c r="D285" s="110" t="s">
        <v>276</v>
      </c>
      <c r="E285" s="106"/>
      <c r="F285" s="55" t="s">
        <v>91</v>
      </c>
      <c r="G285" s="100"/>
      <c r="H285" s="101"/>
    </row>
    <row r="286" spans="1:8" ht="36" x14ac:dyDescent="0.2">
      <c r="A286" s="102">
        <v>15</v>
      </c>
      <c r="B286" s="95" t="s">
        <v>277</v>
      </c>
      <c r="C286" s="108"/>
      <c r="D286" s="110" t="s">
        <v>278</v>
      </c>
      <c r="E286" s="106"/>
      <c r="F286" s="55" t="s">
        <v>91</v>
      </c>
      <c r="G286" s="100"/>
      <c r="H286" s="101"/>
    </row>
    <row r="287" spans="1:8" ht="24" x14ac:dyDescent="0.2">
      <c r="A287" s="102"/>
      <c r="B287" s="95"/>
      <c r="C287" s="108"/>
      <c r="D287" s="110" t="s">
        <v>279</v>
      </c>
      <c r="E287" s="106"/>
      <c r="F287" s="55" t="s">
        <v>91</v>
      </c>
      <c r="G287" s="100"/>
      <c r="H287" s="101"/>
    </row>
    <row r="288" spans="1:8" ht="156" x14ac:dyDescent="0.2">
      <c r="A288" s="102"/>
      <c r="B288" s="95"/>
      <c r="C288" s="108"/>
      <c r="D288" s="110" t="s">
        <v>280</v>
      </c>
      <c r="E288" s="106"/>
      <c r="F288" s="55" t="s">
        <v>91</v>
      </c>
      <c r="G288" s="100"/>
      <c r="H288" s="101"/>
    </row>
    <row r="289" spans="1:8" ht="127.5" x14ac:dyDescent="0.2">
      <c r="A289" s="102"/>
      <c r="B289" s="111"/>
      <c r="C289" s="111"/>
      <c r="D289" s="111" t="s">
        <v>149</v>
      </c>
      <c r="E289" s="106"/>
      <c r="F289" s="55" t="s">
        <v>91</v>
      </c>
      <c r="G289" s="369"/>
      <c r="H289" s="370"/>
    </row>
    <row r="290" spans="1:8" ht="127.5" x14ac:dyDescent="0.2">
      <c r="A290" s="102"/>
      <c r="B290" s="111"/>
      <c r="C290" s="111"/>
      <c r="D290" s="111" t="s">
        <v>150</v>
      </c>
      <c r="E290" s="106"/>
      <c r="F290" s="55" t="s">
        <v>91</v>
      </c>
      <c r="G290" s="100"/>
      <c r="H290" s="101"/>
    </row>
    <row r="291" spans="1:8" ht="114.75" x14ac:dyDescent="0.2">
      <c r="A291" s="102"/>
      <c r="B291" s="111"/>
      <c r="C291" s="111"/>
      <c r="D291" s="111" t="s">
        <v>281</v>
      </c>
      <c r="E291" s="106"/>
      <c r="F291" s="55" t="s">
        <v>91</v>
      </c>
      <c r="G291" s="100"/>
      <c r="H291" s="101"/>
    </row>
    <row r="292" spans="1:8" ht="25.5" x14ac:dyDescent="0.2">
      <c r="A292" s="102"/>
      <c r="B292" s="111"/>
      <c r="C292" s="111"/>
      <c r="D292" s="111" t="s">
        <v>282</v>
      </c>
      <c r="E292" s="106"/>
      <c r="F292" s="55" t="s">
        <v>91</v>
      </c>
      <c r="G292" s="100"/>
      <c r="H292" s="101"/>
    </row>
    <row r="293" spans="1:8" ht="153" x14ac:dyDescent="0.2">
      <c r="A293" s="102">
        <v>16</v>
      </c>
      <c r="B293" s="111" t="s">
        <v>283</v>
      </c>
      <c r="C293" s="111"/>
      <c r="D293" s="111" t="s">
        <v>231</v>
      </c>
      <c r="E293" s="106"/>
      <c r="F293" s="55" t="s">
        <v>91</v>
      </c>
      <c r="G293" s="369"/>
      <c r="H293" s="370"/>
    </row>
    <row r="294" spans="1:8" ht="24" x14ac:dyDescent="0.2">
      <c r="A294" s="102">
        <v>17</v>
      </c>
      <c r="B294" s="95" t="s">
        <v>284</v>
      </c>
      <c r="C294" s="95"/>
      <c r="D294" s="95" t="s">
        <v>285</v>
      </c>
      <c r="E294" s="112"/>
      <c r="F294" s="55" t="s">
        <v>91</v>
      </c>
      <c r="G294" s="369"/>
      <c r="H294" s="370"/>
    </row>
    <row r="295" spans="1:8" ht="25.5" x14ac:dyDescent="0.2">
      <c r="A295" s="102">
        <v>18</v>
      </c>
      <c r="B295" s="95" t="s">
        <v>286</v>
      </c>
      <c r="C295" s="95"/>
      <c r="D295" s="111" t="s">
        <v>287</v>
      </c>
      <c r="E295" s="106"/>
      <c r="F295" s="55" t="s">
        <v>91</v>
      </c>
      <c r="G295" s="369"/>
      <c r="H295" s="370"/>
    </row>
    <row r="296" spans="1:8" x14ac:dyDescent="0.2">
      <c r="A296" s="94"/>
      <c r="B296" s="111"/>
      <c r="C296" s="111"/>
      <c r="D296" s="111"/>
      <c r="E296" s="106"/>
      <c r="F296" s="55" t="s">
        <v>91</v>
      </c>
      <c r="G296" s="369"/>
      <c r="H296" s="370"/>
    </row>
    <row r="297" spans="1:8" x14ac:dyDescent="0.2">
      <c r="A297" s="94"/>
      <c r="B297" s="111"/>
      <c r="C297" s="111"/>
      <c r="D297" s="95"/>
      <c r="E297" s="112"/>
      <c r="F297" s="55" t="s">
        <v>91</v>
      </c>
      <c r="G297" s="369"/>
      <c r="H297" s="370"/>
    </row>
    <row r="298" spans="1:8" x14ac:dyDescent="0.2">
      <c r="A298" s="94"/>
      <c r="B298" s="95"/>
      <c r="C298" s="95"/>
      <c r="D298" s="95"/>
      <c r="E298" s="112"/>
      <c r="F298" s="55" t="s">
        <v>91</v>
      </c>
      <c r="G298" s="369"/>
      <c r="H298" s="370"/>
    </row>
    <row r="299" spans="1:8" x14ac:dyDescent="0.2">
      <c r="A299" s="94"/>
      <c r="B299" s="95"/>
      <c r="C299" s="95"/>
      <c r="D299" s="95"/>
      <c r="E299" s="112"/>
      <c r="F299" s="55" t="s">
        <v>91</v>
      </c>
      <c r="G299" s="369"/>
      <c r="H299" s="370"/>
    </row>
    <row r="300" spans="1:8" x14ac:dyDescent="0.2">
      <c r="A300" s="94"/>
      <c r="B300" s="95"/>
      <c r="C300" s="95"/>
      <c r="D300" s="95"/>
      <c r="E300" s="112"/>
      <c r="F300" s="55" t="s">
        <v>91</v>
      </c>
      <c r="G300" s="369"/>
      <c r="H300" s="370"/>
    </row>
    <row r="301" spans="1:8" x14ac:dyDescent="0.2">
      <c r="A301" s="94"/>
      <c r="B301" s="95"/>
      <c r="C301" s="95"/>
      <c r="D301" s="95"/>
      <c r="E301" s="112"/>
      <c r="F301" s="55" t="s">
        <v>91</v>
      </c>
      <c r="G301" s="369"/>
      <c r="H301" s="370"/>
    </row>
    <row r="302" spans="1:8" x14ac:dyDescent="0.2">
      <c r="A302" s="94"/>
      <c r="B302" s="111"/>
      <c r="C302" s="111"/>
      <c r="D302" s="111"/>
      <c r="E302" s="106"/>
      <c r="F302" s="55" t="s">
        <v>91</v>
      </c>
      <c r="G302" s="369"/>
      <c r="H302" s="370"/>
    </row>
    <row r="303" spans="1:8" x14ac:dyDescent="0.2">
      <c r="A303" s="94"/>
      <c r="B303" s="111"/>
      <c r="C303" s="111"/>
      <c r="D303" s="111"/>
      <c r="E303" s="106"/>
      <c r="F303" s="55" t="s">
        <v>91</v>
      </c>
      <c r="G303" s="369"/>
      <c r="H303" s="370"/>
    </row>
    <row r="304" spans="1:8" x14ac:dyDescent="0.2">
      <c r="A304" s="94"/>
      <c r="B304" s="111"/>
      <c r="C304" s="111"/>
      <c r="D304" s="111"/>
      <c r="E304" s="106"/>
      <c r="F304" s="55" t="s">
        <v>91</v>
      </c>
      <c r="G304" s="369"/>
      <c r="H304" s="370"/>
    </row>
    <row r="305" spans="1:8" x14ac:dyDescent="0.2">
      <c r="A305" s="94"/>
      <c r="B305" s="111"/>
      <c r="C305" s="111"/>
      <c r="D305" s="111"/>
      <c r="E305" s="106"/>
      <c r="F305" s="55" t="s">
        <v>91</v>
      </c>
      <c r="G305" s="369"/>
      <c r="H305" s="370"/>
    </row>
    <row r="306" spans="1:8" x14ac:dyDescent="0.2">
      <c r="A306" s="94"/>
      <c r="B306" s="111"/>
      <c r="C306" s="111"/>
      <c r="D306" s="111"/>
      <c r="E306" s="106"/>
      <c r="F306" s="55" t="s">
        <v>91</v>
      </c>
      <c r="G306" s="369"/>
      <c r="H306" s="370"/>
    </row>
    <row r="307" spans="1:8" x14ac:dyDescent="0.2">
      <c r="A307" s="94"/>
      <c r="B307" s="111" t="s">
        <v>284</v>
      </c>
      <c r="C307" s="111"/>
      <c r="D307" s="111"/>
      <c r="E307" s="106"/>
      <c r="F307" s="55" t="s">
        <v>91</v>
      </c>
      <c r="G307" s="369"/>
      <c r="H307" s="370"/>
    </row>
    <row r="308" spans="1:8" x14ac:dyDescent="0.2">
      <c r="A308" s="113"/>
      <c r="B308" s="114" t="s">
        <v>158</v>
      </c>
      <c r="C308" s="114"/>
      <c r="D308" s="115"/>
      <c r="E308" s="115"/>
      <c r="F308" s="55" t="s">
        <v>91</v>
      </c>
      <c r="G308" s="371"/>
      <c r="H308" s="372"/>
    </row>
    <row r="311" spans="1:8" ht="15.75" x14ac:dyDescent="0.2">
      <c r="A311" s="340" t="s">
        <v>226</v>
      </c>
      <c r="B311" s="340"/>
      <c r="C311" s="340"/>
      <c r="D311" s="340"/>
      <c r="E311" s="340"/>
      <c r="F311" s="340"/>
      <c r="G311" s="340"/>
      <c r="H311" s="340"/>
    </row>
    <row r="312" spans="1:8" ht="48.95" customHeight="1" x14ac:dyDescent="0.2">
      <c r="A312" s="69"/>
      <c r="B312" s="70" t="s">
        <v>93</v>
      </c>
      <c r="C312" s="360" t="s">
        <v>312</v>
      </c>
      <c r="D312" s="360"/>
      <c r="E312" s="360"/>
      <c r="F312" s="71" t="s">
        <v>95</v>
      </c>
      <c r="G312" s="72"/>
      <c r="H312" s="73"/>
    </row>
    <row r="313" spans="1:8" x14ac:dyDescent="0.2">
      <c r="A313" s="74"/>
      <c r="B313" s="75" t="s">
        <v>97</v>
      </c>
      <c r="C313" s="361" t="s">
        <v>228</v>
      </c>
      <c r="D313" s="361"/>
      <c r="E313" s="361"/>
      <c r="F313" s="361"/>
      <c r="G313" s="362"/>
      <c r="H313" s="73"/>
    </row>
    <row r="314" spans="1:8" x14ac:dyDescent="0.2">
      <c r="A314" s="76"/>
      <c r="B314" s="75" t="s">
        <v>99</v>
      </c>
      <c r="C314" s="361" t="s">
        <v>229</v>
      </c>
      <c r="D314" s="361"/>
      <c r="E314" s="361"/>
      <c r="F314" s="361"/>
      <c r="G314" s="362"/>
      <c r="H314" s="73"/>
    </row>
    <row r="315" spans="1:8" x14ac:dyDescent="0.2">
      <c r="A315" s="76"/>
      <c r="B315" s="75" t="s">
        <v>101</v>
      </c>
      <c r="C315" s="361"/>
      <c r="D315" s="361"/>
      <c r="E315" s="361"/>
      <c r="F315" s="361"/>
      <c r="G315" s="362"/>
      <c r="H315" s="73"/>
    </row>
    <row r="316" spans="1:8" x14ac:dyDescent="0.2">
      <c r="A316" s="77"/>
      <c r="B316" s="78" t="s">
        <v>102</v>
      </c>
      <c r="C316" s="361" t="s">
        <v>230</v>
      </c>
      <c r="D316" s="361"/>
      <c r="E316" s="361"/>
      <c r="F316" s="361"/>
      <c r="G316" s="362"/>
      <c r="H316" s="79"/>
    </row>
    <row r="317" spans="1:8" x14ac:dyDescent="0.2">
      <c r="A317" s="80"/>
      <c r="B317" s="81" t="s">
        <v>104</v>
      </c>
      <c r="C317" s="363"/>
      <c r="D317" s="363"/>
      <c r="E317" s="363"/>
      <c r="F317" s="82" t="s">
        <v>106</v>
      </c>
      <c r="G317" s="83" t="s">
        <v>209</v>
      </c>
      <c r="H317" s="84"/>
    </row>
    <row r="318" spans="1:8" x14ac:dyDescent="0.2">
      <c r="A318" s="85"/>
      <c r="B318" s="86" t="s">
        <v>107</v>
      </c>
      <c r="C318" s="364"/>
      <c r="D318" s="364"/>
      <c r="E318" s="364"/>
      <c r="F318" s="87" t="s">
        <v>109</v>
      </c>
      <c r="G318" s="88" t="s">
        <v>210</v>
      </c>
      <c r="H318" s="89"/>
    </row>
    <row r="319" spans="1:8" ht="25.5" x14ac:dyDescent="0.2">
      <c r="A319" s="90" t="s">
        <v>111</v>
      </c>
      <c r="B319" s="91" t="s">
        <v>112</v>
      </c>
      <c r="C319" s="91" t="s">
        <v>211</v>
      </c>
      <c r="D319" s="91" t="s">
        <v>114</v>
      </c>
      <c r="E319" s="91" t="s">
        <v>212</v>
      </c>
      <c r="F319" s="92" t="s">
        <v>83</v>
      </c>
      <c r="G319" s="365" t="s">
        <v>116</v>
      </c>
      <c r="H319" s="366"/>
    </row>
    <row r="320" spans="1:8" ht="24" x14ac:dyDescent="0.2">
      <c r="A320" s="94">
        <v>1</v>
      </c>
      <c r="B320" s="95" t="s">
        <v>117</v>
      </c>
      <c r="C320" s="95"/>
      <c r="D320" s="96" t="s">
        <v>118</v>
      </c>
      <c r="E320" s="97"/>
      <c r="F320" s="55" t="s">
        <v>91</v>
      </c>
      <c r="G320" s="367"/>
      <c r="H320" s="368"/>
    </row>
    <row r="321" spans="1:8" ht="36" x14ac:dyDescent="0.2">
      <c r="A321" s="94">
        <v>2</v>
      </c>
      <c r="B321" s="95" t="s">
        <v>213</v>
      </c>
      <c r="C321" s="95"/>
      <c r="D321" s="96" t="s">
        <v>120</v>
      </c>
      <c r="E321" s="99"/>
      <c r="F321" s="55" t="s">
        <v>91</v>
      </c>
      <c r="G321" s="369"/>
      <c r="H321" s="370"/>
    </row>
    <row r="322" spans="1:8" ht="144" x14ac:dyDescent="0.2">
      <c r="A322" s="94"/>
      <c r="B322" s="95"/>
      <c r="C322" s="95"/>
      <c r="D322" s="96" t="s">
        <v>231</v>
      </c>
      <c r="E322" s="99"/>
      <c r="F322" s="55" t="s">
        <v>91</v>
      </c>
      <c r="G322" s="369"/>
      <c r="H322" s="370"/>
    </row>
    <row r="323" spans="1:8" x14ac:dyDescent="0.2">
      <c r="A323" s="102">
        <v>3</v>
      </c>
      <c r="B323" s="103" t="s">
        <v>232</v>
      </c>
      <c r="C323" s="104"/>
      <c r="D323" s="105" t="s">
        <v>215</v>
      </c>
      <c r="E323" s="106"/>
      <c r="F323" s="55" t="s">
        <v>91</v>
      </c>
      <c r="G323" s="369"/>
      <c r="H323" s="370"/>
    </row>
    <row r="324" spans="1:8" ht="36" x14ac:dyDescent="0.2">
      <c r="A324" s="102">
        <v>4</v>
      </c>
      <c r="B324" s="107" t="s">
        <v>180</v>
      </c>
      <c r="C324" s="108"/>
      <c r="D324" s="109" t="s">
        <v>181</v>
      </c>
      <c r="E324" s="106"/>
      <c r="F324" s="55" t="s">
        <v>91</v>
      </c>
      <c r="G324" s="100"/>
      <c r="H324" s="101"/>
    </row>
    <row r="325" spans="1:8" ht="36" x14ac:dyDescent="0.2">
      <c r="A325" s="102">
        <v>5</v>
      </c>
      <c r="B325" s="95" t="s">
        <v>233</v>
      </c>
      <c r="C325" s="108"/>
      <c r="D325" s="110" t="s">
        <v>234</v>
      </c>
      <c r="E325" s="106"/>
      <c r="F325" s="55" t="s">
        <v>91</v>
      </c>
      <c r="G325" s="100"/>
      <c r="H325" s="101"/>
    </row>
    <row r="326" spans="1:8" ht="24" x14ac:dyDescent="0.2">
      <c r="A326" s="102"/>
      <c r="B326" s="95"/>
      <c r="C326" s="108"/>
      <c r="D326" s="110" t="s">
        <v>235</v>
      </c>
      <c r="E326" s="106"/>
      <c r="F326" s="55" t="s">
        <v>91</v>
      </c>
      <c r="G326" s="100"/>
      <c r="H326" s="101"/>
    </row>
    <row r="327" spans="1:8" ht="24" x14ac:dyDescent="0.2">
      <c r="A327" s="102"/>
      <c r="B327" s="95"/>
      <c r="C327" s="108"/>
      <c r="D327" s="110" t="s">
        <v>236</v>
      </c>
      <c r="E327" s="106"/>
      <c r="F327" s="55" t="s">
        <v>91</v>
      </c>
      <c r="G327" s="100"/>
      <c r="H327" s="101"/>
    </row>
    <row r="328" spans="1:8" ht="24" x14ac:dyDescent="0.2">
      <c r="A328" s="102"/>
      <c r="B328" s="95"/>
      <c r="C328" s="108"/>
      <c r="D328" s="110" t="s">
        <v>237</v>
      </c>
      <c r="E328" s="106"/>
      <c r="F328" s="55" t="s">
        <v>91</v>
      </c>
      <c r="G328" s="100"/>
      <c r="H328" s="101"/>
    </row>
    <row r="329" spans="1:8" ht="24" x14ac:dyDescent="0.2">
      <c r="A329" s="102"/>
      <c r="B329" s="95"/>
      <c r="C329" s="108"/>
      <c r="D329" s="110" t="s">
        <v>238</v>
      </c>
      <c r="E329" s="106"/>
      <c r="F329" s="55" t="s">
        <v>91</v>
      </c>
      <c r="G329" s="100"/>
      <c r="H329" s="101"/>
    </row>
    <row r="330" spans="1:8" ht="24" x14ac:dyDescent="0.2">
      <c r="A330" s="102"/>
      <c r="B330" s="95"/>
      <c r="C330" s="108"/>
      <c r="D330" s="110" t="s">
        <v>239</v>
      </c>
      <c r="E330" s="106"/>
      <c r="F330" s="55" t="s">
        <v>91</v>
      </c>
      <c r="G330" s="100"/>
      <c r="H330" s="101"/>
    </row>
    <row r="331" spans="1:8" ht="36" x14ac:dyDescent="0.2">
      <c r="A331" s="102"/>
      <c r="B331" s="95"/>
      <c r="C331" s="108"/>
      <c r="D331" s="110" t="s">
        <v>240</v>
      </c>
      <c r="E331" s="106"/>
      <c r="F331" s="55" t="s">
        <v>91</v>
      </c>
      <c r="G331" s="100"/>
      <c r="H331" s="101"/>
    </row>
    <row r="332" spans="1:8" ht="24" x14ac:dyDescent="0.2">
      <c r="A332" s="102"/>
      <c r="B332" s="95"/>
      <c r="C332" s="108"/>
      <c r="D332" s="110" t="s">
        <v>241</v>
      </c>
      <c r="E332" s="106"/>
      <c r="F332" s="55" t="s">
        <v>91</v>
      </c>
      <c r="G332" s="100"/>
      <c r="H332" s="101"/>
    </row>
    <row r="333" spans="1:8" ht="24" x14ac:dyDescent="0.2">
      <c r="A333" s="102"/>
      <c r="B333" s="95"/>
      <c r="C333" s="108"/>
      <c r="D333" s="110" t="s">
        <v>242</v>
      </c>
      <c r="E333" s="106"/>
      <c r="F333" s="55" t="s">
        <v>91</v>
      </c>
      <c r="G333" s="100"/>
      <c r="H333" s="101"/>
    </row>
    <row r="334" spans="1:8" ht="24" x14ac:dyDescent="0.2">
      <c r="A334" s="102"/>
      <c r="B334" s="95"/>
      <c r="C334" s="108"/>
      <c r="D334" s="110" t="s">
        <v>243</v>
      </c>
      <c r="E334" s="106"/>
      <c r="F334" s="55" t="s">
        <v>91</v>
      </c>
      <c r="G334" s="100"/>
      <c r="H334" s="101"/>
    </row>
    <row r="335" spans="1:8" ht="24" x14ac:dyDescent="0.2">
      <c r="A335" s="102"/>
      <c r="B335" s="95"/>
      <c r="C335" s="108"/>
      <c r="D335" s="110" t="s">
        <v>244</v>
      </c>
      <c r="E335" s="106"/>
      <c r="F335" s="55" t="s">
        <v>91</v>
      </c>
      <c r="G335" s="100"/>
      <c r="H335" s="101"/>
    </row>
    <row r="336" spans="1:8" ht="24" x14ac:dyDescent="0.2">
      <c r="A336" s="102"/>
      <c r="B336" s="95"/>
      <c r="C336" s="108"/>
      <c r="D336" s="110" t="s">
        <v>245</v>
      </c>
      <c r="E336" s="106"/>
      <c r="F336" s="55" t="s">
        <v>91</v>
      </c>
      <c r="G336" s="100"/>
      <c r="H336" s="101"/>
    </row>
    <row r="337" spans="1:8" ht="24" x14ac:dyDescent="0.2">
      <c r="A337" s="102"/>
      <c r="B337" s="95"/>
      <c r="C337" s="108"/>
      <c r="D337" s="110" t="s">
        <v>246</v>
      </c>
      <c r="E337" s="106"/>
      <c r="F337" s="55" t="s">
        <v>91</v>
      </c>
      <c r="G337" s="100"/>
      <c r="H337" s="101"/>
    </row>
    <row r="338" spans="1:8" ht="24" x14ac:dyDescent="0.2">
      <c r="A338" s="102"/>
      <c r="B338" s="95"/>
      <c r="C338" s="108"/>
      <c r="D338" s="110" t="s">
        <v>247</v>
      </c>
      <c r="E338" s="106"/>
      <c r="F338" s="55" t="s">
        <v>91</v>
      </c>
      <c r="G338" s="100"/>
      <c r="H338" s="101"/>
    </row>
    <row r="339" spans="1:8" ht="24" x14ac:dyDescent="0.2">
      <c r="A339" s="102"/>
      <c r="B339" s="95"/>
      <c r="C339" s="108"/>
      <c r="D339" s="110" t="s">
        <v>247</v>
      </c>
      <c r="E339" s="106"/>
      <c r="F339" s="55" t="s">
        <v>91</v>
      </c>
      <c r="G339" s="100"/>
      <c r="H339" s="101"/>
    </row>
    <row r="340" spans="1:8" ht="24" x14ac:dyDescent="0.2">
      <c r="A340" s="102"/>
      <c r="B340" s="95"/>
      <c r="C340" s="108"/>
      <c r="D340" s="110" t="s">
        <v>248</v>
      </c>
      <c r="E340" s="106"/>
      <c r="F340" s="55" t="s">
        <v>91</v>
      </c>
      <c r="G340" s="100"/>
      <c r="H340" s="101"/>
    </row>
    <row r="341" spans="1:8" ht="24" x14ac:dyDescent="0.2">
      <c r="A341" s="102"/>
      <c r="B341" s="95"/>
      <c r="C341" s="108"/>
      <c r="D341" s="110" t="s">
        <v>249</v>
      </c>
      <c r="E341" s="106"/>
      <c r="F341" s="55" t="s">
        <v>91</v>
      </c>
      <c r="G341" s="100"/>
      <c r="H341" s="101"/>
    </row>
    <row r="342" spans="1:8" ht="24" x14ac:dyDescent="0.2">
      <c r="A342" s="102"/>
      <c r="B342" s="95"/>
      <c r="C342" s="108"/>
      <c r="D342" s="110" t="s">
        <v>250</v>
      </c>
      <c r="E342" s="106"/>
      <c r="F342" s="55" t="s">
        <v>91</v>
      </c>
      <c r="G342" s="100"/>
      <c r="H342" s="101"/>
    </row>
    <row r="343" spans="1:8" ht="24" x14ac:dyDescent="0.2">
      <c r="A343" s="102"/>
      <c r="B343" s="95"/>
      <c r="C343" s="108"/>
      <c r="D343" s="110" t="s">
        <v>251</v>
      </c>
      <c r="E343" s="106"/>
      <c r="F343" s="55" t="s">
        <v>91</v>
      </c>
      <c r="G343" s="100"/>
      <c r="H343" s="101"/>
    </row>
    <row r="344" spans="1:8" ht="24" x14ac:dyDescent="0.2">
      <c r="A344" s="102"/>
      <c r="B344" s="95"/>
      <c r="C344" s="108"/>
      <c r="D344" s="110" t="s">
        <v>252</v>
      </c>
      <c r="E344" s="106"/>
      <c r="F344" s="55" t="s">
        <v>91</v>
      </c>
      <c r="G344" s="100"/>
      <c r="H344" s="101"/>
    </row>
    <row r="345" spans="1:8" ht="24" x14ac:dyDescent="0.2">
      <c r="A345" s="102"/>
      <c r="B345" s="95"/>
      <c r="C345" s="108"/>
      <c r="D345" s="110" t="s">
        <v>253</v>
      </c>
      <c r="E345" s="106"/>
      <c r="F345" s="55" t="s">
        <v>91</v>
      </c>
      <c r="G345" s="100"/>
      <c r="H345" s="101"/>
    </row>
    <row r="346" spans="1:8" ht="24" x14ac:dyDescent="0.2">
      <c r="A346" s="102"/>
      <c r="B346" s="95"/>
      <c r="C346" s="108"/>
      <c r="D346" s="110" t="s">
        <v>254</v>
      </c>
      <c r="E346" s="106"/>
      <c r="F346" s="55" t="s">
        <v>91</v>
      </c>
      <c r="G346" s="100"/>
      <c r="H346" s="101"/>
    </row>
    <row r="347" spans="1:8" x14ac:dyDescent="0.2">
      <c r="A347" s="102"/>
      <c r="B347" s="95"/>
      <c r="C347" s="108"/>
      <c r="D347" s="110" t="s">
        <v>255</v>
      </c>
      <c r="E347" s="106"/>
      <c r="F347" s="55" t="s">
        <v>91</v>
      </c>
      <c r="G347" s="100"/>
      <c r="H347" s="101"/>
    </row>
    <row r="348" spans="1:8" x14ac:dyDescent="0.2">
      <c r="A348" s="102"/>
      <c r="B348" s="95"/>
      <c r="C348" s="108"/>
      <c r="D348" s="110" t="s">
        <v>256</v>
      </c>
      <c r="E348" s="106"/>
      <c r="F348" s="55" t="s">
        <v>91</v>
      </c>
      <c r="G348" s="100"/>
      <c r="H348" s="101"/>
    </row>
    <row r="349" spans="1:8" x14ac:dyDescent="0.2">
      <c r="A349" s="102"/>
      <c r="B349" s="95"/>
      <c r="C349" s="108"/>
      <c r="D349" s="110" t="s">
        <v>257</v>
      </c>
      <c r="E349" s="106"/>
      <c r="F349" s="55" t="s">
        <v>91</v>
      </c>
      <c r="G349" s="100"/>
      <c r="H349" s="101"/>
    </row>
    <row r="350" spans="1:8" x14ac:dyDescent="0.2">
      <c r="A350" s="102"/>
      <c r="B350" s="95"/>
      <c r="C350" s="108"/>
      <c r="D350" s="110" t="s">
        <v>258</v>
      </c>
      <c r="E350" s="106"/>
      <c r="F350" s="55" t="s">
        <v>91</v>
      </c>
      <c r="G350" s="100"/>
      <c r="H350" s="101"/>
    </row>
    <row r="351" spans="1:8" ht="36" x14ac:dyDescent="0.2">
      <c r="A351" s="102">
        <v>6</v>
      </c>
      <c r="B351" s="95" t="s">
        <v>259</v>
      </c>
      <c r="C351" s="108"/>
      <c r="D351" s="110" t="s">
        <v>260</v>
      </c>
      <c r="E351" s="106"/>
      <c r="F351" s="55" t="s">
        <v>91</v>
      </c>
      <c r="G351" s="100"/>
      <c r="H351" s="101"/>
    </row>
    <row r="352" spans="1:8" ht="36" x14ac:dyDescent="0.2">
      <c r="A352" s="102">
        <v>7</v>
      </c>
      <c r="B352" s="95" t="s">
        <v>261</v>
      </c>
      <c r="C352" s="108"/>
      <c r="D352" s="110" t="s">
        <v>262</v>
      </c>
      <c r="E352" s="106"/>
      <c r="F352" s="55" t="s">
        <v>91</v>
      </c>
      <c r="G352" s="100"/>
      <c r="H352" s="101"/>
    </row>
    <row r="353" spans="1:8" ht="36" x14ac:dyDescent="0.2">
      <c r="A353" s="102">
        <v>8</v>
      </c>
      <c r="B353" s="95" t="s">
        <v>263</v>
      </c>
      <c r="C353" s="108"/>
      <c r="D353" s="110" t="s">
        <v>264</v>
      </c>
      <c r="E353" s="106"/>
      <c r="F353" s="55" t="s">
        <v>91</v>
      </c>
      <c r="G353" s="100"/>
      <c r="H353" s="101"/>
    </row>
    <row r="354" spans="1:8" x14ac:dyDescent="0.2">
      <c r="A354" s="102">
        <v>9</v>
      </c>
      <c r="B354" s="95" t="s">
        <v>297</v>
      </c>
      <c r="C354" s="108"/>
      <c r="D354" s="110" t="s">
        <v>298</v>
      </c>
      <c r="E354" s="106"/>
      <c r="F354" s="55"/>
      <c r="G354" s="100"/>
      <c r="H354" s="101"/>
    </row>
    <row r="355" spans="1:8" ht="60" x14ac:dyDescent="0.2">
      <c r="A355" s="102"/>
      <c r="B355" s="95"/>
      <c r="C355" s="108"/>
      <c r="D355" s="110" t="s">
        <v>299</v>
      </c>
      <c r="E355" s="106"/>
      <c r="F355" s="55"/>
      <c r="G355" s="100"/>
      <c r="H355" s="101"/>
    </row>
    <row r="356" spans="1:8" x14ac:dyDescent="0.2">
      <c r="A356" s="102">
        <v>10</v>
      </c>
      <c r="B356" s="95" t="s">
        <v>305</v>
      </c>
      <c r="C356" s="108"/>
      <c r="D356" s="110" t="s">
        <v>306</v>
      </c>
      <c r="E356" s="106"/>
      <c r="F356" s="55" t="s">
        <v>91</v>
      </c>
      <c r="G356" s="100"/>
      <c r="H356" s="101"/>
    </row>
    <row r="357" spans="1:8" ht="48" x14ac:dyDescent="0.2">
      <c r="A357" s="102"/>
      <c r="B357" s="95"/>
      <c r="C357" s="108"/>
      <c r="D357" s="110" t="s">
        <v>307</v>
      </c>
      <c r="E357" s="106"/>
      <c r="F357" s="55" t="s">
        <v>91</v>
      </c>
      <c r="G357" s="100"/>
      <c r="H357" s="101"/>
    </row>
    <row r="358" spans="1:8" ht="24" x14ac:dyDescent="0.2">
      <c r="A358" s="102">
        <v>11</v>
      </c>
      <c r="B358" s="95" t="s">
        <v>308</v>
      </c>
      <c r="C358" s="108"/>
      <c r="D358" s="110" t="s">
        <v>309</v>
      </c>
      <c r="E358" s="106"/>
      <c r="F358" s="55" t="s">
        <v>91</v>
      </c>
      <c r="G358" s="100"/>
      <c r="H358" s="101"/>
    </row>
    <row r="359" spans="1:8" ht="24" x14ac:dyDescent="0.2">
      <c r="A359" s="102"/>
      <c r="B359" s="95" t="s">
        <v>310</v>
      </c>
      <c r="C359" s="108"/>
      <c r="D359" s="110" t="s">
        <v>311</v>
      </c>
      <c r="E359" s="106"/>
      <c r="F359" s="55" t="s">
        <v>91</v>
      </c>
      <c r="G359" s="100"/>
      <c r="H359" s="101"/>
    </row>
    <row r="360" spans="1:8" ht="24" x14ac:dyDescent="0.2">
      <c r="A360" s="102">
        <v>12</v>
      </c>
      <c r="B360" s="95" t="s">
        <v>269</v>
      </c>
      <c r="C360" s="108"/>
      <c r="D360" s="110" t="s">
        <v>270</v>
      </c>
      <c r="E360" s="106"/>
      <c r="F360" s="55" t="s">
        <v>91</v>
      </c>
      <c r="G360" s="100"/>
      <c r="H360" s="101"/>
    </row>
    <row r="361" spans="1:8" ht="24" x14ac:dyDescent="0.2">
      <c r="A361" s="102">
        <v>13</v>
      </c>
      <c r="B361" s="95" t="s">
        <v>271</v>
      </c>
      <c r="C361" s="108"/>
      <c r="D361" s="110" t="s">
        <v>272</v>
      </c>
      <c r="E361" s="106"/>
      <c r="F361" s="55" t="s">
        <v>91</v>
      </c>
      <c r="G361" s="100"/>
      <c r="H361" s="101"/>
    </row>
    <row r="362" spans="1:8" ht="24" x14ac:dyDescent="0.2">
      <c r="A362" s="102">
        <v>14</v>
      </c>
      <c r="B362" s="95" t="s">
        <v>273</v>
      </c>
      <c r="C362" s="108"/>
      <c r="D362" s="110" t="s">
        <v>274</v>
      </c>
      <c r="E362" s="106"/>
      <c r="F362" s="55" t="s">
        <v>91</v>
      </c>
      <c r="G362" s="100"/>
      <c r="H362" s="101"/>
    </row>
    <row r="363" spans="1:8" ht="24" x14ac:dyDescent="0.2">
      <c r="A363" s="102">
        <v>15</v>
      </c>
      <c r="B363" s="95" t="s">
        <v>275</v>
      </c>
      <c r="C363" s="108"/>
      <c r="D363" s="110" t="s">
        <v>276</v>
      </c>
      <c r="E363" s="106"/>
      <c r="F363" s="55" t="s">
        <v>91</v>
      </c>
      <c r="G363" s="100"/>
      <c r="H363" s="101"/>
    </row>
    <row r="364" spans="1:8" ht="36" x14ac:dyDescent="0.2">
      <c r="A364" s="102">
        <v>16</v>
      </c>
      <c r="B364" s="95" t="s">
        <v>277</v>
      </c>
      <c r="C364" s="108"/>
      <c r="D364" s="110" t="s">
        <v>278</v>
      </c>
      <c r="E364" s="106"/>
      <c r="F364" s="55" t="s">
        <v>91</v>
      </c>
      <c r="G364" s="100"/>
      <c r="H364" s="101"/>
    </row>
    <row r="365" spans="1:8" ht="24" x14ac:dyDescent="0.2">
      <c r="A365" s="102"/>
      <c r="B365" s="95"/>
      <c r="C365" s="108"/>
      <c r="D365" s="110" t="s">
        <v>279</v>
      </c>
      <c r="E365" s="106"/>
      <c r="F365" s="55" t="s">
        <v>91</v>
      </c>
      <c r="G365" s="100"/>
      <c r="H365" s="101"/>
    </row>
    <row r="366" spans="1:8" ht="156" x14ac:dyDescent="0.2">
      <c r="A366" s="102"/>
      <c r="B366" s="95"/>
      <c r="C366" s="108"/>
      <c r="D366" s="110" t="s">
        <v>280</v>
      </c>
      <c r="E366" s="106"/>
      <c r="F366" s="55" t="s">
        <v>91</v>
      </c>
      <c r="G366" s="100"/>
      <c r="H366" s="101"/>
    </row>
    <row r="367" spans="1:8" ht="127.5" x14ac:dyDescent="0.2">
      <c r="A367" s="102"/>
      <c r="B367" s="111"/>
      <c r="C367" s="111"/>
      <c r="D367" s="111" t="s">
        <v>149</v>
      </c>
      <c r="E367" s="106"/>
      <c r="F367" s="55" t="s">
        <v>91</v>
      </c>
      <c r="G367" s="369"/>
      <c r="H367" s="370"/>
    </row>
    <row r="368" spans="1:8" ht="127.5" x14ac:dyDescent="0.2">
      <c r="A368" s="102"/>
      <c r="B368" s="111"/>
      <c r="C368" s="111"/>
      <c r="D368" s="111" t="s">
        <v>150</v>
      </c>
      <c r="E368" s="106"/>
      <c r="F368" s="55" t="s">
        <v>91</v>
      </c>
      <c r="G368" s="100"/>
      <c r="H368" s="101"/>
    </row>
    <row r="369" spans="1:8" ht="114.75" x14ac:dyDescent="0.2">
      <c r="A369" s="102"/>
      <c r="B369" s="111"/>
      <c r="C369" s="111"/>
      <c r="D369" s="111" t="s">
        <v>281</v>
      </c>
      <c r="E369" s="106"/>
      <c r="F369" s="55" t="s">
        <v>91</v>
      </c>
      <c r="G369" s="100"/>
      <c r="H369" s="101"/>
    </row>
    <row r="370" spans="1:8" ht="25.5" x14ac:dyDescent="0.2">
      <c r="A370" s="102"/>
      <c r="B370" s="111"/>
      <c r="C370" s="111"/>
      <c r="D370" s="111" t="s">
        <v>282</v>
      </c>
      <c r="E370" s="106"/>
      <c r="F370" s="55" t="s">
        <v>91</v>
      </c>
      <c r="G370" s="100"/>
      <c r="H370" s="101"/>
    </row>
    <row r="371" spans="1:8" ht="153" x14ac:dyDescent="0.2">
      <c r="A371" s="102">
        <v>17</v>
      </c>
      <c r="B371" s="111" t="s">
        <v>283</v>
      </c>
      <c r="C371" s="111"/>
      <c r="D371" s="111" t="s">
        <v>231</v>
      </c>
      <c r="E371" s="106"/>
      <c r="F371" s="55" t="s">
        <v>91</v>
      </c>
      <c r="G371" s="369"/>
      <c r="H371" s="370"/>
    </row>
    <row r="372" spans="1:8" ht="24" x14ac:dyDescent="0.2">
      <c r="A372" s="102">
        <v>18</v>
      </c>
      <c r="B372" s="95" t="s">
        <v>284</v>
      </c>
      <c r="C372" s="95"/>
      <c r="D372" s="95" t="s">
        <v>285</v>
      </c>
      <c r="E372" s="112"/>
      <c r="F372" s="55" t="s">
        <v>91</v>
      </c>
      <c r="G372" s="369"/>
      <c r="H372" s="370"/>
    </row>
    <row r="373" spans="1:8" ht="25.5" x14ac:dyDescent="0.2">
      <c r="A373" s="102">
        <v>19</v>
      </c>
      <c r="B373" s="95" t="s">
        <v>286</v>
      </c>
      <c r="C373" s="95"/>
      <c r="D373" s="111" t="s">
        <v>287</v>
      </c>
      <c r="E373" s="106"/>
      <c r="F373" s="55" t="s">
        <v>91</v>
      </c>
      <c r="G373" s="369"/>
      <c r="H373" s="370"/>
    </row>
    <row r="374" spans="1:8" x14ac:dyDescent="0.2">
      <c r="A374" s="94"/>
      <c r="B374" s="111"/>
      <c r="C374" s="111"/>
      <c r="D374" s="111"/>
      <c r="E374" s="106"/>
      <c r="F374" s="55" t="s">
        <v>91</v>
      </c>
      <c r="G374" s="369"/>
      <c r="H374" s="370"/>
    </row>
    <row r="375" spans="1:8" x14ac:dyDescent="0.2">
      <c r="A375" s="94"/>
      <c r="B375" s="111"/>
      <c r="C375" s="111"/>
      <c r="D375" s="95"/>
      <c r="E375" s="112"/>
      <c r="F375" s="55" t="s">
        <v>91</v>
      </c>
      <c r="G375" s="369"/>
      <c r="H375" s="370"/>
    </row>
    <row r="376" spans="1:8" x14ac:dyDescent="0.2">
      <c r="A376" s="94"/>
      <c r="B376" s="95"/>
      <c r="C376" s="95"/>
      <c r="D376" s="95"/>
      <c r="E376" s="112"/>
      <c r="F376" s="55" t="s">
        <v>91</v>
      </c>
      <c r="G376" s="369"/>
      <c r="H376" s="370"/>
    </row>
    <row r="377" spans="1:8" x14ac:dyDescent="0.2">
      <c r="A377" s="94"/>
      <c r="B377" s="95"/>
      <c r="C377" s="95"/>
      <c r="D377" s="95"/>
      <c r="E377" s="112"/>
      <c r="F377" s="55" t="s">
        <v>91</v>
      </c>
      <c r="G377" s="369"/>
      <c r="H377" s="370"/>
    </row>
    <row r="378" spans="1:8" x14ac:dyDescent="0.2">
      <c r="A378" s="94"/>
      <c r="B378" s="95"/>
      <c r="C378" s="95"/>
      <c r="D378" s="95"/>
      <c r="E378" s="112"/>
      <c r="F378" s="55" t="s">
        <v>91</v>
      </c>
      <c r="G378" s="369"/>
      <c r="H378" s="370"/>
    </row>
    <row r="379" spans="1:8" x14ac:dyDescent="0.2">
      <c r="A379" s="94"/>
      <c r="B379" s="95"/>
      <c r="C379" s="95"/>
      <c r="D379" s="95"/>
      <c r="E379" s="112"/>
      <c r="F379" s="55" t="s">
        <v>91</v>
      </c>
      <c r="G379" s="369"/>
      <c r="H379" s="370"/>
    </row>
    <row r="380" spans="1:8" x14ac:dyDescent="0.2">
      <c r="A380" s="94"/>
      <c r="B380" s="111"/>
      <c r="C380" s="111"/>
      <c r="D380" s="111"/>
      <c r="E380" s="106"/>
      <c r="F380" s="55" t="s">
        <v>91</v>
      </c>
      <c r="G380" s="369"/>
      <c r="H380" s="370"/>
    </row>
    <row r="381" spans="1:8" x14ac:dyDescent="0.2">
      <c r="A381" s="94"/>
      <c r="B381" s="111"/>
      <c r="C381" s="111"/>
      <c r="D381" s="111"/>
      <c r="E381" s="106"/>
      <c r="F381" s="55" t="s">
        <v>91</v>
      </c>
      <c r="G381" s="369"/>
      <c r="H381" s="370"/>
    </row>
    <row r="382" spans="1:8" x14ac:dyDescent="0.2">
      <c r="A382" s="94"/>
      <c r="B382" s="111"/>
      <c r="C382" s="111"/>
      <c r="D382" s="111"/>
      <c r="E382" s="106"/>
      <c r="F382" s="55" t="s">
        <v>91</v>
      </c>
      <c r="G382" s="369"/>
      <c r="H382" s="370"/>
    </row>
    <row r="383" spans="1:8" x14ac:dyDescent="0.2">
      <c r="A383" s="94"/>
      <c r="B383" s="111"/>
      <c r="C383" s="111"/>
      <c r="D383" s="111"/>
      <c r="E383" s="106"/>
      <c r="F383" s="55" t="s">
        <v>91</v>
      </c>
      <c r="G383" s="369"/>
      <c r="H383" s="370"/>
    </row>
    <row r="384" spans="1:8" x14ac:dyDescent="0.2">
      <c r="A384" s="94"/>
      <c r="B384" s="111"/>
      <c r="C384" s="111"/>
      <c r="D384" s="111"/>
      <c r="E384" s="106"/>
      <c r="F384" s="55" t="s">
        <v>91</v>
      </c>
      <c r="G384" s="369"/>
      <c r="H384" s="370"/>
    </row>
    <row r="385" spans="1:8" x14ac:dyDescent="0.2">
      <c r="A385" s="94"/>
      <c r="B385" s="111" t="s">
        <v>284</v>
      </c>
      <c r="C385" s="111"/>
      <c r="D385" s="111"/>
      <c r="E385" s="106"/>
      <c r="F385" s="55" t="s">
        <v>91</v>
      </c>
      <c r="G385" s="369"/>
      <c r="H385" s="370"/>
    </row>
    <row r="386" spans="1:8" x14ac:dyDescent="0.2">
      <c r="A386" s="113"/>
      <c r="B386" s="114" t="s">
        <v>158</v>
      </c>
      <c r="C386" s="114"/>
      <c r="D386" s="115"/>
      <c r="E386" s="115"/>
      <c r="F386" s="55" t="s">
        <v>91</v>
      </c>
      <c r="G386" s="371"/>
      <c r="H386" s="372"/>
    </row>
  </sheetData>
  <mergeCells count="150">
    <mergeCell ref="G381:H381"/>
    <mergeCell ref="G382:H382"/>
    <mergeCell ref="G383:H383"/>
    <mergeCell ref="G384:H384"/>
    <mergeCell ref="G385:H385"/>
    <mergeCell ref="G386:H386"/>
    <mergeCell ref="G372:H372"/>
    <mergeCell ref="G373:H373"/>
    <mergeCell ref="G374:H374"/>
    <mergeCell ref="G375:H375"/>
    <mergeCell ref="G376:H376"/>
    <mergeCell ref="G377:H377"/>
    <mergeCell ref="G378:H378"/>
    <mergeCell ref="G379:H379"/>
    <mergeCell ref="G380:H380"/>
    <mergeCell ref="C317:E317"/>
    <mergeCell ref="C318:E318"/>
    <mergeCell ref="G319:H319"/>
    <mergeCell ref="G320:H320"/>
    <mergeCell ref="G321:H321"/>
    <mergeCell ref="G322:H322"/>
    <mergeCell ref="G323:H323"/>
    <mergeCell ref="G367:H367"/>
    <mergeCell ref="G371:H371"/>
    <mergeCell ref="G306:H306"/>
    <mergeCell ref="G307:H307"/>
    <mergeCell ref="G308:H308"/>
    <mergeCell ref="A311:H311"/>
    <mergeCell ref="C312:E312"/>
    <mergeCell ref="C313:G313"/>
    <mergeCell ref="C314:G314"/>
    <mergeCell ref="C315:G315"/>
    <mergeCell ref="C316:G316"/>
    <mergeCell ref="G297:H297"/>
    <mergeCell ref="G298:H298"/>
    <mergeCell ref="G299:H299"/>
    <mergeCell ref="G300:H300"/>
    <mergeCell ref="G301:H301"/>
    <mergeCell ref="G302:H302"/>
    <mergeCell ref="G303:H303"/>
    <mergeCell ref="G304:H304"/>
    <mergeCell ref="G305:H305"/>
    <mergeCell ref="G244:H244"/>
    <mergeCell ref="G245:H245"/>
    <mergeCell ref="G246:H246"/>
    <mergeCell ref="G247:H247"/>
    <mergeCell ref="G289:H289"/>
    <mergeCell ref="G293:H293"/>
    <mergeCell ref="G294:H294"/>
    <mergeCell ref="G295:H295"/>
    <mergeCell ref="G296:H296"/>
    <mergeCell ref="A235:H235"/>
    <mergeCell ref="C236:E236"/>
    <mergeCell ref="C237:G237"/>
    <mergeCell ref="C238:G238"/>
    <mergeCell ref="C239:G239"/>
    <mergeCell ref="C240:G240"/>
    <mergeCell ref="C241:E241"/>
    <mergeCell ref="C242:E242"/>
    <mergeCell ref="G243:H243"/>
    <mergeCell ref="G222:H222"/>
    <mergeCell ref="G223:H223"/>
    <mergeCell ref="G224:H224"/>
    <mergeCell ref="G225:H225"/>
    <mergeCell ref="G226:H226"/>
    <mergeCell ref="G227:H227"/>
    <mergeCell ref="G228:H228"/>
    <mergeCell ref="G229:H229"/>
    <mergeCell ref="G230:H230"/>
    <mergeCell ref="G169:H169"/>
    <mergeCell ref="G211:H211"/>
    <mergeCell ref="G215:H215"/>
    <mergeCell ref="G216:H216"/>
    <mergeCell ref="G217:H217"/>
    <mergeCell ref="G218:H218"/>
    <mergeCell ref="G219:H219"/>
    <mergeCell ref="G220:H220"/>
    <mergeCell ref="G221:H221"/>
    <mergeCell ref="C160:G160"/>
    <mergeCell ref="C161:G161"/>
    <mergeCell ref="C162:G162"/>
    <mergeCell ref="C163:E163"/>
    <mergeCell ref="C164:E164"/>
    <mergeCell ref="G165:H165"/>
    <mergeCell ref="G166:H166"/>
    <mergeCell ref="G167:H167"/>
    <mergeCell ref="G168:H168"/>
    <mergeCell ref="G147:H147"/>
    <mergeCell ref="G148:H148"/>
    <mergeCell ref="G149:H149"/>
    <mergeCell ref="G150:H150"/>
    <mergeCell ref="G151:H151"/>
    <mergeCell ref="G152:H152"/>
    <mergeCell ref="A157:H157"/>
    <mergeCell ref="C158:E158"/>
    <mergeCell ref="C159:G159"/>
    <mergeCell ref="G138:H138"/>
    <mergeCell ref="G139:H139"/>
    <mergeCell ref="G140:H140"/>
    <mergeCell ref="G141:H141"/>
    <mergeCell ref="G142:H142"/>
    <mergeCell ref="G143:H143"/>
    <mergeCell ref="G144:H144"/>
    <mergeCell ref="G145:H145"/>
    <mergeCell ref="G146:H146"/>
    <mergeCell ref="C85:E85"/>
    <mergeCell ref="C86:E86"/>
    <mergeCell ref="G87:H87"/>
    <mergeCell ref="G88:H88"/>
    <mergeCell ref="G89:H89"/>
    <mergeCell ref="G90:H90"/>
    <mergeCell ref="G91:H91"/>
    <mergeCell ref="G133:H133"/>
    <mergeCell ref="G137:H137"/>
    <mergeCell ref="G73:H73"/>
    <mergeCell ref="G74:H74"/>
    <mergeCell ref="G75:H75"/>
    <mergeCell ref="A79:H79"/>
    <mergeCell ref="C80:E80"/>
    <mergeCell ref="C81:G81"/>
    <mergeCell ref="C82:G82"/>
    <mergeCell ref="C83:G83"/>
    <mergeCell ref="C84:G84"/>
    <mergeCell ref="G64:H64"/>
    <mergeCell ref="G65:H65"/>
    <mergeCell ref="G66:H66"/>
    <mergeCell ref="G67:H67"/>
    <mergeCell ref="G68:H68"/>
    <mergeCell ref="G69:H69"/>
    <mergeCell ref="G70:H70"/>
    <mergeCell ref="G71:H71"/>
    <mergeCell ref="G72:H72"/>
    <mergeCell ref="G11:H11"/>
    <mergeCell ref="G12:H12"/>
    <mergeCell ref="G13:H13"/>
    <mergeCell ref="G14:H14"/>
    <mergeCell ref="G54:H54"/>
    <mergeCell ref="G60:H60"/>
    <mergeCell ref="G61:H61"/>
    <mergeCell ref="G62:H62"/>
    <mergeCell ref="G63:H63"/>
    <mergeCell ref="A2:H2"/>
    <mergeCell ref="C3:E3"/>
    <mergeCell ref="C4:G4"/>
    <mergeCell ref="C5:G5"/>
    <mergeCell ref="C6:G6"/>
    <mergeCell ref="C7:G7"/>
    <mergeCell ref="C8:E8"/>
    <mergeCell ref="C9:E9"/>
    <mergeCell ref="G10:H10"/>
  </mergeCells>
  <phoneticPr fontId="7" type="noConversion"/>
  <conditionalFormatting sqref="F11:F75">
    <cfRule type="cellIs" dxfId="17" priority="13" stopIfTrue="1" operator="equal">
      <formula>"F"</formula>
    </cfRule>
    <cfRule type="cellIs" dxfId="16" priority="14" stopIfTrue="1" operator="equal">
      <formula>"B"</formula>
    </cfRule>
    <cfRule type="cellIs" dxfId="15" priority="15" stopIfTrue="1" operator="equal">
      <formula>"u"</formula>
    </cfRule>
  </conditionalFormatting>
  <conditionalFormatting sqref="F88:F152">
    <cfRule type="cellIs" dxfId="14" priority="10" stopIfTrue="1" operator="equal">
      <formula>"F"</formula>
    </cfRule>
    <cfRule type="cellIs" dxfId="13" priority="11" stopIfTrue="1" operator="equal">
      <formula>"B"</formula>
    </cfRule>
    <cfRule type="cellIs" dxfId="12" priority="12" stopIfTrue="1" operator="equal">
      <formula>"u"</formula>
    </cfRule>
  </conditionalFormatting>
  <conditionalFormatting sqref="F166:F230">
    <cfRule type="cellIs" dxfId="11" priority="7" stopIfTrue="1" operator="equal">
      <formula>"F"</formula>
    </cfRule>
    <cfRule type="cellIs" dxfId="10" priority="8" stopIfTrue="1" operator="equal">
      <formula>"B"</formula>
    </cfRule>
    <cfRule type="cellIs" dxfId="9" priority="9" stopIfTrue="1" operator="equal">
      <formula>"u"</formula>
    </cfRule>
  </conditionalFormatting>
  <conditionalFormatting sqref="F244:F308">
    <cfRule type="cellIs" dxfId="8" priority="4" stopIfTrue="1" operator="equal">
      <formula>"F"</formula>
    </cfRule>
    <cfRule type="cellIs" dxfId="7" priority="5" stopIfTrue="1" operator="equal">
      <formula>"B"</formula>
    </cfRule>
    <cfRule type="cellIs" dxfId="6" priority="6" stopIfTrue="1" operator="equal">
      <formula>"u"</formula>
    </cfRule>
  </conditionalFormatting>
  <conditionalFormatting sqref="F320:F386">
    <cfRule type="cellIs" dxfId="5" priority="1" stopIfTrue="1" operator="equal">
      <formula>"F"</formula>
    </cfRule>
    <cfRule type="cellIs" dxfId="4" priority="2" stopIfTrue="1" operator="equal">
      <formula>"B"</formula>
    </cfRule>
    <cfRule type="cellIs" dxfId="3"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59 F356 F11:F13 F14:F58 F60:F75 F88:F90 F91:F122 F123:F125 F126:F136 F137:F152 F166:F168 F169:F200 F201:F203 F204:F214 F215:F230 F244:F246 F247:F278 F279:F281 F282:F292 F293:F308 F320:F322 F323:F353 F354:F355 F357:F359 F360:F370 F371:F386" xr:uid="{00000000-0002-0000-0A00-000000000000}">
      <formula1>"U,P,F,B,S,n/a"</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4"/>
  <dimension ref="A1:I75"/>
  <sheetViews>
    <sheetView workbookViewId="0">
      <pane ySplit="12" topLeftCell="A13" activePane="bottomLeft" state="frozen"/>
      <selection pane="bottomLeft" activeCell="D14" sqref="D14"/>
    </sheetView>
  </sheetViews>
  <sheetFormatPr defaultColWidth="9.140625" defaultRowHeight="12.75" x14ac:dyDescent="0.2"/>
  <cols>
    <col min="1" max="1" width="5.28515625" style="28" customWidth="1"/>
    <col min="2" max="3" width="29.5703125" style="28" customWidth="1"/>
    <col min="4" max="4" width="6.5703125" style="28" customWidth="1"/>
    <col min="5" max="5" width="10.42578125" style="28" customWidth="1"/>
    <col min="6" max="7" width="7.5703125" style="28" customWidth="1"/>
    <col min="8" max="8" width="30.5703125" style="28" customWidth="1"/>
    <col min="9" max="9" width="2.7109375" style="29" customWidth="1"/>
    <col min="10" max="16384" width="9.140625" style="28"/>
  </cols>
  <sheetData>
    <row r="1" spans="1:9" ht="20.25" x14ac:dyDescent="0.3">
      <c r="A1" s="334" t="str">
        <f ca="1">MID(CELL("filename",A7),FIND("]",CELL("filename"),1)+1,255)</f>
        <v>20 - X</v>
      </c>
      <c r="B1" s="334"/>
      <c r="C1" s="334"/>
      <c r="D1" s="334"/>
      <c r="E1" s="334"/>
      <c r="F1" s="334"/>
      <c r="G1" s="334"/>
      <c r="H1" s="334"/>
      <c r="I1" s="334"/>
    </row>
    <row r="2" spans="1:9" ht="3.75" customHeight="1" x14ac:dyDescent="0.3">
      <c r="A2" s="30"/>
      <c r="B2" s="30"/>
      <c r="C2" s="30"/>
      <c r="D2" s="30"/>
      <c r="E2" s="30"/>
      <c r="F2" s="30"/>
      <c r="G2" s="30"/>
      <c r="H2" s="30"/>
      <c r="I2" s="30"/>
    </row>
    <row r="3" spans="1:9" s="26" customFormat="1" x14ac:dyDescent="0.2">
      <c r="A3" s="31"/>
      <c r="B3" s="31"/>
      <c r="C3" s="31"/>
      <c r="D3" s="32"/>
      <c r="E3" s="32" t="s">
        <v>74</v>
      </c>
      <c r="F3" s="33"/>
      <c r="G3" s="34"/>
      <c r="H3" s="31"/>
      <c r="I3" s="31"/>
    </row>
    <row r="4" spans="1:9" s="26" customFormat="1" ht="12" x14ac:dyDescent="0.2">
      <c r="A4" s="31"/>
      <c r="B4" s="31"/>
      <c r="C4" s="31"/>
      <c r="D4" s="35" t="s">
        <v>75</v>
      </c>
      <c r="E4" s="35">
        <f>COUNTIF($D$12:$D$65,"U")</f>
        <v>0</v>
      </c>
      <c r="F4" s="36" t="str">
        <f>IF($E$9=0,"-",$E4/$E$9)</f>
        <v>-</v>
      </c>
      <c r="G4" s="37">
        <f>SUMIF($D$12:$D$64,"U",$G$12:$G$64)/60</f>
        <v>0</v>
      </c>
      <c r="H4" s="31"/>
      <c r="I4" s="31"/>
    </row>
    <row r="5" spans="1:9" s="26" customFormat="1" ht="12" x14ac:dyDescent="0.2">
      <c r="A5" s="31"/>
      <c r="B5" s="31"/>
      <c r="C5" s="31"/>
      <c r="D5" s="35" t="s">
        <v>76</v>
      </c>
      <c r="E5" s="35">
        <f>COUNTIF($D$12:$D$65,"P")</f>
        <v>0</v>
      </c>
      <c r="F5" s="36" t="str">
        <f>IF($E$9=0,"-",$E5/$E$9)</f>
        <v>-</v>
      </c>
      <c r="G5" s="38">
        <f>SUMIF($D$12:$D$65,"P",$G$12:$G$65)/60</f>
        <v>0</v>
      </c>
      <c r="H5" s="31"/>
      <c r="I5" s="31"/>
    </row>
    <row r="6" spans="1:9" s="26" customFormat="1" ht="12" x14ac:dyDescent="0.2">
      <c r="A6" s="31"/>
      <c r="B6" s="31"/>
      <c r="C6" s="31"/>
      <c r="D6" s="35" t="s">
        <v>77</v>
      </c>
      <c r="E6" s="35">
        <f>COUNTIF($D$12:$D$65,"F")</f>
        <v>0</v>
      </c>
      <c r="F6" s="36" t="str">
        <f>IF($E$9=0,"-",$E6/$E$9)</f>
        <v>-</v>
      </c>
      <c r="G6" s="38">
        <f>SUMIF($D$12:$D$65,"F",$G$12:$G$65)/60</f>
        <v>0</v>
      </c>
      <c r="H6" s="31"/>
      <c r="I6" s="31"/>
    </row>
    <row r="7" spans="1:9" s="26" customFormat="1" ht="12" x14ac:dyDescent="0.2">
      <c r="A7" s="39"/>
      <c r="B7" s="39"/>
      <c r="C7" s="39"/>
      <c r="D7" s="35" t="s">
        <v>78</v>
      </c>
      <c r="E7" s="35">
        <f>COUNTIF($D$12:$D$65,"S")</f>
        <v>0</v>
      </c>
      <c r="F7" s="36" t="str">
        <f>IF($E$9=0,"-",$E7/$E$9)</f>
        <v>-</v>
      </c>
      <c r="G7" s="38">
        <f>SUMIF($D$12:$D$65,"S",$G$12:$G$65)/60</f>
        <v>0</v>
      </c>
      <c r="H7" s="31"/>
      <c r="I7" s="31"/>
    </row>
    <row r="8" spans="1:9" s="26" customFormat="1" ht="12" x14ac:dyDescent="0.2">
      <c r="A8" s="39"/>
      <c r="B8" s="39"/>
      <c r="C8" s="39"/>
      <c r="D8" s="35" t="s">
        <v>79</v>
      </c>
      <c r="E8" s="35">
        <f>COUNTIF($D$12:$D$65,"B")</f>
        <v>0</v>
      </c>
      <c r="F8" s="40" t="str">
        <f>IF($E$9=0,"-",$E8/$E$9)</f>
        <v>-</v>
      </c>
      <c r="G8" s="38">
        <f>SUMIF($D$12:$D$65,"B",$G$12:$G$65)/60</f>
        <v>0</v>
      </c>
      <c r="H8" s="31"/>
      <c r="I8" s="31"/>
    </row>
    <row r="9" spans="1:9" s="26" customFormat="1" ht="12" hidden="1" x14ac:dyDescent="0.2">
      <c r="A9" s="39"/>
      <c r="B9" s="39"/>
      <c r="C9" s="39"/>
      <c r="D9" s="41" t="s">
        <v>42</v>
      </c>
      <c r="E9" s="42">
        <f>SUM(E4:E8)</f>
        <v>0</v>
      </c>
      <c r="F9" s="43" t="str">
        <f>IF($E$9=0,"-",$E$9/$E$9)</f>
        <v>-</v>
      </c>
      <c r="G9" s="44">
        <f>SUM(G4:G8)</f>
        <v>0</v>
      </c>
      <c r="I9" s="66"/>
    </row>
    <row r="10" spans="1:9" s="26" customFormat="1" ht="12" hidden="1" x14ac:dyDescent="0.2">
      <c r="A10" s="39"/>
      <c r="B10" s="39"/>
      <c r="C10" s="39"/>
      <c r="D10" s="45" t="s">
        <v>44</v>
      </c>
      <c r="E10" s="46">
        <f>COUNTIF($D$12:$D$65,"N/A")</f>
        <v>50</v>
      </c>
      <c r="F10" s="47"/>
      <c r="G10" s="48">
        <f>SUMIF($D$12:$D$65,"n/a",$G$12:$G$65)/60</f>
        <v>0</v>
      </c>
      <c r="I10" s="66"/>
    </row>
    <row r="11" spans="1:9" ht="4.5" customHeight="1" x14ac:dyDescent="0.2">
      <c r="A11" s="49"/>
      <c r="B11" s="49"/>
      <c r="C11" s="49"/>
      <c r="D11" s="49"/>
      <c r="E11" s="49"/>
      <c r="F11" s="49"/>
      <c r="G11" s="49"/>
      <c r="H11" s="49"/>
      <c r="I11" s="67"/>
    </row>
    <row r="12" spans="1:9" ht="29.25" customHeight="1" x14ac:dyDescent="0.2">
      <c r="A12" s="50" t="s">
        <v>80</v>
      </c>
      <c r="B12" s="50" t="s">
        <v>166</v>
      </c>
      <c r="C12" s="50" t="s">
        <v>82</v>
      </c>
      <c r="D12" s="50" t="s">
        <v>83</v>
      </c>
      <c r="E12" s="50" t="s">
        <v>84</v>
      </c>
      <c r="F12" s="50" t="s">
        <v>31</v>
      </c>
      <c r="G12" s="50" t="s">
        <v>85</v>
      </c>
      <c r="H12" s="51" t="s">
        <v>65</v>
      </c>
      <c r="I12" s="68"/>
    </row>
    <row r="13" spans="1:9" x14ac:dyDescent="0.2">
      <c r="A13" s="335" t="s">
        <v>313</v>
      </c>
      <c r="B13" s="336"/>
      <c r="C13" s="336"/>
      <c r="D13" s="336"/>
      <c r="E13" s="336"/>
      <c r="F13" s="336"/>
      <c r="G13" s="336"/>
      <c r="H13" s="336"/>
      <c r="I13" s="337"/>
    </row>
    <row r="14" spans="1:9" x14ac:dyDescent="0.2">
      <c r="A14" s="52">
        <f>MAX(A$12:A12)+1</f>
        <v>1</v>
      </c>
      <c r="B14" s="53"/>
      <c r="C14" s="54"/>
      <c r="D14" s="55" t="s">
        <v>91</v>
      </c>
      <c r="E14" s="56"/>
      <c r="F14" s="57"/>
      <c r="G14" s="58"/>
      <c r="H14" s="59"/>
      <c r="I14" s="57"/>
    </row>
    <row r="15" spans="1:9" x14ac:dyDescent="0.2">
      <c r="A15" s="60">
        <f>MAX(A$12:A14)+1</f>
        <v>2</v>
      </c>
      <c r="B15" s="61"/>
      <c r="C15" s="62"/>
      <c r="D15" s="55" t="s">
        <v>91</v>
      </c>
      <c r="E15" s="63"/>
      <c r="F15" s="64"/>
      <c r="G15" s="58"/>
      <c r="H15" s="65"/>
      <c r="I15" s="64"/>
    </row>
    <row r="16" spans="1:9" x14ac:dyDescent="0.2">
      <c r="A16" s="60">
        <f>MAX(A$12:A15)+1</f>
        <v>3</v>
      </c>
      <c r="B16" s="61"/>
      <c r="C16" s="62"/>
      <c r="D16" s="55" t="s">
        <v>91</v>
      </c>
      <c r="E16" s="63"/>
      <c r="F16" s="64"/>
      <c r="G16" s="58"/>
      <c r="H16" s="65"/>
      <c r="I16" s="64"/>
    </row>
    <row r="17" spans="1:9" x14ac:dyDescent="0.2">
      <c r="A17" s="60">
        <f>MAX(A$12:A16)+1</f>
        <v>4</v>
      </c>
      <c r="B17" s="61"/>
      <c r="C17" s="62"/>
      <c r="D17" s="55" t="s">
        <v>91</v>
      </c>
      <c r="E17" s="63"/>
      <c r="F17" s="64"/>
      <c r="G17" s="58"/>
      <c r="H17" s="65"/>
      <c r="I17" s="64"/>
    </row>
    <row r="18" spans="1:9" x14ac:dyDescent="0.2">
      <c r="A18" s="60">
        <f>MAX(A$12:A17)+1</f>
        <v>5</v>
      </c>
      <c r="B18" s="61"/>
      <c r="C18" s="62"/>
      <c r="D18" s="55" t="s">
        <v>91</v>
      </c>
      <c r="E18" s="63"/>
      <c r="F18" s="64"/>
      <c r="G18" s="58"/>
      <c r="H18" s="65"/>
      <c r="I18" s="64"/>
    </row>
    <row r="19" spans="1:9" x14ac:dyDescent="0.2">
      <c r="A19" s="60">
        <f>MAX(A$12:A18)+1</f>
        <v>6</v>
      </c>
      <c r="B19" s="62"/>
      <c r="C19" s="61"/>
      <c r="D19" s="55" t="s">
        <v>91</v>
      </c>
      <c r="E19" s="63"/>
      <c r="F19" s="64"/>
      <c r="G19" s="58"/>
      <c r="H19" s="65"/>
      <c r="I19" s="64"/>
    </row>
    <row r="20" spans="1:9" x14ac:dyDescent="0.2">
      <c r="A20" s="60">
        <f>MAX(A$12:A19)+1</f>
        <v>7</v>
      </c>
      <c r="B20" s="62"/>
      <c r="C20" s="61"/>
      <c r="D20" s="55" t="s">
        <v>91</v>
      </c>
      <c r="E20" s="63"/>
      <c r="F20" s="64"/>
      <c r="G20" s="58"/>
      <c r="H20" s="65"/>
      <c r="I20" s="64"/>
    </row>
    <row r="21" spans="1:9" x14ac:dyDescent="0.2">
      <c r="A21" s="60">
        <f>MAX(A$12:A20)+1</f>
        <v>8</v>
      </c>
      <c r="B21" s="61"/>
      <c r="C21" s="61"/>
      <c r="D21" s="55" t="s">
        <v>91</v>
      </c>
      <c r="E21" s="63"/>
      <c r="F21" s="64"/>
      <c r="G21" s="58"/>
      <c r="H21" s="65"/>
      <c r="I21" s="64"/>
    </row>
    <row r="22" spans="1:9" x14ac:dyDescent="0.2">
      <c r="A22" s="60">
        <f>MAX(A$12:A21)+1</f>
        <v>9</v>
      </c>
      <c r="B22" s="62"/>
      <c r="C22" s="61"/>
      <c r="D22" s="55" t="s">
        <v>91</v>
      </c>
      <c r="E22" s="63"/>
      <c r="F22" s="64"/>
      <c r="G22" s="58"/>
      <c r="H22" s="65"/>
      <c r="I22" s="64"/>
    </row>
    <row r="23" spans="1:9" x14ac:dyDescent="0.2">
      <c r="A23" s="60">
        <f>MAX(A$12:A22)+1</f>
        <v>10</v>
      </c>
      <c r="B23" s="62"/>
      <c r="C23" s="61"/>
      <c r="D23" s="55" t="s">
        <v>91</v>
      </c>
      <c r="E23" s="63"/>
      <c r="F23" s="64"/>
      <c r="G23" s="58"/>
      <c r="H23" s="65"/>
      <c r="I23" s="64"/>
    </row>
    <row r="24" spans="1:9" x14ac:dyDescent="0.2">
      <c r="A24" s="60">
        <f>MAX(A$12:A23)+1</f>
        <v>11</v>
      </c>
      <c r="B24" s="61"/>
      <c r="C24" s="61"/>
      <c r="D24" s="55" t="s">
        <v>91</v>
      </c>
      <c r="E24" s="63"/>
      <c r="F24" s="64"/>
      <c r="G24" s="58"/>
      <c r="H24" s="65"/>
      <c r="I24" s="64"/>
    </row>
    <row r="25" spans="1:9" x14ac:dyDescent="0.2">
      <c r="A25" s="60">
        <f>MAX(A$12:A24)+1</f>
        <v>12</v>
      </c>
      <c r="B25" s="62"/>
      <c r="C25" s="61"/>
      <c r="D25" s="55" t="s">
        <v>91</v>
      </c>
      <c r="E25" s="63"/>
      <c r="F25" s="64"/>
      <c r="G25" s="58"/>
      <c r="H25" s="65"/>
      <c r="I25" s="64"/>
    </row>
    <row r="26" spans="1:9" x14ac:dyDescent="0.2">
      <c r="A26" s="60">
        <f>MAX(A$12:A25)+1</f>
        <v>13</v>
      </c>
      <c r="B26" s="62"/>
      <c r="C26" s="61"/>
      <c r="D26" s="55" t="s">
        <v>91</v>
      </c>
      <c r="E26" s="63"/>
      <c r="F26" s="64"/>
      <c r="G26" s="58"/>
      <c r="H26" s="65"/>
      <c r="I26" s="64"/>
    </row>
    <row r="27" spans="1:9" x14ac:dyDescent="0.2">
      <c r="A27" s="60">
        <f>MAX(A$12:A26)+1</f>
        <v>14</v>
      </c>
      <c r="B27" s="61"/>
      <c r="C27" s="61"/>
      <c r="D27" s="55" t="s">
        <v>91</v>
      </c>
      <c r="E27" s="63"/>
      <c r="F27" s="64"/>
      <c r="G27" s="58"/>
      <c r="H27" s="65"/>
      <c r="I27" s="64"/>
    </row>
    <row r="28" spans="1:9" x14ac:dyDescent="0.2">
      <c r="A28" s="60">
        <f>MAX(A$12:A27)+1</f>
        <v>15</v>
      </c>
      <c r="B28" s="62"/>
      <c r="C28" s="61"/>
      <c r="D28" s="55" t="s">
        <v>91</v>
      </c>
      <c r="E28" s="63"/>
      <c r="F28" s="64"/>
      <c r="G28" s="58"/>
      <c r="H28" s="65"/>
      <c r="I28" s="64"/>
    </row>
    <row r="29" spans="1:9" x14ac:dyDescent="0.2">
      <c r="A29" s="60">
        <f>MAX(A$12:A28)+1</f>
        <v>16</v>
      </c>
      <c r="B29" s="62"/>
      <c r="C29" s="61"/>
      <c r="D29" s="55" t="s">
        <v>91</v>
      </c>
      <c r="E29" s="63"/>
      <c r="F29" s="64"/>
      <c r="G29" s="58"/>
      <c r="H29" s="65"/>
      <c r="I29" s="64"/>
    </row>
    <row r="30" spans="1:9" x14ac:dyDescent="0.2">
      <c r="A30" s="60">
        <f>MAX(A$12:A29)+1</f>
        <v>17</v>
      </c>
      <c r="B30" s="61"/>
      <c r="C30" s="61"/>
      <c r="D30" s="55" t="s">
        <v>91</v>
      </c>
      <c r="E30" s="63"/>
      <c r="F30" s="64"/>
      <c r="G30" s="58"/>
      <c r="H30" s="65"/>
      <c r="I30" s="64"/>
    </row>
    <row r="31" spans="1:9" x14ac:dyDescent="0.2">
      <c r="A31" s="60">
        <f>MAX(A$12:A30)+1</f>
        <v>18</v>
      </c>
      <c r="B31" s="62"/>
      <c r="C31" s="61"/>
      <c r="D31" s="55" t="s">
        <v>91</v>
      </c>
      <c r="E31" s="63"/>
      <c r="F31" s="64"/>
      <c r="G31" s="58"/>
      <c r="H31" s="65"/>
      <c r="I31" s="64"/>
    </row>
    <row r="32" spans="1:9" x14ac:dyDescent="0.2">
      <c r="A32" s="60">
        <f>MAX(A$12:A31)+1</f>
        <v>19</v>
      </c>
      <c r="B32" s="62"/>
      <c r="C32" s="61"/>
      <c r="D32" s="55" t="s">
        <v>91</v>
      </c>
      <c r="E32" s="63"/>
      <c r="F32" s="64"/>
      <c r="G32" s="58"/>
      <c r="H32" s="65"/>
      <c r="I32" s="64"/>
    </row>
    <row r="33" spans="1:9" x14ac:dyDescent="0.2">
      <c r="A33" s="60">
        <f>MAX(A$12:A32)+1</f>
        <v>20</v>
      </c>
      <c r="B33" s="61"/>
      <c r="C33" s="61"/>
      <c r="D33" s="55" t="s">
        <v>91</v>
      </c>
      <c r="E33" s="63"/>
      <c r="F33" s="64"/>
      <c r="G33" s="58"/>
      <c r="H33" s="65"/>
      <c r="I33" s="64"/>
    </row>
    <row r="34" spans="1:9" x14ac:dyDescent="0.2">
      <c r="A34" s="60">
        <f>MAX(A$12:A33)+1</f>
        <v>21</v>
      </c>
      <c r="B34" s="62"/>
      <c r="C34" s="61"/>
      <c r="D34" s="55" t="s">
        <v>91</v>
      </c>
      <c r="E34" s="63"/>
      <c r="F34" s="64"/>
      <c r="G34" s="58"/>
      <c r="H34" s="65"/>
      <c r="I34" s="64"/>
    </row>
    <row r="35" spans="1:9" x14ac:dyDescent="0.2">
      <c r="A35" s="60">
        <f>MAX(A$12:A34)+1</f>
        <v>22</v>
      </c>
      <c r="B35" s="62"/>
      <c r="C35" s="61"/>
      <c r="D35" s="55" t="s">
        <v>91</v>
      </c>
      <c r="E35" s="63"/>
      <c r="F35" s="64"/>
      <c r="G35" s="58"/>
      <c r="H35" s="65"/>
      <c r="I35" s="64"/>
    </row>
    <row r="36" spans="1:9" x14ac:dyDescent="0.2">
      <c r="A36" s="60">
        <f>MAX(A$12:A35)+1</f>
        <v>23</v>
      </c>
      <c r="B36" s="61"/>
      <c r="C36" s="61"/>
      <c r="D36" s="55" t="s">
        <v>91</v>
      </c>
      <c r="E36" s="63"/>
      <c r="F36" s="64"/>
      <c r="G36" s="58"/>
      <c r="H36" s="65"/>
      <c r="I36" s="64"/>
    </row>
    <row r="37" spans="1:9" x14ac:dyDescent="0.2">
      <c r="A37" s="60">
        <f>MAX(A$12:A36)+1</f>
        <v>24</v>
      </c>
      <c r="B37" s="62"/>
      <c r="C37" s="61"/>
      <c r="D37" s="55" t="s">
        <v>91</v>
      </c>
      <c r="E37" s="63"/>
      <c r="F37" s="64"/>
      <c r="G37" s="58"/>
      <c r="H37" s="65"/>
      <c r="I37" s="64"/>
    </row>
    <row r="38" spans="1:9" x14ac:dyDescent="0.2">
      <c r="A38" s="60">
        <f>MAX(A$12:A37)+1</f>
        <v>25</v>
      </c>
      <c r="B38" s="62"/>
      <c r="C38" s="61"/>
      <c r="D38" s="55" t="s">
        <v>91</v>
      </c>
      <c r="E38" s="63"/>
      <c r="F38" s="64"/>
      <c r="G38" s="58"/>
      <c r="H38" s="65"/>
      <c r="I38" s="64"/>
    </row>
    <row r="39" spans="1:9" x14ac:dyDescent="0.2">
      <c r="A39" s="60">
        <f>MAX(A$12:A38)+1</f>
        <v>26</v>
      </c>
      <c r="B39" s="61"/>
      <c r="C39" s="61"/>
      <c r="D39" s="55" t="s">
        <v>91</v>
      </c>
      <c r="E39" s="63"/>
      <c r="F39" s="64"/>
      <c r="G39" s="58"/>
      <c r="H39" s="65"/>
      <c r="I39" s="64"/>
    </row>
    <row r="40" spans="1:9" x14ac:dyDescent="0.2">
      <c r="A40" s="60">
        <f>MAX(A$12:A39)+1</f>
        <v>27</v>
      </c>
      <c r="B40" s="62"/>
      <c r="C40" s="61"/>
      <c r="D40" s="55" t="s">
        <v>91</v>
      </c>
      <c r="E40" s="63"/>
      <c r="F40" s="64"/>
      <c r="G40" s="58"/>
      <c r="H40" s="65"/>
      <c r="I40" s="64"/>
    </row>
    <row r="41" spans="1:9" x14ac:dyDescent="0.2">
      <c r="A41" s="60">
        <f>MAX(A$12:A40)+1</f>
        <v>28</v>
      </c>
      <c r="B41" s="62"/>
      <c r="C41" s="61"/>
      <c r="D41" s="55" t="s">
        <v>91</v>
      </c>
      <c r="E41" s="63"/>
      <c r="F41" s="64"/>
      <c r="G41" s="58"/>
      <c r="H41" s="65"/>
      <c r="I41" s="64"/>
    </row>
    <row r="42" spans="1:9" x14ac:dyDescent="0.2">
      <c r="A42" s="60">
        <f>MAX(A$12:A41)+1</f>
        <v>29</v>
      </c>
      <c r="B42" s="61"/>
      <c r="C42" s="61"/>
      <c r="D42" s="55" t="s">
        <v>91</v>
      </c>
      <c r="E42" s="63"/>
      <c r="F42" s="64"/>
      <c r="G42" s="58"/>
      <c r="H42" s="65"/>
      <c r="I42" s="64"/>
    </row>
    <row r="43" spans="1:9" x14ac:dyDescent="0.2">
      <c r="A43" s="60">
        <f>MAX(A$12:A42)+1</f>
        <v>30</v>
      </c>
      <c r="B43" s="62"/>
      <c r="C43" s="61"/>
      <c r="D43" s="55" t="s">
        <v>91</v>
      </c>
      <c r="E43" s="63"/>
      <c r="F43" s="64"/>
      <c r="G43" s="58"/>
      <c r="H43" s="65"/>
      <c r="I43" s="64"/>
    </row>
    <row r="44" spans="1:9" x14ac:dyDescent="0.2">
      <c r="A44" s="60">
        <f>MAX(A$12:A43)+1</f>
        <v>31</v>
      </c>
      <c r="B44" s="62"/>
      <c r="C44" s="61"/>
      <c r="D44" s="55" t="s">
        <v>91</v>
      </c>
      <c r="E44" s="63"/>
      <c r="F44" s="64"/>
      <c r="G44" s="58"/>
      <c r="H44" s="65"/>
      <c r="I44" s="64"/>
    </row>
    <row r="45" spans="1:9" x14ac:dyDescent="0.2">
      <c r="A45" s="60">
        <f>MAX(A$12:A44)+1</f>
        <v>32</v>
      </c>
      <c r="B45" s="61"/>
      <c r="C45" s="61"/>
      <c r="D45" s="55" t="s">
        <v>91</v>
      </c>
      <c r="E45" s="63"/>
      <c r="F45" s="64"/>
      <c r="G45" s="58"/>
      <c r="H45" s="65"/>
      <c r="I45" s="64"/>
    </row>
    <row r="46" spans="1:9" x14ac:dyDescent="0.2">
      <c r="A46" s="60">
        <f>MAX(A$12:A45)+1</f>
        <v>33</v>
      </c>
      <c r="B46" s="62"/>
      <c r="C46" s="61"/>
      <c r="D46" s="55" t="s">
        <v>91</v>
      </c>
      <c r="E46" s="63"/>
      <c r="F46" s="64"/>
      <c r="G46" s="58"/>
      <c r="H46" s="65"/>
      <c r="I46" s="64"/>
    </row>
    <row r="47" spans="1:9" x14ac:dyDescent="0.2">
      <c r="A47" s="60">
        <f>MAX(A$12:A46)+1</f>
        <v>34</v>
      </c>
      <c r="B47" s="62"/>
      <c r="C47" s="61"/>
      <c r="D47" s="55" t="s">
        <v>91</v>
      </c>
      <c r="E47" s="63"/>
      <c r="F47" s="64"/>
      <c r="G47" s="58"/>
      <c r="H47" s="65"/>
      <c r="I47" s="64"/>
    </row>
    <row r="48" spans="1:9" x14ac:dyDescent="0.2">
      <c r="A48" s="60">
        <f>MAX(A$12:A47)+1</f>
        <v>35</v>
      </c>
      <c r="B48" s="61"/>
      <c r="C48" s="61"/>
      <c r="D48" s="55" t="s">
        <v>91</v>
      </c>
      <c r="E48" s="63"/>
      <c r="F48" s="64"/>
      <c r="G48" s="58"/>
      <c r="H48" s="65"/>
      <c r="I48" s="64"/>
    </row>
    <row r="49" spans="1:9" x14ac:dyDescent="0.2">
      <c r="A49" s="60">
        <f>MAX(A$12:A48)+1</f>
        <v>36</v>
      </c>
      <c r="B49" s="62"/>
      <c r="C49" s="61"/>
      <c r="D49" s="55" t="s">
        <v>91</v>
      </c>
      <c r="E49" s="63"/>
      <c r="F49" s="64"/>
      <c r="G49" s="58"/>
      <c r="H49" s="65"/>
      <c r="I49" s="64"/>
    </row>
    <row r="50" spans="1:9" x14ac:dyDescent="0.2">
      <c r="A50" s="60">
        <f>MAX(A$12:A49)+1</f>
        <v>37</v>
      </c>
      <c r="B50" s="62"/>
      <c r="C50" s="61"/>
      <c r="D50" s="55" t="s">
        <v>91</v>
      </c>
      <c r="E50" s="63"/>
      <c r="F50" s="64"/>
      <c r="G50" s="58"/>
      <c r="H50" s="65"/>
      <c r="I50" s="64"/>
    </row>
    <row r="51" spans="1:9" x14ac:dyDescent="0.2">
      <c r="A51" s="60">
        <f>MAX(A$12:A50)+1</f>
        <v>38</v>
      </c>
      <c r="B51" s="61"/>
      <c r="C51" s="61"/>
      <c r="D51" s="55" t="s">
        <v>91</v>
      </c>
      <c r="E51" s="63"/>
      <c r="F51" s="64"/>
      <c r="G51" s="58"/>
      <c r="H51" s="65"/>
      <c r="I51" s="64"/>
    </row>
    <row r="52" spans="1:9" x14ac:dyDescent="0.2">
      <c r="A52" s="60">
        <f>MAX(A$12:A51)+1</f>
        <v>39</v>
      </c>
      <c r="B52" s="62"/>
      <c r="C52" s="61"/>
      <c r="D52" s="55" t="s">
        <v>91</v>
      </c>
      <c r="E52" s="63"/>
      <c r="F52" s="64"/>
      <c r="G52" s="58"/>
      <c r="H52" s="65"/>
      <c r="I52" s="64"/>
    </row>
    <row r="53" spans="1:9" x14ac:dyDescent="0.2">
      <c r="A53" s="60">
        <f>MAX(A$12:A52)+1</f>
        <v>40</v>
      </c>
      <c r="B53" s="62"/>
      <c r="C53" s="61"/>
      <c r="D53" s="55" t="s">
        <v>91</v>
      </c>
      <c r="E53" s="63"/>
      <c r="F53" s="64"/>
      <c r="G53" s="58"/>
      <c r="H53" s="65"/>
      <c r="I53" s="64"/>
    </row>
    <row r="54" spans="1:9" x14ac:dyDescent="0.2">
      <c r="A54" s="60">
        <f>MAX(A$12:A53)+1</f>
        <v>41</v>
      </c>
      <c r="B54" s="61"/>
      <c r="C54" s="61"/>
      <c r="D54" s="55" t="s">
        <v>91</v>
      </c>
      <c r="E54" s="63"/>
      <c r="F54" s="64"/>
      <c r="G54" s="58"/>
      <c r="H54" s="65"/>
      <c r="I54" s="64"/>
    </row>
    <row r="55" spans="1:9" x14ac:dyDescent="0.2">
      <c r="A55" s="60">
        <f>MAX(A$12:A54)+1</f>
        <v>42</v>
      </c>
      <c r="B55" s="62"/>
      <c r="C55" s="61"/>
      <c r="D55" s="55" t="s">
        <v>91</v>
      </c>
      <c r="E55" s="63"/>
      <c r="F55" s="64"/>
      <c r="G55" s="58"/>
      <c r="H55" s="65"/>
      <c r="I55" s="64"/>
    </row>
    <row r="56" spans="1:9" x14ac:dyDescent="0.2">
      <c r="A56" s="60">
        <f>MAX(A$12:A55)+1</f>
        <v>43</v>
      </c>
      <c r="B56" s="62"/>
      <c r="C56" s="61"/>
      <c r="D56" s="55" t="s">
        <v>91</v>
      </c>
      <c r="E56" s="63"/>
      <c r="F56" s="64"/>
      <c r="G56" s="58"/>
      <c r="H56" s="65"/>
      <c r="I56" s="64"/>
    </row>
    <row r="57" spans="1:9" x14ac:dyDescent="0.2">
      <c r="A57" s="60">
        <f>MAX(A$12:A56)+1</f>
        <v>44</v>
      </c>
      <c r="B57" s="61"/>
      <c r="C57" s="61"/>
      <c r="D57" s="55" t="s">
        <v>91</v>
      </c>
      <c r="E57" s="63"/>
      <c r="F57" s="64"/>
      <c r="G57" s="58"/>
      <c r="H57" s="65"/>
      <c r="I57" s="64"/>
    </row>
    <row r="58" spans="1:9" x14ac:dyDescent="0.2">
      <c r="A58" s="60">
        <f>MAX(A$12:A57)+1</f>
        <v>45</v>
      </c>
      <c r="B58" s="62"/>
      <c r="C58" s="61"/>
      <c r="D58" s="55" t="s">
        <v>91</v>
      </c>
      <c r="E58" s="63"/>
      <c r="F58" s="64"/>
      <c r="G58" s="58"/>
      <c r="H58" s="65"/>
      <c r="I58" s="64"/>
    </row>
    <row r="59" spans="1:9" x14ac:dyDescent="0.2">
      <c r="A59" s="60">
        <f>MAX(A$12:A58)+1</f>
        <v>46</v>
      </c>
      <c r="B59" s="62"/>
      <c r="C59" s="61"/>
      <c r="D59" s="55" t="s">
        <v>91</v>
      </c>
      <c r="E59" s="63"/>
      <c r="F59" s="64"/>
      <c r="G59" s="58"/>
      <c r="H59" s="65"/>
      <c r="I59" s="64"/>
    </row>
    <row r="60" spans="1:9" x14ac:dyDescent="0.2">
      <c r="A60" s="60">
        <f>MAX(A$12:A59)+1</f>
        <v>47</v>
      </c>
      <c r="B60" s="61"/>
      <c r="C60" s="61"/>
      <c r="D60" s="55" t="s">
        <v>91</v>
      </c>
      <c r="E60" s="63"/>
      <c r="F60" s="64"/>
      <c r="G60" s="58"/>
      <c r="H60" s="65"/>
      <c r="I60" s="64"/>
    </row>
    <row r="61" spans="1:9" x14ac:dyDescent="0.2">
      <c r="A61" s="60">
        <f>MAX(A$12:A60)+1</f>
        <v>48</v>
      </c>
      <c r="B61" s="62"/>
      <c r="C61" s="61"/>
      <c r="D61" s="55" t="s">
        <v>91</v>
      </c>
      <c r="E61" s="63"/>
      <c r="F61" s="64"/>
      <c r="G61" s="58"/>
      <c r="H61" s="65"/>
      <c r="I61" s="64"/>
    </row>
    <row r="62" spans="1:9" x14ac:dyDescent="0.2">
      <c r="A62" s="60">
        <f>MAX(A$12:A61)+1</f>
        <v>49</v>
      </c>
      <c r="B62" s="62"/>
      <c r="C62" s="61"/>
      <c r="D62" s="55" t="s">
        <v>91</v>
      </c>
      <c r="E62" s="63"/>
      <c r="F62" s="64"/>
      <c r="G62" s="58"/>
      <c r="H62" s="65"/>
      <c r="I62" s="64"/>
    </row>
    <row r="63" spans="1:9" x14ac:dyDescent="0.2">
      <c r="A63" s="60">
        <f>MAX(A$12:A62)+1</f>
        <v>50</v>
      </c>
      <c r="B63" s="61"/>
      <c r="C63" s="61"/>
      <c r="D63" s="55" t="s">
        <v>91</v>
      </c>
      <c r="E63" s="63"/>
      <c r="F63" s="64"/>
      <c r="G63" s="58"/>
      <c r="H63" s="65"/>
      <c r="I63" s="64"/>
    </row>
    <row r="64" spans="1:9" x14ac:dyDescent="0.2">
      <c r="A64" s="338"/>
      <c r="B64" s="338"/>
      <c r="C64" s="338"/>
      <c r="D64" s="338"/>
      <c r="E64" s="338"/>
      <c r="F64" s="338"/>
      <c r="G64" s="338"/>
      <c r="H64" s="338"/>
      <c r="I64" s="338"/>
    </row>
    <row r="65" spans="1:9" x14ac:dyDescent="0.2">
      <c r="A65" s="339" t="s">
        <v>92</v>
      </c>
      <c r="B65" s="339"/>
      <c r="C65" s="339"/>
      <c r="D65" s="339"/>
      <c r="E65" s="339"/>
      <c r="F65" s="339"/>
      <c r="G65" s="339"/>
      <c r="H65" s="339"/>
      <c r="I65" s="339"/>
    </row>
    <row r="66" spans="1:9" x14ac:dyDescent="0.2">
      <c r="A66" s="338"/>
      <c r="B66" s="338"/>
      <c r="C66" s="338"/>
      <c r="D66" s="338"/>
      <c r="E66" s="338"/>
      <c r="F66" s="338"/>
      <c r="G66" s="338"/>
      <c r="H66" s="338"/>
      <c r="I66" s="338"/>
    </row>
    <row r="67" spans="1:9" s="27" customFormat="1" ht="18" customHeight="1" x14ac:dyDescent="0.2">
      <c r="A67" s="28"/>
    </row>
    <row r="68" spans="1:9" s="27" customFormat="1" ht="18" customHeight="1" x14ac:dyDescent="0.2">
      <c r="A68" s="28"/>
    </row>
    <row r="69" spans="1:9" s="27" customFormat="1" ht="18" customHeight="1" x14ac:dyDescent="0.2"/>
    <row r="70" spans="1:9" s="27" customFormat="1" ht="18" customHeight="1" x14ac:dyDescent="0.2"/>
    <row r="71" spans="1:9" s="27" customFormat="1" ht="18" customHeight="1" x14ac:dyDescent="0.2"/>
    <row r="72" spans="1:9" s="27" customFormat="1" ht="18" customHeight="1" x14ac:dyDescent="0.2"/>
    <row r="73" spans="1:9" s="27" customFormat="1" ht="18" customHeight="1" x14ac:dyDescent="0.2"/>
    <row r="74" spans="1:9" s="27" customFormat="1" ht="18" customHeight="1" x14ac:dyDescent="0.2"/>
    <row r="75" spans="1:9" s="27" customFormat="1" x14ac:dyDescent="0.2"/>
  </sheetData>
  <mergeCells count="5">
    <mergeCell ref="A1:I1"/>
    <mergeCell ref="A13:I13"/>
    <mergeCell ref="A64:I64"/>
    <mergeCell ref="A65:I65"/>
    <mergeCell ref="A66:I66"/>
  </mergeCells>
  <phoneticPr fontId="7" type="noConversion"/>
  <conditionalFormatting sqref="D14:D63">
    <cfRule type="cellIs" dxfId="2" priority="1" stopIfTrue="1" operator="equal">
      <formula>"F"</formula>
    </cfRule>
    <cfRule type="cellIs" dxfId="1" priority="2" stopIfTrue="1" operator="equal">
      <formula>"B"</formula>
    </cfRule>
    <cfRule type="cellIs" dxfId="0" priority="3" stopIfTrue="1" operator="equal">
      <formula>"u"</formula>
    </cfRule>
  </conditionalFormatting>
  <dataValidations count="3">
    <dataValidation allowBlank="1" showErrorMessage="1" sqref="A12:B12" xr:uid="{00000000-0002-0000-0B00-000000000000}"/>
    <dataValidation allowBlank="1" showErrorMessage="1" promptTitle="Valid values include:" sqref="D12" xr:uid="{00000000-0002-0000-0B00-000001000000}"/>
    <dataValidation type="list" showInputMessage="1" showErrorMessage="1" promptTitle="Valid values include:" prompt="U - Untested_x000a_P - Pass_x000a_F - Fail_x000a_B - Blocked_x000a_S - Skipped_x000a_n/a - Not applicable_x000a_" sqref="D14:D63" xr:uid="{00000000-0002-0000-0B00-000002000000}">
      <formula1>"U,P,F,B,S,n/a"</formula1>
    </dataValidation>
  </dataValidation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46442"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42" r:id="rId3"/>
      </mc:Fallback>
    </mc:AlternateContent>
    <mc:AlternateContent xmlns:mc="http://schemas.openxmlformats.org/markup-compatibility/2006">
      <mc:Choice Requires="x14">
        <oleObject progId="Paint.Picture" shapeId="146449" r:id="rId5">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49" r:id="rId5"/>
      </mc:Fallback>
    </mc:AlternateContent>
    <mc:AlternateContent xmlns:mc="http://schemas.openxmlformats.org/markup-compatibility/2006">
      <mc:Choice Requires="x14">
        <oleObject progId="Paint.Picture" shapeId="146450" r:id="rId6">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50" r:id="rId6"/>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66"/>
  <sheetViews>
    <sheetView topLeftCell="A62" workbookViewId="0">
      <selection activeCell="A2" sqref="A2:D14"/>
    </sheetView>
  </sheetViews>
  <sheetFormatPr defaultColWidth="9" defaultRowHeight="12.75" x14ac:dyDescent="0.2"/>
  <cols>
    <col min="1" max="1" width="18.42578125" customWidth="1"/>
    <col min="2" max="3" width="37.140625" customWidth="1"/>
    <col min="4" max="4" width="18.85546875" customWidth="1"/>
    <col min="5" max="5" width="26.7109375" customWidth="1"/>
  </cols>
  <sheetData>
    <row r="1" spans="1:5" x14ac:dyDescent="0.2">
      <c r="A1" s="1" t="s">
        <v>314</v>
      </c>
      <c r="B1" s="2" t="s">
        <v>315</v>
      </c>
      <c r="C1" s="2" t="s">
        <v>316</v>
      </c>
      <c r="D1" s="2" t="s">
        <v>317</v>
      </c>
      <c r="E1" s="3" t="s">
        <v>113</v>
      </c>
    </row>
    <row r="2" spans="1:5" x14ac:dyDescent="0.2">
      <c r="A2" s="373" t="s">
        <v>318</v>
      </c>
      <c r="B2" s="384" t="s">
        <v>319</v>
      </c>
      <c r="C2" s="4"/>
      <c r="D2" s="4" t="s">
        <v>320</v>
      </c>
      <c r="E2" s="5" t="s">
        <v>321</v>
      </c>
    </row>
    <row r="3" spans="1:5" x14ac:dyDescent="0.2">
      <c r="A3" s="374"/>
      <c r="B3" s="385"/>
      <c r="C3" s="6"/>
      <c r="D3" s="6" t="s">
        <v>322</v>
      </c>
      <c r="E3" s="7" t="s">
        <v>323</v>
      </c>
    </row>
    <row r="4" spans="1:5" x14ac:dyDescent="0.2">
      <c r="A4" s="374"/>
      <c r="B4" s="385"/>
      <c r="C4" s="6"/>
      <c r="D4" s="6" t="s">
        <v>324</v>
      </c>
      <c r="E4" s="7" t="s">
        <v>325</v>
      </c>
    </row>
    <row r="5" spans="1:5" x14ac:dyDescent="0.2">
      <c r="A5" s="374"/>
      <c r="B5" s="385"/>
      <c r="C5" s="6"/>
      <c r="D5" s="8" t="s">
        <v>326</v>
      </c>
      <c r="E5" s="8"/>
    </row>
    <row r="6" spans="1:5" x14ac:dyDescent="0.2">
      <c r="A6" s="374"/>
      <c r="B6" s="385"/>
      <c r="C6" s="6"/>
      <c r="D6" s="8" t="s">
        <v>327</v>
      </c>
      <c r="E6" s="8"/>
    </row>
    <row r="7" spans="1:5" x14ac:dyDescent="0.2">
      <c r="A7" s="374"/>
      <c r="B7" s="385"/>
      <c r="C7" s="6"/>
      <c r="D7" s="8" t="s">
        <v>328</v>
      </c>
      <c r="E7" s="8" t="s">
        <v>329</v>
      </c>
    </row>
    <row r="8" spans="1:5" x14ac:dyDescent="0.2">
      <c r="A8" s="374"/>
      <c r="B8" s="385"/>
      <c r="C8" s="6"/>
      <c r="D8" s="6" t="s">
        <v>330</v>
      </c>
      <c r="E8" t="s">
        <v>331</v>
      </c>
    </row>
    <row r="9" spans="1:5" x14ac:dyDescent="0.2">
      <c r="A9" s="374"/>
      <c r="B9" s="385"/>
      <c r="C9" s="6"/>
      <c r="D9" s="6" t="s">
        <v>332</v>
      </c>
      <c r="E9" s="9">
        <v>20110123</v>
      </c>
    </row>
    <row r="10" spans="1:5" x14ac:dyDescent="0.2">
      <c r="A10" s="374"/>
      <c r="B10" s="385"/>
      <c r="C10" s="6"/>
      <c r="D10" s="6" t="s">
        <v>333</v>
      </c>
      <c r="E10" s="10">
        <v>35818</v>
      </c>
    </row>
    <row r="11" spans="1:5" x14ac:dyDescent="0.2">
      <c r="A11" s="374"/>
      <c r="B11" s="385"/>
      <c r="C11" s="6"/>
      <c r="D11" s="6" t="s">
        <v>334</v>
      </c>
      <c r="E11" s="7" t="s">
        <v>335</v>
      </c>
    </row>
    <row r="12" spans="1:5" x14ac:dyDescent="0.2">
      <c r="A12" s="374"/>
      <c r="B12" s="385"/>
      <c r="C12" s="6"/>
      <c r="D12" s="6" t="s">
        <v>336</v>
      </c>
      <c r="E12" s="7" t="s">
        <v>337</v>
      </c>
    </row>
    <row r="13" spans="1:5" x14ac:dyDescent="0.2">
      <c r="A13" s="374"/>
      <c r="B13" s="385"/>
      <c r="C13" s="6"/>
      <c r="D13" s="6" t="s">
        <v>338</v>
      </c>
      <c r="E13" s="7" t="s">
        <v>339</v>
      </c>
    </row>
    <row r="14" spans="1:5" x14ac:dyDescent="0.2">
      <c r="A14" s="375"/>
      <c r="B14" s="386"/>
      <c r="C14" s="11"/>
      <c r="D14" s="11"/>
      <c r="E14" s="12"/>
    </row>
    <row r="15" spans="1:5" x14ac:dyDescent="0.2">
      <c r="A15" s="373" t="s">
        <v>340</v>
      </c>
      <c r="B15" s="387"/>
      <c r="C15" s="4"/>
      <c r="D15" s="4" t="s">
        <v>341</v>
      </c>
      <c r="E15" s="5" t="s">
        <v>342</v>
      </c>
    </row>
    <row r="16" spans="1:5" x14ac:dyDescent="0.2">
      <c r="A16" s="374"/>
      <c r="B16" s="388"/>
      <c r="C16" s="6"/>
      <c r="D16" s="6" t="s">
        <v>343</v>
      </c>
      <c r="E16" s="7">
        <v>1366668888</v>
      </c>
    </row>
    <row r="17" spans="1:5" x14ac:dyDescent="0.2">
      <c r="A17" s="374"/>
      <c r="B17" s="388"/>
      <c r="C17" s="6"/>
      <c r="D17" s="6" t="s">
        <v>344</v>
      </c>
      <c r="E17" s="7">
        <v>111123</v>
      </c>
    </row>
    <row r="18" spans="1:5" x14ac:dyDescent="0.2">
      <c r="A18" s="374"/>
      <c r="B18" s="388"/>
      <c r="C18" s="6"/>
      <c r="D18" s="8" t="s">
        <v>345</v>
      </c>
      <c r="E18" s="246" t="s">
        <v>346</v>
      </c>
    </row>
    <row r="19" spans="1:5" x14ac:dyDescent="0.2">
      <c r="A19" s="374"/>
      <c r="B19" s="388"/>
      <c r="C19" s="6"/>
      <c r="D19" s="8" t="s">
        <v>347</v>
      </c>
      <c r="E19" s="13">
        <v>18688886666</v>
      </c>
    </row>
    <row r="20" spans="1:5" x14ac:dyDescent="0.2">
      <c r="A20" s="374"/>
      <c r="B20" s="388"/>
      <c r="C20" s="393" t="s">
        <v>348</v>
      </c>
      <c r="D20" s="8" t="s">
        <v>349</v>
      </c>
      <c r="E20" s="8" t="s">
        <v>350</v>
      </c>
    </row>
    <row r="21" spans="1:5" x14ac:dyDescent="0.2">
      <c r="A21" s="374"/>
      <c r="B21" s="388"/>
      <c r="C21" s="394"/>
      <c r="D21" s="6" t="s">
        <v>351</v>
      </c>
      <c r="E21" s="8" t="s">
        <v>352</v>
      </c>
    </row>
    <row r="22" spans="1:5" x14ac:dyDescent="0.2">
      <c r="A22" s="374"/>
      <c r="B22" s="388"/>
      <c r="C22" s="394"/>
      <c r="D22" s="6" t="s">
        <v>353</v>
      </c>
      <c r="E22" s="8"/>
    </row>
    <row r="23" spans="1:5" x14ac:dyDescent="0.2">
      <c r="A23" s="374"/>
      <c r="B23" s="388"/>
      <c r="C23" s="395"/>
      <c r="D23" s="6" t="s">
        <v>354</v>
      </c>
      <c r="E23" s="13">
        <v>710000</v>
      </c>
    </row>
    <row r="24" spans="1:5" x14ac:dyDescent="0.2">
      <c r="A24" s="374"/>
      <c r="B24" s="388"/>
      <c r="C24" s="393" t="s">
        <v>355</v>
      </c>
      <c r="D24" s="6" t="s">
        <v>349</v>
      </c>
      <c r="E24" s="7" t="s">
        <v>356</v>
      </c>
    </row>
    <row r="25" spans="1:5" x14ac:dyDescent="0.2">
      <c r="A25" s="374"/>
      <c r="B25" s="388"/>
      <c r="C25" s="394"/>
      <c r="D25" s="6" t="s">
        <v>351</v>
      </c>
      <c r="E25" s="7" t="s">
        <v>357</v>
      </c>
    </row>
    <row r="26" spans="1:5" x14ac:dyDescent="0.2">
      <c r="A26" s="374"/>
      <c r="B26" s="388"/>
      <c r="C26" s="394"/>
      <c r="D26" s="6" t="s">
        <v>353</v>
      </c>
      <c r="E26" s="7"/>
    </row>
    <row r="27" spans="1:5" x14ac:dyDescent="0.2">
      <c r="A27" s="374"/>
      <c r="B27" s="388"/>
      <c r="C27" s="395"/>
      <c r="D27" s="14" t="s">
        <v>354</v>
      </c>
      <c r="E27" s="16">
        <v>712046</v>
      </c>
    </row>
    <row r="28" spans="1:5" x14ac:dyDescent="0.2">
      <c r="A28" s="374"/>
      <c r="B28" s="388"/>
      <c r="C28" s="393" t="s">
        <v>358</v>
      </c>
      <c r="D28" s="14" t="s">
        <v>349</v>
      </c>
      <c r="E28" s="16" t="s">
        <v>359</v>
      </c>
    </row>
    <row r="29" spans="1:5" x14ac:dyDescent="0.2">
      <c r="A29" s="374"/>
      <c r="B29" s="388"/>
      <c r="C29" s="394"/>
      <c r="D29" s="14" t="s">
        <v>351</v>
      </c>
      <c r="E29" s="16" t="s">
        <v>360</v>
      </c>
    </row>
    <row r="30" spans="1:5" x14ac:dyDescent="0.2">
      <c r="A30" s="374"/>
      <c r="B30" s="388"/>
      <c r="C30" s="394"/>
      <c r="D30" s="14" t="s">
        <v>353</v>
      </c>
      <c r="E30" s="16" t="s">
        <v>360</v>
      </c>
    </row>
    <row r="31" spans="1:5" x14ac:dyDescent="0.2">
      <c r="A31" s="374"/>
      <c r="B31" s="388"/>
      <c r="C31" s="395"/>
      <c r="D31" s="14" t="s">
        <v>354</v>
      </c>
      <c r="E31" s="16">
        <v>710000</v>
      </c>
    </row>
    <row r="32" spans="1:5" x14ac:dyDescent="0.2">
      <c r="A32" s="374"/>
      <c r="B32" s="388"/>
      <c r="C32" s="14"/>
      <c r="D32" s="14" t="s">
        <v>361</v>
      </c>
      <c r="E32" s="16" t="s">
        <v>362</v>
      </c>
    </row>
    <row r="33" spans="1:5" x14ac:dyDescent="0.2">
      <c r="A33" s="374"/>
      <c r="B33" s="388"/>
      <c r="C33" s="11"/>
      <c r="D33" s="11"/>
      <c r="E33" s="12"/>
    </row>
    <row r="34" spans="1:5" x14ac:dyDescent="0.2">
      <c r="A34" s="374"/>
      <c r="B34" s="388"/>
      <c r="C34" s="393" t="s">
        <v>348</v>
      </c>
      <c r="D34" s="8" t="s">
        <v>349</v>
      </c>
      <c r="E34" s="8" t="s">
        <v>350</v>
      </c>
    </row>
    <row r="35" spans="1:5" x14ac:dyDescent="0.2">
      <c r="A35" s="374"/>
      <c r="B35" s="388"/>
      <c r="C35" s="394"/>
      <c r="D35" s="6" t="s">
        <v>351</v>
      </c>
      <c r="E35" s="8" t="s">
        <v>352</v>
      </c>
    </row>
    <row r="36" spans="1:5" x14ac:dyDescent="0.2">
      <c r="A36" s="374"/>
      <c r="B36" s="388"/>
      <c r="C36" s="394"/>
      <c r="D36" s="6" t="s">
        <v>353</v>
      </c>
      <c r="E36" s="8" t="s">
        <v>352</v>
      </c>
    </row>
    <row r="37" spans="1:5" x14ac:dyDescent="0.2">
      <c r="A37" s="374"/>
      <c r="B37" s="388"/>
      <c r="C37" s="395"/>
      <c r="D37" s="6" t="s">
        <v>354</v>
      </c>
      <c r="E37" s="13">
        <v>710001</v>
      </c>
    </row>
    <row r="38" spans="1:5" x14ac:dyDescent="0.2">
      <c r="A38" s="374"/>
      <c r="B38" s="388"/>
      <c r="C38" s="393" t="s">
        <v>355</v>
      </c>
      <c r="D38" s="6" t="s">
        <v>349</v>
      </c>
      <c r="E38" s="7" t="s">
        <v>356</v>
      </c>
    </row>
    <row r="39" spans="1:5" x14ac:dyDescent="0.2">
      <c r="A39" s="374"/>
      <c r="B39" s="388"/>
      <c r="C39" s="394"/>
      <c r="D39" s="6" t="s">
        <v>351</v>
      </c>
      <c r="E39" s="7" t="s">
        <v>357</v>
      </c>
    </row>
    <row r="40" spans="1:5" x14ac:dyDescent="0.2">
      <c r="A40" s="374"/>
      <c r="B40" s="388"/>
      <c r="C40" s="395"/>
      <c r="D40" s="14" t="s">
        <v>354</v>
      </c>
      <c r="E40" s="16">
        <v>712047</v>
      </c>
    </row>
    <row r="41" spans="1:5" x14ac:dyDescent="0.2">
      <c r="A41" s="374"/>
      <c r="B41" s="388"/>
      <c r="C41" s="393" t="s">
        <v>358</v>
      </c>
      <c r="D41" s="14" t="s">
        <v>349</v>
      </c>
      <c r="E41" s="16" t="s">
        <v>359</v>
      </c>
    </row>
    <row r="42" spans="1:5" x14ac:dyDescent="0.2">
      <c r="A42" s="374"/>
      <c r="B42" s="388"/>
      <c r="C42" s="394"/>
      <c r="D42" s="14" t="s">
        <v>351</v>
      </c>
      <c r="E42" s="16" t="s">
        <v>360</v>
      </c>
    </row>
    <row r="43" spans="1:5" x14ac:dyDescent="0.2">
      <c r="A43" s="374"/>
      <c r="B43" s="388"/>
      <c r="C43" s="395"/>
      <c r="D43" s="14" t="s">
        <v>354</v>
      </c>
      <c r="E43" s="16">
        <v>710001</v>
      </c>
    </row>
    <row r="44" spans="1:5" x14ac:dyDescent="0.2">
      <c r="A44" s="374"/>
      <c r="B44" s="388"/>
      <c r="C44" s="14"/>
      <c r="D44" s="14" t="s">
        <v>361</v>
      </c>
      <c r="E44" s="16" t="s">
        <v>363</v>
      </c>
    </row>
    <row r="45" spans="1:5" x14ac:dyDescent="0.2">
      <c r="A45" s="376"/>
      <c r="B45" s="388"/>
      <c r="C45" s="14"/>
      <c r="D45" s="14"/>
      <c r="E45" s="17"/>
    </row>
    <row r="46" spans="1:5" ht="24.95" customHeight="1" x14ac:dyDescent="0.2">
      <c r="A46" s="377" t="s">
        <v>364</v>
      </c>
      <c r="B46" s="389"/>
      <c r="C46" s="389"/>
      <c r="D46" s="393" t="s">
        <v>365</v>
      </c>
      <c r="E46" s="396" t="s">
        <v>366</v>
      </c>
    </row>
    <row r="47" spans="1:5" x14ac:dyDescent="0.2">
      <c r="A47" s="377"/>
      <c r="B47" s="389"/>
      <c r="C47" s="389"/>
      <c r="D47" s="395"/>
      <c r="E47" s="397"/>
    </row>
    <row r="48" spans="1:5" x14ac:dyDescent="0.2">
      <c r="A48" s="377"/>
      <c r="B48" s="389"/>
      <c r="C48" s="389"/>
      <c r="D48" s="6" t="s">
        <v>367</v>
      </c>
      <c r="E48" s="19" t="s">
        <v>368</v>
      </c>
    </row>
    <row r="49" spans="1:5" x14ac:dyDescent="0.2">
      <c r="A49" s="377"/>
      <c r="B49" s="389"/>
      <c r="C49" s="389"/>
      <c r="D49" s="6" t="s">
        <v>369</v>
      </c>
      <c r="E49" s="19" t="s">
        <v>362</v>
      </c>
    </row>
    <row r="50" spans="1:5" x14ac:dyDescent="0.2">
      <c r="A50" s="377"/>
      <c r="B50" s="389"/>
      <c r="C50" s="389"/>
      <c r="D50" s="6" t="s">
        <v>370</v>
      </c>
      <c r="E50" s="19" t="s">
        <v>371</v>
      </c>
    </row>
    <row r="51" spans="1:5" x14ac:dyDescent="0.2">
      <c r="A51" s="378" t="s">
        <v>372</v>
      </c>
      <c r="B51" s="389"/>
      <c r="C51" s="379" t="s">
        <v>373</v>
      </c>
      <c r="D51" s="15" t="s">
        <v>374</v>
      </c>
      <c r="E51" s="20">
        <v>5</v>
      </c>
    </row>
    <row r="52" spans="1:5" ht="25.5" x14ac:dyDescent="0.2">
      <c r="A52" s="379"/>
      <c r="B52" s="389"/>
      <c r="C52" s="379"/>
      <c r="D52" s="6" t="s">
        <v>375</v>
      </c>
      <c r="E52" s="21">
        <v>2</v>
      </c>
    </row>
    <row r="53" spans="1:5" x14ac:dyDescent="0.2">
      <c r="A53" s="379"/>
      <c r="B53" s="389"/>
      <c r="C53" s="380"/>
      <c r="D53" s="6" t="s">
        <v>376</v>
      </c>
      <c r="E53" s="21">
        <v>3</v>
      </c>
    </row>
    <row r="54" spans="1:5" x14ac:dyDescent="0.2">
      <c r="A54" s="379"/>
      <c r="B54" s="389"/>
      <c r="C54" s="378" t="s">
        <v>377</v>
      </c>
      <c r="D54" s="6" t="s">
        <v>378</v>
      </c>
      <c r="E54" s="22" t="s">
        <v>379</v>
      </c>
    </row>
    <row r="55" spans="1:5" x14ac:dyDescent="0.2">
      <c r="A55" s="379"/>
      <c r="B55" s="389"/>
      <c r="C55" s="379"/>
      <c r="D55" s="6" t="s">
        <v>380</v>
      </c>
      <c r="E55" s="22" t="s">
        <v>381</v>
      </c>
    </row>
    <row r="56" spans="1:5" x14ac:dyDescent="0.2">
      <c r="A56" s="379"/>
      <c r="B56" s="389"/>
      <c r="C56" s="379"/>
      <c r="D56" s="6" t="s">
        <v>382</v>
      </c>
      <c r="E56" s="22" t="s">
        <v>380</v>
      </c>
    </row>
    <row r="57" spans="1:5" x14ac:dyDescent="0.2">
      <c r="A57" s="379"/>
      <c r="B57" s="389"/>
      <c r="C57" s="379"/>
      <c r="D57" s="6" t="s">
        <v>383</v>
      </c>
      <c r="E57" s="22" t="s">
        <v>384</v>
      </c>
    </row>
    <row r="58" spans="1:5" x14ac:dyDescent="0.2">
      <c r="A58" s="379"/>
      <c r="B58" s="389"/>
      <c r="C58" s="379"/>
      <c r="D58" s="6" t="s">
        <v>385</v>
      </c>
      <c r="E58" s="22" t="s">
        <v>352</v>
      </c>
    </row>
    <row r="59" spans="1:5" x14ac:dyDescent="0.2">
      <c r="A59" s="379"/>
      <c r="B59" s="389"/>
      <c r="C59" s="379"/>
      <c r="D59" s="6" t="s">
        <v>386</v>
      </c>
      <c r="E59" s="21">
        <v>13800001111</v>
      </c>
    </row>
    <row r="60" spans="1:5" x14ac:dyDescent="0.2">
      <c r="A60" s="379"/>
      <c r="B60" s="389"/>
      <c r="C60" s="379"/>
      <c r="D60" s="6" t="s">
        <v>387</v>
      </c>
      <c r="E60" s="22" t="s">
        <v>388</v>
      </c>
    </row>
    <row r="61" spans="1:5" x14ac:dyDescent="0.2">
      <c r="A61" s="379"/>
      <c r="B61" s="389"/>
      <c r="C61" s="379"/>
      <c r="D61" s="6" t="s">
        <v>389</v>
      </c>
      <c r="E61" s="22" t="s">
        <v>390</v>
      </c>
    </row>
    <row r="62" spans="1:5" x14ac:dyDescent="0.2">
      <c r="A62" s="379"/>
      <c r="B62" s="389"/>
      <c r="C62" s="380"/>
      <c r="D62" s="6" t="s">
        <v>391</v>
      </c>
      <c r="E62" s="22" t="s">
        <v>392</v>
      </c>
    </row>
    <row r="63" spans="1:5" x14ac:dyDescent="0.2">
      <c r="A63" s="379"/>
      <c r="B63" s="389"/>
      <c r="C63" s="378" t="s">
        <v>393</v>
      </c>
      <c r="D63" s="6" t="s">
        <v>394</v>
      </c>
      <c r="E63" s="22" t="s">
        <v>395</v>
      </c>
    </row>
    <row r="64" spans="1:5" x14ac:dyDescent="0.2">
      <c r="A64" s="379"/>
      <c r="B64" s="389"/>
      <c r="C64" s="379"/>
      <c r="D64" s="6" t="s">
        <v>382</v>
      </c>
      <c r="E64" s="22" t="s">
        <v>396</v>
      </c>
    </row>
    <row r="65" spans="1:5" x14ac:dyDescent="0.2">
      <c r="A65" s="379"/>
      <c r="B65" s="389"/>
      <c r="C65" s="379"/>
      <c r="D65" s="6" t="s">
        <v>397</v>
      </c>
      <c r="E65" s="23">
        <v>42685</v>
      </c>
    </row>
    <row r="66" spans="1:5" x14ac:dyDescent="0.2">
      <c r="A66" s="380"/>
      <c r="B66" s="389"/>
      <c r="C66" s="380"/>
      <c r="D66" s="6" t="s">
        <v>387</v>
      </c>
      <c r="E66" s="22" t="s">
        <v>398</v>
      </c>
    </row>
    <row r="67" spans="1:5" x14ac:dyDescent="0.2">
      <c r="A67" s="378" t="s">
        <v>399</v>
      </c>
      <c r="B67" s="390"/>
      <c r="C67" s="378" t="s">
        <v>400</v>
      </c>
      <c r="D67" s="6" t="s">
        <v>401</v>
      </c>
      <c r="E67" s="22" t="s">
        <v>402</v>
      </c>
    </row>
    <row r="68" spans="1:5" x14ac:dyDescent="0.2">
      <c r="A68" s="379"/>
      <c r="B68" s="391"/>
      <c r="C68" s="379"/>
      <c r="D68" s="6" t="s">
        <v>403</v>
      </c>
      <c r="E68" s="23">
        <v>42685</v>
      </c>
    </row>
    <row r="69" spans="1:5" x14ac:dyDescent="0.2">
      <c r="A69" s="379"/>
      <c r="B69" s="391"/>
      <c r="C69" s="379"/>
      <c r="D69" s="6" t="s">
        <v>404</v>
      </c>
      <c r="E69" s="22" t="s">
        <v>405</v>
      </c>
    </row>
    <row r="70" spans="1:5" x14ac:dyDescent="0.2">
      <c r="A70" s="379"/>
      <c r="B70" s="391"/>
      <c r="C70" s="379"/>
      <c r="D70" s="6" t="s">
        <v>406</v>
      </c>
      <c r="E70" s="18">
        <v>3</v>
      </c>
    </row>
    <row r="71" spans="1:5" x14ac:dyDescent="0.2">
      <c r="A71" s="379"/>
      <c r="B71" s="391"/>
      <c r="C71" s="379"/>
      <c r="D71" s="6" t="s">
        <v>407</v>
      </c>
      <c r="E71" s="21">
        <v>6</v>
      </c>
    </row>
    <row r="72" spans="1:5" x14ac:dyDescent="0.2">
      <c r="A72" s="379"/>
      <c r="B72" s="391"/>
      <c r="C72" s="379"/>
      <c r="D72" s="6" t="s">
        <v>408</v>
      </c>
      <c r="E72" s="22" t="s">
        <v>409</v>
      </c>
    </row>
    <row r="73" spans="1:5" x14ac:dyDescent="0.2">
      <c r="A73" s="379"/>
      <c r="B73" s="391"/>
      <c r="C73" s="379"/>
      <c r="D73" s="6" t="s">
        <v>410</v>
      </c>
      <c r="E73" s="21">
        <v>10</v>
      </c>
    </row>
    <row r="74" spans="1:5" x14ac:dyDescent="0.2">
      <c r="A74" s="380"/>
      <c r="B74" s="392"/>
      <c r="C74" s="380"/>
      <c r="D74" s="6" t="s">
        <v>411</v>
      </c>
      <c r="E74" s="21">
        <v>50</v>
      </c>
    </row>
    <row r="75" spans="1:5" x14ac:dyDescent="0.2">
      <c r="A75" s="378" t="s">
        <v>412</v>
      </c>
      <c r="B75" s="390"/>
      <c r="C75" s="378" t="s">
        <v>413</v>
      </c>
      <c r="D75" s="6" t="s">
        <v>414</v>
      </c>
      <c r="E75" s="22" t="s">
        <v>366</v>
      </c>
    </row>
    <row r="76" spans="1:5" x14ac:dyDescent="0.2">
      <c r="A76" s="379"/>
      <c r="B76" s="391"/>
      <c r="C76" s="379"/>
      <c r="D76" s="6" t="s">
        <v>415</v>
      </c>
      <c r="E76" s="22" t="s">
        <v>366</v>
      </c>
    </row>
    <row r="77" spans="1:5" x14ac:dyDescent="0.2">
      <c r="A77" s="379"/>
      <c r="B77" s="391"/>
      <c r="C77" s="379"/>
      <c r="D77" s="6" t="s">
        <v>416</v>
      </c>
      <c r="E77" s="22" t="s">
        <v>366</v>
      </c>
    </row>
    <row r="78" spans="1:5" x14ac:dyDescent="0.2">
      <c r="A78" s="380"/>
      <c r="B78" s="392"/>
      <c r="C78" s="380"/>
      <c r="D78" s="6" t="s">
        <v>417</v>
      </c>
      <c r="E78" s="22" t="s">
        <v>366</v>
      </c>
    </row>
    <row r="79" spans="1:5" x14ac:dyDescent="0.2">
      <c r="A79" s="378" t="s">
        <v>418</v>
      </c>
      <c r="B79" s="390"/>
      <c r="C79" s="378" t="s">
        <v>419</v>
      </c>
      <c r="D79" s="6" t="s">
        <v>420</v>
      </c>
      <c r="E79" s="22" t="s">
        <v>421</v>
      </c>
    </row>
    <row r="80" spans="1:5" x14ac:dyDescent="0.2">
      <c r="A80" s="379"/>
      <c r="B80" s="391"/>
      <c r="C80" s="379"/>
      <c r="D80" s="6" t="s">
        <v>422</v>
      </c>
      <c r="E80" s="22" t="s">
        <v>423</v>
      </c>
    </row>
    <row r="81" spans="1:5" x14ac:dyDescent="0.2">
      <c r="A81" s="379"/>
      <c r="B81" s="391"/>
      <c r="C81" s="379"/>
      <c r="D81" s="6" t="s">
        <v>424</v>
      </c>
      <c r="E81" s="22" t="s">
        <v>402</v>
      </c>
    </row>
    <row r="82" spans="1:5" ht="25.5" x14ac:dyDescent="0.2">
      <c r="A82" s="379"/>
      <c r="B82" s="391"/>
      <c r="C82" s="379"/>
      <c r="D82" s="6" t="s">
        <v>425</v>
      </c>
      <c r="E82" s="18">
        <v>4</v>
      </c>
    </row>
    <row r="83" spans="1:5" x14ac:dyDescent="0.2">
      <c r="A83" s="379"/>
      <c r="B83" s="391"/>
      <c r="C83" s="379"/>
      <c r="D83" s="6" t="s">
        <v>426</v>
      </c>
      <c r="E83" s="22" t="s">
        <v>427</v>
      </c>
    </row>
    <row r="84" spans="1:5" ht="25.5" x14ac:dyDescent="0.2">
      <c r="A84" s="380"/>
      <c r="B84" s="392"/>
      <c r="C84" s="380"/>
      <c r="D84" s="6" t="s">
        <v>428</v>
      </c>
      <c r="E84" s="22" t="s">
        <v>429</v>
      </c>
    </row>
    <row r="85" spans="1:5" x14ac:dyDescent="0.2">
      <c r="A85" s="378" t="s">
        <v>430</v>
      </c>
      <c r="B85" s="390"/>
      <c r="C85" s="378" t="s">
        <v>431</v>
      </c>
      <c r="D85" s="6" t="s">
        <v>367</v>
      </c>
      <c r="E85" s="22" t="s">
        <v>432</v>
      </c>
    </row>
    <row r="86" spans="1:5" x14ac:dyDescent="0.2">
      <c r="A86" s="379"/>
      <c r="B86" s="391"/>
      <c r="C86" s="379"/>
      <c r="D86" s="6" t="s">
        <v>433</v>
      </c>
      <c r="E86" s="23">
        <v>42125</v>
      </c>
    </row>
    <row r="87" spans="1:5" x14ac:dyDescent="0.2">
      <c r="A87" s="379"/>
      <c r="B87" s="391"/>
      <c r="C87" s="379"/>
      <c r="D87" s="6" t="s">
        <v>434</v>
      </c>
      <c r="E87" s="23">
        <v>42685</v>
      </c>
    </row>
    <row r="88" spans="1:5" x14ac:dyDescent="0.2">
      <c r="A88" s="380"/>
      <c r="B88" s="392"/>
      <c r="C88" s="380"/>
      <c r="D88" s="6" t="s">
        <v>65</v>
      </c>
      <c r="E88" s="22" t="s">
        <v>339</v>
      </c>
    </row>
    <row r="89" spans="1:5" x14ac:dyDescent="0.2">
      <c r="A89" s="378" t="s">
        <v>435</v>
      </c>
      <c r="B89" s="390"/>
      <c r="C89" s="378" t="s">
        <v>436</v>
      </c>
      <c r="D89" s="6" t="s">
        <v>394</v>
      </c>
      <c r="E89" s="22" t="s">
        <v>437</v>
      </c>
    </row>
    <row r="90" spans="1:5" x14ac:dyDescent="0.2">
      <c r="A90" s="379"/>
      <c r="B90" s="391"/>
      <c r="C90" s="379"/>
      <c r="D90" s="6" t="s">
        <v>382</v>
      </c>
      <c r="E90" s="22" t="s">
        <v>438</v>
      </c>
    </row>
    <row r="91" spans="1:5" x14ac:dyDescent="0.2">
      <c r="A91" s="379"/>
      <c r="B91" s="391"/>
      <c r="C91" s="379"/>
      <c r="D91" s="6" t="s">
        <v>439</v>
      </c>
      <c r="E91" s="21">
        <v>50000</v>
      </c>
    </row>
    <row r="92" spans="1:5" x14ac:dyDescent="0.2">
      <c r="A92" s="379"/>
      <c r="B92" s="391"/>
      <c r="C92" s="379"/>
      <c r="D92" s="6" t="s">
        <v>391</v>
      </c>
      <c r="E92" s="22" t="s">
        <v>440</v>
      </c>
    </row>
    <row r="93" spans="1:5" x14ac:dyDescent="0.2">
      <c r="A93" s="379"/>
      <c r="B93" s="391"/>
      <c r="C93" s="379"/>
      <c r="D93" s="6" t="s">
        <v>385</v>
      </c>
      <c r="E93" s="22" t="s">
        <v>352</v>
      </c>
    </row>
    <row r="94" spans="1:5" x14ac:dyDescent="0.2">
      <c r="A94" s="380"/>
      <c r="B94" s="392"/>
      <c r="C94" s="380"/>
      <c r="D94" s="6" t="s">
        <v>65</v>
      </c>
      <c r="E94" s="22" t="s">
        <v>339</v>
      </c>
    </row>
    <row r="95" spans="1:5" x14ac:dyDescent="0.2">
      <c r="A95" s="378" t="s">
        <v>441</v>
      </c>
      <c r="B95" s="390"/>
      <c r="C95" s="378" t="s">
        <v>442</v>
      </c>
      <c r="D95" s="6" t="s">
        <v>443</v>
      </c>
      <c r="E95" s="22" t="s">
        <v>444</v>
      </c>
    </row>
    <row r="96" spans="1:5" x14ac:dyDescent="0.2">
      <c r="A96" s="379"/>
      <c r="B96" s="391"/>
      <c r="C96" s="379"/>
      <c r="D96" s="6" t="s">
        <v>445</v>
      </c>
      <c r="E96" s="22" t="s">
        <v>446</v>
      </c>
    </row>
    <row r="97" spans="1:5" x14ac:dyDescent="0.2">
      <c r="A97" s="379"/>
      <c r="B97" s="391"/>
      <c r="C97" s="379"/>
      <c r="D97" s="6" t="s">
        <v>447</v>
      </c>
      <c r="E97" s="22" t="s">
        <v>448</v>
      </c>
    </row>
    <row r="98" spans="1:5" x14ac:dyDescent="0.2">
      <c r="A98" s="379"/>
      <c r="B98" s="391"/>
      <c r="C98" s="379"/>
      <c r="D98" s="6" t="s">
        <v>449</v>
      </c>
      <c r="E98" s="21">
        <v>30</v>
      </c>
    </row>
    <row r="99" spans="1:5" x14ac:dyDescent="0.2">
      <c r="A99" s="379"/>
      <c r="B99" s="391"/>
      <c r="C99" s="379"/>
      <c r="D99" s="6" t="s">
        <v>450</v>
      </c>
      <c r="E99" s="24">
        <v>42685</v>
      </c>
    </row>
    <row r="100" spans="1:5" x14ac:dyDescent="0.2">
      <c r="A100" s="379"/>
      <c r="B100" s="391"/>
      <c r="C100" s="379"/>
      <c r="D100" s="6" t="s">
        <v>451</v>
      </c>
      <c r="E100" s="22" t="s">
        <v>352</v>
      </c>
    </row>
    <row r="101" spans="1:5" x14ac:dyDescent="0.2">
      <c r="A101" s="380"/>
      <c r="B101" s="392"/>
      <c r="C101" s="380"/>
      <c r="D101" s="6" t="s">
        <v>65</v>
      </c>
      <c r="E101" s="22" t="s">
        <v>339</v>
      </c>
    </row>
    <row r="102" spans="1:5" x14ac:dyDescent="0.2">
      <c r="A102" s="378" t="s">
        <v>452</v>
      </c>
      <c r="B102" s="390"/>
      <c r="C102" s="378" t="s">
        <v>453</v>
      </c>
      <c r="D102" s="6" t="s">
        <v>454</v>
      </c>
      <c r="E102" s="22" t="s">
        <v>455</v>
      </c>
    </row>
    <row r="103" spans="1:5" x14ac:dyDescent="0.2">
      <c r="A103" s="379"/>
      <c r="B103" s="391"/>
      <c r="C103" s="379"/>
      <c r="D103" s="6" t="s">
        <v>394</v>
      </c>
      <c r="E103" s="22" t="s">
        <v>456</v>
      </c>
    </row>
    <row r="104" spans="1:5" x14ac:dyDescent="0.2">
      <c r="A104" s="379"/>
      <c r="B104" s="391"/>
      <c r="C104" s="379"/>
      <c r="D104" s="6" t="s">
        <v>457</v>
      </c>
      <c r="E104" s="21">
        <v>13800001111</v>
      </c>
    </row>
    <row r="105" spans="1:5" x14ac:dyDescent="0.2">
      <c r="A105" s="379"/>
      <c r="B105" s="391"/>
      <c r="C105" s="379"/>
      <c r="D105" s="6" t="s">
        <v>330</v>
      </c>
      <c r="E105" s="22" t="s">
        <v>458</v>
      </c>
    </row>
    <row r="106" spans="1:5" x14ac:dyDescent="0.2">
      <c r="A106" s="380"/>
      <c r="B106" s="392"/>
      <c r="C106" s="380"/>
      <c r="D106" s="6" t="s">
        <v>65</v>
      </c>
      <c r="E106" s="22" t="s">
        <v>339</v>
      </c>
    </row>
    <row r="107" spans="1:5" ht="25.5" x14ac:dyDescent="0.2">
      <c r="A107" s="378" t="s">
        <v>459</v>
      </c>
      <c r="B107" s="390"/>
      <c r="C107" s="378" t="s">
        <v>460</v>
      </c>
      <c r="D107" s="6" t="s">
        <v>461</v>
      </c>
      <c r="E107" s="22" t="s">
        <v>462</v>
      </c>
    </row>
    <row r="108" spans="1:5" x14ac:dyDescent="0.2">
      <c r="A108" s="379"/>
      <c r="B108" s="391"/>
      <c r="C108" s="379"/>
      <c r="D108" s="6" t="s">
        <v>463</v>
      </c>
      <c r="E108" s="21">
        <v>550</v>
      </c>
    </row>
    <row r="109" spans="1:5" x14ac:dyDescent="0.2">
      <c r="A109" s="379"/>
      <c r="B109" s="391"/>
      <c r="C109" s="379"/>
      <c r="D109" s="6" t="s">
        <v>464</v>
      </c>
      <c r="E109" s="21">
        <v>600</v>
      </c>
    </row>
    <row r="110" spans="1:5" x14ac:dyDescent="0.2">
      <c r="A110" s="379"/>
      <c r="B110" s="391"/>
      <c r="C110" s="379"/>
      <c r="D110" s="6" t="s">
        <v>465</v>
      </c>
      <c r="E110" s="23">
        <v>42248</v>
      </c>
    </row>
    <row r="111" spans="1:5" x14ac:dyDescent="0.2">
      <c r="A111" s="379"/>
      <c r="B111" s="391"/>
      <c r="C111" s="379"/>
      <c r="D111" s="6" t="s">
        <v>466</v>
      </c>
      <c r="E111" s="22" t="s">
        <v>467</v>
      </c>
    </row>
    <row r="112" spans="1:5" x14ac:dyDescent="0.2">
      <c r="A112" s="379"/>
      <c r="B112" s="391"/>
      <c r="C112" s="379"/>
      <c r="D112" s="6" t="s">
        <v>468</v>
      </c>
      <c r="E112" s="22" t="s">
        <v>339</v>
      </c>
    </row>
    <row r="113" spans="1:5" x14ac:dyDescent="0.2">
      <c r="A113" s="379"/>
      <c r="B113" s="391"/>
      <c r="C113" s="379"/>
      <c r="D113" s="6" t="s">
        <v>469</v>
      </c>
      <c r="E113" s="22" t="s">
        <v>339</v>
      </c>
    </row>
    <row r="114" spans="1:5" ht="25.5" x14ac:dyDescent="0.2">
      <c r="A114" s="379"/>
      <c r="B114" s="391"/>
      <c r="C114" s="379"/>
      <c r="D114" s="6" t="s">
        <v>470</v>
      </c>
      <c r="E114" s="22" t="s">
        <v>339</v>
      </c>
    </row>
    <row r="115" spans="1:5" x14ac:dyDescent="0.2">
      <c r="A115" s="379"/>
      <c r="B115" s="391"/>
      <c r="C115" s="379"/>
      <c r="D115" s="6" t="s">
        <v>471</v>
      </c>
      <c r="E115" s="22"/>
    </row>
    <row r="116" spans="1:5" x14ac:dyDescent="0.2">
      <c r="A116" s="379"/>
      <c r="B116" s="391"/>
      <c r="C116" s="379"/>
      <c r="D116" s="6" t="s">
        <v>472</v>
      </c>
      <c r="E116" s="22"/>
    </row>
    <row r="117" spans="1:5" x14ac:dyDescent="0.2">
      <c r="A117" s="380"/>
      <c r="B117" s="392"/>
      <c r="C117" s="380"/>
      <c r="D117" s="6" t="s">
        <v>473</v>
      </c>
      <c r="E117" s="22"/>
    </row>
    <row r="118" spans="1:5" x14ac:dyDescent="0.2">
      <c r="A118" s="381" t="s">
        <v>474</v>
      </c>
      <c r="B118" s="390"/>
      <c r="C118" s="378" t="s">
        <v>475</v>
      </c>
      <c r="D118" s="6" t="s">
        <v>476</v>
      </c>
      <c r="E118" s="22" t="s">
        <v>477</v>
      </c>
    </row>
    <row r="119" spans="1:5" x14ac:dyDescent="0.2">
      <c r="A119" s="382"/>
      <c r="B119" s="391"/>
      <c r="C119" s="379"/>
      <c r="D119" s="6" t="s">
        <v>478</v>
      </c>
      <c r="E119" s="22" t="s">
        <v>479</v>
      </c>
    </row>
    <row r="120" spans="1:5" x14ac:dyDescent="0.2">
      <c r="A120" s="382"/>
      <c r="B120" s="391"/>
      <c r="C120" s="379"/>
      <c r="D120" s="6" t="s">
        <v>480</v>
      </c>
      <c r="E120" s="22" t="s">
        <v>339</v>
      </c>
    </row>
    <row r="121" spans="1:5" x14ac:dyDescent="0.2">
      <c r="A121" s="382"/>
      <c r="B121" s="391"/>
      <c r="C121" s="379"/>
      <c r="D121" s="6" t="s">
        <v>65</v>
      </c>
      <c r="E121" s="22" t="s">
        <v>339</v>
      </c>
    </row>
    <row r="122" spans="1:5" x14ac:dyDescent="0.2">
      <c r="A122" s="382"/>
      <c r="B122" s="391"/>
      <c r="C122" s="380"/>
      <c r="D122" s="6" t="s">
        <v>481</v>
      </c>
      <c r="E122" s="22" t="s">
        <v>482</v>
      </c>
    </row>
    <row r="123" spans="1:5" x14ac:dyDescent="0.2">
      <c r="A123" s="382"/>
      <c r="B123" s="391"/>
      <c r="C123" s="378" t="s">
        <v>483</v>
      </c>
      <c r="D123" s="6" t="s">
        <v>484</v>
      </c>
      <c r="E123" s="25">
        <v>42638</v>
      </c>
    </row>
    <row r="124" spans="1:5" x14ac:dyDescent="0.2">
      <c r="A124" s="382"/>
      <c r="B124" s="391"/>
      <c r="C124" s="379"/>
      <c r="D124" s="6" t="s">
        <v>480</v>
      </c>
      <c r="E124" s="22" t="s">
        <v>339</v>
      </c>
    </row>
    <row r="125" spans="1:5" x14ac:dyDescent="0.2">
      <c r="A125" s="383"/>
      <c r="B125" s="392"/>
      <c r="C125" s="380"/>
      <c r="D125" s="6" t="s">
        <v>485</v>
      </c>
      <c r="E125" s="22" t="s">
        <v>486</v>
      </c>
    </row>
    <row r="126" spans="1:5" x14ac:dyDescent="0.2">
      <c r="A126" s="378" t="s">
        <v>487</v>
      </c>
      <c r="B126" s="390"/>
      <c r="C126" s="378" t="s">
        <v>488</v>
      </c>
      <c r="D126" s="6" t="s">
        <v>489</v>
      </c>
      <c r="E126" s="22" t="s">
        <v>490</v>
      </c>
    </row>
    <row r="127" spans="1:5" x14ac:dyDescent="0.2">
      <c r="A127" s="379"/>
      <c r="B127" s="391"/>
      <c r="C127" s="379"/>
      <c r="D127" s="6" t="s">
        <v>491</v>
      </c>
      <c r="E127" s="21">
        <v>5000</v>
      </c>
    </row>
    <row r="128" spans="1:5" x14ac:dyDescent="0.2">
      <c r="A128" s="379"/>
      <c r="B128" s="391"/>
      <c r="C128" s="379"/>
      <c r="D128" s="6" t="s">
        <v>492</v>
      </c>
      <c r="E128" s="21">
        <v>15000</v>
      </c>
    </row>
    <row r="129" spans="1:5" x14ac:dyDescent="0.2">
      <c r="A129" s="379"/>
      <c r="B129" s="391"/>
      <c r="C129" s="379"/>
      <c r="D129" s="6" t="s">
        <v>493</v>
      </c>
      <c r="E129" s="21" t="s">
        <v>494</v>
      </c>
    </row>
    <row r="130" spans="1:5" x14ac:dyDescent="0.2">
      <c r="A130" s="379"/>
      <c r="B130" s="391"/>
      <c r="C130" s="379"/>
      <c r="D130" s="6" t="s">
        <v>495</v>
      </c>
      <c r="E130" s="21">
        <v>800</v>
      </c>
    </row>
    <row r="131" spans="1:5" x14ac:dyDescent="0.2">
      <c r="A131" s="379"/>
      <c r="B131" s="391"/>
      <c r="C131" s="379"/>
      <c r="D131" s="6" t="s">
        <v>496</v>
      </c>
      <c r="E131" s="21" t="s">
        <v>339</v>
      </c>
    </row>
    <row r="132" spans="1:5" x14ac:dyDescent="0.2">
      <c r="A132" s="379"/>
      <c r="B132" s="391"/>
      <c r="C132" s="379"/>
      <c r="D132" s="6" t="s">
        <v>497</v>
      </c>
      <c r="E132" s="21">
        <v>50</v>
      </c>
    </row>
    <row r="133" spans="1:5" x14ac:dyDescent="0.2">
      <c r="A133" s="379"/>
      <c r="B133" s="391"/>
      <c r="C133" s="379"/>
      <c r="D133" s="6" t="s">
        <v>498</v>
      </c>
      <c r="E133" s="21">
        <v>30</v>
      </c>
    </row>
    <row r="134" spans="1:5" x14ac:dyDescent="0.2">
      <c r="A134" s="379"/>
      <c r="B134" s="391"/>
      <c r="C134" s="380"/>
      <c r="D134" s="6" t="s">
        <v>499</v>
      </c>
      <c r="E134" s="21">
        <v>60</v>
      </c>
    </row>
    <row r="135" spans="1:5" x14ac:dyDescent="0.2">
      <c r="A135" s="379"/>
      <c r="B135" s="391"/>
      <c r="C135" s="378" t="s">
        <v>500</v>
      </c>
      <c r="D135" s="6" t="s">
        <v>501</v>
      </c>
      <c r="E135" s="21">
        <v>3</v>
      </c>
    </row>
    <row r="136" spans="1:5" x14ac:dyDescent="0.2">
      <c r="A136" s="379"/>
      <c r="B136" s="391"/>
      <c r="C136" s="379"/>
      <c r="D136" s="6" t="s">
        <v>502</v>
      </c>
      <c r="E136" s="22" t="s">
        <v>503</v>
      </c>
    </row>
    <row r="137" spans="1:5" x14ac:dyDescent="0.2">
      <c r="A137" s="379"/>
      <c r="B137" s="391"/>
      <c r="C137" s="379"/>
      <c r="D137" s="6" t="s">
        <v>504</v>
      </c>
      <c r="E137" s="22" t="s">
        <v>505</v>
      </c>
    </row>
    <row r="138" spans="1:5" x14ac:dyDescent="0.2">
      <c r="A138" s="379"/>
      <c r="B138" s="391"/>
      <c r="C138" s="380"/>
      <c r="D138" s="6" t="s">
        <v>65</v>
      </c>
      <c r="E138" s="22" t="s">
        <v>339</v>
      </c>
    </row>
    <row r="139" spans="1:5" x14ac:dyDescent="0.2">
      <c r="A139" s="379"/>
      <c r="B139" s="391"/>
      <c r="C139" s="378" t="s">
        <v>506</v>
      </c>
      <c r="D139" s="6" t="s">
        <v>507</v>
      </c>
      <c r="E139" s="21">
        <v>1</v>
      </c>
    </row>
    <row r="140" spans="1:5" x14ac:dyDescent="0.2">
      <c r="A140" s="379"/>
      <c r="B140" s="391"/>
      <c r="C140" s="379"/>
      <c r="D140" s="6" t="s">
        <v>508</v>
      </c>
      <c r="E140" s="22" t="s">
        <v>509</v>
      </c>
    </row>
    <row r="141" spans="1:5" x14ac:dyDescent="0.2">
      <c r="A141" s="379"/>
      <c r="B141" s="391"/>
      <c r="C141" s="379"/>
      <c r="D141" s="6" t="s">
        <v>510</v>
      </c>
      <c r="E141" s="21">
        <v>2</v>
      </c>
    </row>
    <row r="142" spans="1:5" x14ac:dyDescent="0.2">
      <c r="A142" s="379"/>
      <c r="B142" s="391"/>
      <c r="C142" s="379"/>
      <c r="D142" s="6" t="s">
        <v>511</v>
      </c>
      <c r="E142" s="21" t="s">
        <v>512</v>
      </c>
    </row>
    <row r="143" spans="1:5" x14ac:dyDescent="0.2">
      <c r="A143" s="379"/>
      <c r="B143" s="391"/>
      <c r="C143" s="379"/>
      <c r="D143" s="6" t="s">
        <v>513</v>
      </c>
      <c r="E143" s="21">
        <v>3</v>
      </c>
    </row>
    <row r="144" spans="1:5" x14ac:dyDescent="0.2">
      <c r="A144" s="379"/>
      <c r="B144" s="391"/>
      <c r="C144" s="379"/>
      <c r="D144" s="6" t="s">
        <v>514</v>
      </c>
      <c r="E144" s="23">
        <v>42651</v>
      </c>
    </row>
    <row r="145" spans="1:5" x14ac:dyDescent="0.2">
      <c r="A145" s="379"/>
      <c r="B145" s="391"/>
      <c r="C145" s="379"/>
      <c r="D145" s="6" t="s">
        <v>515</v>
      </c>
      <c r="E145" s="21"/>
    </row>
    <row r="146" spans="1:5" x14ac:dyDescent="0.2">
      <c r="A146" s="379"/>
      <c r="B146" s="391"/>
      <c r="C146" s="380"/>
      <c r="D146" s="6" t="s">
        <v>65</v>
      </c>
      <c r="E146" s="21" t="s">
        <v>339</v>
      </c>
    </row>
    <row r="147" spans="1:5" x14ac:dyDescent="0.2">
      <c r="A147" s="379"/>
      <c r="B147" s="391"/>
      <c r="C147" s="378" t="s">
        <v>516</v>
      </c>
      <c r="D147" s="6" t="s">
        <v>507</v>
      </c>
      <c r="E147" s="21">
        <v>1</v>
      </c>
    </row>
    <row r="148" spans="1:5" x14ac:dyDescent="0.2">
      <c r="A148" s="379"/>
      <c r="B148" s="391"/>
      <c r="C148" s="379"/>
      <c r="D148" s="6" t="s">
        <v>508</v>
      </c>
      <c r="E148" s="22" t="s">
        <v>509</v>
      </c>
    </row>
    <row r="149" spans="1:5" x14ac:dyDescent="0.2">
      <c r="A149" s="379"/>
      <c r="B149" s="391"/>
      <c r="C149" s="379"/>
      <c r="D149" s="6" t="s">
        <v>510</v>
      </c>
      <c r="E149" s="21">
        <v>2</v>
      </c>
    </row>
    <row r="150" spans="1:5" x14ac:dyDescent="0.2">
      <c r="A150" s="379"/>
      <c r="B150" s="391"/>
      <c r="C150" s="379"/>
      <c r="D150" s="6" t="s">
        <v>511</v>
      </c>
      <c r="E150" s="21" t="s">
        <v>512</v>
      </c>
    </row>
    <row r="151" spans="1:5" x14ac:dyDescent="0.2">
      <c r="A151" s="379"/>
      <c r="B151" s="391"/>
      <c r="C151" s="379"/>
      <c r="D151" s="6" t="s">
        <v>513</v>
      </c>
      <c r="E151" s="21">
        <v>3</v>
      </c>
    </row>
    <row r="152" spans="1:5" x14ac:dyDescent="0.2">
      <c r="A152" s="379"/>
      <c r="B152" s="391"/>
      <c r="C152" s="379"/>
      <c r="D152" s="6" t="s">
        <v>514</v>
      </c>
      <c r="E152" s="23">
        <v>42651</v>
      </c>
    </row>
    <row r="153" spans="1:5" x14ac:dyDescent="0.2">
      <c r="A153" s="379"/>
      <c r="B153" s="391"/>
      <c r="C153" s="379"/>
      <c r="D153" s="6" t="s">
        <v>515</v>
      </c>
      <c r="E153" s="21"/>
    </row>
    <row r="154" spans="1:5" x14ac:dyDescent="0.2">
      <c r="A154" s="380"/>
      <c r="B154" s="392"/>
      <c r="C154" s="380"/>
      <c r="D154" s="6" t="s">
        <v>65</v>
      </c>
      <c r="E154" s="21" t="s">
        <v>339</v>
      </c>
    </row>
    <row r="155" spans="1:5" ht="25.5" x14ac:dyDescent="0.2">
      <c r="A155" s="378" t="s">
        <v>517</v>
      </c>
      <c r="B155" s="390"/>
      <c r="C155" s="378" t="s">
        <v>518</v>
      </c>
      <c r="D155" s="6" t="s">
        <v>519</v>
      </c>
      <c r="E155" s="22" t="s">
        <v>520</v>
      </c>
    </row>
    <row r="156" spans="1:5" x14ac:dyDescent="0.2">
      <c r="A156" s="380"/>
      <c r="B156" s="392"/>
      <c r="C156" s="380"/>
      <c r="D156" s="6" t="s">
        <v>521</v>
      </c>
      <c r="E156" s="22" t="s">
        <v>339</v>
      </c>
    </row>
    <row r="157" spans="1:5" ht="25.5" x14ac:dyDescent="0.2">
      <c r="A157" s="378" t="s">
        <v>522</v>
      </c>
      <c r="B157" s="390"/>
      <c r="C157" s="378" t="s">
        <v>523</v>
      </c>
      <c r="D157" s="6" t="s">
        <v>524</v>
      </c>
      <c r="E157" s="22" t="s">
        <v>525</v>
      </c>
    </row>
    <row r="158" spans="1:5" x14ac:dyDescent="0.2">
      <c r="A158" s="379"/>
      <c r="B158" s="391"/>
      <c r="C158" s="379"/>
      <c r="D158" s="6" t="s">
        <v>526</v>
      </c>
      <c r="E158" s="22" t="s">
        <v>527</v>
      </c>
    </row>
    <row r="159" spans="1:5" x14ac:dyDescent="0.2">
      <c r="A159" s="379"/>
      <c r="B159" s="391"/>
      <c r="C159" s="379"/>
      <c r="D159" s="6" t="s">
        <v>528</v>
      </c>
      <c r="E159" s="22" t="s">
        <v>529</v>
      </c>
    </row>
    <row r="160" spans="1:5" x14ac:dyDescent="0.2">
      <c r="A160" s="380"/>
      <c r="B160" s="392"/>
      <c r="C160" s="380"/>
      <c r="D160" s="6" t="s">
        <v>530</v>
      </c>
      <c r="E160" s="22" t="s">
        <v>531</v>
      </c>
    </row>
    <row r="161" spans="1:5" x14ac:dyDescent="0.2">
      <c r="A161" s="22" t="s">
        <v>532</v>
      </c>
      <c r="B161" s="22"/>
      <c r="C161" s="378" t="s">
        <v>533</v>
      </c>
      <c r="D161" s="6" t="s">
        <v>501</v>
      </c>
      <c r="E161" s="18">
        <v>1</v>
      </c>
    </row>
    <row r="162" spans="1:5" x14ac:dyDescent="0.2">
      <c r="A162" s="22"/>
      <c r="B162" s="22"/>
      <c r="C162" s="379"/>
      <c r="D162" s="6" t="s">
        <v>534</v>
      </c>
      <c r="E162" s="22" t="s">
        <v>535</v>
      </c>
    </row>
    <row r="163" spans="1:5" x14ac:dyDescent="0.2">
      <c r="A163" s="22"/>
      <c r="B163" s="22"/>
      <c r="C163" s="379"/>
      <c r="D163" s="6" t="s">
        <v>536</v>
      </c>
      <c r="E163" s="22" t="s">
        <v>537</v>
      </c>
    </row>
    <row r="164" spans="1:5" x14ac:dyDescent="0.2">
      <c r="A164" s="22"/>
      <c r="B164" s="22"/>
      <c r="C164" s="379"/>
      <c r="D164" s="6" t="s">
        <v>538</v>
      </c>
      <c r="E164" s="22" t="s">
        <v>539</v>
      </c>
    </row>
    <row r="165" spans="1:5" x14ac:dyDescent="0.2">
      <c r="A165" s="22"/>
      <c r="B165" s="22"/>
      <c r="C165" s="379"/>
      <c r="D165" s="6" t="s">
        <v>65</v>
      </c>
      <c r="E165" s="22" t="s">
        <v>339</v>
      </c>
    </row>
    <row r="166" spans="1:5" x14ac:dyDescent="0.2">
      <c r="A166" s="22"/>
      <c r="B166" s="22"/>
      <c r="C166" s="380"/>
      <c r="D166" s="6" t="s">
        <v>540</v>
      </c>
      <c r="E166" s="22" t="s">
        <v>541</v>
      </c>
    </row>
  </sheetData>
  <mergeCells count="61">
    <mergeCell ref="C157:C160"/>
    <mergeCell ref="C161:C166"/>
    <mergeCell ref="D46:D47"/>
    <mergeCell ref="E46:E47"/>
    <mergeCell ref="C126:C134"/>
    <mergeCell ref="C135:C138"/>
    <mergeCell ref="C139:C146"/>
    <mergeCell ref="C147:C154"/>
    <mergeCell ref="C155:C156"/>
    <mergeCell ref="C95:C101"/>
    <mergeCell ref="C102:C106"/>
    <mergeCell ref="C107:C117"/>
    <mergeCell ref="C118:C122"/>
    <mergeCell ref="C123:C125"/>
    <mergeCell ref="B157:B160"/>
    <mergeCell ref="C20:C23"/>
    <mergeCell ref="C24:C27"/>
    <mergeCell ref="C28:C31"/>
    <mergeCell ref="C34:C37"/>
    <mergeCell ref="C38:C40"/>
    <mergeCell ref="C41:C43"/>
    <mergeCell ref="C46:C50"/>
    <mergeCell ref="C51:C53"/>
    <mergeCell ref="C54:C62"/>
    <mergeCell ref="C63:C66"/>
    <mergeCell ref="C67:C74"/>
    <mergeCell ref="C75:C78"/>
    <mergeCell ref="C79:C84"/>
    <mergeCell ref="C85:C88"/>
    <mergeCell ref="C89:C94"/>
    <mergeCell ref="A157:A160"/>
    <mergeCell ref="B2:B14"/>
    <mergeCell ref="B15:B45"/>
    <mergeCell ref="B46:B50"/>
    <mergeCell ref="B51:B66"/>
    <mergeCell ref="B67:B74"/>
    <mergeCell ref="B75:B78"/>
    <mergeCell ref="B79:B84"/>
    <mergeCell ref="B85:B88"/>
    <mergeCell ref="B89:B94"/>
    <mergeCell ref="B95:B101"/>
    <mergeCell ref="B102:B106"/>
    <mergeCell ref="B107:B117"/>
    <mergeCell ref="B118:B125"/>
    <mergeCell ref="B126:B154"/>
    <mergeCell ref="B155:B156"/>
    <mergeCell ref="A102:A106"/>
    <mergeCell ref="A107:A117"/>
    <mergeCell ref="A118:A125"/>
    <mergeCell ref="A126:A154"/>
    <mergeCell ref="A155:A156"/>
    <mergeCell ref="A75:A78"/>
    <mergeCell ref="A79:A84"/>
    <mergeCell ref="A85:A88"/>
    <mergeCell ref="A89:A94"/>
    <mergeCell ref="A95:A101"/>
    <mergeCell ref="A2:A14"/>
    <mergeCell ref="A15:A45"/>
    <mergeCell ref="A46:A50"/>
    <mergeCell ref="A51:A66"/>
    <mergeCell ref="A67:A74"/>
  </mergeCells>
  <phoneticPr fontId="7"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47"/>
  <sheetViews>
    <sheetView topLeftCell="A13" workbookViewId="0">
      <selection activeCell="E3" sqref="E3"/>
    </sheetView>
  </sheetViews>
  <sheetFormatPr defaultColWidth="9.140625" defaultRowHeight="12.75" x14ac:dyDescent="0.2"/>
  <cols>
    <col min="1" max="1" width="4.28515625" style="28" customWidth="1"/>
    <col min="2" max="2" width="22.42578125" style="28" customWidth="1"/>
    <col min="3" max="4" width="7.28515625" style="28" customWidth="1"/>
    <col min="5" max="5" width="8.28515625" style="28" customWidth="1"/>
    <col min="6" max="6" width="1.42578125" style="28" customWidth="1"/>
    <col min="7" max="11" width="7.7109375" style="28" customWidth="1"/>
    <col min="12" max="12" width="7.28515625" style="28" customWidth="1"/>
    <col min="13" max="13" width="6.85546875" style="28" customWidth="1"/>
    <col min="14" max="17" width="7.140625" style="28" customWidth="1"/>
    <col min="18" max="16384" width="9.140625" style="28"/>
  </cols>
  <sheetData>
    <row r="1" spans="1:12" ht="15.75" customHeight="1" x14ac:dyDescent="0.2"/>
    <row r="2" spans="1:12" ht="20.25" x14ac:dyDescent="0.3">
      <c r="F2" s="149" t="str">
        <f>Snapshot!$I$9</f>
        <v>Release 1.1</v>
      </c>
      <c r="G2" s="149"/>
      <c r="H2" s="149"/>
      <c r="I2" s="149"/>
    </row>
    <row r="3" spans="1:12" x14ac:dyDescent="0.2">
      <c r="F3" s="150" t="str">
        <f>"Project: "&amp;Snapshot!$B$16&amp;"  "&amp;Snapshot!$B$17</f>
        <v>Project: P18  教育平台</v>
      </c>
      <c r="G3" s="150"/>
      <c r="H3" s="150"/>
    </row>
    <row r="4" spans="1:12" ht="4.5" customHeight="1" x14ac:dyDescent="0.2"/>
    <row r="5" spans="1:12" ht="23.25" x14ac:dyDescent="0.2">
      <c r="A5" s="151" t="s">
        <v>46</v>
      </c>
      <c r="B5" s="151"/>
      <c r="C5" s="152"/>
      <c r="D5" s="152"/>
      <c r="E5" s="152"/>
      <c r="F5" s="152"/>
      <c r="G5" s="152"/>
      <c r="H5" s="152"/>
      <c r="I5" s="152"/>
      <c r="J5" s="152"/>
      <c r="K5" s="152"/>
      <c r="L5" s="152"/>
    </row>
    <row r="6" spans="1:12" x14ac:dyDescent="0.2">
      <c r="A6" s="49"/>
      <c r="B6" s="49"/>
      <c r="C6" s="49"/>
      <c r="D6" s="49"/>
      <c r="E6" s="49"/>
      <c r="F6" s="49"/>
      <c r="G6" s="49"/>
      <c r="H6" s="49"/>
      <c r="I6" s="49"/>
      <c r="J6" s="49"/>
      <c r="K6" s="49"/>
      <c r="L6" s="49"/>
    </row>
    <row r="7" spans="1:12" ht="16.5" customHeight="1" x14ac:dyDescent="0.2">
      <c r="A7" s="49"/>
      <c r="B7" s="153"/>
      <c r="C7" s="154"/>
      <c r="D7" s="154"/>
      <c r="E7" s="155"/>
      <c r="F7" s="49"/>
      <c r="G7" s="49"/>
      <c r="H7" s="49"/>
      <c r="I7" s="49"/>
      <c r="J7" s="49"/>
      <c r="K7" s="49"/>
      <c r="L7" s="49"/>
    </row>
    <row r="8" spans="1:12" x14ac:dyDescent="0.2">
      <c r="A8" s="49"/>
      <c r="B8" s="49"/>
      <c r="C8" s="49"/>
      <c r="D8" s="49"/>
      <c r="E8" s="49"/>
      <c r="F8" s="49"/>
      <c r="G8" s="49"/>
      <c r="H8" s="49"/>
      <c r="I8" s="49"/>
      <c r="J8" s="49"/>
      <c r="K8" s="49"/>
      <c r="L8" s="49"/>
    </row>
    <row r="9" spans="1:12" x14ac:dyDescent="0.2">
      <c r="A9" s="49"/>
      <c r="B9" s="49"/>
      <c r="C9" s="49"/>
      <c r="D9" s="49"/>
      <c r="E9" s="49"/>
      <c r="F9" s="49"/>
      <c r="G9" s="49"/>
      <c r="H9" s="49"/>
      <c r="I9" s="49"/>
      <c r="J9" s="49"/>
      <c r="K9" s="49"/>
      <c r="L9" s="49"/>
    </row>
    <row r="10" spans="1:12" x14ac:dyDescent="0.2">
      <c r="A10" s="49"/>
      <c r="B10" s="49"/>
      <c r="C10" s="49"/>
      <c r="D10" s="49"/>
      <c r="E10" s="49"/>
      <c r="F10" s="49"/>
      <c r="G10" s="49"/>
      <c r="H10" s="49"/>
      <c r="I10" s="49"/>
      <c r="J10" s="49"/>
      <c r="K10" s="49"/>
      <c r="L10" s="49"/>
    </row>
    <row r="11" spans="1:12" x14ac:dyDescent="0.2">
      <c r="A11" s="49"/>
      <c r="B11" s="49"/>
      <c r="C11" s="49"/>
      <c r="D11" s="49"/>
      <c r="E11" s="49"/>
      <c r="F11" s="49"/>
      <c r="G11" s="49"/>
      <c r="H11" s="49"/>
      <c r="I11" s="49"/>
      <c r="J11" s="49"/>
      <c r="K11" s="49"/>
      <c r="L11" s="49"/>
    </row>
    <row r="12" spans="1:12" x14ac:dyDescent="0.2">
      <c r="A12" s="49"/>
      <c r="B12" s="49"/>
      <c r="C12" s="49"/>
      <c r="D12" s="49"/>
      <c r="E12" s="49"/>
      <c r="F12" s="49"/>
      <c r="G12" s="49"/>
      <c r="H12" s="49"/>
      <c r="I12" s="49"/>
      <c r="J12" s="49"/>
      <c r="K12" s="49"/>
      <c r="L12" s="49"/>
    </row>
    <row r="13" spans="1:12" x14ac:dyDescent="0.2">
      <c r="A13" s="49"/>
      <c r="B13" s="49"/>
      <c r="C13" s="49"/>
      <c r="D13" s="49"/>
      <c r="E13" s="49"/>
      <c r="F13" s="49"/>
      <c r="G13" s="49"/>
      <c r="H13" s="49"/>
      <c r="I13" s="49"/>
      <c r="J13" s="49"/>
      <c r="K13" s="49"/>
      <c r="L13" s="49"/>
    </row>
    <row r="14" spans="1:12" x14ac:dyDescent="0.2">
      <c r="A14" s="49"/>
      <c r="B14" s="49"/>
      <c r="C14" s="49"/>
      <c r="D14" s="49"/>
      <c r="E14" s="49"/>
      <c r="F14" s="49"/>
      <c r="G14" s="49"/>
      <c r="H14" s="49"/>
      <c r="I14" s="49"/>
      <c r="J14" s="49"/>
      <c r="K14" s="49"/>
      <c r="L14" s="49"/>
    </row>
    <row r="15" spans="1:12" x14ac:dyDescent="0.2">
      <c r="A15" s="49"/>
      <c r="B15" s="49"/>
      <c r="C15" s="49"/>
      <c r="D15" s="49"/>
      <c r="E15" s="49"/>
      <c r="F15" s="49"/>
      <c r="G15" s="49"/>
      <c r="H15" s="49"/>
      <c r="I15" s="49"/>
      <c r="J15" s="49"/>
      <c r="K15" s="49"/>
      <c r="L15" s="49"/>
    </row>
    <row r="16" spans="1:12" x14ac:dyDescent="0.2">
      <c r="A16" s="49"/>
      <c r="B16" s="49"/>
      <c r="C16" s="49"/>
      <c r="D16" s="49"/>
      <c r="E16" s="49"/>
      <c r="F16" s="49"/>
      <c r="G16" s="49"/>
      <c r="H16" s="49"/>
      <c r="I16" s="49"/>
      <c r="J16" s="49"/>
      <c r="K16" s="49"/>
      <c r="L16" s="49"/>
    </row>
    <row r="17" spans="1:12" ht="5.25" customHeight="1" x14ac:dyDescent="0.2">
      <c r="A17" s="49"/>
      <c r="B17" s="49"/>
      <c r="C17" s="49"/>
      <c r="D17" s="49"/>
      <c r="E17" s="49"/>
      <c r="F17" s="49"/>
      <c r="G17" s="49"/>
      <c r="H17" s="49"/>
      <c r="I17" s="49"/>
      <c r="J17" s="49"/>
      <c r="K17" s="49"/>
      <c r="L17" s="49"/>
    </row>
    <row r="18" spans="1:12" ht="15" x14ac:dyDescent="0.2">
      <c r="A18" s="156"/>
      <c r="B18" s="157"/>
      <c r="C18" s="157"/>
      <c r="D18" s="157"/>
      <c r="E18" s="158"/>
      <c r="F18" s="159"/>
      <c r="G18" s="49"/>
      <c r="H18" s="49"/>
      <c r="I18" s="49"/>
      <c r="J18" s="49"/>
      <c r="K18" s="49"/>
      <c r="L18" s="49"/>
    </row>
    <row r="19" spans="1:12" x14ac:dyDescent="0.2">
      <c r="A19" s="49"/>
      <c r="B19" s="49"/>
      <c r="C19" s="49"/>
      <c r="D19" s="49"/>
      <c r="E19" s="49"/>
      <c r="F19" s="49"/>
      <c r="G19" s="49"/>
      <c r="H19" s="49"/>
      <c r="I19" s="49"/>
      <c r="J19" s="49"/>
      <c r="K19" s="49"/>
      <c r="L19" s="49"/>
    </row>
    <row r="20" spans="1:12" x14ac:dyDescent="0.2">
      <c r="A20" s="49"/>
      <c r="B20" s="49"/>
      <c r="C20" s="49"/>
      <c r="D20" s="49"/>
      <c r="E20" s="49"/>
      <c r="F20" s="49"/>
      <c r="G20" s="49"/>
      <c r="H20" s="49"/>
      <c r="I20" s="49"/>
      <c r="J20" s="49"/>
      <c r="K20" s="49"/>
      <c r="L20" s="49"/>
    </row>
    <row r="21" spans="1:12" x14ac:dyDescent="0.2">
      <c r="A21" s="49"/>
      <c r="B21" s="49"/>
      <c r="C21" s="49"/>
      <c r="D21" s="49"/>
      <c r="E21" s="49"/>
      <c r="F21" s="49"/>
      <c r="G21" s="49"/>
      <c r="H21" s="49"/>
      <c r="I21" s="49"/>
      <c r="J21" s="49"/>
      <c r="K21" s="49"/>
      <c r="L21" s="49"/>
    </row>
    <row r="22" spans="1:12" x14ac:dyDescent="0.2">
      <c r="A22" s="49"/>
      <c r="B22" s="49"/>
      <c r="C22" s="49"/>
      <c r="D22" s="49"/>
      <c r="E22" s="49"/>
      <c r="F22" s="49"/>
      <c r="G22" s="49"/>
      <c r="H22" s="49"/>
      <c r="I22" s="49"/>
      <c r="J22" s="49"/>
      <c r="K22" s="49"/>
      <c r="L22" s="49"/>
    </row>
    <row r="23" spans="1:12" x14ac:dyDescent="0.2">
      <c r="A23" s="49"/>
      <c r="B23" s="49"/>
      <c r="C23" s="49"/>
      <c r="D23" s="49"/>
      <c r="E23" s="49"/>
      <c r="F23" s="49"/>
      <c r="G23" s="49"/>
      <c r="H23" s="49"/>
      <c r="I23" s="49"/>
      <c r="J23" s="49"/>
      <c r="K23" s="49"/>
      <c r="L23" s="49"/>
    </row>
    <row r="24" spans="1:12" x14ac:dyDescent="0.2">
      <c r="A24" s="49"/>
      <c r="B24" s="49"/>
      <c r="C24" s="49"/>
      <c r="D24" s="49"/>
      <c r="E24" s="49"/>
      <c r="F24" s="49"/>
      <c r="G24" s="49"/>
      <c r="H24" s="49"/>
      <c r="I24" s="49"/>
      <c r="J24" s="49"/>
      <c r="K24" s="49"/>
      <c r="L24" s="49"/>
    </row>
    <row r="25" spans="1:12" x14ac:dyDescent="0.2">
      <c r="A25" s="49"/>
      <c r="B25" s="49"/>
      <c r="C25" s="49"/>
      <c r="D25" s="49"/>
      <c r="E25" s="49"/>
      <c r="F25" s="49"/>
      <c r="G25" s="49"/>
      <c r="H25" s="49"/>
      <c r="I25" s="49"/>
      <c r="J25" s="49"/>
      <c r="K25" s="49"/>
      <c r="L25" s="49"/>
    </row>
    <row r="26" spans="1:12" x14ac:dyDescent="0.2">
      <c r="A26" s="49"/>
      <c r="B26" s="49"/>
      <c r="C26" s="49"/>
      <c r="D26" s="49"/>
      <c r="E26" s="49"/>
      <c r="F26" s="49"/>
      <c r="G26" s="49"/>
      <c r="H26" s="49"/>
      <c r="I26" s="49"/>
      <c r="J26" s="49"/>
      <c r="K26" s="49"/>
      <c r="L26" s="49"/>
    </row>
    <row r="27" spans="1:12" x14ac:dyDescent="0.2">
      <c r="A27" s="49"/>
      <c r="B27" s="49"/>
      <c r="C27" s="49"/>
      <c r="D27" s="49"/>
      <c r="E27" s="49"/>
      <c r="F27" s="49"/>
      <c r="G27" s="49"/>
      <c r="H27" s="49"/>
      <c r="I27" s="49"/>
      <c r="J27" s="49"/>
      <c r="K27" s="49"/>
      <c r="L27" s="49"/>
    </row>
    <row r="28" spans="1:12" ht="3" customHeight="1" x14ac:dyDescent="0.2">
      <c r="A28" s="49"/>
      <c r="B28" s="49"/>
      <c r="C28" s="49"/>
      <c r="D28" s="49"/>
      <c r="E28" s="49"/>
      <c r="F28" s="49"/>
      <c r="G28" s="49"/>
      <c r="H28" s="49"/>
      <c r="I28" s="49"/>
      <c r="J28" s="49"/>
      <c r="K28" s="49"/>
      <c r="L28" s="49"/>
    </row>
    <row r="29" spans="1:12" ht="6" customHeight="1" x14ac:dyDescent="0.2">
      <c r="A29" s="49"/>
      <c r="B29" s="49"/>
      <c r="C29" s="49"/>
      <c r="D29" s="49"/>
      <c r="E29" s="49"/>
      <c r="F29" s="49"/>
      <c r="G29" s="49"/>
      <c r="H29" s="49"/>
      <c r="I29" s="49"/>
      <c r="J29" s="49"/>
      <c r="K29" s="49"/>
      <c r="L29" s="49"/>
    </row>
    <row r="30" spans="1:12" ht="16.5" customHeight="1" x14ac:dyDescent="0.2">
      <c r="A30" s="160" t="s">
        <v>47</v>
      </c>
      <c r="B30" s="161"/>
      <c r="C30" s="161"/>
      <c r="D30" s="161"/>
      <c r="E30" s="162"/>
      <c r="F30" s="163"/>
      <c r="G30" s="163"/>
      <c r="H30" s="163"/>
      <c r="I30" s="163"/>
      <c r="J30" s="163"/>
      <c r="K30" s="163"/>
      <c r="L30" s="163"/>
    </row>
    <row r="31" spans="1:12" ht="28.5" customHeight="1" x14ac:dyDescent="0.2">
      <c r="A31" s="329" t="s">
        <v>48</v>
      </c>
      <c r="B31" s="322" t="s">
        <v>49</v>
      </c>
      <c r="C31" s="326" t="s">
        <v>50</v>
      </c>
      <c r="D31" s="327"/>
      <c r="E31" s="332" t="s">
        <v>51</v>
      </c>
      <c r="F31" s="164"/>
      <c r="G31" s="164"/>
      <c r="H31" s="164"/>
      <c r="I31" s="328"/>
      <c r="J31" s="328"/>
      <c r="K31" s="328"/>
      <c r="L31" s="328"/>
    </row>
    <row r="32" spans="1:12" x14ac:dyDescent="0.2">
      <c r="A32" s="330"/>
      <c r="B32" s="331"/>
      <c r="C32" s="165" t="s">
        <v>42</v>
      </c>
      <c r="D32" s="165" t="s">
        <v>40</v>
      </c>
      <c r="E32" s="333"/>
      <c r="F32" s="166"/>
      <c r="G32" s="166"/>
      <c r="H32" s="166"/>
      <c r="I32" s="166"/>
      <c r="J32" s="166"/>
      <c r="K32" s="166"/>
      <c r="L32" s="166"/>
    </row>
    <row r="33" spans="1:12" ht="16.5" customHeight="1" x14ac:dyDescent="0.2">
      <c r="A33" s="167">
        <v>1</v>
      </c>
      <c r="B33" s="168" t="s">
        <v>52</v>
      </c>
      <c r="C33" s="169">
        <v>109</v>
      </c>
      <c r="D33" s="170">
        <v>15</v>
      </c>
      <c r="E33" s="171">
        <v>40.4</v>
      </c>
      <c r="F33" s="172"/>
      <c r="G33" s="172"/>
      <c r="H33" s="172"/>
      <c r="I33" s="191"/>
      <c r="J33" s="191"/>
      <c r="K33" s="191"/>
      <c r="L33" s="191"/>
    </row>
    <row r="34" spans="1:12" ht="16.5" customHeight="1" x14ac:dyDescent="0.2">
      <c r="A34" s="173">
        <f t="shared" ref="A34:A42" si="0">A33+1</f>
        <v>2</v>
      </c>
      <c r="B34" s="174" t="s">
        <v>53</v>
      </c>
      <c r="C34" s="175">
        <v>356</v>
      </c>
      <c r="D34" s="176">
        <v>24</v>
      </c>
      <c r="E34" s="177">
        <v>111.3</v>
      </c>
      <c r="F34" s="172"/>
      <c r="G34" s="172"/>
      <c r="H34" s="172"/>
      <c r="I34" s="191"/>
      <c r="J34" s="191"/>
      <c r="K34" s="191"/>
      <c r="L34" s="191"/>
    </row>
    <row r="35" spans="1:12" ht="16.5" customHeight="1" x14ac:dyDescent="0.2">
      <c r="A35" s="173">
        <f t="shared" si="0"/>
        <v>3</v>
      </c>
      <c r="B35" s="174" t="s">
        <v>54</v>
      </c>
      <c r="C35" s="175">
        <v>379</v>
      </c>
      <c r="D35" s="176">
        <v>16</v>
      </c>
      <c r="E35" s="177">
        <v>90.8</v>
      </c>
      <c r="F35" s="172"/>
      <c r="G35" s="172"/>
      <c r="H35" s="172"/>
      <c r="I35" s="191"/>
      <c r="J35" s="191"/>
      <c r="K35" s="191"/>
      <c r="L35" s="191"/>
    </row>
    <row r="36" spans="1:12" ht="16.5" customHeight="1" x14ac:dyDescent="0.2">
      <c r="A36" s="173">
        <f t="shared" si="0"/>
        <v>4</v>
      </c>
      <c r="B36" s="174" t="s">
        <v>55</v>
      </c>
      <c r="C36" s="175">
        <v>412</v>
      </c>
      <c r="D36" s="176">
        <v>14</v>
      </c>
      <c r="E36" s="177">
        <v>92.3</v>
      </c>
      <c r="F36" s="172"/>
      <c r="G36" s="172"/>
      <c r="H36" s="172"/>
      <c r="I36" s="191"/>
      <c r="J36" s="191"/>
      <c r="K36" s="191"/>
      <c r="L36" s="191"/>
    </row>
    <row r="37" spans="1:12" ht="16.5" customHeight="1" x14ac:dyDescent="0.2">
      <c r="A37" s="173">
        <f t="shared" si="0"/>
        <v>5</v>
      </c>
      <c r="B37" s="174" t="s">
        <v>56</v>
      </c>
      <c r="C37" s="175">
        <v>439</v>
      </c>
      <c r="D37" s="176">
        <v>13</v>
      </c>
      <c r="E37" s="177">
        <v>75.8</v>
      </c>
      <c r="F37" s="172"/>
      <c r="G37" s="172"/>
      <c r="H37" s="172"/>
      <c r="I37" s="191"/>
      <c r="J37" s="191"/>
      <c r="K37" s="191"/>
      <c r="L37" s="191"/>
    </row>
    <row r="38" spans="1:12" ht="16.5" customHeight="1" x14ac:dyDescent="0.2">
      <c r="A38" s="173">
        <f t="shared" si="0"/>
        <v>6</v>
      </c>
      <c r="B38" s="174" t="s">
        <v>57</v>
      </c>
      <c r="C38" s="175">
        <v>504</v>
      </c>
      <c r="D38" s="176">
        <v>12</v>
      </c>
      <c r="E38" s="177">
        <v>85.4</v>
      </c>
      <c r="F38" s="172"/>
      <c r="G38" s="172"/>
      <c r="H38" s="172"/>
      <c r="I38" s="191"/>
      <c r="J38" s="191"/>
      <c r="K38" s="191"/>
      <c r="L38" s="191"/>
    </row>
    <row r="39" spans="1:12" ht="16.5" customHeight="1" x14ac:dyDescent="0.2">
      <c r="A39" s="173">
        <f t="shared" si="0"/>
        <v>7</v>
      </c>
      <c r="B39" s="174" t="s">
        <v>58</v>
      </c>
      <c r="C39" s="175">
        <v>514</v>
      </c>
      <c r="D39" s="176">
        <v>4</v>
      </c>
      <c r="E39" s="177">
        <v>76.400000000000006</v>
      </c>
      <c r="F39" s="172"/>
      <c r="G39" s="172"/>
      <c r="H39" s="172"/>
      <c r="I39" s="191"/>
      <c r="J39" s="191"/>
      <c r="K39" s="191"/>
      <c r="L39" s="191"/>
    </row>
    <row r="40" spans="1:12" ht="16.5" customHeight="1" x14ac:dyDescent="0.2">
      <c r="A40" s="173">
        <f t="shared" si="0"/>
        <v>8</v>
      </c>
      <c r="B40" s="174" t="s">
        <v>59</v>
      </c>
      <c r="C40" s="175">
        <v>519</v>
      </c>
      <c r="D40" s="176">
        <v>4</v>
      </c>
      <c r="E40" s="177">
        <v>65.2</v>
      </c>
      <c r="F40" s="172"/>
      <c r="G40" s="172"/>
      <c r="H40" s="172"/>
      <c r="I40" s="191"/>
      <c r="J40" s="191"/>
      <c r="K40" s="191"/>
      <c r="L40" s="191"/>
    </row>
    <row r="41" spans="1:12" ht="16.5" customHeight="1" x14ac:dyDescent="0.2">
      <c r="A41" s="173">
        <f t="shared" si="0"/>
        <v>9</v>
      </c>
      <c r="B41" s="174" t="s">
        <v>60</v>
      </c>
      <c r="C41" s="175">
        <v>543</v>
      </c>
      <c r="D41" s="176">
        <v>3</v>
      </c>
      <c r="E41" s="177">
        <v>66.400000000000006</v>
      </c>
      <c r="F41" s="172"/>
      <c r="G41" s="172"/>
      <c r="H41" s="172"/>
      <c r="I41" s="191"/>
      <c r="J41" s="191"/>
      <c r="K41" s="191"/>
      <c r="L41" s="191"/>
    </row>
    <row r="42" spans="1:12" ht="16.5" customHeight="1" x14ac:dyDescent="0.2">
      <c r="A42" s="173">
        <f t="shared" si="0"/>
        <v>10</v>
      </c>
      <c r="B42" s="174" t="s">
        <v>61</v>
      </c>
      <c r="C42" s="178">
        <v>552</v>
      </c>
      <c r="D42" s="179">
        <v>2</v>
      </c>
      <c r="E42" s="180">
        <v>61.8</v>
      </c>
      <c r="F42" s="172"/>
      <c r="G42" s="172"/>
      <c r="H42" s="172"/>
      <c r="I42" s="191"/>
      <c r="J42" s="191"/>
      <c r="K42" s="191"/>
      <c r="L42" s="191"/>
    </row>
    <row r="43" spans="1:12" x14ac:dyDescent="0.2">
      <c r="A43" s="181"/>
      <c r="B43" s="182"/>
      <c r="C43" s="182"/>
      <c r="D43" s="182"/>
      <c r="E43" s="183"/>
      <c r="F43" s="172"/>
      <c r="G43" s="172"/>
      <c r="H43" s="172"/>
      <c r="I43" s="191"/>
      <c r="J43" s="191"/>
      <c r="K43" s="191"/>
      <c r="L43" s="191"/>
    </row>
    <row r="44" spans="1:12" x14ac:dyDescent="0.2">
      <c r="A44" s="184"/>
      <c r="B44" s="185"/>
      <c r="C44" s="185"/>
      <c r="D44" s="185"/>
      <c r="E44" s="186"/>
      <c r="F44" s="172"/>
      <c r="G44" s="172"/>
      <c r="H44" s="172"/>
      <c r="I44" s="191"/>
      <c r="J44" s="191"/>
      <c r="K44" s="49"/>
      <c r="L44" s="192" t="s">
        <v>45</v>
      </c>
    </row>
    <row r="45" spans="1:12" x14ac:dyDescent="0.2">
      <c r="A45" s="187"/>
      <c r="B45" s="185"/>
      <c r="C45" s="185"/>
      <c r="D45" s="185"/>
      <c r="E45" s="186"/>
      <c r="F45" s="172"/>
      <c r="G45" s="172"/>
      <c r="H45" s="172"/>
      <c r="I45" s="191"/>
      <c r="J45" s="191"/>
      <c r="K45" s="49"/>
      <c r="L45" s="49"/>
    </row>
    <row r="46" spans="1:12" ht="15" customHeight="1" x14ac:dyDescent="0.2">
      <c r="A46" s="188"/>
      <c r="B46" s="189"/>
      <c r="C46" s="189"/>
      <c r="D46" s="189"/>
      <c r="E46" s="190"/>
      <c r="F46" s="172"/>
      <c r="G46" s="172"/>
      <c r="H46" s="172"/>
      <c r="I46" s="191"/>
      <c r="J46" s="191"/>
      <c r="K46" s="49"/>
      <c r="L46" s="49"/>
    </row>
    <row r="47" spans="1:12" ht="6" customHeight="1" x14ac:dyDescent="0.2">
      <c r="A47" s="49"/>
      <c r="B47" s="49"/>
      <c r="C47" s="49"/>
      <c r="D47" s="49"/>
      <c r="E47" s="49"/>
      <c r="F47" s="49"/>
      <c r="G47" s="49"/>
      <c r="H47" s="49"/>
      <c r="I47" s="49"/>
      <c r="J47" s="49"/>
      <c r="K47" s="49"/>
      <c r="L47" s="49"/>
    </row>
  </sheetData>
  <mergeCells count="5">
    <mergeCell ref="C31:D31"/>
    <mergeCell ref="I31:L31"/>
    <mergeCell ref="A31:A32"/>
    <mergeCell ref="B31:B32"/>
    <mergeCell ref="E31:E32"/>
  </mergeCells>
  <phoneticPr fontId="7" type="noConversion"/>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4460" r:id="rId3">
          <objectPr defaultSize="0" altText="" r:id="rId4">
            <anchor moveWithCells="1">
              <from>
                <xdr:col>10</xdr:col>
                <xdr:colOff>104775</xdr:colOff>
                <xdr:row>44</xdr:row>
                <xdr:rowOff>19050</xdr:rowOff>
              </from>
              <to>
                <xdr:col>11</xdr:col>
                <xdr:colOff>400050</xdr:colOff>
                <xdr:row>45</xdr:row>
                <xdr:rowOff>161925</xdr:rowOff>
              </to>
            </anchor>
          </objectPr>
        </oleObject>
      </mc:Choice>
      <mc:Fallback>
        <oleObject progId="Paint.Picture" shapeId="104460" r:id="rId3"/>
      </mc:Fallback>
    </mc:AlternateContent>
    <mc:AlternateContent xmlns:mc="http://schemas.openxmlformats.org/markup-compatibility/2006">
      <mc:Choice Requires="x14">
        <oleObject progId="Paint.Picture" shapeId="104475" r:id="rId5">
          <objectPr defaultSize="0" altText="" r:id="rId6">
            <anchor moveWithCells="1" sizeWithCells="1">
              <from>
                <xdr:col>10</xdr:col>
                <xdr:colOff>409575</xdr:colOff>
                <xdr:row>0</xdr:row>
                <xdr:rowOff>95250</xdr:rowOff>
              </from>
              <to>
                <xdr:col>11</xdr:col>
                <xdr:colOff>219075</xdr:colOff>
                <xdr:row>1</xdr:row>
                <xdr:rowOff>209550</xdr:rowOff>
              </to>
            </anchor>
          </objectPr>
        </oleObject>
      </mc:Choice>
      <mc:Fallback>
        <oleObject progId="Paint.Picture" shapeId="104475" r:id="rId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11"/>
  <sheetViews>
    <sheetView workbookViewId="0">
      <selection activeCell="B25" sqref="B25"/>
    </sheetView>
  </sheetViews>
  <sheetFormatPr defaultColWidth="9" defaultRowHeight="12.75" x14ac:dyDescent="0.2"/>
  <cols>
    <col min="1" max="1" width="12.5703125" customWidth="1"/>
    <col min="2" max="2" width="31.5703125" bestFit="1" customWidth="1"/>
    <col min="4" max="4" width="8.7109375" hidden="1" customWidth="1"/>
  </cols>
  <sheetData>
    <row r="2" spans="1:4" ht="27" customHeight="1" x14ac:dyDescent="0.2">
      <c r="A2" s="142" t="s">
        <v>62</v>
      </c>
      <c r="B2" s="143"/>
      <c r="C2" s="143"/>
      <c r="D2" s="143"/>
    </row>
    <row r="3" spans="1:4" x14ac:dyDescent="0.2">
      <c r="A3" s="144" t="s">
        <v>63</v>
      </c>
      <c r="B3" s="144" t="s">
        <v>64</v>
      </c>
      <c r="C3" s="144" t="s">
        <v>65</v>
      </c>
      <c r="D3" s="144"/>
    </row>
    <row r="4" spans="1:4" x14ac:dyDescent="0.2">
      <c r="A4" s="145" t="s">
        <v>66</v>
      </c>
      <c r="B4" s="146" t="s">
        <v>542</v>
      </c>
      <c r="C4" s="144"/>
      <c r="D4" s="144"/>
    </row>
    <row r="5" spans="1:4" x14ac:dyDescent="0.2">
      <c r="A5" s="145" t="s">
        <v>67</v>
      </c>
      <c r="B5" s="247" t="s">
        <v>543</v>
      </c>
      <c r="C5" s="147"/>
      <c r="D5" s="147"/>
    </row>
    <row r="6" spans="1:4" x14ac:dyDescent="0.2">
      <c r="A6" s="145" t="s">
        <v>68</v>
      </c>
      <c r="B6" s="247" t="s">
        <v>544</v>
      </c>
      <c r="C6" s="147"/>
      <c r="D6" s="147"/>
    </row>
    <row r="7" spans="1:4" x14ac:dyDescent="0.2">
      <c r="A7" s="145" t="s">
        <v>69</v>
      </c>
      <c r="B7" s="147" t="s">
        <v>545</v>
      </c>
      <c r="C7" s="147"/>
      <c r="D7" s="148"/>
    </row>
    <row r="8" spans="1:4" x14ac:dyDescent="0.2">
      <c r="A8" s="145" t="s">
        <v>70</v>
      </c>
      <c r="B8" s="147" t="s">
        <v>546</v>
      </c>
      <c r="C8" s="147"/>
    </row>
    <row r="9" spans="1:4" x14ac:dyDescent="0.2">
      <c r="A9" s="145" t="s">
        <v>71</v>
      </c>
      <c r="B9" s="147" t="s">
        <v>547</v>
      </c>
      <c r="C9" s="147"/>
    </row>
    <row r="10" spans="1:4" x14ac:dyDescent="0.2">
      <c r="A10" s="145" t="s">
        <v>72</v>
      </c>
      <c r="B10" s="147" t="s">
        <v>548</v>
      </c>
      <c r="C10" s="147"/>
    </row>
    <row r="11" spans="1:4" x14ac:dyDescent="0.2">
      <c r="A11" s="145" t="s">
        <v>73</v>
      </c>
      <c r="B11" s="147" t="s">
        <v>549</v>
      </c>
      <c r="C11" s="147"/>
    </row>
  </sheetData>
  <phoneticPr fontId="7" type="noConversion"/>
  <hyperlinks>
    <hyperlink ref="A4" location="' Schedule Blend'!A1" display="UC001" xr:uid="{00000000-0004-0000-0200-000001000000}"/>
    <hyperlink ref="A5:A11" location="' Schedule Blend'!A1" display="UC001" xr:uid="{4215A5F9-FBF2-4A71-90C7-9C7C0B299C53}"/>
  </hyperlink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74"/>
  <sheetViews>
    <sheetView tabSelected="1" workbookViewId="0">
      <pane ySplit="12" topLeftCell="A13" activePane="bottomLeft" state="frozen"/>
      <selection pane="bottomLeft" activeCell="C21" sqref="C21"/>
    </sheetView>
  </sheetViews>
  <sheetFormatPr defaultColWidth="9.140625" defaultRowHeight="12.75" x14ac:dyDescent="0.2"/>
  <cols>
    <col min="1" max="1" width="5.28515625" style="28" customWidth="1"/>
    <col min="2" max="2" width="57.7109375" style="28" customWidth="1"/>
    <col min="3" max="3" width="64.85546875" style="28" customWidth="1"/>
    <col min="4" max="4" width="6.5703125" style="28" customWidth="1"/>
    <col min="5" max="5" width="10.42578125" style="28" customWidth="1"/>
    <col min="6" max="6" width="10.28515625" style="28" customWidth="1"/>
    <col min="7" max="7" width="7.5703125" style="28" customWidth="1"/>
    <col min="8" max="8" width="30.5703125" style="28" customWidth="1"/>
    <col min="9" max="9" width="2.7109375" style="29" customWidth="1"/>
    <col min="10" max="16384" width="9.140625" style="28"/>
  </cols>
  <sheetData>
    <row r="1" spans="1:9" ht="20.25" x14ac:dyDescent="0.3">
      <c r="A1" s="334" t="str">
        <f ca="1">MID(CELL("filename",A7),FIND("]",CELL("filename"),1)+1,255)</f>
        <v xml:space="preserve"> Schedule Blend</v>
      </c>
      <c r="B1" s="334"/>
      <c r="C1" s="334"/>
      <c r="D1" s="334"/>
      <c r="E1" s="334"/>
      <c r="F1" s="334"/>
      <c r="G1" s="334"/>
      <c r="H1" s="334"/>
      <c r="I1" s="334"/>
    </row>
    <row r="2" spans="1:9" ht="20.25" x14ac:dyDescent="0.3">
      <c r="A2" s="30"/>
      <c r="B2" s="30"/>
      <c r="C2" s="30"/>
      <c r="D2" s="30"/>
      <c r="E2" s="30"/>
      <c r="F2" s="30"/>
      <c r="G2" s="30"/>
      <c r="H2" s="30"/>
      <c r="I2" s="30"/>
    </row>
    <row r="3" spans="1:9" s="26" customFormat="1" x14ac:dyDescent="0.2">
      <c r="A3" s="31"/>
      <c r="B3" s="31"/>
      <c r="C3" s="31"/>
      <c r="D3" s="32"/>
      <c r="E3" s="32" t="s">
        <v>74</v>
      </c>
      <c r="F3" s="33"/>
      <c r="G3" s="34"/>
      <c r="H3" s="31"/>
      <c r="I3" s="31"/>
    </row>
    <row r="4" spans="1:9" s="26" customFormat="1" ht="12" x14ac:dyDescent="0.2">
      <c r="A4" s="31"/>
      <c r="B4" s="31"/>
      <c r="C4" s="31"/>
      <c r="D4" s="35" t="s">
        <v>75</v>
      </c>
      <c r="E4" s="35">
        <f>COUNTIF($D$12:$D$64,"U")</f>
        <v>1</v>
      </c>
      <c r="F4" s="36">
        <f>IF($E$9=0,"-",$E4/$E$9)</f>
        <v>0.25</v>
      </c>
      <c r="G4" s="37">
        <f>SUMIF($D$12:$D$63,"U",$G$12:$G$63)/60</f>
        <v>0</v>
      </c>
      <c r="H4" s="31"/>
      <c r="I4" s="31"/>
    </row>
    <row r="5" spans="1:9" s="26" customFormat="1" ht="12" x14ac:dyDescent="0.2">
      <c r="A5" s="31"/>
      <c r="B5" s="31"/>
      <c r="C5" s="31"/>
      <c r="D5" s="35" t="s">
        <v>76</v>
      </c>
      <c r="E5" s="35">
        <f>COUNTIF($D$12:$D$64,"P")</f>
        <v>2</v>
      </c>
      <c r="F5" s="36">
        <f>IF($E$9=0,"-",$E5/$E$9)</f>
        <v>0.5</v>
      </c>
      <c r="G5" s="38">
        <f>SUMIF($D$12:$D$64,"P",$G$12:$G$64)/60</f>
        <v>0</v>
      </c>
      <c r="H5" s="31"/>
      <c r="I5" s="31"/>
    </row>
    <row r="6" spans="1:9" s="26" customFormat="1" ht="12" x14ac:dyDescent="0.2">
      <c r="A6" s="31"/>
      <c r="B6" s="31"/>
      <c r="C6" s="31"/>
      <c r="D6" s="35" t="s">
        <v>77</v>
      </c>
      <c r="E6" s="35">
        <f>COUNTIF($D$12:$D$64,"F")</f>
        <v>1</v>
      </c>
      <c r="F6" s="36">
        <f>IF($E$9=0,"-",$E6/$E$9)</f>
        <v>0.25</v>
      </c>
      <c r="G6" s="38">
        <f>SUMIF($D$12:$D$64,"F",$G$12:$G$64)/60</f>
        <v>0</v>
      </c>
      <c r="H6" s="31"/>
      <c r="I6" s="31"/>
    </row>
    <row r="7" spans="1:9" s="26" customFormat="1" ht="12" x14ac:dyDescent="0.2">
      <c r="A7" s="39"/>
      <c r="B7" s="39"/>
      <c r="C7" s="39"/>
      <c r="D7" s="35" t="s">
        <v>78</v>
      </c>
      <c r="E7" s="35">
        <f>COUNTIF($D$12:$D$64,"S")</f>
        <v>0</v>
      </c>
      <c r="F7" s="36">
        <f>IF($E$9=0,"-",$E7/$E$9)</f>
        <v>0</v>
      </c>
      <c r="G7" s="38">
        <f>SUMIF($D$12:$D$64,"S",$G$12:$G$64)/60</f>
        <v>0</v>
      </c>
      <c r="H7" s="31"/>
      <c r="I7" s="31"/>
    </row>
    <row r="8" spans="1:9" s="26" customFormat="1" ht="12" x14ac:dyDescent="0.2">
      <c r="A8" s="39"/>
      <c r="B8" s="39"/>
      <c r="C8" s="39"/>
      <c r="D8" s="35" t="s">
        <v>79</v>
      </c>
      <c r="E8" s="35">
        <f>COUNTIF($D$12:$D$64,"B")</f>
        <v>0</v>
      </c>
      <c r="F8" s="40">
        <f>IF($E$9=0,"-",$E8/$E$9)</f>
        <v>0</v>
      </c>
      <c r="G8" s="38">
        <f>SUMIF($D$12:$D$64,"B",$G$12:$G$64)/60</f>
        <v>0</v>
      </c>
      <c r="H8" s="31"/>
      <c r="I8" s="31"/>
    </row>
    <row r="9" spans="1:9" s="26" customFormat="1" ht="12" x14ac:dyDescent="0.2">
      <c r="A9" s="39"/>
      <c r="B9" s="39"/>
      <c r="C9" s="39"/>
      <c r="D9" s="41" t="s">
        <v>42</v>
      </c>
      <c r="E9" s="42">
        <f>SUM(E4:E8)</f>
        <v>4</v>
      </c>
      <c r="F9" s="43">
        <f>IF($E$9=0,"-",$E$9/$E$9)</f>
        <v>1</v>
      </c>
      <c r="G9" s="44">
        <f>SUM(G4:G8)</f>
        <v>0</v>
      </c>
      <c r="I9" s="66"/>
    </row>
    <row r="10" spans="1:9" s="26" customFormat="1" ht="12" x14ac:dyDescent="0.2">
      <c r="A10" s="39"/>
      <c r="B10" s="39"/>
      <c r="C10" s="39"/>
      <c r="D10" s="45" t="s">
        <v>44</v>
      </c>
      <c r="E10" s="46">
        <f>COUNTIF($D$12:$D$64,"N/A")</f>
        <v>45</v>
      </c>
      <c r="F10" s="47"/>
      <c r="G10" s="48">
        <f>SUMIF($D$12:$D$64,"n/a",$G$12:$G$64)/60</f>
        <v>0</v>
      </c>
      <c r="I10" s="66"/>
    </row>
    <row r="11" spans="1:9" x14ac:dyDescent="0.2">
      <c r="A11" s="49"/>
      <c r="B11" s="49"/>
      <c r="C11" s="49"/>
      <c r="D11" s="49"/>
      <c r="E11" s="49"/>
      <c r="F11" s="49"/>
      <c r="G11" s="49"/>
      <c r="H11" s="49"/>
      <c r="I11" s="67"/>
    </row>
    <row r="12" spans="1:9" ht="25.5" x14ac:dyDescent="0.2">
      <c r="A12" s="50" t="s">
        <v>80</v>
      </c>
      <c r="B12" s="50" t="s">
        <v>81</v>
      </c>
      <c r="C12" s="50" t="s">
        <v>82</v>
      </c>
      <c r="D12" s="50" t="s">
        <v>83</v>
      </c>
      <c r="E12" s="50" t="s">
        <v>84</v>
      </c>
      <c r="F12" s="50" t="s">
        <v>31</v>
      </c>
      <c r="G12" s="50" t="s">
        <v>85</v>
      </c>
      <c r="H12" s="51" t="s">
        <v>65</v>
      </c>
      <c r="I12" s="68"/>
    </row>
    <row r="13" spans="1:9" x14ac:dyDescent="0.2">
      <c r="A13" s="335" t="s">
        <v>550</v>
      </c>
      <c r="B13" s="336"/>
      <c r="C13" s="336"/>
      <c r="D13" s="336"/>
      <c r="E13" s="336"/>
      <c r="F13" s="336"/>
      <c r="G13" s="336"/>
      <c r="H13" s="336"/>
      <c r="I13" s="337"/>
    </row>
    <row r="14" spans="1:9" ht="24" x14ac:dyDescent="0.2">
      <c r="A14" s="52">
        <f>MAX(A$12:A12)+1</f>
        <v>1</v>
      </c>
      <c r="B14" s="140" t="s">
        <v>86</v>
      </c>
      <c r="C14" s="54" t="s">
        <v>87</v>
      </c>
      <c r="D14" s="55" t="s">
        <v>75</v>
      </c>
      <c r="E14" s="56"/>
      <c r="F14" s="57"/>
      <c r="G14" s="58"/>
      <c r="H14" s="59"/>
      <c r="I14" s="57"/>
    </row>
    <row r="15" spans="1:9" ht="24" x14ac:dyDescent="0.2">
      <c r="A15" s="60">
        <f>MAX(A$12:A14)+1</f>
        <v>2</v>
      </c>
      <c r="B15" s="141" t="s">
        <v>88</v>
      </c>
      <c r="C15" s="54" t="s">
        <v>87</v>
      </c>
      <c r="D15" s="55" t="s">
        <v>77</v>
      </c>
      <c r="E15" s="63"/>
      <c r="F15" s="64"/>
      <c r="G15" s="58"/>
      <c r="H15" s="65"/>
      <c r="I15" s="64"/>
    </row>
    <row r="16" spans="1:9" x14ac:dyDescent="0.2">
      <c r="A16" s="60">
        <f>MAX(A$12:A15)+1</f>
        <v>3</v>
      </c>
      <c r="B16" s="139" t="s">
        <v>89</v>
      </c>
      <c r="C16" s="54" t="s">
        <v>87</v>
      </c>
      <c r="D16" s="55" t="s">
        <v>76</v>
      </c>
      <c r="E16" s="63"/>
      <c r="F16" s="64"/>
      <c r="G16" s="58"/>
      <c r="H16" s="65"/>
      <c r="I16" s="64"/>
    </row>
    <row r="17" spans="1:9" ht="24" x14ac:dyDescent="0.2">
      <c r="A17" s="60">
        <f>MAX(A$12:A16)+1</f>
        <v>4</v>
      </c>
      <c r="B17" s="141" t="s">
        <v>90</v>
      </c>
      <c r="C17" s="54" t="s">
        <v>87</v>
      </c>
      <c r="D17" s="55" t="s">
        <v>76</v>
      </c>
      <c r="E17" s="63"/>
      <c r="F17" s="64"/>
      <c r="G17" s="58"/>
      <c r="H17" s="65"/>
      <c r="I17" s="64"/>
    </row>
    <row r="18" spans="1:9" x14ac:dyDescent="0.2">
      <c r="A18" s="60">
        <f>MAX(A$12:A17)+1</f>
        <v>5</v>
      </c>
      <c r="B18" s="248" t="s">
        <v>551</v>
      </c>
      <c r="C18" s="249" t="s">
        <v>558</v>
      </c>
      <c r="D18" s="55" t="s">
        <v>91</v>
      </c>
      <c r="E18" s="63"/>
      <c r="F18" s="253" t="s">
        <v>557</v>
      </c>
      <c r="G18" s="58"/>
      <c r="H18" s="65"/>
      <c r="I18" s="64"/>
    </row>
    <row r="19" spans="1:9" ht="63" x14ac:dyDescent="0.2">
      <c r="A19" s="60">
        <f>MAX(A$12:A18)+1</f>
        <v>6</v>
      </c>
      <c r="B19" s="248" t="s">
        <v>552</v>
      </c>
      <c r="C19" s="251" t="s">
        <v>559</v>
      </c>
      <c r="D19" s="55" t="s">
        <v>91</v>
      </c>
      <c r="E19" s="63"/>
      <c r="F19" s="253" t="s">
        <v>557</v>
      </c>
      <c r="G19" s="58"/>
      <c r="H19" s="65"/>
      <c r="I19" s="64"/>
    </row>
    <row r="20" spans="1:9" ht="63.75" x14ac:dyDescent="0.2">
      <c r="A20" s="60">
        <f>MAX(A$12:A19)+1</f>
        <v>7</v>
      </c>
      <c r="B20" s="248" t="s">
        <v>553</v>
      </c>
      <c r="C20" s="251" t="s">
        <v>560</v>
      </c>
      <c r="D20" s="55" t="s">
        <v>91</v>
      </c>
      <c r="E20" s="63"/>
      <c r="F20" s="253" t="s">
        <v>557</v>
      </c>
      <c r="G20" s="58"/>
      <c r="H20" s="65"/>
      <c r="I20" s="64"/>
    </row>
    <row r="21" spans="1:9" ht="63.75" x14ac:dyDescent="0.2">
      <c r="A21" s="60">
        <f>MAX(A$12:A20)+1</f>
        <v>8</v>
      </c>
      <c r="B21" s="250" t="s">
        <v>554</v>
      </c>
      <c r="C21" s="251" t="s">
        <v>561</v>
      </c>
      <c r="D21" s="55" t="s">
        <v>91</v>
      </c>
      <c r="E21" s="63"/>
      <c r="F21" s="253" t="s">
        <v>557</v>
      </c>
      <c r="G21" s="58"/>
      <c r="H21" s="65"/>
      <c r="I21" s="64"/>
    </row>
    <row r="22" spans="1:9" x14ac:dyDescent="0.2">
      <c r="A22" s="60">
        <f>MAX(A$12:A21)+1</f>
        <v>9</v>
      </c>
      <c r="B22" s="250"/>
      <c r="C22" s="61"/>
      <c r="D22" s="55" t="s">
        <v>91</v>
      </c>
      <c r="E22" s="63"/>
      <c r="F22" s="64"/>
      <c r="G22" s="58"/>
      <c r="H22" s="65"/>
      <c r="I22" s="64"/>
    </row>
    <row r="23" spans="1:9" x14ac:dyDescent="0.2">
      <c r="A23" s="60">
        <f>MAX(A$12:A22)+1</f>
        <v>10</v>
      </c>
      <c r="B23" s="61"/>
      <c r="C23" s="61"/>
      <c r="D23" s="55" t="s">
        <v>91</v>
      </c>
      <c r="E23" s="63"/>
      <c r="F23" s="64"/>
      <c r="G23" s="58"/>
      <c r="H23" s="65"/>
      <c r="I23" s="64"/>
    </row>
    <row r="24" spans="1:9" x14ac:dyDescent="0.2">
      <c r="A24" s="60">
        <f>MAX(A$12:A23)+1</f>
        <v>11</v>
      </c>
      <c r="B24" s="62"/>
      <c r="C24" s="61"/>
      <c r="D24" s="55" t="s">
        <v>91</v>
      </c>
      <c r="E24" s="63"/>
      <c r="F24" s="64"/>
      <c r="G24" s="58"/>
      <c r="H24" s="65"/>
      <c r="I24" s="64"/>
    </row>
    <row r="25" spans="1:9" x14ac:dyDescent="0.2">
      <c r="A25" s="60">
        <f>MAX(A$12:A24)+1</f>
        <v>12</v>
      </c>
      <c r="B25" s="62"/>
      <c r="C25" s="61"/>
      <c r="D25" s="55" t="s">
        <v>91</v>
      </c>
      <c r="E25" s="63"/>
      <c r="F25" s="64"/>
      <c r="G25" s="58"/>
      <c r="H25" s="65"/>
      <c r="I25" s="64"/>
    </row>
    <row r="26" spans="1:9" x14ac:dyDescent="0.2">
      <c r="A26" s="60">
        <f>MAX(A$12:A25)+1</f>
        <v>13</v>
      </c>
      <c r="B26" s="61"/>
      <c r="C26" s="61"/>
      <c r="D26" s="55" t="s">
        <v>91</v>
      </c>
      <c r="E26" s="63"/>
      <c r="F26" s="64"/>
      <c r="G26" s="58"/>
      <c r="H26" s="65"/>
      <c r="I26" s="64"/>
    </row>
    <row r="27" spans="1:9" x14ac:dyDescent="0.2">
      <c r="A27" s="60">
        <f>MAX(A$12:A26)+1</f>
        <v>14</v>
      </c>
      <c r="B27" s="62"/>
      <c r="C27" s="61"/>
      <c r="D27" s="55" t="s">
        <v>91</v>
      </c>
      <c r="E27" s="63"/>
      <c r="F27" s="64"/>
      <c r="G27" s="58"/>
      <c r="H27" s="65"/>
      <c r="I27" s="64"/>
    </row>
    <row r="28" spans="1:9" x14ac:dyDescent="0.2">
      <c r="A28" s="60">
        <f>MAX(A$12:A27)+1</f>
        <v>15</v>
      </c>
      <c r="B28" s="62"/>
      <c r="C28" s="61"/>
      <c r="D28" s="55" t="s">
        <v>91</v>
      </c>
      <c r="E28" s="63"/>
      <c r="F28" s="64"/>
      <c r="G28" s="58"/>
      <c r="H28" s="65"/>
      <c r="I28" s="64"/>
    </row>
    <row r="29" spans="1:9" x14ac:dyDescent="0.2">
      <c r="A29" s="60">
        <f>MAX(A$12:A28)+1</f>
        <v>16</v>
      </c>
      <c r="B29" s="61"/>
      <c r="C29" s="61"/>
      <c r="D29" s="55" t="s">
        <v>91</v>
      </c>
      <c r="E29" s="63"/>
      <c r="F29" s="64"/>
      <c r="G29" s="58"/>
      <c r="H29" s="65"/>
      <c r="I29" s="64"/>
    </row>
    <row r="30" spans="1:9" x14ac:dyDescent="0.2">
      <c r="A30" s="60">
        <f>MAX(A$12:A29)+1</f>
        <v>17</v>
      </c>
      <c r="B30" s="62"/>
      <c r="C30" s="61"/>
      <c r="D30" s="55" t="s">
        <v>91</v>
      </c>
      <c r="E30" s="63"/>
      <c r="F30" s="64"/>
      <c r="G30" s="58"/>
      <c r="H30" s="65"/>
      <c r="I30" s="64"/>
    </row>
    <row r="31" spans="1:9" x14ac:dyDescent="0.2">
      <c r="A31" s="60">
        <f>MAX(A$12:A30)+1</f>
        <v>18</v>
      </c>
      <c r="B31" s="62"/>
      <c r="C31" s="61"/>
      <c r="D31" s="55" t="s">
        <v>91</v>
      </c>
      <c r="E31" s="63"/>
      <c r="F31" s="64"/>
      <c r="G31" s="58"/>
      <c r="H31" s="65"/>
      <c r="I31" s="64"/>
    </row>
    <row r="32" spans="1:9" x14ac:dyDescent="0.2">
      <c r="A32" s="60">
        <f>MAX(A$12:A31)+1</f>
        <v>19</v>
      </c>
      <c r="B32" s="61"/>
      <c r="C32" s="61"/>
      <c r="D32" s="55" t="s">
        <v>91</v>
      </c>
      <c r="E32" s="63"/>
      <c r="F32" s="64"/>
      <c r="G32" s="58"/>
      <c r="H32" s="65"/>
      <c r="I32" s="64"/>
    </row>
    <row r="33" spans="1:9" x14ac:dyDescent="0.2">
      <c r="A33" s="60">
        <f>MAX(A$12:A32)+1</f>
        <v>20</v>
      </c>
      <c r="B33" s="62"/>
      <c r="C33" s="61"/>
      <c r="D33" s="55" t="s">
        <v>91</v>
      </c>
      <c r="E33" s="63"/>
      <c r="F33" s="64"/>
      <c r="G33" s="58"/>
      <c r="H33" s="65"/>
      <c r="I33" s="64"/>
    </row>
    <row r="34" spans="1:9" x14ac:dyDescent="0.2">
      <c r="A34" s="60">
        <f>MAX(A$12:A33)+1</f>
        <v>21</v>
      </c>
      <c r="B34" s="62"/>
      <c r="C34" s="61"/>
      <c r="D34" s="55" t="s">
        <v>91</v>
      </c>
      <c r="E34" s="63"/>
      <c r="F34" s="64"/>
      <c r="G34" s="58"/>
      <c r="H34" s="65"/>
      <c r="I34" s="64"/>
    </row>
    <row r="35" spans="1:9" x14ac:dyDescent="0.2">
      <c r="A35" s="60">
        <f>MAX(A$12:A34)+1</f>
        <v>22</v>
      </c>
      <c r="B35" s="61"/>
      <c r="C35" s="61"/>
      <c r="D35" s="55" t="s">
        <v>91</v>
      </c>
      <c r="E35" s="63"/>
      <c r="F35" s="64"/>
      <c r="G35" s="58"/>
      <c r="H35" s="65"/>
      <c r="I35" s="64"/>
    </row>
    <row r="36" spans="1:9" x14ac:dyDescent="0.2">
      <c r="A36" s="60">
        <f>MAX(A$12:A35)+1</f>
        <v>23</v>
      </c>
      <c r="B36" s="62"/>
      <c r="C36" s="61"/>
      <c r="D36" s="55" t="s">
        <v>91</v>
      </c>
      <c r="E36" s="63"/>
      <c r="F36" s="64"/>
      <c r="G36" s="58"/>
      <c r="H36" s="65"/>
      <c r="I36" s="64"/>
    </row>
    <row r="37" spans="1:9" x14ac:dyDescent="0.2">
      <c r="A37" s="60">
        <f>MAX(A$12:A36)+1</f>
        <v>24</v>
      </c>
      <c r="B37" s="62"/>
      <c r="C37" s="61"/>
      <c r="D37" s="55" t="s">
        <v>91</v>
      </c>
      <c r="E37" s="63"/>
      <c r="F37" s="64"/>
      <c r="G37" s="58"/>
      <c r="H37" s="65"/>
      <c r="I37" s="64"/>
    </row>
    <row r="38" spans="1:9" x14ac:dyDescent="0.2">
      <c r="A38" s="60">
        <f>MAX(A$12:A37)+1</f>
        <v>25</v>
      </c>
      <c r="B38" s="61"/>
      <c r="C38" s="61"/>
      <c r="D38" s="55" t="s">
        <v>91</v>
      </c>
      <c r="E38" s="63"/>
      <c r="F38" s="64"/>
      <c r="G38" s="58"/>
      <c r="H38" s="65"/>
      <c r="I38" s="64"/>
    </row>
    <row r="39" spans="1:9" x14ac:dyDescent="0.2">
      <c r="A39" s="60">
        <f>MAX(A$12:A38)+1</f>
        <v>26</v>
      </c>
      <c r="B39" s="62"/>
      <c r="C39" s="61"/>
      <c r="D39" s="55" t="s">
        <v>91</v>
      </c>
      <c r="E39" s="63"/>
      <c r="F39" s="64"/>
      <c r="G39" s="58"/>
      <c r="H39" s="65"/>
      <c r="I39" s="64"/>
    </row>
    <row r="40" spans="1:9" x14ac:dyDescent="0.2">
      <c r="A40" s="60">
        <f>MAX(A$12:A39)+1</f>
        <v>27</v>
      </c>
      <c r="B40" s="62"/>
      <c r="C40" s="61"/>
      <c r="D40" s="55" t="s">
        <v>91</v>
      </c>
      <c r="E40" s="63"/>
      <c r="F40" s="64"/>
      <c r="G40" s="58"/>
      <c r="H40" s="65"/>
      <c r="I40" s="64"/>
    </row>
    <row r="41" spans="1:9" x14ac:dyDescent="0.2">
      <c r="A41" s="60">
        <f>MAX(A$12:A40)+1</f>
        <v>28</v>
      </c>
      <c r="B41" s="61"/>
      <c r="C41" s="61"/>
      <c r="D41" s="55" t="s">
        <v>91</v>
      </c>
      <c r="E41" s="63"/>
      <c r="F41" s="64"/>
      <c r="G41" s="58"/>
      <c r="H41" s="65"/>
      <c r="I41" s="64"/>
    </row>
    <row r="42" spans="1:9" x14ac:dyDescent="0.2">
      <c r="A42" s="60">
        <f>MAX(A$12:A41)+1</f>
        <v>29</v>
      </c>
      <c r="B42" s="62"/>
      <c r="C42" s="61"/>
      <c r="D42" s="55" t="s">
        <v>91</v>
      </c>
      <c r="E42" s="63"/>
      <c r="F42" s="64"/>
      <c r="G42" s="58"/>
      <c r="H42" s="65"/>
      <c r="I42" s="64"/>
    </row>
    <row r="43" spans="1:9" x14ac:dyDescent="0.2">
      <c r="A43" s="60">
        <f>MAX(A$12:A42)+1</f>
        <v>30</v>
      </c>
      <c r="B43" s="62"/>
      <c r="C43" s="61"/>
      <c r="D43" s="55" t="s">
        <v>91</v>
      </c>
      <c r="E43" s="63"/>
      <c r="F43" s="64"/>
      <c r="G43" s="58"/>
      <c r="H43" s="65"/>
      <c r="I43" s="64"/>
    </row>
    <row r="44" spans="1:9" x14ac:dyDescent="0.2">
      <c r="A44" s="60">
        <f>MAX(A$12:A43)+1</f>
        <v>31</v>
      </c>
      <c r="B44" s="61"/>
      <c r="C44" s="61"/>
      <c r="D44" s="55" t="s">
        <v>91</v>
      </c>
      <c r="E44" s="63"/>
      <c r="F44" s="64"/>
      <c r="G44" s="58"/>
      <c r="H44" s="65"/>
      <c r="I44" s="64"/>
    </row>
    <row r="45" spans="1:9" x14ac:dyDescent="0.2">
      <c r="A45" s="60">
        <f>MAX(A$12:A44)+1</f>
        <v>32</v>
      </c>
      <c r="B45" s="62"/>
      <c r="C45" s="61"/>
      <c r="D45" s="55" t="s">
        <v>91</v>
      </c>
      <c r="E45" s="63"/>
      <c r="F45" s="64"/>
      <c r="G45" s="58"/>
      <c r="H45" s="65"/>
      <c r="I45" s="64"/>
    </row>
    <row r="46" spans="1:9" x14ac:dyDescent="0.2">
      <c r="A46" s="60">
        <f>MAX(A$12:A45)+1</f>
        <v>33</v>
      </c>
      <c r="B46" s="62"/>
      <c r="C46" s="61"/>
      <c r="D46" s="55" t="s">
        <v>91</v>
      </c>
      <c r="E46" s="63"/>
      <c r="F46" s="64"/>
      <c r="G46" s="58"/>
      <c r="H46" s="65"/>
      <c r="I46" s="64"/>
    </row>
    <row r="47" spans="1:9" x14ac:dyDescent="0.2">
      <c r="A47" s="60">
        <f>MAX(A$12:A46)+1</f>
        <v>34</v>
      </c>
      <c r="B47" s="61"/>
      <c r="C47" s="61"/>
      <c r="D47" s="55" t="s">
        <v>91</v>
      </c>
      <c r="E47" s="63"/>
      <c r="F47" s="64"/>
      <c r="G47" s="58"/>
      <c r="H47" s="65"/>
      <c r="I47" s="64"/>
    </row>
    <row r="48" spans="1:9" x14ac:dyDescent="0.2">
      <c r="A48" s="60">
        <f>MAX(A$12:A47)+1</f>
        <v>35</v>
      </c>
      <c r="B48" s="62"/>
      <c r="C48" s="61"/>
      <c r="D48" s="55" t="s">
        <v>91</v>
      </c>
      <c r="E48" s="63"/>
      <c r="F48" s="64"/>
      <c r="G48" s="58"/>
      <c r="H48" s="65"/>
      <c r="I48" s="64"/>
    </row>
    <row r="49" spans="1:9" x14ac:dyDescent="0.2">
      <c r="A49" s="60">
        <f>MAX(A$12:A48)+1</f>
        <v>36</v>
      </c>
      <c r="B49" s="62"/>
      <c r="C49" s="61"/>
      <c r="D49" s="55" t="s">
        <v>91</v>
      </c>
      <c r="E49" s="63"/>
      <c r="F49" s="64"/>
      <c r="G49" s="58"/>
      <c r="H49" s="65"/>
      <c r="I49" s="64"/>
    </row>
    <row r="50" spans="1:9" x14ac:dyDescent="0.2">
      <c r="A50" s="60">
        <f>MAX(A$12:A49)+1</f>
        <v>37</v>
      </c>
      <c r="B50" s="61"/>
      <c r="C50" s="61"/>
      <c r="D50" s="55" t="s">
        <v>91</v>
      </c>
      <c r="E50" s="63"/>
      <c r="F50" s="64"/>
      <c r="G50" s="58"/>
      <c r="H50" s="65"/>
      <c r="I50" s="64"/>
    </row>
    <row r="51" spans="1:9" x14ac:dyDescent="0.2">
      <c r="A51" s="60">
        <f>MAX(A$12:A50)+1</f>
        <v>38</v>
      </c>
      <c r="B51" s="62"/>
      <c r="C51" s="61"/>
      <c r="D51" s="55" t="s">
        <v>91</v>
      </c>
      <c r="E51" s="63"/>
      <c r="F51" s="64"/>
      <c r="G51" s="58"/>
      <c r="H51" s="65"/>
      <c r="I51" s="64"/>
    </row>
    <row r="52" spans="1:9" x14ac:dyDescent="0.2">
      <c r="A52" s="60">
        <f>MAX(A$12:A51)+1</f>
        <v>39</v>
      </c>
      <c r="B52" s="62"/>
      <c r="C52" s="61"/>
      <c r="D52" s="55" t="s">
        <v>91</v>
      </c>
      <c r="E52" s="63"/>
      <c r="F52" s="64"/>
      <c r="G52" s="58"/>
      <c r="H52" s="65"/>
      <c r="I52" s="64"/>
    </row>
    <row r="53" spans="1:9" x14ac:dyDescent="0.2">
      <c r="A53" s="60">
        <f>MAX(A$12:A52)+1</f>
        <v>40</v>
      </c>
      <c r="B53" s="61"/>
      <c r="C53" s="61"/>
      <c r="D53" s="55" t="s">
        <v>91</v>
      </c>
      <c r="E53" s="63"/>
      <c r="F53" s="64"/>
      <c r="G53" s="58"/>
      <c r="H53" s="65"/>
      <c r="I53" s="64"/>
    </row>
    <row r="54" spans="1:9" x14ac:dyDescent="0.2">
      <c r="A54" s="60">
        <f>MAX(A$12:A53)+1</f>
        <v>41</v>
      </c>
      <c r="B54" s="62"/>
      <c r="C54" s="61"/>
      <c r="D54" s="55" t="s">
        <v>91</v>
      </c>
      <c r="E54" s="63"/>
      <c r="F54" s="64"/>
      <c r="G54" s="58"/>
      <c r="H54" s="65"/>
      <c r="I54" s="64"/>
    </row>
    <row r="55" spans="1:9" x14ac:dyDescent="0.2">
      <c r="A55" s="60">
        <f>MAX(A$12:A54)+1</f>
        <v>42</v>
      </c>
      <c r="B55" s="62"/>
      <c r="C55" s="61"/>
      <c r="D55" s="55" t="s">
        <v>91</v>
      </c>
      <c r="E55" s="63"/>
      <c r="F55" s="64"/>
      <c r="G55" s="58"/>
      <c r="H55" s="65"/>
      <c r="I55" s="64"/>
    </row>
    <row r="56" spans="1:9" x14ac:dyDescent="0.2">
      <c r="A56" s="60">
        <f>MAX(A$12:A55)+1</f>
        <v>43</v>
      </c>
      <c r="B56" s="61"/>
      <c r="C56" s="61"/>
      <c r="D56" s="55" t="s">
        <v>91</v>
      </c>
      <c r="E56" s="63"/>
      <c r="F56" s="64"/>
      <c r="G56" s="58"/>
      <c r="H56" s="65"/>
      <c r="I56" s="64"/>
    </row>
    <row r="57" spans="1:9" x14ac:dyDescent="0.2">
      <c r="A57" s="60">
        <f>MAX(A$12:A56)+1</f>
        <v>44</v>
      </c>
      <c r="B57" s="62"/>
      <c r="C57" s="61"/>
      <c r="D57" s="55" t="s">
        <v>91</v>
      </c>
      <c r="E57" s="63"/>
      <c r="F57" s="64"/>
      <c r="G57" s="58"/>
      <c r="H57" s="65"/>
      <c r="I57" s="64"/>
    </row>
    <row r="58" spans="1:9" x14ac:dyDescent="0.2">
      <c r="A58" s="60">
        <f>MAX(A$12:A57)+1</f>
        <v>45</v>
      </c>
      <c r="B58" s="62"/>
      <c r="C58" s="61"/>
      <c r="D58" s="55" t="s">
        <v>91</v>
      </c>
      <c r="E58" s="63"/>
      <c r="F58" s="64"/>
      <c r="G58" s="58"/>
      <c r="H58" s="65"/>
      <c r="I58" s="64"/>
    </row>
    <row r="59" spans="1:9" x14ac:dyDescent="0.2">
      <c r="A59" s="60">
        <f>MAX(A$12:A58)+1</f>
        <v>46</v>
      </c>
      <c r="B59" s="61"/>
      <c r="C59" s="61"/>
      <c r="D59" s="55" t="s">
        <v>91</v>
      </c>
      <c r="E59" s="63"/>
      <c r="F59" s="64"/>
      <c r="G59" s="58"/>
      <c r="H59" s="65"/>
      <c r="I59" s="64"/>
    </row>
    <row r="60" spans="1:9" x14ac:dyDescent="0.2">
      <c r="A60" s="60">
        <f>MAX(A$12:A59)+1</f>
        <v>47</v>
      </c>
      <c r="B60" s="62"/>
      <c r="C60" s="61"/>
      <c r="D60" s="55" t="s">
        <v>91</v>
      </c>
      <c r="E60" s="63"/>
      <c r="F60" s="64"/>
      <c r="G60" s="58"/>
      <c r="H60" s="65"/>
      <c r="I60" s="64"/>
    </row>
    <row r="61" spans="1:9" x14ac:dyDescent="0.2">
      <c r="A61" s="60">
        <f>MAX(A$12:A60)+1</f>
        <v>48</v>
      </c>
      <c r="B61" s="62"/>
      <c r="C61" s="61"/>
      <c r="D61" s="55" t="s">
        <v>91</v>
      </c>
      <c r="E61" s="63"/>
      <c r="F61" s="64"/>
      <c r="G61" s="58"/>
      <c r="H61" s="65"/>
      <c r="I61" s="64"/>
    </row>
    <row r="62" spans="1:9" x14ac:dyDescent="0.2">
      <c r="A62" s="60">
        <f>MAX(A$12:A61)+1</f>
        <v>49</v>
      </c>
      <c r="B62" s="61"/>
      <c r="C62" s="61"/>
      <c r="D62" s="55" t="s">
        <v>91</v>
      </c>
      <c r="E62" s="63"/>
      <c r="F62" s="64"/>
      <c r="G62" s="58"/>
      <c r="H62" s="65"/>
      <c r="I62" s="64"/>
    </row>
    <row r="63" spans="1:9" x14ac:dyDescent="0.2">
      <c r="A63" s="338"/>
      <c r="B63" s="338"/>
      <c r="C63" s="338"/>
      <c r="D63" s="338"/>
      <c r="E63" s="338"/>
      <c r="F63" s="338"/>
      <c r="G63" s="338"/>
      <c r="H63" s="338"/>
      <c r="I63" s="338"/>
    </row>
    <row r="64" spans="1:9" x14ac:dyDescent="0.2">
      <c r="A64" s="339" t="s">
        <v>92</v>
      </c>
      <c r="B64" s="339"/>
      <c r="C64" s="339"/>
      <c r="D64" s="339"/>
      <c r="E64" s="339"/>
      <c r="F64" s="339"/>
      <c r="G64" s="339"/>
      <c r="H64" s="339"/>
      <c r="I64" s="339"/>
    </row>
    <row r="65" spans="1:9" x14ac:dyDescent="0.2">
      <c r="A65" s="338"/>
      <c r="B65" s="338"/>
      <c r="C65" s="338"/>
      <c r="D65" s="338"/>
      <c r="E65" s="338"/>
      <c r="F65" s="338"/>
      <c r="G65" s="338"/>
      <c r="H65" s="338"/>
      <c r="I65" s="338"/>
    </row>
    <row r="66" spans="1:9" s="27" customFormat="1" x14ac:dyDescent="0.2">
      <c r="A66" s="28"/>
    </row>
    <row r="67" spans="1:9" s="27" customFormat="1" x14ac:dyDescent="0.2">
      <c r="A67" s="28"/>
    </row>
    <row r="68" spans="1:9" s="27" customFormat="1" x14ac:dyDescent="0.2"/>
    <row r="69" spans="1:9" s="27" customFormat="1" x14ac:dyDescent="0.2"/>
    <row r="70" spans="1:9" s="27" customFormat="1" x14ac:dyDescent="0.2"/>
    <row r="71" spans="1:9" s="27" customFormat="1" x14ac:dyDescent="0.2"/>
    <row r="72" spans="1:9" s="27" customFormat="1" x14ac:dyDescent="0.2"/>
    <row r="73" spans="1:9" s="27" customFormat="1" x14ac:dyDescent="0.2"/>
    <row r="74" spans="1:9" s="27" customFormat="1" x14ac:dyDescent="0.2"/>
  </sheetData>
  <mergeCells count="5">
    <mergeCell ref="A1:I1"/>
    <mergeCell ref="A13:I13"/>
    <mergeCell ref="A63:I63"/>
    <mergeCell ref="A64:I64"/>
    <mergeCell ref="A65:I65"/>
  </mergeCells>
  <phoneticPr fontId="7" type="noConversion"/>
  <conditionalFormatting sqref="D14:D62">
    <cfRule type="cellIs" dxfId="59" priority="1" stopIfTrue="1" operator="equal">
      <formula>"F"</formula>
    </cfRule>
    <cfRule type="cellIs" dxfId="58" priority="2" stopIfTrue="1" operator="equal">
      <formula>"B"</formula>
    </cfRule>
    <cfRule type="cellIs" dxfId="57" priority="3" stopIfTrue="1" operator="equal">
      <formula>"u"</formula>
    </cfRule>
  </conditionalFormatting>
  <dataValidations count="3">
    <dataValidation allowBlank="1" showErrorMessage="1" sqref="A12:B12" xr:uid="{00000000-0002-0000-0300-000000000000}"/>
    <dataValidation allowBlank="1" showErrorMessage="1" promptTitle="Valid values include:" sqref="D12" xr:uid="{00000000-0002-0000-0300-000001000000}"/>
    <dataValidation type="list" showInputMessage="1" showErrorMessage="1" promptTitle="Valid values include:" prompt="U - Untested_x000a_P - Pass_x000a_F - Fail_x000a_B - Blocked_x000a_S - Skipped_x000a_n/a - Not applicable_x000a_" sqref="D14:D62" xr:uid="{00000000-0002-0000-0300-000002000000}">
      <formula1>"U,P,F,B,S,n/a"</formula1>
    </dataValidation>
  </dataValidation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47457" r:id="rId4">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47457" r:id="rId4"/>
      </mc:Fallback>
    </mc:AlternateContent>
    <mc:AlternateContent xmlns:mc="http://schemas.openxmlformats.org/markup-compatibility/2006">
      <mc:Choice Requires="x14">
        <oleObject progId="Paint.Picture" shapeId="147458" r:id="rId6">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47458" r:id="rId6"/>
      </mc:Fallback>
    </mc:AlternateContent>
    <mc:AlternateContent xmlns:mc="http://schemas.openxmlformats.org/markup-compatibility/2006">
      <mc:Choice Requires="x14">
        <oleObject progId="Paint.Picture" shapeId="147459" r:id="rId7">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47459" r:id="rId7"/>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75"/>
  <sheetViews>
    <sheetView topLeftCell="A157" workbookViewId="0">
      <selection activeCell="C12" sqref="C12"/>
    </sheetView>
  </sheetViews>
  <sheetFormatPr defaultColWidth="9" defaultRowHeight="12.75" x14ac:dyDescent="0.2"/>
  <cols>
    <col min="1" max="1" width="3.140625" customWidth="1"/>
    <col min="2" max="2" width="32.140625" customWidth="1"/>
    <col min="3" max="3" width="23.28515625" customWidth="1"/>
    <col min="4" max="4" width="30.42578125" customWidth="1"/>
    <col min="5" max="5" width="24.140625" customWidth="1"/>
    <col min="6" max="6" width="9.140625" customWidth="1"/>
    <col min="7" max="7" width="48.5703125" customWidth="1"/>
  </cols>
  <sheetData>
    <row r="1" spans="1:7" ht="15.75" x14ac:dyDescent="0.2">
      <c r="A1" s="340" t="s">
        <v>86</v>
      </c>
      <c r="B1" s="340"/>
      <c r="C1" s="340"/>
      <c r="D1" s="340"/>
      <c r="E1" s="340"/>
      <c r="F1" s="340"/>
      <c r="G1" s="340"/>
    </row>
    <row r="2" spans="1:7" ht="36" customHeight="1" x14ac:dyDescent="0.2">
      <c r="A2" s="69"/>
      <c r="B2" s="70" t="s">
        <v>93</v>
      </c>
      <c r="C2" s="341" t="s">
        <v>94</v>
      </c>
      <c r="D2" s="342"/>
      <c r="E2" s="343"/>
      <c r="F2" s="71" t="s">
        <v>95</v>
      </c>
      <c r="G2" s="72" t="s">
        <v>96</v>
      </c>
    </row>
    <row r="3" spans="1:7" ht="27.75" customHeight="1" x14ac:dyDescent="0.2">
      <c r="A3" s="74"/>
      <c r="B3" s="75" t="s">
        <v>97</v>
      </c>
      <c r="C3" s="344" t="s">
        <v>98</v>
      </c>
      <c r="D3" s="345"/>
      <c r="E3" s="345"/>
      <c r="F3" s="345"/>
      <c r="G3" s="346"/>
    </row>
    <row r="4" spans="1:7" ht="12.75" customHeight="1" x14ac:dyDescent="0.2">
      <c r="A4" s="76"/>
      <c r="B4" s="75" t="s">
        <v>99</v>
      </c>
      <c r="C4" s="344" t="s">
        <v>100</v>
      </c>
      <c r="D4" s="345"/>
      <c r="E4" s="345"/>
      <c r="F4" s="345"/>
      <c r="G4" s="346"/>
    </row>
    <row r="5" spans="1:7" x14ac:dyDescent="0.2">
      <c r="A5" s="76"/>
      <c r="B5" s="75" t="s">
        <v>101</v>
      </c>
      <c r="C5" s="347"/>
      <c r="D5" s="348"/>
      <c r="E5" s="348"/>
      <c r="F5" s="348"/>
      <c r="G5" s="349"/>
    </row>
    <row r="6" spans="1:7" ht="26.25" customHeight="1" x14ac:dyDescent="0.2">
      <c r="A6" s="77"/>
      <c r="B6" s="78" t="s">
        <v>102</v>
      </c>
      <c r="C6" s="350" t="s">
        <v>103</v>
      </c>
      <c r="D6" s="351"/>
      <c r="E6" s="351"/>
      <c r="F6" s="351"/>
      <c r="G6" s="352"/>
    </row>
    <row r="7" spans="1:7" x14ac:dyDescent="0.2">
      <c r="A7" s="80"/>
      <c r="B7" s="81" t="s">
        <v>104</v>
      </c>
      <c r="C7" s="353" t="s">
        <v>105</v>
      </c>
      <c r="D7" s="354"/>
      <c r="E7" s="355"/>
      <c r="F7" s="82" t="s">
        <v>106</v>
      </c>
      <c r="G7" s="83"/>
    </row>
    <row r="8" spans="1:7" x14ac:dyDescent="0.2">
      <c r="A8" s="85"/>
      <c r="B8" s="86" t="s">
        <v>107</v>
      </c>
      <c r="C8" s="356" t="s">
        <v>108</v>
      </c>
      <c r="D8" s="357"/>
      <c r="E8" s="358"/>
      <c r="F8" s="87" t="s">
        <v>109</v>
      </c>
      <c r="G8" s="88" t="s">
        <v>110</v>
      </c>
    </row>
    <row r="9" spans="1:7" ht="25.5" x14ac:dyDescent="0.2">
      <c r="A9" s="90" t="s">
        <v>111</v>
      </c>
      <c r="B9" s="91" t="s">
        <v>112</v>
      </c>
      <c r="C9" s="91" t="s">
        <v>113</v>
      </c>
      <c r="D9" s="91" t="s">
        <v>114</v>
      </c>
      <c r="E9" s="91" t="s">
        <v>115</v>
      </c>
      <c r="F9" s="92" t="s">
        <v>83</v>
      </c>
      <c r="G9" s="93" t="s">
        <v>116</v>
      </c>
    </row>
    <row r="10" spans="1:7" x14ac:dyDescent="0.2">
      <c r="A10" s="94">
        <v>1</v>
      </c>
      <c r="B10" s="95" t="s">
        <v>117</v>
      </c>
      <c r="C10" s="95"/>
      <c r="D10" s="96" t="s">
        <v>118</v>
      </c>
      <c r="E10" s="97"/>
      <c r="F10" s="55" t="s">
        <v>91</v>
      </c>
      <c r="G10" s="98"/>
    </row>
    <row r="11" spans="1:7" ht="24" x14ac:dyDescent="0.2">
      <c r="A11" s="94">
        <v>2</v>
      </c>
      <c r="B11" s="95" t="s">
        <v>119</v>
      </c>
      <c r="C11" s="95"/>
      <c r="D11" s="96" t="s">
        <v>120</v>
      </c>
      <c r="E11" s="97"/>
      <c r="F11" s="55" t="s">
        <v>91</v>
      </c>
      <c r="G11" s="132"/>
    </row>
    <row r="12" spans="1:7" ht="141.94999999999999" customHeight="1" x14ac:dyDescent="0.2">
      <c r="A12" s="94"/>
      <c r="B12" s="95"/>
      <c r="C12" s="95"/>
      <c r="D12" s="96" t="s">
        <v>121</v>
      </c>
      <c r="E12" s="97"/>
      <c r="F12" s="55"/>
      <c r="G12" s="132"/>
    </row>
    <row r="13" spans="1:7" ht="24" x14ac:dyDescent="0.2">
      <c r="A13" s="94">
        <v>3</v>
      </c>
      <c r="B13" s="104" t="s">
        <v>122</v>
      </c>
      <c r="C13" s="104"/>
      <c r="D13" s="119" t="s">
        <v>123</v>
      </c>
      <c r="E13" s="99"/>
      <c r="F13" s="55" t="s">
        <v>91</v>
      </c>
      <c r="G13" s="100"/>
    </row>
    <row r="14" spans="1:7" x14ac:dyDescent="0.2">
      <c r="A14" s="94"/>
      <c r="B14" s="104"/>
      <c r="C14" s="104"/>
      <c r="D14" s="61" t="s">
        <v>124</v>
      </c>
      <c r="E14" s="134"/>
      <c r="F14" s="55" t="s">
        <v>91</v>
      </c>
      <c r="G14" s="100"/>
    </row>
    <row r="15" spans="1:7" x14ac:dyDescent="0.2">
      <c r="A15" s="94"/>
      <c r="B15" s="135"/>
      <c r="C15" s="111"/>
      <c r="D15" s="111" t="s">
        <v>125</v>
      </c>
      <c r="E15" s="106"/>
      <c r="F15" s="55" t="s">
        <v>91</v>
      </c>
      <c r="G15" s="100"/>
    </row>
    <row r="16" spans="1:7" x14ac:dyDescent="0.2">
      <c r="A16" s="94"/>
      <c r="B16" s="135"/>
      <c r="C16" s="111"/>
      <c r="D16" s="111" t="s">
        <v>126</v>
      </c>
      <c r="E16" s="106"/>
      <c r="F16" s="55" t="s">
        <v>91</v>
      </c>
      <c r="G16" s="100"/>
    </row>
    <row r="17" spans="1:7" x14ac:dyDescent="0.2">
      <c r="A17" s="94"/>
      <c r="B17" s="135"/>
      <c r="C17" s="111"/>
      <c r="D17" s="111" t="s">
        <v>127</v>
      </c>
      <c r="E17" s="106"/>
      <c r="F17" s="55"/>
      <c r="G17" s="100"/>
    </row>
    <row r="18" spans="1:7" x14ac:dyDescent="0.2">
      <c r="A18" s="94"/>
      <c r="B18" s="135"/>
      <c r="C18" s="111"/>
      <c r="D18" s="111" t="s">
        <v>128</v>
      </c>
      <c r="E18" s="106"/>
      <c r="F18" s="55" t="s">
        <v>91</v>
      </c>
      <c r="G18" s="100"/>
    </row>
    <row r="19" spans="1:7" ht="20.100000000000001" customHeight="1" x14ac:dyDescent="0.2">
      <c r="A19" s="94"/>
      <c r="B19" s="135"/>
      <c r="C19" s="111"/>
      <c r="D19" s="111" t="s">
        <v>129</v>
      </c>
      <c r="E19" s="106"/>
      <c r="F19" s="55" t="s">
        <v>91</v>
      </c>
      <c r="G19" s="136"/>
    </row>
    <row r="20" spans="1:7" ht="25.5" x14ac:dyDescent="0.2">
      <c r="A20" s="94"/>
      <c r="B20" s="135"/>
      <c r="C20" s="111"/>
      <c r="D20" s="111" t="s">
        <v>130</v>
      </c>
      <c r="E20" s="106"/>
      <c r="F20" s="55" t="s">
        <v>91</v>
      </c>
      <c r="G20" s="100"/>
    </row>
    <row r="21" spans="1:7" ht="25.5" x14ac:dyDescent="0.2">
      <c r="A21" s="94"/>
      <c r="B21" s="111"/>
      <c r="C21" s="111"/>
      <c r="D21" s="111" t="s">
        <v>131</v>
      </c>
      <c r="E21" s="106"/>
      <c r="F21" s="55" t="s">
        <v>91</v>
      </c>
      <c r="G21" s="100"/>
    </row>
    <row r="22" spans="1:7" ht="25.5" x14ac:dyDescent="0.2">
      <c r="A22" s="94"/>
      <c r="B22" s="111"/>
      <c r="C22" s="111"/>
      <c r="D22" s="111" t="s">
        <v>132</v>
      </c>
      <c r="E22" s="106"/>
      <c r="F22" s="55" t="s">
        <v>91</v>
      </c>
      <c r="G22" s="100"/>
    </row>
    <row r="23" spans="1:7" x14ac:dyDescent="0.2">
      <c r="A23" s="94"/>
      <c r="B23" s="111"/>
      <c r="C23" s="111"/>
      <c r="D23" s="111" t="s">
        <v>133</v>
      </c>
      <c r="E23" s="106"/>
      <c r="F23" s="55" t="s">
        <v>91</v>
      </c>
      <c r="G23" s="100"/>
    </row>
    <row r="24" spans="1:7" x14ac:dyDescent="0.2">
      <c r="A24" s="94">
        <v>4</v>
      </c>
      <c r="B24" s="111" t="s">
        <v>134</v>
      </c>
      <c r="C24" s="111"/>
      <c r="D24" s="111" t="s">
        <v>135</v>
      </c>
      <c r="E24" s="106"/>
      <c r="F24" s="55" t="s">
        <v>91</v>
      </c>
      <c r="G24" s="100"/>
    </row>
    <row r="25" spans="1:7" x14ac:dyDescent="0.2">
      <c r="A25" s="94">
        <v>5</v>
      </c>
      <c r="B25" s="111" t="s">
        <v>136</v>
      </c>
      <c r="C25" s="111"/>
      <c r="D25" s="111" t="s">
        <v>137</v>
      </c>
      <c r="E25" s="106"/>
      <c r="F25" s="55" t="s">
        <v>91</v>
      </c>
      <c r="G25" s="100"/>
    </row>
    <row r="26" spans="1:7" ht="51" x14ac:dyDescent="0.2">
      <c r="A26" s="94">
        <v>6</v>
      </c>
      <c r="B26" s="111" t="s">
        <v>138</v>
      </c>
      <c r="C26" s="111"/>
      <c r="D26" s="111" t="s">
        <v>139</v>
      </c>
      <c r="E26" s="106"/>
      <c r="F26" s="55" t="s">
        <v>91</v>
      </c>
      <c r="G26" s="100"/>
    </row>
    <row r="27" spans="1:7" x14ac:dyDescent="0.2">
      <c r="A27" s="94">
        <v>7</v>
      </c>
      <c r="B27" s="111" t="s">
        <v>140</v>
      </c>
      <c r="C27" s="111"/>
      <c r="D27" s="111" t="s">
        <v>141</v>
      </c>
      <c r="E27" s="106"/>
      <c r="F27" s="55" t="s">
        <v>91</v>
      </c>
      <c r="G27" s="100"/>
    </row>
    <row r="28" spans="1:7" ht="25.5" x14ac:dyDescent="0.2">
      <c r="A28" s="94">
        <v>8</v>
      </c>
      <c r="B28" s="111" t="s">
        <v>142</v>
      </c>
      <c r="C28" s="111"/>
      <c r="D28" s="111" t="s">
        <v>143</v>
      </c>
      <c r="E28" s="106"/>
      <c r="F28" s="55" t="s">
        <v>91</v>
      </c>
      <c r="G28" s="100"/>
    </row>
    <row r="29" spans="1:7" ht="25.5" x14ac:dyDescent="0.2">
      <c r="A29" s="94">
        <v>9</v>
      </c>
      <c r="B29" s="111" t="s">
        <v>144</v>
      </c>
      <c r="C29" s="111"/>
      <c r="D29" s="111" t="s">
        <v>145</v>
      </c>
      <c r="E29" s="106"/>
      <c r="F29" s="55" t="s">
        <v>91</v>
      </c>
      <c r="G29" s="100"/>
    </row>
    <row r="30" spans="1:7" ht="25.5" x14ac:dyDescent="0.2">
      <c r="A30" s="94">
        <v>10</v>
      </c>
      <c r="B30" s="111" t="s">
        <v>146</v>
      </c>
      <c r="C30" s="111"/>
      <c r="D30" s="111" t="s">
        <v>147</v>
      </c>
      <c r="E30" s="106"/>
      <c r="F30" s="55" t="s">
        <v>91</v>
      </c>
      <c r="G30" s="100"/>
    </row>
    <row r="31" spans="1:7" ht="129" customHeight="1" x14ac:dyDescent="0.2">
      <c r="A31" s="94">
        <v>11</v>
      </c>
      <c r="B31" s="111" t="s">
        <v>148</v>
      </c>
      <c r="C31" s="111"/>
      <c r="D31" s="111" t="s">
        <v>149</v>
      </c>
      <c r="E31" s="106"/>
      <c r="F31" s="55" t="s">
        <v>91</v>
      </c>
      <c r="G31" s="136"/>
    </row>
    <row r="32" spans="1:7" ht="132" customHeight="1" x14ac:dyDescent="0.2">
      <c r="A32" s="94"/>
      <c r="B32" s="111"/>
      <c r="C32" s="111"/>
      <c r="D32" s="111" t="s">
        <v>150</v>
      </c>
      <c r="E32" s="106"/>
      <c r="F32" s="55"/>
      <c r="G32" s="136"/>
    </row>
    <row r="33" spans="1:7" ht="27.95" customHeight="1" x14ac:dyDescent="0.2">
      <c r="A33" s="94"/>
      <c r="B33" s="111"/>
      <c r="C33" s="111"/>
      <c r="D33" s="111" t="s">
        <v>151</v>
      </c>
      <c r="E33" s="106"/>
      <c r="F33" s="55"/>
      <c r="G33" s="136"/>
    </row>
    <row r="34" spans="1:7" ht="12.75" customHeight="1" x14ac:dyDescent="0.2">
      <c r="A34" s="94">
        <v>12</v>
      </c>
      <c r="B34" s="111" t="s">
        <v>152</v>
      </c>
      <c r="C34" s="111"/>
      <c r="D34" s="111" t="s">
        <v>153</v>
      </c>
      <c r="E34" s="106"/>
      <c r="F34" s="55" t="s">
        <v>91</v>
      </c>
      <c r="G34" s="100"/>
    </row>
    <row r="35" spans="1:7" ht="57" customHeight="1" x14ac:dyDescent="0.2">
      <c r="A35" s="94">
        <v>13</v>
      </c>
      <c r="B35" s="111" t="s">
        <v>154</v>
      </c>
      <c r="C35" s="111"/>
      <c r="D35" s="111" t="s">
        <v>120</v>
      </c>
      <c r="E35" s="106"/>
      <c r="F35" s="55" t="s">
        <v>91</v>
      </c>
      <c r="G35" s="100"/>
    </row>
    <row r="36" spans="1:7" ht="36" customHeight="1" x14ac:dyDescent="0.2">
      <c r="A36" s="94">
        <v>14</v>
      </c>
      <c r="B36" s="111" t="s">
        <v>155</v>
      </c>
      <c r="C36" s="111"/>
      <c r="D36" s="111" t="s">
        <v>156</v>
      </c>
      <c r="E36" s="106"/>
      <c r="F36" s="55" t="s">
        <v>91</v>
      </c>
      <c r="G36" s="100"/>
    </row>
    <row r="37" spans="1:7" ht="25.5" x14ac:dyDescent="0.2">
      <c r="A37" s="94"/>
      <c r="B37" s="111"/>
      <c r="C37" s="111"/>
      <c r="D37" s="111" t="s">
        <v>157</v>
      </c>
      <c r="E37" s="106"/>
      <c r="F37" s="55" t="s">
        <v>91</v>
      </c>
      <c r="G37" s="100"/>
    </row>
    <row r="38" spans="1:7" x14ac:dyDescent="0.2">
      <c r="A38" s="94"/>
      <c r="B38" s="111"/>
      <c r="C38" s="111"/>
      <c r="D38" s="111"/>
      <c r="E38" s="106"/>
      <c r="F38" s="55" t="s">
        <v>91</v>
      </c>
      <c r="G38" s="100"/>
    </row>
    <row r="39" spans="1:7" x14ac:dyDescent="0.2">
      <c r="A39" s="113"/>
      <c r="B39" s="114" t="s">
        <v>158</v>
      </c>
      <c r="C39" s="114"/>
      <c r="D39" s="115"/>
      <c r="E39" s="115"/>
      <c r="F39" s="137" t="s">
        <v>76</v>
      </c>
      <c r="G39" s="116"/>
    </row>
    <row r="46" spans="1:7" ht="15.75" x14ac:dyDescent="0.2">
      <c r="A46" s="340" t="s">
        <v>88</v>
      </c>
      <c r="B46" s="340"/>
      <c r="C46" s="340"/>
      <c r="D46" s="340"/>
      <c r="E46" s="340"/>
      <c r="F46" s="340"/>
      <c r="G46" s="340"/>
    </row>
    <row r="47" spans="1:7" ht="26.1" customHeight="1" x14ac:dyDescent="0.2">
      <c r="A47" s="69"/>
      <c r="B47" s="70" t="s">
        <v>93</v>
      </c>
      <c r="C47" s="341" t="s">
        <v>159</v>
      </c>
      <c r="D47" s="342"/>
      <c r="E47" s="343"/>
      <c r="F47" s="71" t="s">
        <v>95</v>
      </c>
      <c r="G47" s="72" t="s">
        <v>96</v>
      </c>
    </row>
    <row r="48" spans="1:7" ht="12.75" customHeight="1" x14ac:dyDescent="0.2">
      <c r="A48" s="74"/>
      <c r="B48" s="75" t="s">
        <v>97</v>
      </c>
      <c r="C48" s="344" t="s">
        <v>98</v>
      </c>
      <c r="D48" s="345"/>
      <c r="E48" s="345"/>
      <c r="F48" s="345"/>
      <c r="G48" s="346"/>
    </row>
    <row r="49" spans="1:7" ht="12.75" customHeight="1" x14ac:dyDescent="0.2">
      <c r="A49" s="76"/>
      <c r="B49" s="75" t="s">
        <v>99</v>
      </c>
      <c r="C49" s="344" t="s">
        <v>100</v>
      </c>
      <c r="D49" s="345"/>
      <c r="E49" s="345"/>
      <c r="F49" s="345"/>
      <c r="G49" s="346"/>
    </row>
    <row r="50" spans="1:7" x14ac:dyDescent="0.2">
      <c r="A50" s="76"/>
      <c r="B50" s="75" t="s">
        <v>101</v>
      </c>
      <c r="C50" s="347"/>
      <c r="D50" s="348"/>
      <c r="E50" s="348"/>
      <c r="F50" s="348"/>
      <c r="G50" s="349"/>
    </row>
    <row r="51" spans="1:7" ht="12.75" customHeight="1" x14ac:dyDescent="0.2">
      <c r="A51" s="77"/>
      <c r="B51" s="78" t="s">
        <v>102</v>
      </c>
      <c r="C51" s="350" t="s">
        <v>103</v>
      </c>
      <c r="D51" s="351"/>
      <c r="E51" s="351"/>
      <c r="F51" s="351"/>
      <c r="G51" s="352"/>
    </row>
    <row r="52" spans="1:7" x14ac:dyDescent="0.2">
      <c r="A52" s="80"/>
      <c r="B52" s="81" t="s">
        <v>104</v>
      </c>
      <c r="C52" s="353" t="s">
        <v>105</v>
      </c>
      <c r="D52" s="354"/>
      <c r="E52" s="355"/>
      <c r="F52" s="82" t="s">
        <v>106</v>
      </c>
      <c r="G52" s="83"/>
    </row>
    <row r="53" spans="1:7" x14ac:dyDescent="0.2">
      <c r="A53" s="85"/>
      <c r="B53" s="86" t="s">
        <v>107</v>
      </c>
      <c r="C53" s="356" t="s">
        <v>108</v>
      </c>
      <c r="D53" s="357"/>
      <c r="E53" s="358"/>
      <c r="F53" s="87" t="s">
        <v>109</v>
      </c>
      <c r="G53" s="88" t="s">
        <v>110</v>
      </c>
    </row>
    <row r="54" spans="1:7" ht="25.5" x14ac:dyDescent="0.2">
      <c r="A54" s="90" t="s">
        <v>111</v>
      </c>
      <c r="B54" s="91" t="s">
        <v>112</v>
      </c>
      <c r="C54" s="91" t="s">
        <v>113</v>
      </c>
      <c r="D54" s="91" t="s">
        <v>114</v>
      </c>
      <c r="E54" s="91" t="s">
        <v>115</v>
      </c>
      <c r="F54" s="92" t="s">
        <v>83</v>
      </c>
      <c r="G54" s="93" t="s">
        <v>116</v>
      </c>
    </row>
    <row r="55" spans="1:7" x14ac:dyDescent="0.2">
      <c r="A55" s="94">
        <v>1</v>
      </c>
      <c r="B55" s="95" t="s">
        <v>117</v>
      </c>
      <c r="C55" s="95"/>
      <c r="D55" s="96" t="s">
        <v>118</v>
      </c>
      <c r="E55" s="97"/>
      <c r="F55" s="55" t="s">
        <v>91</v>
      </c>
      <c r="G55" s="98"/>
    </row>
    <row r="56" spans="1:7" ht="24" x14ac:dyDescent="0.2">
      <c r="A56" s="94">
        <v>2</v>
      </c>
      <c r="B56" s="95" t="s">
        <v>119</v>
      </c>
      <c r="C56" s="95"/>
      <c r="D56" s="96" t="s">
        <v>120</v>
      </c>
      <c r="E56" s="97"/>
      <c r="F56" s="55" t="s">
        <v>91</v>
      </c>
      <c r="G56" s="132"/>
    </row>
    <row r="57" spans="1:7" ht="138.94999999999999" customHeight="1" x14ac:dyDescent="0.2">
      <c r="A57" s="94"/>
      <c r="B57" s="95"/>
      <c r="C57" s="95"/>
      <c r="D57" s="96" t="s">
        <v>121</v>
      </c>
      <c r="E57" s="97"/>
      <c r="F57" s="55"/>
      <c r="G57" s="132"/>
    </row>
    <row r="58" spans="1:7" ht="27" customHeight="1" x14ac:dyDescent="0.2">
      <c r="A58" s="94">
        <v>3</v>
      </c>
      <c r="B58" s="104" t="s">
        <v>122</v>
      </c>
      <c r="C58" s="104"/>
      <c r="D58" s="119" t="s">
        <v>123</v>
      </c>
      <c r="E58" s="99"/>
      <c r="F58" s="55" t="s">
        <v>91</v>
      </c>
      <c r="G58" s="100"/>
    </row>
    <row r="59" spans="1:7" x14ac:dyDescent="0.2">
      <c r="A59" s="94"/>
      <c r="B59" s="104"/>
      <c r="C59" s="104"/>
      <c r="D59" s="61" t="s">
        <v>124</v>
      </c>
      <c r="E59" s="134"/>
      <c r="F59" s="55" t="s">
        <v>91</v>
      </c>
      <c r="G59" s="100"/>
    </row>
    <row r="60" spans="1:7" x14ac:dyDescent="0.2">
      <c r="A60" s="94"/>
      <c r="B60" s="135"/>
      <c r="C60" s="111"/>
      <c r="D60" s="111" t="s">
        <v>125</v>
      </c>
      <c r="E60" s="106"/>
      <c r="F60" s="55" t="s">
        <v>91</v>
      </c>
      <c r="G60" s="100"/>
    </row>
    <row r="61" spans="1:7" x14ac:dyDescent="0.2">
      <c r="A61" s="94"/>
      <c r="B61" s="135"/>
      <c r="C61" s="111"/>
      <c r="D61" s="111" t="s">
        <v>126</v>
      </c>
      <c r="E61" s="106"/>
      <c r="F61" s="55" t="s">
        <v>91</v>
      </c>
      <c r="G61" s="100"/>
    </row>
    <row r="62" spans="1:7" x14ac:dyDescent="0.2">
      <c r="A62" s="94"/>
      <c r="B62" s="135"/>
      <c r="C62" s="111"/>
      <c r="D62" s="111" t="s">
        <v>127</v>
      </c>
      <c r="E62" s="106"/>
      <c r="F62" s="55"/>
      <c r="G62" s="100"/>
    </row>
    <row r="63" spans="1:7" x14ac:dyDescent="0.2">
      <c r="A63" s="94"/>
      <c r="B63" s="135"/>
      <c r="C63" s="111"/>
      <c r="D63" s="111" t="s">
        <v>128</v>
      </c>
      <c r="E63" s="106"/>
      <c r="F63" s="55" t="s">
        <v>91</v>
      </c>
      <c r="G63" s="100"/>
    </row>
    <row r="64" spans="1:7" ht="12.75" customHeight="1" x14ac:dyDescent="0.2">
      <c r="A64" s="94"/>
      <c r="B64" s="135"/>
      <c r="C64" s="111"/>
      <c r="D64" s="111" t="s">
        <v>129</v>
      </c>
      <c r="E64" s="106"/>
      <c r="F64" s="55" t="s">
        <v>91</v>
      </c>
      <c r="G64" s="136"/>
    </row>
    <row r="65" spans="1:7" ht="25.5" x14ac:dyDescent="0.2">
      <c r="A65" s="94"/>
      <c r="B65" s="135"/>
      <c r="C65" s="111"/>
      <c r="D65" s="111" t="s">
        <v>130</v>
      </c>
      <c r="E65" s="106"/>
      <c r="F65" s="55" t="s">
        <v>91</v>
      </c>
      <c r="G65" s="100"/>
    </row>
    <row r="66" spans="1:7" ht="25.5" x14ac:dyDescent="0.2">
      <c r="A66" s="94"/>
      <c r="B66" s="111"/>
      <c r="C66" s="111"/>
      <c r="D66" s="111" t="s">
        <v>131</v>
      </c>
      <c r="E66" s="106"/>
      <c r="F66" s="55" t="s">
        <v>91</v>
      </c>
      <c r="G66" s="100"/>
    </row>
    <row r="67" spans="1:7" ht="25.5" x14ac:dyDescent="0.2">
      <c r="A67" s="94"/>
      <c r="B67" s="111"/>
      <c r="C67" s="111"/>
      <c r="D67" s="111" t="s">
        <v>132</v>
      </c>
      <c r="E67" s="106"/>
      <c r="F67" s="55" t="s">
        <v>91</v>
      </c>
      <c r="G67" s="100"/>
    </row>
    <row r="68" spans="1:7" x14ac:dyDescent="0.2">
      <c r="A68" s="94"/>
      <c r="B68" s="111"/>
      <c r="C68" s="111"/>
      <c r="D68" s="111" t="s">
        <v>133</v>
      </c>
      <c r="E68" s="106"/>
      <c r="F68" s="55" t="s">
        <v>91</v>
      </c>
      <c r="G68" s="100"/>
    </row>
    <row r="69" spans="1:7" x14ac:dyDescent="0.2">
      <c r="A69" s="94">
        <v>4</v>
      </c>
      <c r="B69" s="111" t="s">
        <v>134</v>
      </c>
      <c r="C69" s="111"/>
      <c r="D69" s="111" t="s">
        <v>135</v>
      </c>
      <c r="E69" s="106"/>
      <c r="F69" s="55" t="s">
        <v>91</v>
      </c>
      <c r="G69" s="100"/>
    </row>
    <row r="70" spans="1:7" x14ac:dyDescent="0.2">
      <c r="A70" s="94">
        <v>5</v>
      </c>
      <c r="B70" s="111" t="s">
        <v>136</v>
      </c>
      <c r="C70" s="111"/>
      <c r="D70" s="111" t="s">
        <v>137</v>
      </c>
      <c r="E70" s="106"/>
      <c r="F70" s="55" t="s">
        <v>91</v>
      </c>
      <c r="G70" s="100"/>
    </row>
    <row r="71" spans="1:7" ht="51" x14ac:dyDescent="0.2">
      <c r="A71" s="94">
        <v>6</v>
      </c>
      <c r="B71" s="111" t="s">
        <v>138</v>
      </c>
      <c r="C71" s="111"/>
      <c r="D71" s="111" t="s">
        <v>139</v>
      </c>
      <c r="E71" s="106"/>
      <c r="F71" s="55" t="s">
        <v>91</v>
      </c>
      <c r="G71" s="100"/>
    </row>
    <row r="72" spans="1:7" ht="25.5" x14ac:dyDescent="0.2">
      <c r="A72" s="94">
        <v>7</v>
      </c>
      <c r="B72" s="111" t="s">
        <v>144</v>
      </c>
      <c r="C72" s="111"/>
      <c r="D72" s="111" t="s">
        <v>145</v>
      </c>
      <c r="E72" s="106"/>
      <c r="F72" s="55" t="s">
        <v>91</v>
      </c>
      <c r="G72" s="100"/>
    </row>
    <row r="73" spans="1:7" ht="25.5" x14ac:dyDescent="0.2">
      <c r="A73" s="94">
        <v>8</v>
      </c>
      <c r="B73" s="111" t="s">
        <v>146</v>
      </c>
      <c r="C73" s="111"/>
      <c r="D73" s="111" t="s">
        <v>147</v>
      </c>
      <c r="E73" s="106"/>
      <c r="F73" s="55" t="s">
        <v>91</v>
      </c>
      <c r="G73" s="100"/>
    </row>
    <row r="74" spans="1:7" ht="138.94999999999999" customHeight="1" x14ac:dyDescent="0.2">
      <c r="A74" s="94">
        <v>9</v>
      </c>
      <c r="B74" s="111" t="s">
        <v>148</v>
      </c>
      <c r="C74" s="111"/>
      <c r="D74" s="111" t="s">
        <v>149</v>
      </c>
      <c r="E74" s="106"/>
      <c r="F74" s="55" t="s">
        <v>91</v>
      </c>
      <c r="G74" s="136"/>
    </row>
    <row r="75" spans="1:7" ht="137.1" customHeight="1" x14ac:dyDescent="0.2">
      <c r="A75" s="94"/>
      <c r="B75" s="111"/>
      <c r="C75" s="111"/>
      <c r="D75" s="111" t="s">
        <v>150</v>
      </c>
      <c r="E75" s="106"/>
      <c r="F75" s="55"/>
      <c r="G75" s="136"/>
    </row>
    <row r="76" spans="1:7" ht="39" customHeight="1" x14ac:dyDescent="0.2">
      <c r="A76" s="94"/>
      <c r="B76" s="111"/>
      <c r="C76" s="111"/>
      <c r="D76" s="111" t="s">
        <v>160</v>
      </c>
      <c r="E76" s="106"/>
      <c r="F76" s="55"/>
      <c r="G76" s="136"/>
    </row>
    <row r="77" spans="1:7" ht="23.1" customHeight="1" x14ac:dyDescent="0.2">
      <c r="A77" s="94">
        <v>10</v>
      </c>
      <c r="B77" s="111" t="s">
        <v>152</v>
      </c>
      <c r="C77" s="111"/>
      <c r="D77" s="111" t="s">
        <v>153</v>
      </c>
      <c r="E77" s="106"/>
      <c r="F77" s="55" t="s">
        <v>91</v>
      </c>
      <c r="G77" s="100"/>
    </row>
    <row r="78" spans="1:7" ht="38.1" customHeight="1" x14ac:dyDescent="0.2">
      <c r="A78" s="94">
        <v>11</v>
      </c>
      <c r="B78" s="111" t="s">
        <v>154</v>
      </c>
      <c r="C78" s="111"/>
      <c r="D78" s="111" t="s">
        <v>120</v>
      </c>
      <c r="E78" s="106"/>
      <c r="F78" s="55" t="s">
        <v>91</v>
      </c>
      <c r="G78" s="100"/>
    </row>
    <row r="79" spans="1:7" ht="30.95" customHeight="1" x14ac:dyDescent="0.2">
      <c r="A79" s="94">
        <v>12</v>
      </c>
      <c r="B79" s="111" t="s">
        <v>155</v>
      </c>
      <c r="C79" s="111"/>
      <c r="D79" s="111" t="s">
        <v>156</v>
      </c>
      <c r="E79" s="106"/>
      <c r="F79" s="55" t="s">
        <v>91</v>
      </c>
      <c r="G79" s="100"/>
    </row>
    <row r="80" spans="1:7" ht="25.5" x14ac:dyDescent="0.2">
      <c r="A80" s="94"/>
      <c r="B80" s="111"/>
      <c r="C80" s="111"/>
      <c r="D80" s="111" t="s">
        <v>157</v>
      </c>
      <c r="E80" s="106"/>
      <c r="F80" s="55" t="s">
        <v>91</v>
      </c>
      <c r="G80" s="100"/>
    </row>
    <row r="81" spans="1:7" ht="24" customHeight="1" x14ac:dyDescent="0.2">
      <c r="A81" s="94"/>
      <c r="B81" s="111"/>
      <c r="C81" s="111"/>
      <c r="D81" s="111"/>
      <c r="E81" s="106"/>
      <c r="F81" s="55" t="s">
        <v>91</v>
      </c>
      <c r="G81" s="100"/>
    </row>
    <row r="82" spans="1:7" x14ac:dyDescent="0.2">
      <c r="A82" s="113"/>
      <c r="B82" s="114" t="s">
        <v>158</v>
      </c>
      <c r="C82" s="114"/>
      <c r="D82" s="115"/>
      <c r="E82" s="115"/>
      <c r="F82" s="137" t="s">
        <v>76</v>
      </c>
      <c r="G82" s="116"/>
    </row>
    <row r="92" spans="1:7" ht="15.75" x14ac:dyDescent="0.2">
      <c r="A92" s="340" t="s">
        <v>89</v>
      </c>
      <c r="B92" s="340"/>
      <c r="C92" s="340"/>
      <c r="D92" s="340"/>
      <c r="E92" s="340"/>
      <c r="F92" s="340"/>
      <c r="G92" s="340"/>
    </row>
    <row r="93" spans="1:7" x14ac:dyDescent="0.2">
      <c r="A93" s="69"/>
      <c r="B93" s="70" t="s">
        <v>93</v>
      </c>
      <c r="C93" s="341" t="s">
        <v>161</v>
      </c>
      <c r="D93" s="342"/>
      <c r="E93" s="343"/>
      <c r="F93" s="71" t="s">
        <v>95</v>
      </c>
      <c r="G93" s="72" t="s">
        <v>96</v>
      </c>
    </row>
    <row r="94" spans="1:7" x14ac:dyDescent="0.2">
      <c r="A94" s="74"/>
      <c r="B94" s="75" t="s">
        <v>97</v>
      </c>
      <c r="C94" s="344" t="s">
        <v>98</v>
      </c>
      <c r="D94" s="345"/>
      <c r="E94" s="345"/>
      <c r="F94" s="345"/>
      <c r="G94" s="346"/>
    </row>
    <row r="95" spans="1:7" x14ac:dyDescent="0.2">
      <c r="A95" s="76"/>
      <c r="B95" s="75" t="s">
        <v>99</v>
      </c>
      <c r="C95" s="344" t="s">
        <v>100</v>
      </c>
      <c r="D95" s="345"/>
      <c r="E95" s="345"/>
      <c r="F95" s="345"/>
      <c r="G95" s="346"/>
    </row>
    <row r="96" spans="1:7" x14ac:dyDescent="0.2">
      <c r="A96" s="76"/>
      <c r="B96" s="75" t="s">
        <v>101</v>
      </c>
      <c r="C96" s="347"/>
      <c r="D96" s="348"/>
      <c r="E96" s="348"/>
      <c r="F96" s="348"/>
      <c r="G96" s="349"/>
    </row>
    <row r="97" spans="1:7" x14ac:dyDescent="0.2">
      <c r="A97" s="77"/>
      <c r="B97" s="78" t="s">
        <v>102</v>
      </c>
      <c r="C97" s="350" t="s">
        <v>103</v>
      </c>
      <c r="D97" s="351"/>
      <c r="E97" s="351"/>
      <c r="F97" s="351"/>
      <c r="G97" s="352"/>
    </row>
    <row r="98" spans="1:7" x14ac:dyDescent="0.2">
      <c r="A98" s="80"/>
      <c r="B98" s="81" t="s">
        <v>104</v>
      </c>
      <c r="C98" s="353" t="s">
        <v>105</v>
      </c>
      <c r="D98" s="354"/>
      <c r="E98" s="355"/>
      <c r="F98" s="82" t="s">
        <v>106</v>
      </c>
      <c r="G98" s="83"/>
    </row>
    <row r="99" spans="1:7" x14ac:dyDescent="0.2">
      <c r="A99" s="85"/>
      <c r="B99" s="86" t="s">
        <v>107</v>
      </c>
      <c r="C99" s="356" t="s">
        <v>108</v>
      </c>
      <c r="D99" s="357"/>
      <c r="E99" s="358"/>
      <c r="F99" s="87" t="s">
        <v>109</v>
      </c>
      <c r="G99" s="88" t="s">
        <v>110</v>
      </c>
    </row>
    <row r="100" spans="1:7" ht="25.5" x14ac:dyDescent="0.2">
      <c r="A100" s="90" t="s">
        <v>111</v>
      </c>
      <c r="B100" s="91" t="s">
        <v>112</v>
      </c>
      <c r="C100" s="91" t="s">
        <v>113</v>
      </c>
      <c r="D100" s="91" t="s">
        <v>114</v>
      </c>
      <c r="E100" s="91" t="s">
        <v>115</v>
      </c>
      <c r="F100" s="92" t="s">
        <v>83</v>
      </c>
      <c r="G100" s="93" t="s">
        <v>116</v>
      </c>
    </row>
    <row r="101" spans="1:7" x14ac:dyDescent="0.2">
      <c r="A101" s="94">
        <v>1</v>
      </c>
      <c r="B101" s="95" t="s">
        <v>117</v>
      </c>
      <c r="C101" s="95"/>
      <c r="D101" s="96" t="s">
        <v>118</v>
      </c>
      <c r="E101" s="97"/>
      <c r="F101" s="55" t="s">
        <v>91</v>
      </c>
      <c r="G101" s="98"/>
    </row>
    <row r="102" spans="1:7" ht="24" x14ac:dyDescent="0.2">
      <c r="A102" s="94">
        <v>2</v>
      </c>
      <c r="B102" s="95" t="s">
        <v>119</v>
      </c>
      <c r="C102" s="95"/>
      <c r="D102" s="96" t="s">
        <v>120</v>
      </c>
      <c r="E102" s="97"/>
      <c r="F102" s="55" t="s">
        <v>91</v>
      </c>
      <c r="G102" s="132"/>
    </row>
    <row r="103" spans="1:7" ht="132" x14ac:dyDescent="0.2">
      <c r="A103" s="94"/>
      <c r="B103" s="95"/>
      <c r="C103" s="95"/>
      <c r="D103" s="96" t="s">
        <v>121</v>
      </c>
      <c r="E103" s="97"/>
      <c r="F103" s="55"/>
      <c r="G103" s="132"/>
    </row>
    <row r="104" spans="1:7" ht="24" x14ac:dyDescent="0.2">
      <c r="A104" s="94">
        <v>3</v>
      </c>
      <c r="B104" s="104" t="s">
        <v>122</v>
      </c>
      <c r="C104" s="104"/>
      <c r="D104" s="119" t="s">
        <v>123</v>
      </c>
      <c r="E104" s="99"/>
      <c r="F104" s="55" t="s">
        <v>91</v>
      </c>
      <c r="G104" s="100"/>
    </row>
    <row r="105" spans="1:7" x14ac:dyDescent="0.2">
      <c r="A105" s="94"/>
      <c r="B105" s="104"/>
      <c r="C105" s="104"/>
      <c r="D105" s="61" t="s">
        <v>124</v>
      </c>
      <c r="E105" s="134"/>
      <c r="F105" s="55" t="s">
        <v>91</v>
      </c>
      <c r="G105" s="100"/>
    </row>
    <row r="106" spans="1:7" x14ac:dyDescent="0.2">
      <c r="A106" s="94"/>
      <c r="B106" s="135"/>
      <c r="C106" s="111"/>
      <c r="D106" s="111" t="s">
        <v>125</v>
      </c>
      <c r="E106" s="106"/>
      <c r="F106" s="55" t="s">
        <v>91</v>
      </c>
      <c r="G106" s="100"/>
    </row>
    <row r="107" spans="1:7" x14ac:dyDescent="0.2">
      <c r="A107" s="94"/>
      <c r="B107" s="135"/>
      <c r="C107" s="111"/>
      <c r="D107" s="111" t="s">
        <v>126</v>
      </c>
      <c r="E107" s="106"/>
      <c r="F107" s="55" t="s">
        <v>91</v>
      </c>
      <c r="G107" s="100"/>
    </row>
    <row r="108" spans="1:7" x14ac:dyDescent="0.2">
      <c r="A108" s="94"/>
      <c r="B108" s="135"/>
      <c r="C108" s="111"/>
      <c r="D108" s="111" t="s">
        <v>127</v>
      </c>
      <c r="E108" s="106"/>
      <c r="F108" s="55"/>
      <c r="G108" s="100"/>
    </row>
    <row r="109" spans="1:7" x14ac:dyDescent="0.2">
      <c r="A109" s="94"/>
      <c r="B109" s="135"/>
      <c r="C109" s="111"/>
      <c r="D109" s="111" t="s">
        <v>128</v>
      </c>
      <c r="E109" s="106"/>
      <c r="F109" s="55" t="s">
        <v>91</v>
      </c>
      <c r="G109" s="100"/>
    </row>
    <row r="110" spans="1:7" x14ac:dyDescent="0.2">
      <c r="A110" s="94"/>
      <c r="B110" s="135"/>
      <c r="C110" s="111"/>
      <c r="D110" s="111" t="s">
        <v>162</v>
      </c>
      <c r="E110" s="106"/>
      <c r="F110" s="55" t="s">
        <v>91</v>
      </c>
      <c r="G110" s="136"/>
    </row>
    <row r="111" spans="1:7" ht="25.5" x14ac:dyDescent="0.2">
      <c r="A111" s="94"/>
      <c r="B111" s="135"/>
      <c r="C111" s="111"/>
      <c r="D111" s="111" t="s">
        <v>130</v>
      </c>
      <c r="E111" s="106"/>
      <c r="F111" s="55" t="s">
        <v>91</v>
      </c>
      <c r="G111" s="100"/>
    </row>
    <row r="112" spans="1:7" ht="25.5" x14ac:dyDescent="0.2">
      <c r="A112" s="94"/>
      <c r="B112" s="111"/>
      <c r="C112" s="111"/>
      <c r="D112" s="111" t="s">
        <v>131</v>
      </c>
      <c r="E112" s="106"/>
      <c r="F112" s="55" t="s">
        <v>91</v>
      </c>
      <c r="G112" s="100"/>
    </row>
    <row r="113" spans="1:7" ht="25.5" x14ac:dyDescent="0.2">
      <c r="A113" s="94"/>
      <c r="B113" s="111"/>
      <c r="C113" s="111"/>
      <c r="D113" s="111" t="s">
        <v>132</v>
      </c>
      <c r="E113" s="106"/>
      <c r="F113" s="55" t="s">
        <v>91</v>
      </c>
      <c r="G113" s="100"/>
    </row>
    <row r="114" spans="1:7" x14ac:dyDescent="0.2">
      <c r="A114" s="94"/>
      <c r="B114" s="111"/>
      <c r="C114" s="111"/>
      <c r="D114" s="111" t="s">
        <v>133</v>
      </c>
      <c r="E114" s="106"/>
      <c r="F114" s="55" t="s">
        <v>91</v>
      </c>
      <c r="G114" s="100"/>
    </row>
    <row r="115" spans="1:7" x14ac:dyDescent="0.2">
      <c r="A115" s="94">
        <v>4</v>
      </c>
      <c r="B115" s="111" t="s">
        <v>134</v>
      </c>
      <c r="C115" s="111"/>
      <c r="D115" s="111" t="s">
        <v>135</v>
      </c>
      <c r="E115" s="106"/>
      <c r="F115" s="55" t="s">
        <v>91</v>
      </c>
      <c r="G115" s="100"/>
    </row>
    <row r="116" spans="1:7" ht="25.5" x14ac:dyDescent="0.2">
      <c r="A116" s="94">
        <v>5</v>
      </c>
      <c r="B116" s="111" t="s">
        <v>163</v>
      </c>
      <c r="C116" s="111"/>
      <c r="D116" s="111" t="s">
        <v>164</v>
      </c>
      <c r="E116" s="106"/>
      <c r="F116" s="55" t="s">
        <v>91</v>
      </c>
      <c r="G116" s="100"/>
    </row>
    <row r="117" spans="1:7" x14ac:dyDescent="0.2">
      <c r="A117" s="94">
        <v>6</v>
      </c>
      <c r="B117" s="111" t="s">
        <v>136</v>
      </c>
      <c r="C117" s="111"/>
      <c r="D117" s="111" t="s">
        <v>137</v>
      </c>
      <c r="E117" s="106"/>
      <c r="F117" s="55" t="s">
        <v>91</v>
      </c>
      <c r="G117" s="100"/>
    </row>
    <row r="118" spans="1:7" ht="51" x14ac:dyDescent="0.2">
      <c r="A118" s="94">
        <v>7</v>
      </c>
      <c r="B118" s="111" t="s">
        <v>138</v>
      </c>
      <c r="C118" s="111"/>
      <c r="D118" s="111" t="s">
        <v>139</v>
      </c>
      <c r="E118" s="106"/>
      <c r="F118" s="55" t="s">
        <v>91</v>
      </c>
      <c r="G118" s="100"/>
    </row>
    <row r="119" spans="1:7" x14ac:dyDescent="0.2">
      <c r="A119" s="94">
        <v>8</v>
      </c>
      <c r="B119" s="111" t="s">
        <v>140</v>
      </c>
      <c r="C119" s="111"/>
      <c r="D119" s="111" t="s">
        <v>141</v>
      </c>
      <c r="E119" s="106"/>
      <c r="F119" s="55" t="s">
        <v>91</v>
      </c>
      <c r="G119" s="100"/>
    </row>
    <row r="120" spans="1:7" ht="25.5" x14ac:dyDescent="0.2">
      <c r="A120" s="94">
        <v>9</v>
      </c>
      <c r="B120" s="111" t="s">
        <v>142</v>
      </c>
      <c r="C120" s="111"/>
      <c r="D120" s="111" t="s">
        <v>143</v>
      </c>
      <c r="E120" s="106"/>
      <c r="F120" s="55" t="s">
        <v>91</v>
      </c>
      <c r="G120" s="100"/>
    </row>
    <row r="121" spans="1:7" ht="25.5" x14ac:dyDescent="0.2">
      <c r="A121" s="94">
        <v>10</v>
      </c>
      <c r="B121" s="111" t="s">
        <v>144</v>
      </c>
      <c r="C121" s="111"/>
      <c r="D121" s="111" t="s">
        <v>145</v>
      </c>
      <c r="E121" s="106"/>
      <c r="F121" s="55" t="s">
        <v>91</v>
      </c>
      <c r="G121" s="100"/>
    </row>
    <row r="122" spans="1:7" ht="25.5" x14ac:dyDescent="0.2">
      <c r="A122" s="94">
        <v>11</v>
      </c>
      <c r="B122" s="111" t="s">
        <v>146</v>
      </c>
      <c r="C122" s="111"/>
      <c r="D122" s="111" t="s">
        <v>147</v>
      </c>
      <c r="E122" s="106"/>
      <c r="F122" s="55" t="s">
        <v>91</v>
      </c>
      <c r="G122" s="100"/>
    </row>
    <row r="123" spans="1:7" ht="114.75" x14ac:dyDescent="0.2">
      <c r="A123" s="94">
        <v>12</v>
      </c>
      <c r="B123" s="111" t="s">
        <v>148</v>
      </c>
      <c r="C123" s="111"/>
      <c r="D123" s="111" t="s">
        <v>149</v>
      </c>
      <c r="E123" s="106"/>
      <c r="F123" s="55" t="s">
        <v>91</v>
      </c>
      <c r="G123" s="136"/>
    </row>
    <row r="124" spans="1:7" ht="114.75" x14ac:dyDescent="0.2">
      <c r="A124" s="94"/>
      <c r="B124" s="111"/>
      <c r="C124" s="111"/>
      <c r="D124" s="111" t="s">
        <v>150</v>
      </c>
      <c r="E124" s="106"/>
      <c r="F124" s="55"/>
      <c r="G124" s="136"/>
    </row>
    <row r="125" spans="1:7" ht="25.5" x14ac:dyDescent="0.2">
      <c r="A125" s="94"/>
      <c r="B125" s="111"/>
      <c r="C125" s="111"/>
      <c r="D125" s="111" t="s">
        <v>151</v>
      </c>
      <c r="E125" s="106"/>
      <c r="F125" s="55"/>
      <c r="G125" s="136"/>
    </row>
    <row r="126" spans="1:7" x14ac:dyDescent="0.2">
      <c r="A126" s="94">
        <v>13</v>
      </c>
      <c r="B126" s="111" t="s">
        <v>152</v>
      </c>
      <c r="C126" s="111"/>
      <c r="D126" s="111" t="s">
        <v>153</v>
      </c>
      <c r="E126" s="106"/>
      <c r="F126" s="55" t="s">
        <v>91</v>
      </c>
      <c r="G126" s="100"/>
    </row>
    <row r="127" spans="1:7" ht="25.5" x14ac:dyDescent="0.2">
      <c r="A127" s="94">
        <v>14</v>
      </c>
      <c r="B127" s="111" t="s">
        <v>154</v>
      </c>
      <c r="C127" s="111"/>
      <c r="D127" s="111" t="s">
        <v>120</v>
      </c>
      <c r="E127" s="106"/>
      <c r="F127" s="55" t="s">
        <v>91</v>
      </c>
      <c r="G127" s="100"/>
    </row>
    <row r="128" spans="1:7" ht="25.5" x14ac:dyDescent="0.2">
      <c r="A128" s="94">
        <v>15</v>
      </c>
      <c r="B128" s="111" t="s">
        <v>155</v>
      </c>
      <c r="C128" s="111"/>
      <c r="D128" s="111" t="s">
        <v>156</v>
      </c>
      <c r="E128" s="106"/>
      <c r="F128" s="55" t="s">
        <v>91</v>
      </c>
      <c r="G128" s="100"/>
    </row>
    <row r="129" spans="1:7" ht="25.5" x14ac:dyDescent="0.2">
      <c r="A129" s="94"/>
      <c r="B129" s="111"/>
      <c r="C129" s="111"/>
      <c r="D129" s="111" t="s">
        <v>157</v>
      </c>
      <c r="E129" s="106"/>
      <c r="F129" s="55" t="s">
        <v>91</v>
      </c>
      <c r="G129" s="100"/>
    </row>
    <row r="130" spans="1:7" x14ac:dyDescent="0.2">
      <c r="A130" s="94"/>
      <c r="B130" s="111"/>
      <c r="C130" s="111"/>
      <c r="D130" s="111"/>
      <c r="E130" s="106"/>
      <c r="F130" s="55" t="s">
        <v>91</v>
      </c>
      <c r="G130" s="100"/>
    </row>
    <row r="131" spans="1:7" x14ac:dyDescent="0.2">
      <c r="A131" s="113"/>
      <c r="B131" s="114" t="s">
        <v>158</v>
      </c>
      <c r="C131" s="114"/>
      <c r="D131" s="115"/>
      <c r="E131" s="115"/>
      <c r="F131" s="137" t="s">
        <v>76</v>
      </c>
      <c r="G131" s="116"/>
    </row>
    <row r="138" spans="1:7" ht="15.75" x14ac:dyDescent="0.2">
      <c r="A138" s="340" t="s">
        <v>90</v>
      </c>
      <c r="B138" s="340"/>
      <c r="C138" s="340"/>
      <c r="D138" s="340"/>
      <c r="E138" s="340"/>
      <c r="F138" s="340"/>
      <c r="G138" s="340"/>
    </row>
    <row r="139" spans="1:7" ht="24.95" customHeight="1" x14ac:dyDescent="0.2">
      <c r="A139" s="69"/>
      <c r="B139" s="70" t="s">
        <v>93</v>
      </c>
      <c r="C139" s="341" t="s">
        <v>165</v>
      </c>
      <c r="D139" s="342"/>
      <c r="E139" s="343"/>
      <c r="F139" s="71" t="s">
        <v>95</v>
      </c>
      <c r="G139" s="72" t="s">
        <v>96</v>
      </c>
    </row>
    <row r="140" spans="1:7" x14ac:dyDescent="0.2">
      <c r="A140" s="74"/>
      <c r="B140" s="75" t="s">
        <v>97</v>
      </c>
      <c r="C140" s="344" t="s">
        <v>98</v>
      </c>
      <c r="D140" s="345"/>
      <c r="E140" s="345"/>
      <c r="F140" s="345"/>
      <c r="G140" s="346"/>
    </row>
    <row r="141" spans="1:7" x14ac:dyDescent="0.2">
      <c r="A141" s="76"/>
      <c r="B141" s="75" t="s">
        <v>99</v>
      </c>
      <c r="C141" s="344" t="s">
        <v>100</v>
      </c>
      <c r="D141" s="345"/>
      <c r="E141" s="345"/>
      <c r="F141" s="345"/>
      <c r="G141" s="346"/>
    </row>
    <row r="142" spans="1:7" x14ac:dyDescent="0.2">
      <c r="A142" s="76"/>
      <c r="B142" s="75" t="s">
        <v>101</v>
      </c>
      <c r="C142" s="347"/>
      <c r="D142" s="348"/>
      <c r="E142" s="348"/>
      <c r="F142" s="348"/>
      <c r="G142" s="349"/>
    </row>
    <row r="143" spans="1:7" x14ac:dyDescent="0.2">
      <c r="A143" s="77"/>
      <c r="B143" s="78" t="s">
        <v>102</v>
      </c>
      <c r="C143" s="350" t="s">
        <v>103</v>
      </c>
      <c r="D143" s="351"/>
      <c r="E143" s="351"/>
      <c r="F143" s="351"/>
      <c r="G143" s="352"/>
    </row>
    <row r="144" spans="1:7" x14ac:dyDescent="0.2">
      <c r="A144" s="80"/>
      <c r="B144" s="81" t="s">
        <v>104</v>
      </c>
      <c r="C144" s="353" t="s">
        <v>105</v>
      </c>
      <c r="D144" s="354"/>
      <c r="E144" s="355"/>
      <c r="F144" s="82" t="s">
        <v>106</v>
      </c>
      <c r="G144" s="83"/>
    </row>
    <row r="145" spans="1:7" x14ac:dyDescent="0.2">
      <c r="A145" s="85"/>
      <c r="B145" s="86" t="s">
        <v>107</v>
      </c>
      <c r="C145" s="356" t="s">
        <v>108</v>
      </c>
      <c r="D145" s="357"/>
      <c r="E145" s="358"/>
      <c r="F145" s="87" t="s">
        <v>109</v>
      </c>
      <c r="G145" s="88" t="s">
        <v>110</v>
      </c>
    </row>
    <row r="146" spans="1:7" ht="25.5" x14ac:dyDescent="0.2">
      <c r="A146" s="90" t="s">
        <v>111</v>
      </c>
      <c r="B146" s="91" t="s">
        <v>112</v>
      </c>
      <c r="C146" s="91" t="s">
        <v>113</v>
      </c>
      <c r="D146" s="91" t="s">
        <v>114</v>
      </c>
      <c r="E146" s="91" t="s">
        <v>115</v>
      </c>
      <c r="F146" s="92" t="s">
        <v>83</v>
      </c>
      <c r="G146" s="93" t="s">
        <v>116</v>
      </c>
    </row>
    <row r="147" spans="1:7" x14ac:dyDescent="0.2">
      <c r="A147" s="94">
        <v>1</v>
      </c>
      <c r="B147" s="95" t="s">
        <v>117</v>
      </c>
      <c r="C147" s="95"/>
      <c r="D147" s="96" t="s">
        <v>118</v>
      </c>
      <c r="E147" s="97"/>
      <c r="F147" s="55" t="s">
        <v>91</v>
      </c>
      <c r="G147" s="98"/>
    </row>
    <row r="148" spans="1:7" ht="24" x14ac:dyDescent="0.2">
      <c r="A148" s="94">
        <v>2</v>
      </c>
      <c r="B148" s="95" t="s">
        <v>119</v>
      </c>
      <c r="C148" s="95"/>
      <c r="D148" s="96" t="s">
        <v>120</v>
      </c>
      <c r="E148" s="97"/>
      <c r="F148" s="55" t="s">
        <v>91</v>
      </c>
      <c r="G148" s="132"/>
    </row>
    <row r="149" spans="1:7" ht="132" x14ac:dyDescent="0.2">
      <c r="A149" s="94"/>
      <c r="B149" s="95"/>
      <c r="C149" s="95"/>
      <c r="D149" s="96" t="s">
        <v>121</v>
      </c>
      <c r="E149" s="97"/>
      <c r="F149" s="55"/>
      <c r="G149" s="132"/>
    </row>
    <row r="150" spans="1:7" ht="24" x14ac:dyDescent="0.2">
      <c r="A150" s="94">
        <v>3</v>
      </c>
      <c r="B150" s="104" t="s">
        <v>122</v>
      </c>
      <c r="C150" s="104"/>
      <c r="D150" s="119" t="s">
        <v>123</v>
      </c>
      <c r="E150" s="99"/>
      <c r="F150" s="55" t="s">
        <v>91</v>
      </c>
      <c r="G150" s="100"/>
    </row>
    <row r="151" spans="1:7" x14ac:dyDescent="0.2">
      <c r="A151" s="94"/>
      <c r="B151" s="104"/>
      <c r="C151" s="104"/>
      <c r="D151" s="61" t="s">
        <v>124</v>
      </c>
      <c r="E151" s="134"/>
      <c r="F151" s="55" t="s">
        <v>91</v>
      </c>
      <c r="G151" s="100"/>
    </row>
    <row r="152" spans="1:7" x14ac:dyDescent="0.2">
      <c r="A152" s="94"/>
      <c r="B152" s="135"/>
      <c r="C152" s="111"/>
      <c r="D152" s="111" t="s">
        <v>125</v>
      </c>
      <c r="E152" s="106"/>
      <c r="F152" s="55" t="s">
        <v>91</v>
      </c>
      <c r="G152" s="100"/>
    </row>
    <row r="153" spans="1:7" x14ac:dyDescent="0.2">
      <c r="A153" s="94"/>
      <c r="B153" s="135"/>
      <c r="C153" s="111"/>
      <c r="D153" s="111" t="s">
        <v>126</v>
      </c>
      <c r="E153" s="106"/>
      <c r="F153" s="55" t="s">
        <v>91</v>
      </c>
      <c r="G153" s="100"/>
    </row>
    <row r="154" spans="1:7" x14ac:dyDescent="0.2">
      <c r="A154" s="94"/>
      <c r="B154" s="135"/>
      <c r="C154" s="111"/>
      <c r="D154" s="111" t="s">
        <v>127</v>
      </c>
      <c r="E154" s="106"/>
      <c r="F154" s="55"/>
      <c r="G154" s="100"/>
    </row>
    <row r="155" spans="1:7" x14ac:dyDescent="0.2">
      <c r="A155" s="94"/>
      <c r="B155" s="135"/>
      <c r="C155" s="111"/>
      <c r="D155" s="111" t="s">
        <v>128</v>
      </c>
      <c r="E155" s="106"/>
      <c r="F155" s="55" t="s">
        <v>91</v>
      </c>
      <c r="G155" s="100"/>
    </row>
    <row r="156" spans="1:7" x14ac:dyDescent="0.2">
      <c r="A156" s="94"/>
      <c r="B156" s="135"/>
      <c r="C156" s="111"/>
      <c r="D156" s="111" t="s">
        <v>162</v>
      </c>
      <c r="E156" s="106"/>
      <c r="F156" s="55" t="s">
        <v>91</v>
      </c>
      <c r="G156" s="136"/>
    </row>
    <row r="157" spans="1:7" ht="25.5" x14ac:dyDescent="0.2">
      <c r="A157" s="94"/>
      <c r="B157" s="135"/>
      <c r="C157" s="111"/>
      <c r="D157" s="111" t="s">
        <v>130</v>
      </c>
      <c r="E157" s="106"/>
      <c r="F157" s="55" t="s">
        <v>91</v>
      </c>
      <c r="G157" s="100"/>
    </row>
    <row r="158" spans="1:7" ht="25.5" x14ac:dyDescent="0.2">
      <c r="A158" s="94"/>
      <c r="B158" s="111"/>
      <c r="C158" s="111"/>
      <c r="D158" s="111" t="s">
        <v>131</v>
      </c>
      <c r="E158" s="106"/>
      <c r="F158" s="55" t="s">
        <v>91</v>
      </c>
      <c r="G158" s="100"/>
    </row>
    <row r="159" spans="1:7" ht="25.5" x14ac:dyDescent="0.2">
      <c r="A159" s="94"/>
      <c r="B159" s="111"/>
      <c r="C159" s="111"/>
      <c r="D159" s="111" t="s">
        <v>132</v>
      </c>
      <c r="E159" s="106"/>
      <c r="F159" s="55" t="s">
        <v>91</v>
      </c>
      <c r="G159" s="100"/>
    </row>
    <row r="160" spans="1:7" x14ac:dyDescent="0.2">
      <c r="A160" s="94"/>
      <c r="B160" s="111"/>
      <c r="C160" s="111"/>
      <c r="D160" s="111" t="s">
        <v>133</v>
      </c>
      <c r="E160" s="106"/>
      <c r="F160" s="55" t="s">
        <v>91</v>
      </c>
      <c r="G160" s="100"/>
    </row>
    <row r="161" spans="1:7" x14ac:dyDescent="0.2">
      <c r="A161" s="94">
        <v>4</v>
      </c>
      <c r="B161" s="111" t="s">
        <v>134</v>
      </c>
      <c r="C161" s="111"/>
      <c r="D161" s="111" t="s">
        <v>135</v>
      </c>
      <c r="E161" s="106"/>
      <c r="F161" s="55" t="s">
        <v>91</v>
      </c>
      <c r="G161" s="100"/>
    </row>
    <row r="162" spans="1:7" ht="25.5" x14ac:dyDescent="0.2">
      <c r="A162" s="94">
        <v>5</v>
      </c>
      <c r="B162" s="111" t="s">
        <v>163</v>
      </c>
      <c r="C162" s="111"/>
      <c r="D162" s="111" t="s">
        <v>164</v>
      </c>
      <c r="E162" s="106"/>
      <c r="F162" s="55" t="s">
        <v>91</v>
      </c>
      <c r="G162" s="100"/>
    </row>
    <row r="163" spans="1:7" x14ac:dyDescent="0.2">
      <c r="A163" s="94">
        <v>6</v>
      </c>
      <c r="B163" s="111" t="s">
        <v>136</v>
      </c>
      <c r="C163" s="111"/>
      <c r="D163" s="111" t="s">
        <v>137</v>
      </c>
      <c r="E163" s="106"/>
      <c r="F163" s="55" t="s">
        <v>91</v>
      </c>
      <c r="G163" s="100"/>
    </row>
    <row r="164" spans="1:7" ht="51" x14ac:dyDescent="0.2">
      <c r="A164" s="94">
        <v>7</v>
      </c>
      <c r="B164" s="111" t="s">
        <v>138</v>
      </c>
      <c r="C164" s="111"/>
      <c r="D164" s="111" t="s">
        <v>139</v>
      </c>
      <c r="E164" s="106"/>
      <c r="F164" s="55" t="s">
        <v>91</v>
      </c>
      <c r="G164" s="100"/>
    </row>
    <row r="165" spans="1:7" ht="25.5" x14ac:dyDescent="0.2">
      <c r="A165" s="94">
        <v>8</v>
      </c>
      <c r="B165" s="111" t="s">
        <v>144</v>
      </c>
      <c r="C165" s="111"/>
      <c r="D165" s="111" t="s">
        <v>145</v>
      </c>
      <c r="E165" s="106"/>
      <c r="F165" s="55" t="s">
        <v>91</v>
      </c>
      <c r="G165" s="100"/>
    </row>
    <row r="166" spans="1:7" ht="25.5" x14ac:dyDescent="0.2">
      <c r="A166" s="94">
        <v>9</v>
      </c>
      <c r="B166" s="111" t="s">
        <v>146</v>
      </c>
      <c r="C166" s="111"/>
      <c r="D166" s="111" t="s">
        <v>147</v>
      </c>
      <c r="E166" s="106"/>
      <c r="F166" s="55" t="s">
        <v>91</v>
      </c>
      <c r="G166" s="100"/>
    </row>
    <row r="167" spans="1:7" ht="114.75" x14ac:dyDescent="0.2">
      <c r="A167" s="94">
        <v>10</v>
      </c>
      <c r="B167" s="111" t="s">
        <v>148</v>
      </c>
      <c r="C167" s="111"/>
      <c r="D167" s="111" t="s">
        <v>149</v>
      </c>
      <c r="E167" s="106"/>
      <c r="F167" s="55" t="s">
        <v>91</v>
      </c>
      <c r="G167" s="136"/>
    </row>
    <row r="168" spans="1:7" ht="114.75" x14ac:dyDescent="0.2">
      <c r="A168" s="94"/>
      <c r="B168" s="111"/>
      <c r="C168" s="111"/>
      <c r="D168" s="111" t="s">
        <v>150</v>
      </c>
      <c r="E168" s="106"/>
      <c r="F168" s="55"/>
      <c r="G168" s="136"/>
    </row>
    <row r="169" spans="1:7" ht="25.5" x14ac:dyDescent="0.2">
      <c r="A169" s="94"/>
      <c r="B169" s="111"/>
      <c r="C169" s="111"/>
      <c r="D169" s="111" t="s">
        <v>151</v>
      </c>
      <c r="E169" s="106"/>
      <c r="F169" s="55"/>
      <c r="G169" s="136"/>
    </row>
    <row r="170" spans="1:7" x14ac:dyDescent="0.2">
      <c r="A170" s="94">
        <v>11</v>
      </c>
      <c r="B170" s="111" t="s">
        <v>152</v>
      </c>
      <c r="C170" s="111"/>
      <c r="D170" s="111" t="s">
        <v>153</v>
      </c>
      <c r="E170" s="106"/>
      <c r="F170" s="55" t="s">
        <v>91</v>
      </c>
      <c r="G170" s="100"/>
    </row>
    <row r="171" spans="1:7" ht="25.5" x14ac:dyDescent="0.2">
      <c r="A171" s="94">
        <v>12</v>
      </c>
      <c r="B171" s="111" t="s">
        <v>154</v>
      </c>
      <c r="C171" s="111"/>
      <c r="D171" s="111" t="s">
        <v>120</v>
      </c>
      <c r="E171" s="106"/>
      <c r="F171" s="55" t="s">
        <v>91</v>
      </c>
      <c r="G171" s="100"/>
    </row>
    <row r="172" spans="1:7" ht="25.5" x14ac:dyDescent="0.2">
      <c r="A172" s="94">
        <v>13</v>
      </c>
      <c r="B172" s="111" t="s">
        <v>155</v>
      </c>
      <c r="C172" s="111"/>
      <c r="D172" s="111" t="s">
        <v>156</v>
      </c>
      <c r="E172" s="106"/>
      <c r="F172" s="55" t="s">
        <v>91</v>
      </c>
      <c r="G172" s="100"/>
    </row>
    <row r="173" spans="1:7" ht="25.5" x14ac:dyDescent="0.2">
      <c r="A173" s="94"/>
      <c r="B173" s="111"/>
      <c r="C173" s="111"/>
      <c r="D173" s="111" t="s">
        <v>157</v>
      </c>
      <c r="E173" s="106"/>
      <c r="F173" s="55" t="s">
        <v>91</v>
      </c>
      <c r="G173" s="100"/>
    </row>
    <row r="174" spans="1:7" x14ac:dyDescent="0.2">
      <c r="A174" s="94"/>
      <c r="B174" s="111"/>
      <c r="C174" s="111"/>
      <c r="D174" s="111"/>
      <c r="E174" s="106"/>
      <c r="F174" s="55" t="s">
        <v>91</v>
      </c>
      <c r="G174" s="100"/>
    </row>
    <row r="175" spans="1:7" x14ac:dyDescent="0.2">
      <c r="A175" s="113"/>
      <c r="B175" s="114" t="s">
        <v>158</v>
      </c>
      <c r="C175" s="114"/>
      <c r="D175" s="115"/>
      <c r="E175" s="115"/>
      <c r="F175" s="137" t="s">
        <v>76</v>
      </c>
      <c r="G175" s="116"/>
    </row>
  </sheetData>
  <mergeCells count="32">
    <mergeCell ref="C144:E144"/>
    <mergeCell ref="C145:E145"/>
    <mergeCell ref="C139:E139"/>
    <mergeCell ref="C140:G140"/>
    <mergeCell ref="C141:G141"/>
    <mergeCell ref="C142:G142"/>
    <mergeCell ref="C143:G143"/>
    <mergeCell ref="C96:G96"/>
    <mergeCell ref="C97:G97"/>
    <mergeCell ref="C98:E98"/>
    <mergeCell ref="C99:E99"/>
    <mergeCell ref="A138:G138"/>
    <mergeCell ref="C53:E53"/>
    <mergeCell ref="A92:G92"/>
    <mergeCell ref="C93:E93"/>
    <mergeCell ref="C94:G94"/>
    <mergeCell ref="C95:G95"/>
    <mergeCell ref="C48:G48"/>
    <mergeCell ref="C49:G49"/>
    <mergeCell ref="C50:G50"/>
    <mergeCell ref="C51:G51"/>
    <mergeCell ref="C52:E52"/>
    <mergeCell ref="C6:G6"/>
    <mergeCell ref="C7:E7"/>
    <mergeCell ref="C8:E8"/>
    <mergeCell ref="A46:G46"/>
    <mergeCell ref="C47:E47"/>
    <mergeCell ref="A1:G1"/>
    <mergeCell ref="C2:E2"/>
    <mergeCell ref="C3:G3"/>
    <mergeCell ref="C4:G4"/>
    <mergeCell ref="C5:G5"/>
  </mergeCells>
  <phoneticPr fontId="7" type="noConversion"/>
  <conditionalFormatting sqref="F10:F39">
    <cfRule type="cellIs" dxfId="56" priority="115" stopIfTrue="1" operator="equal">
      <formula>"F"</formula>
    </cfRule>
    <cfRule type="cellIs" dxfId="55" priority="116" stopIfTrue="1" operator="equal">
      <formula>"B"</formula>
    </cfRule>
    <cfRule type="cellIs" dxfId="54" priority="117" stopIfTrue="1" operator="equal">
      <formula>"u"</formula>
    </cfRule>
  </conditionalFormatting>
  <conditionalFormatting sqref="F55:F82">
    <cfRule type="cellIs" dxfId="53" priority="7" stopIfTrue="1" operator="equal">
      <formula>"F"</formula>
    </cfRule>
    <cfRule type="cellIs" dxfId="52" priority="8" stopIfTrue="1" operator="equal">
      <formula>"B"</formula>
    </cfRule>
    <cfRule type="cellIs" dxfId="51" priority="9" stopIfTrue="1" operator="equal">
      <formula>"u"</formula>
    </cfRule>
  </conditionalFormatting>
  <conditionalFormatting sqref="F101:F131">
    <cfRule type="cellIs" dxfId="50" priority="4" stopIfTrue="1" operator="equal">
      <formula>"F"</formula>
    </cfRule>
    <cfRule type="cellIs" dxfId="49" priority="5" stopIfTrue="1" operator="equal">
      <formula>"B"</formula>
    </cfRule>
    <cfRule type="cellIs" dxfId="48" priority="6" stopIfTrue="1" operator="equal">
      <formula>"u"</formula>
    </cfRule>
  </conditionalFormatting>
  <conditionalFormatting sqref="F147:F175">
    <cfRule type="cellIs" dxfId="47" priority="1" stopIfTrue="1" operator="equal">
      <formula>"F"</formula>
    </cfRule>
    <cfRule type="cellIs" dxfId="46" priority="2" stopIfTrue="1" operator="equal">
      <formula>"B"</formula>
    </cfRule>
    <cfRule type="cellIs" dxfId="45"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2 F13 F17 F22 F23 F32 F33 F34 F57 F58 F62 F67 F68 F72 F75 F76 F77 F103 F104 F108 F113 F124 F125 F126 F149 F150 F154 F159 F165 F168 F169 F170 F10:F11 F14:F16 F18:F21 F24:F29 F30:F31 F35:F39 F55:F56 F59:F61 F63:F64 F65:F66 F69:F71 F73:F74 F78:F82 F101:F102 F105:F107 F109:F112 F114:F116 F117:F121 F122:F123 F127:F131 F147:F148 F151:F153 F155:F158 F160:F162 F163:F164 F166:F167 F171:F175" xr:uid="{00000000-0002-0000-0400-000000000000}">
      <formula1>"U,P,F,B,S,n/a"</formula1>
    </dataValidation>
  </dataValidations>
  <hyperlinks>
    <hyperlink ref="G2" location="'UC001'!A1" display="UC001-01" xr:uid="{00000000-0004-0000-0400-000000000000}"/>
    <hyperlink ref="G47" location="'UC001'!A1" display="UC001-01" xr:uid="{00000000-0004-0000-0400-000001000000}"/>
    <hyperlink ref="G93" location="'UC001'!A1" display="UC001-01" xr:uid="{00000000-0004-0000-0400-000002000000}"/>
    <hyperlink ref="G139" location="'UC001'!A1" display="UC001-01" xr:uid="{00000000-0004-0000-0400-000003000000}"/>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I86"/>
  <sheetViews>
    <sheetView workbookViewId="0">
      <pane ySplit="12" topLeftCell="A29" activePane="bottomLeft" state="frozen"/>
      <selection pane="bottomLeft" activeCell="C32" sqref="C32"/>
    </sheetView>
  </sheetViews>
  <sheetFormatPr defaultColWidth="9.140625" defaultRowHeight="12.75" x14ac:dyDescent="0.2"/>
  <cols>
    <col min="1" max="1" width="5.28515625" style="28" customWidth="1"/>
    <col min="2" max="2" width="29.5703125" style="28" customWidth="1"/>
    <col min="3" max="3" width="46.5703125" style="28" customWidth="1"/>
    <col min="4" max="4" width="6.5703125" style="28" customWidth="1"/>
    <col min="5" max="5" width="10.42578125" style="28" customWidth="1"/>
    <col min="6" max="7" width="7.5703125" style="28" customWidth="1"/>
    <col min="8" max="8" width="30.5703125" style="28" customWidth="1"/>
    <col min="9" max="9" width="2.7109375" style="29" customWidth="1"/>
    <col min="10" max="16384" width="9.140625" style="28"/>
  </cols>
  <sheetData>
    <row r="1" spans="1:9" ht="20.25" x14ac:dyDescent="0.3">
      <c r="A1" s="334" t="str">
        <f ca="1">MID(CELL("filename",A7),FIND("]",CELL("filename"),1)+1,255)</f>
        <v>Reschedule Blend</v>
      </c>
      <c r="B1" s="334"/>
      <c r="C1" s="334"/>
      <c r="D1" s="334"/>
      <c r="E1" s="334"/>
      <c r="F1" s="334"/>
      <c r="G1" s="334"/>
      <c r="H1" s="334"/>
      <c r="I1" s="334"/>
    </row>
    <row r="2" spans="1:9" ht="20.25" x14ac:dyDescent="0.3">
      <c r="A2" s="30"/>
      <c r="B2" s="30"/>
      <c r="C2" s="30"/>
      <c r="D2" s="30"/>
      <c r="E2" s="30"/>
      <c r="F2" s="30"/>
      <c r="G2" s="30"/>
      <c r="H2" s="30"/>
      <c r="I2" s="30"/>
    </row>
    <row r="3" spans="1:9" s="26" customFormat="1" x14ac:dyDescent="0.2">
      <c r="A3" s="31"/>
      <c r="B3" s="31"/>
      <c r="C3" s="31"/>
      <c r="D3" s="32"/>
      <c r="E3" s="32" t="s">
        <v>74</v>
      </c>
      <c r="F3" s="33"/>
      <c r="G3" s="34"/>
      <c r="H3" s="31"/>
      <c r="I3" s="31"/>
    </row>
    <row r="4" spans="1:9" s="26" customFormat="1" ht="12" x14ac:dyDescent="0.2">
      <c r="A4" s="31"/>
      <c r="B4" s="31"/>
      <c r="C4" s="31"/>
      <c r="D4" s="35" t="s">
        <v>75</v>
      </c>
      <c r="E4" s="35">
        <f>COUNTIF($D$12:$D$67,"U")</f>
        <v>0</v>
      </c>
      <c r="F4" s="36" t="str">
        <f>IF($E$9=0,"-",$E4/$E$9)</f>
        <v>-</v>
      </c>
      <c r="G4" s="37">
        <f>SUMIF($D$12:$D$66,"U",$G$12:$G$66)/60</f>
        <v>0</v>
      </c>
      <c r="H4" s="31"/>
      <c r="I4" s="31"/>
    </row>
    <row r="5" spans="1:9" s="26" customFormat="1" ht="12" x14ac:dyDescent="0.2">
      <c r="A5" s="31"/>
      <c r="B5" s="31"/>
      <c r="C5" s="31"/>
      <c r="D5" s="35" t="s">
        <v>76</v>
      </c>
      <c r="E5" s="35">
        <f>COUNTIF($D$12:$D$67,"P")</f>
        <v>0</v>
      </c>
      <c r="F5" s="36" t="str">
        <f>IF($E$9=0,"-",$E5/$E$9)</f>
        <v>-</v>
      </c>
      <c r="G5" s="38">
        <f>SUMIF($D$12:$D$67,"P",$G$12:$G$67)/60</f>
        <v>0</v>
      </c>
      <c r="H5" s="31"/>
      <c r="I5" s="31"/>
    </row>
    <row r="6" spans="1:9" s="26" customFormat="1" ht="12" x14ac:dyDescent="0.2">
      <c r="A6" s="31"/>
      <c r="B6" s="31"/>
      <c r="C6" s="31"/>
      <c r="D6" s="35" t="s">
        <v>77</v>
      </c>
      <c r="E6" s="35">
        <f>COUNTIF($D$12:$D$67,"F")</f>
        <v>0</v>
      </c>
      <c r="F6" s="36" t="str">
        <f>IF($E$9=0,"-",$E6/$E$9)</f>
        <v>-</v>
      </c>
      <c r="G6" s="38">
        <f>SUMIF($D$12:$D$67,"F",$G$12:$G$67)/60</f>
        <v>0</v>
      </c>
      <c r="H6" s="31"/>
      <c r="I6" s="31"/>
    </row>
    <row r="7" spans="1:9" s="26" customFormat="1" ht="12" x14ac:dyDescent="0.2">
      <c r="A7" s="39"/>
      <c r="B7" s="39"/>
      <c r="C7" s="39"/>
      <c r="D7" s="35" t="s">
        <v>78</v>
      </c>
      <c r="E7" s="35">
        <f>COUNTIF($D$12:$D$67,"S")</f>
        <v>0</v>
      </c>
      <c r="F7" s="36" t="str">
        <f>IF($E$9=0,"-",$E7/$E$9)</f>
        <v>-</v>
      </c>
      <c r="G7" s="38">
        <f>SUMIF($D$12:$D$67,"S",$G$12:$G$67)/60</f>
        <v>0</v>
      </c>
      <c r="H7" s="31"/>
      <c r="I7" s="31"/>
    </row>
    <row r="8" spans="1:9" s="26" customFormat="1" ht="12" x14ac:dyDescent="0.2">
      <c r="A8" s="39"/>
      <c r="B8" s="39"/>
      <c r="C8" s="39"/>
      <c r="D8" s="35" t="s">
        <v>79</v>
      </c>
      <c r="E8" s="35">
        <f>COUNTIF($D$12:$D$67,"B")</f>
        <v>0</v>
      </c>
      <c r="F8" s="40" t="str">
        <f>IF($E$9=0,"-",$E8/$E$9)</f>
        <v>-</v>
      </c>
      <c r="G8" s="38">
        <f>SUMIF($D$12:$D$67,"B",$G$12:$G$67)/60</f>
        <v>0</v>
      </c>
      <c r="H8" s="31"/>
      <c r="I8" s="31"/>
    </row>
    <row r="9" spans="1:9" s="26" customFormat="1" ht="12" x14ac:dyDescent="0.2">
      <c r="A9" s="39"/>
      <c r="B9" s="39"/>
      <c r="C9" s="39"/>
      <c r="D9" s="41" t="s">
        <v>42</v>
      </c>
      <c r="E9" s="42">
        <f>SUM(E4:E8)</f>
        <v>0</v>
      </c>
      <c r="F9" s="43" t="str">
        <f>IF($E$9=0,"-",$E$9/$E$9)</f>
        <v>-</v>
      </c>
      <c r="G9" s="44">
        <f>SUM(G4:G8)</f>
        <v>0</v>
      </c>
      <c r="I9" s="66"/>
    </row>
    <row r="10" spans="1:9" s="26" customFormat="1" ht="12" x14ac:dyDescent="0.2">
      <c r="A10" s="39"/>
      <c r="B10" s="39"/>
      <c r="C10" s="39"/>
      <c r="D10" s="45" t="s">
        <v>44</v>
      </c>
      <c r="E10" s="46">
        <f>COUNTIF($D$12:$D$67,"N/A")</f>
        <v>0</v>
      </c>
      <c r="F10" s="47"/>
      <c r="G10" s="48">
        <f>SUMIF($D$12:$D$67,"n/a",$G$12:$G$67)/60</f>
        <v>0</v>
      </c>
      <c r="I10" s="66"/>
    </row>
    <row r="11" spans="1:9" x14ac:dyDescent="0.2">
      <c r="A11" s="49"/>
      <c r="B11" s="49"/>
      <c r="C11" s="49"/>
      <c r="D11" s="49"/>
      <c r="E11" s="49"/>
      <c r="F11" s="49"/>
      <c r="G11" s="49"/>
      <c r="H11" s="49"/>
      <c r="I11" s="67"/>
    </row>
    <row r="12" spans="1:9" ht="25.5" x14ac:dyDescent="0.2">
      <c r="A12" s="50" t="s">
        <v>80</v>
      </c>
      <c r="B12" s="50" t="s">
        <v>166</v>
      </c>
      <c r="C12" s="50" t="s">
        <v>82</v>
      </c>
      <c r="D12" s="50" t="s">
        <v>83</v>
      </c>
      <c r="E12" s="50" t="s">
        <v>84</v>
      </c>
      <c r="F12" s="50" t="s">
        <v>31</v>
      </c>
      <c r="G12" s="50" t="s">
        <v>85</v>
      </c>
      <c r="H12" s="51" t="s">
        <v>65</v>
      </c>
      <c r="I12" s="68"/>
    </row>
    <row r="13" spans="1:9" x14ac:dyDescent="0.2">
      <c r="A13" s="359" t="s">
        <v>167</v>
      </c>
      <c r="B13" s="336"/>
      <c r="C13" s="336"/>
      <c r="D13" s="336"/>
      <c r="E13" s="336"/>
      <c r="F13" s="336"/>
      <c r="G13" s="336"/>
      <c r="H13" s="336"/>
      <c r="I13" s="337"/>
    </row>
    <row r="14" spans="1:9" x14ac:dyDescent="0.2">
      <c r="A14" s="52"/>
      <c r="B14" s="121" t="s">
        <v>167</v>
      </c>
      <c r="C14" s="96" t="s">
        <v>168</v>
      </c>
      <c r="D14" s="55"/>
      <c r="E14" s="56"/>
      <c r="F14" s="57"/>
      <c r="G14" s="58"/>
      <c r="H14" s="59"/>
      <c r="I14" s="57"/>
    </row>
    <row r="15" spans="1:9" ht="24" x14ac:dyDescent="0.2">
      <c r="A15" s="60"/>
      <c r="B15" s="138" t="s">
        <v>169</v>
      </c>
      <c r="C15" s="119" t="s">
        <v>168</v>
      </c>
      <c r="D15" s="55"/>
      <c r="E15" s="56"/>
      <c r="F15" s="57"/>
      <c r="G15" s="58"/>
      <c r="H15" s="65"/>
      <c r="I15" s="64"/>
    </row>
    <row r="16" spans="1:9" x14ac:dyDescent="0.2">
      <c r="A16" s="60"/>
      <c r="B16" s="130"/>
      <c r="C16" s="61"/>
      <c r="D16" s="55"/>
      <c r="E16" s="56"/>
      <c r="F16" s="57"/>
      <c r="G16" s="58"/>
      <c r="H16" s="65"/>
      <c r="I16" s="64"/>
    </row>
    <row r="17" spans="1:9" x14ac:dyDescent="0.2">
      <c r="A17" s="60"/>
      <c r="B17" s="111"/>
      <c r="C17" s="111"/>
      <c r="D17" s="55"/>
      <c r="E17" s="56"/>
      <c r="F17" s="57"/>
      <c r="G17" s="58"/>
      <c r="H17" s="65"/>
      <c r="I17" s="64"/>
    </row>
    <row r="18" spans="1:9" x14ac:dyDescent="0.2">
      <c r="A18" s="60"/>
      <c r="B18" s="111"/>
      <c r="C18" s="111"/>
      <c r="D18" s="55"/>
      <c r="E18" s="56"/>
      <c r="F18" s="57"/>
      <c r="G18" s="58"/>
      <c r="H18" s="65"/>
      <c r="I18" s="64"/>
    </row>
    <row r="19" spans="1:9" x14ac:dyDescent="0.2">
      <c r="A19" s="60"/>
      <c r="B19" s="111"/>
      <c r="C19" s="111"/>
      <c r="D19" s="55"/>
      <c r="E19" s="56"/>
      <c r="F19" s="57"/>
      <c r="G19" s="58"/>
      <c r="H19" s="65"/>
      <c r="I19" s="64"/>
    </row>
    <row r="20" spans="1:9" x14ac:dyDescent="0.2">
      <c r="A20" s="60"/>
      <c r="B20" s="111"/>
      <c r="C20" s="111"/>
      <c r="D20" s="55"/>
      <c r="E20" s="56"/>
      <c r="F20" s="57"/>
      <c r="G20" s="58"/>
      <c r="H20" s="65"/>
      <c r="I20" s="64"/>
    </row>
    <row r="21" spans="1:9" x14ac:dyDescent="0.2">
      <c r="A21" s="122"/>
      <c r="B21" s="123"/>
      <c r="C21" s="123"/>
      <c r="D21" s="124"/>
      <c r="E21" s="125"/>
      <c r="F21" s="126"/>
      <c r="G21" s="127"/>
      <c r="H21" s="128"/>
      <c r="I21" s="129"/>
    </row>
    <row r="22" spans="1:9" x14ac:dyDescent="0.2">
      <c r="A22" s="60"/>
      <c r="B22" s="111"/>
      <c r="C22" s="111"/>
      <c r="D22" s="55"/>
      <c r="E22" s="63"/>
      <c r="F22" s="64"/>
      <c r="G22" s="58"/>
      <c r="H22" s="65"/>
      <c r="I22" s="64"/>
    </row>
    <row r="23" spans="1:9" x14ac:dyDescent="0.2">
      <c r="A23" s="60"/>
      <c r="B23" s="111"/>
      <c r="C23" s="111"/>
      <c r="D23" s="55"/>
      <c r="E23" s="63"/>
      <c r="F23" s="64"/>
      <c r="G23" s="58"/>
      <c r="H23" s="65"/>
      <c r="I23" s="64"/>
    </row>
    <row r="24" spans="1:9" x14ac:dyDescent="0.2">
      <c r="A24" s="60"/>
      <c r="B24" s="111"/>
      <c r="C24" s="111"/>
      <c r="D24" s="55"/>
      <c r="E24" s="63"/>
      <c r="F24" s="64"/>
      <c r="G24" s="58"/>
      <c r="H24" s="65"/>
      <c r="I24" s="64"/>
    </row>
    <row r="25" spans="1:9" x14ac:dyDescent="0.2">
      <c r="A25" s="60"/>
      <c r="B25" s="111"/>
      <c r="C25" s="111"/>
      <c r="D25" s="55"/>
      <c r="E25" s="63"/>
      <c r="F25" s="64"/>
      <c r="G25" s="58"/>
      <c r="H25" s="65"/>
      <c r="I25" s="64"/>
    </row>
    <row r="26" spans="1:9" ht="24" x14ac:dyDescent="0.2">
      <c r="A26" s="60"/>
      <c r="B26" s="121" t="s">
        <v>170</v>
      </c>
      <c r="C26" s="111" t="s">
        <v>171</v>
      </c>
      <c r="D26" s="55"/>
      <c r="E26" s="63"/>
      <c r="F26" s="64"/>
      <c r="G26" s="58"/>
      <c r="H26" s="65"/>
      <c r="I26" s="64"/>
    </row>
    <row r="27" spans="1:9" ht="36" x14ac:dyDescent="0.2">
      <c r="A27" s="60"/>
      <c r="B27" s="121" t="s">
        <v>172</v>
      </c>
      <c r="C27" s="111" t="s">
        <v>171</v>
      </c>
      <c r="D27" s="55"/>
      <c r="E27" s="63"/>
      <c r="F27" s="64"/>
      <c r="G27" s="58"/>
      <c r="H27" s="65"/>
      <c r="I27" s="64"/>
    </row>
    <row r="28" spans="1:9" ht="36" x14ac:dyDescent="0.2">
      <c r="A28" s="60"/>
      <c r="B28" s="121" t="s">
        <v>173</v>
      </c>
      <c r="C28" s="111" t="s">
        <v>171</v>
      </c>
      <c r="D28" s="55"/>
      <c r="E28" s="63"/>
      <c r="F28" s="64"/>
      <c r="G28" s="58"/>
      <c r="H28" s="65"/>
      <c r="I28" s="64"/>
    </row>
    <row r="29" spans="1:9" ht="36" x14ac:dyDescent="0.2">
      <c r="A29" s="60"/>
      <c r="B29" s="121" t="s">
        <v>174</v>
      </c>
      <c r="C29" s="111" t="s">
        <v>171</v>
      </c>
      <c r="D29" s="55"/>
      <c r="E29" s="63"/>
      <c r="F29" s="64"/>
      <c r="G29" s="58"/>
      <c r="H29" s="65"/>
      <c r="I29" s="64"/>
    </row>
    <row r="30" spans="1:9" ht="36" x14ac:dyDescent="0.2">
      <c r="A30" s="60"/>
      <c r="B30" s="139" t="s">
        <v>175</v>
      </c>
      <c r="C30" s="111" t="s">
        <v>171</v>
      </c>
      <c r="D30" s="55"/>
      <c r="E30" s="63"/>
      <c r="F30" s="64"/>
      <c r="G30" s="58"/>
      <c r="H30" s="65"/>
      <c r="I30" s="64"/>
    </row>
    <row r="31" spans="1:9" x14ac:dyDescent="0.2">
      <c r="A31" s="60"/>
      <c r="B31" s="62"/>
      <c r="C31" s="61"/>
      <c r="D31" s="55"/>
      <c r="E31" s="63"/>
      <c r="F31" s="64"/>
      <c r="G31" s="58"/>
      <c r="H31" s="65"/>
      <c r="I31" s="64"/>
    </row>
    <row r="32" spans="1:9" x14ac:dyDescent="0.2">
      <c r="A32" s="60"/>
      <c r="B32" s="398" t="s">
        <v>568</v>
      </c>
      <c r="C32" s="401" t="s">
        <v>567</v>
      </c>
      <c r="D32" s="55"/>
      <c r="E32" s="63"/>
      <c r="F32" s="64"/>
      <c r="G32" s="58"/>
      <c r="H32" s="65"/>
      <c r="I32" s="64"/>
    </row>
    <row r="33" spans="1:9" ht="50.25" x14ac:dyDescent="0.2">
      <c r="A33" s="60"/>
      <c r="B33" s="398" t="s">
        <v>569</v>
      </c>
      <c r="C33" s="401" t="s">
        <v>570</v>
      </c>
      <c r="D33" s="55"/>
      <c r="E33" s="63"/>
      <c r="F33" s="64"/>
      <c r="G33" s="58"/>
      <c r="H33" s="65"/>
      <c r="I33" s="64"/>
    </row>
    <row r="34" spans="1:9" ht="51" x14ac:dyDescent="0.2">
      <c r="A34" s="60"/>
      <c r="B34" s="399" t="s">
        <v>562</v>
      </c>
      <c r="C34" s="401" t="s">
        <v>575</v>
      </c>
      <c r="D34" s="55"/>
      <c r="E34" s="63"/>
      <c r="F34" s="64"/>
      <c r="G34" s="58"/>
      <c r="H34" s="65"/>
      <c r="I34" s="64"/>
    </row>
    <row r="35" spans="1:9" ht="63" x14ac:dyDescent="0.2">
      <c r="A35" s="60"/>
      <c r="B35" s="400" t="s">
        <v>563</v>
      </c>
      <c r="C35" s="401" t="s">
        <v>571</v>
      </c>
      <c r="D35" s="55"/>
      <c r="E35" s="63"/>
      <c r="F35" s="64"/>
      <c r="G35" s="58"/>
      <c r="H35" s="65"/>
      <c r="I35" s="64"/>
    </row>
    <row r="36" spans="1:9" x14ac:dyDescent="0.2">
      <c r="A36" s="60"/>
      <c r="B36" s="400" t="s">
        <v>565</v>
      </c>
      <c r="C36" s="401" t="s">
        <v>566</v>
      </c>
      <c r="D36" s="55"/>
      <c r="E36" s="63"/>
      <c r="F36" s="64"/>
      <c r="G36" s="58"/>
      <c r="H36" s="65"/>
      <c r="I36" s="64"/>
    </row>
    <row r="37" spans="1:9" ht="25.5" x14ac:dyDescent="0.2">
      <c r="A37" s="60"/>
      <c r="B37" s="400" t="s">
        <v>572</v>
      </c>
      <c r="C37" s="401" t="s">
        <v>573</v>
      </c>
      <c r="D37" s="55"/>
      <c r="E37" s="63"/>
      <c r="F37" s="64"/>
      <c r="G37" s="58"/>
      <c r="H37" s="65"/>
      <c r="I37" s="64"/>
    </row>
    <row r="38" spans="1:9" ht="24" x14ac:dyDescent="0.2">
      <c r="A38" s="60"/>
      <c r="B38" s="401" t="s">
        <v>564</v>
      </c>
      <c r="C38" s="399" t="s">
        <v>574</v>
      </c>
      <c r="D38" s="55"/>
      <c r="E38" s="63"/>
      <c r="F38" s="64"/>
      <c r="G38" s="58"/>
      <c r="H38" s="65"/>
      <c r="I38" s="64"/>
    </row>
    <row r="39" spans="1:9" x14ac:dyDescent="0.2">
      <c r="A39" s="60"/>
      <c r="B39" s="62"/>
      <c r="C39" s="61"/>
      <c r="D39" s="55"/>
      <c r="E39" s="63"/>
      <c r="F39" s="64"/>
      <c r="G39" s="58"/>
      <c r="H39" s="65"/>
      <c r="I39" s="64"/>
    </row>
    <row r="40" spans="1:9" x14ac:dyDescent="0.2">
      <c r="A40" s="60"/>
      <c r="B40" s="62"/>
      <c r="C40" s="61"/>
      <c r="D40" s="55"/>
      <c r="E40" s="63"/>
      <c r="F40" s="64"/>
      <c r="G40" s="58"/>
      <c r="H40" s="65"/>
      <c r="I40" s="64"/>
    </row>
    <row r="41" spans="1:9" x14ac:dyDescent="0.2">
      <c r="A41" s="60"/>
      <c r="B41" s="61"/>
      <c r="C41" s="61"/>
      <c r="D41" s="55"/>
      <c r="E41" s="63"/>
      <c r="F41" s="64"/>
      <c r="G41" s="58"/>
      <c r="H41" s="65"/>
      <c r="I41" s="64"/>
    </row>
    <row r="42" spans="1:9" x14ac:dyDescent="0.2">
      <c r="A42" s="60"/>
      <c r="B42" s="62"/>
      <c r="C42" s="61"/>
      <c r="D42" s="55"/>
      <c r="E42" s="63"/>
      <c r="F42" s="64"/>
      <c r="G42" s="58"/>
      <c r="H42" s="65"/>
      <c r="I42" s="64"/>
    </row>
    <row r="43" spans="1:9" x14ac:dyDescent="0.2">
      <c r="A43" s="60"/>
      <c r="B43" s="62"/>
      <c r="C43" s="61"/>
      <c r="D43" s="55"/>
      <c r="E43" s="63"/>
      <c r="F43" s="64"/>
      <c r="G43" s="58"/>
      <c r="H43" s="65"/>
      <c r="I43" s="64"/>
    </row>
    <row r="44" spans="1:9" x14ac:dyDescent="0.2">
      <c r="A44" s="60"/>
      <c r="B44" s="61"/>
      <c r="C44" s="61"/>
      <c r="D44" s="55"/>
      <c r="E44" s="63"/>
      <c r="F44" s="64"/>
      <c r="G44" s="58"/>
      <c r="H44" s="65"/>
      <c r="I44" s="64"/>
    </row>
    <row r="45" spans="1:9" x14ac:dyDescent="0.2">
      <c r="A45" s="60"/>
      <c r="B45" s="62"/>
      <c r="C45" s="61"/>
      <c r="D45" s="55"/>
      <c r="E45" s="63"/>
      <c r="F45" s="64"/>
      <c r="G45" s="58"/>
      <c r="H45" s="65"/>
      <c r="I45" s="64"/>
    </row>
    <row r="46" spans="1:9" x14ac:dyDescent="0.2">
      <c r="A46" s="60"/>
      <c r="B46" s="62"/>
      <c r="C46" s="61"/>
      <c r="D46" s="55"/>
      <c r="E46" s="63"/>
      <c r="F46" s="64"/>
      <c r="G46" s="58"/>
      <c r="H46" s="65"/>
      <c r="I46" s="64"/>
    </row>
    <row r="47" spans="1:9" x14ac:dyDescent="0.2">
      <c r="A47" s="60"/>
      <c r="B47" s="61"/>
      <c r="C47" s="61"/>
      <c r="D47" s="55"/>
      <c r="E47" s="63"/>
      <c r="F47" s="64"/>
      <c r="G47" s="58"/>
      <c r="H47" s="65"/>
      <c r="I47" s="64"/>
    </row>
    <row r="48" spans="1:9" x14ac:dyDescent="0.2">
      <c r="A48" s="60"/>
      <c r="B48" s="62"/>
      <c r="C48" s="61"/>
      <c r="D48" s="55"/>
      <c r="E48" s="63"/>
      <c r="F48" s="64"/>
      <c r="G48" s="58"/>
      <c r="H48" s="65"/>
      <c r="I48" s="64"/>
    </row>
    <row r="49" spans="1:9" x14ac:dyDescent="0.2">
      <c r="A49" s="60"/>
      <c r="B49" s="62"/>
      <c r="C49" s="61"/>
      <c r="D49" s="55"/>
      <c r="E49" s="63"/>
      <c r="F49" s="64"/>
      <c r="G49" s="58"/>
      <c r="H49" s="65"/>
      <c r="I49" s="64"/>
    </row>
    <row r="50" spans="1:9" x14ac:dyDescent="0.2">
      <c r="A50" s="60"/>
      <c r="B50" s="61"/>
      <c r="C50" s="61"/>
      <c r="D50" s="55"/>
      <c r="E50" s="63"/>
      <c r="F50" s="64"/>
      <c r="G50" s="58"/>
      <c r="H50" s="65"/>
      <c r="I50" s="64"/>
    </row>
    <row r="51" spans="1:9" x14ac:dyDescent="0.2">
      <c r="A51" s="60"/>
      <c r="B51" s="62"/>
      <c r="C51" s="61"/>
      <c r="D51" s="55"/>
      <c r="E51" s="63"/>
      <c r="F51" s="64"/>
      <c r="G51" s="58"/>
      <c r="H51" s="65"/>
      <c r="I51" s="64"/>
    </row>
    <row r="52" spans="1:9" x14ac:dyDescent="0.2">
      <c r="A52" s="60"/>
      <c r="B52" s="62"/>
      <c r="C52" s="61"/>
      <c r="D52" s="55"/>
      <c r="E52" s="63"/>
      <c r="F52" s="64"/>
      <c r="G52" s="58"/>
      <c r="H52" s="65"/>
      <c r="I52" s="64"/>
    </row>
    <row r="53" spans="1:9" x14ac:dyDescent="0.2">
      <c r="A53" s="60"/>
      <c r="B53" s="61"/>
      <c r="C53" s="61"/>
      <c r="D53" s="55"/>
      <c r="E53" s="63"/>
      <c r="F53" s="64"/>
      <c r="G53" s="58"/>
      <c r="H53" s="65"/>
      <c r="I53" s="64"/>
    </row>
    <row r="54" spans="1:9" x14ac:dyDescent="0.2">
      <c r="A54" s="60"/>
      <c r="B54" s="62"/>
      <c r="C54" s="61"/>
      <c r="D54" s="55"/>
      <c r="E54" s="63"/>
      <c r="F54" s="64"/>
      <c r="G54" s="58"/>
      <c r="H54" s="65"/>
      <c r="I54" s="64"/>
    </row>
    <row r="55" spans="1:9" x14ac:dyDescent="0.2">
      <c r="A55" s="60"/>
      <c r="B55" s="62"/>
      <c r="C55" s="61"/>
      <c r="D55" s="55"/>
      <c r="E55" s="63"/>
      <c r="F55" s="64"/>
      <c r="G55" s="58"/>
      <c r="H55" s="65"/>
      <c r="I55" s="64"/>
    </row>
    <row r="56" spans="1:9" x14ac:dyDescent="0.2">
      <c r="A56" s="60"/>
      <c r="B56" s="61"/>
      <c r="C56" s="61"/>
      <c r="D56" s="55"/>
      <c r="E56" s="63"/>
      <c r="F56" s="64"/>
      <c r="G56" s="58"/>
      <c r="H56" s="65"/>
      <c r="I56" s="64"/>
    </row>
    <row r="57" spans="1:9" x14ac:dyDescent="0.2">
      <c r="A57" s="60"/>
      <c r="B57" s="62"/>
      <c r="C57" s="61"/>
      <c r="D57" s="55"/>
      <c r="E57" s="63"/>
      <c r="F57" s="64"/>
      <c r="G57" s="58"/>
      <c r="H57" s="65"/>
      <c r="I57" s="64"/>
    </row>
    <row r="58" spans="1:9" x14ac:dyDescent="0.2">
      <c r="A58" s="60"/>
      <c r="B58" s="62"/>
      <c r="C58" s="61"/>
      <c r="D58" s="55"/>
      <c r="E58" s="63"/>
      <c r="F58" s="64"/>
      <c r="G58" s="58"/>
      <c r="H58" s="65"/>
      <c r="I58" s="64"/>
    </row>
    <row r="59" spans="1:9" x14ac:dyDescent="0.2">
      <c r="A59" s="60"/>
      <c r="B59" s="61"/>
      <c r="C59" s="61"/>
      <c r="D59" s="55"/>
      <c r="E59" s="63"/>
      <c r="F59" s="64"/>
      <c r="G59" s="58"/>
      <c r="H59" s="65"/>
      <c r="I59" s="64"/>
    </row>
    <row r="60" spans="1:9" x14ac:dyDescent="0.2">
      <c r="A60" s="60"/>
      <c r="B60" s="62"/>
      <c r="C60" s="61"/>
      <c r="D60" s="55"/>
      <c r="E60" s="63"/>
      <c r="F60" s="64"/>
      <c r="G60" s="58"/>
      <c r="H60" s="65"/>
      <c r="I60" s="64"/>
    </row>
    <row r="61" spans="1:9" x14ac:dyDescent="0.2">
      <c r="A61" s="60"/>
      <c r="B61" s="62"/>
      <c r="C61" s="61"/>
      <c r="D61" s="55"/>
      <c r="E61" s="63"/>
      <c r="F61" s="64"/>
      <c r="G61" s="58"/>
      <c r="H61" s="65"/>
      <c r="I61" s="64"/>
    </row>
    <row r="62" spans="1:9" x14ac:dyDescent="0.2">
      <c r="A62" s="60"/>
      <c r="B62" s="61"/>
      <c r="C62" s="61"/>
      <c r="D62" s="55"/>
      <c r="E62" s="63"/>
      <c r="F62" s="64"/>
      <c r="G62" s="58"/>
      <c r="H62" s="65"/>
      <c r="I62" s="64"/>
    </row>
    <row r="63" spans="1:9" x14ac:dyDescent="0.2">
      <c r="A63" s="60"/>
      <c r="B63" s="62"/>
      <c r="C63" s="61"/>
      <c r="D63" s="55"/>
      <c r="E63" s="63"/>
      <c r="F63" s="64"/>
      <c r="G63" s="58"/>
      <c r="H63" s="65"/>
      <c r="I63" s="64"/>
    </row>
    <row r="64" spans="1:9" x14ac:dyDescent="0.2">
      <c r="A64" s="60"/>
      <c r="B64" s="62"/>
      <c r="C64" s="61"/>
      <c r="D64" s="55"/>
      <c r="E64" s="63"/>
      <c r="F64" s="64"/>
      <c r="G64" s="58"/>
      <c r="H64" s="65"/>
      <c r="I64" s="64"/>
    </row>
    <row r="65" spans="1:9" x14ac:dyDescent="0.2">
      <c r="A65" s="60"/>
      <c r="B65" s="61"/>
      <c r="C65" s="61"/>
      <c r="D65" s="55"/>
      <c r="E65" s="63"/>
      <c r="F65" s="64"/>
      <c r="G65" s="58"/>
      <c r="H65" s="65"/>
      <c r="I65" s="64"/>
    </row>
    <row r="66" spans="1:9" x14ac:dyDescent="0.2">
      <c r="A66" s="60"/>
      <c r="B66" s="61"/>
      <c r="C66" s="61"/>
      <c r="D66" s="55"/>
      <c r="E66" s="63"/>
      <c r="F66" s="64"/>
      <c r="G66" s="58"/>
      <c r="H66" s="65"/>
      <c r="I66" s="64"/>
    </row>
    <row r="67" spans="1:9" x14ac:dyDescent="0.2">
      <c r="A67" s="335"/>
      <c r="B67" s="336"/>
      <c r="C67" s="336"/>
      <c r="D67" s="336"/>
      <c r="E67" s="336"/>
      <c r="F67" s="336"/>
      <c r="G67" s="336"/>
      <c r="H67" s="336"/>
      <c r="I67" s="337"/>
    </row>
    <row r="68" spans="1:9" s="27" customFormat="1" x14ac:dyDescent="0.2">
      <c r="A68" s="60"/>
      <c r="B68" s="95"/>
      <c r="C68" s="96"/>
      <c r="D68" s="55"/>
      <c r="E68" s="56"/>
      <c r="F68" s="57"/>
      <c r="G68" s="58"/>
      <c r="H68" s="65"/>
      <c r="I68" s="64"/>
    </row>
    <row r="69" spans="1:9" s="27" customFormat="1" x14ac:dyDescent="0.2">
      <c r="A69" s="60"/>
      <c r="B69" s="130"/>
      <c r="C69" s="119"/>
      <c r="D69" s="55"/>
      <c r="E69" s="56"/>
      <c r="F69" s="57"/>
      <c r="G69" s="58"/>
      <c r="H69" s="65"/>
      <c r="I69" s="64"/>
    </row>
    <row r="70" spans="1:9" s="27" customFormat="1" x14ac:dyDescent="0.2">
      <c r="A70" s="60"/>
      <c r="B70" s="130"/>
      <c r="C70" s="61"/>
      <c r="D70" s="55"/>
      <c r="E70" s="56"/>
      <c r="F70" s="57"/>
      <c r="G70" s="58"/>
      <c r="H70" s="65"/>
      <c r="I70" s="64"/>
    </row>
    <row r="71" spans="1:9" s="27" customFormat="1" x14ac:dyDescent="0.2">
      <c r="A71" s="60"/>
      <c r="B71" s="111"/>
      <c r="C71" s="111"/>
      <c r="D71" s="55"/>
      <c r="E71" s="56"/>
      <c r="F71" s="57"/>
      <c r="G71" s="58"/>
      <c r="H71" s="65"/>
      <c r="I71" s="64"/>
    </row>
    <row r="72" spans="1:9" s="27" customFormat="1" x14ac:dyDescent="0.2">
      <c r="A72" s="60"/>
      <c r="B72" s="111"/>
      <c r="C72" s="111"/>
      <c r="D72" s="55"/>
      <c r="E72" s="56"/>
      <c r="F72" s="57"/>
      <c r="G72" s="58"/>
      <c r="H72" s="65"/>
      <c r="I72" s="64"/>
    </row>
    <row r="73" spans="1:9" s="27" customFormat="1" x14ac:dyDescent="0.2">
      <c r="A73" s="60"/>
      <c r="B73" s="111"/>
      <c r="C73" s="111"/>
      <c r="D73" s="55"/>
      <c r="E73" s="56"/>
      <c r="F73" s="57"/>
      <c r="G73" s="58"/>
      <c r="H73" s="65"/>
      <c r="I73" s="64"/>
    </row>
    <row r="74" spans="1:9" s="27" customFormat="1" x14ac:dyDescent="0.2">
      <c r="A74" s="60"/>
      <c r="B74" s="111"/>
      <c r="C74" s="111"/>
      <c r="D74" s="55"/>
      <c r="E74" s="56"/>
      <c r="F74" s="57"/>
      <c r="G74" s="58"/>
      <c r="H74" s="65"/>
      <c r="I74" s="64"/>
    </row>
    <row r="75" spans="1:9" s="27" customFormat="1" x14ac:dyDescent="0.2">
      <c r="A75" s="60"/>
      <c r="B75" s="111"/>
      <c r="C75" s="111"/>
      <c r="D75" s="55"/>
      <c r="E75" s="125"/>
      <c r="F75" s="126"/>
      <c r="G75" s="127"/>
      <c r="H75" s="65"/>
      <c r="I75" s="64"/>
    </row>
    <row r="76" spans="1:9" s="27" customFormat="1" x14ac:dyDescent="0.2">
      <c r="A76" s="60">
        <f>MAX(A$12:A75)+1</f>
        <v>1</v>
      </c>
      <c r="B76" s="61"/>
      <c r="C76" s="61"/>
      <c r="D76" s="55" t="s">
        <v>91</v>
      </c>
      <c r="E76" s="63"/>
      <c r="F76" s="64"/>
      <c r="G76" s="58"/>
      <c r="H76" s="65"/>
      <c r="I76" s="64"/>
    </row>
    <row r="77" spans="1:9" x14ac:dyDescent="0.2">
      <c r="A77" s="60">
        <f>MAX(A$12:A76)+1</f>
        <v>2</v>
      </c>
      <c r="B77" s="62"/>
      <c r="C77" s="61"/>
      <c r="D77" s="55" t="s">
        <v>91</v>
      </c>
      <c r="E77" s="63"/>
      <c r="F77" s="64"/>
      <c r="G77" s="58"/>
      <c r="H77" s="65"/>
      <c r="I77" s="64"/>
    </row>
    <row r="78" spans="1:9" x14ac:dyDescent="0.2">
      <c r="A78" s="60">
        <f>MAX(A$12:A77)+1</f>
        <v>3</v>
      </c>
      <c r="B78" s="62"/>
      <c r="C78" s="61"/>
      <c r="D78" s="55" t="s">
        <v>91</v>
      </c>
      <c r="E78" s="63"/>
      <c r="F78" s="64"/>
      <c r="G78" s="58"/>
      <c r="H78" s="65"/>
      <c r="I78" s="64"/>
    </row>
    <row r="79" spans="1:9" x14ac:dyDescent="0.2">
      <c r="A79" s="60">
        <f>MAX(A$12:A78)+1</f>
        <v>4</v>
      </c>
      <c r="B79" s="61"/>
      <c r="C79" s="61"/>
      <c r="D79" s="55" t="s">
        <v>91</v>
      </c>
      <c r="E79" s="63"/>
      <c r="F79" s="64"/>
      <c r="G79" s="58"/>
      <c r="H79" s="65"/>
      <c r="I79" s="64"/>
    </row>
    <row r="80" spans="1:9" x14ac:dyDescent="0.2">
      <c r="A80" s="60">
        <f>MAX(A$12:A79)+1</f>
        <v>5</v>
      </c>
      <c r="B80" s="61"/>
      <c r="C80" s="61"/>
      <c r="D80" s="55" t="s">
        <v>91</v>
      </c>
      <c r="E80" s="63"/>
      <c r="F80" s="64"/>
      <c r="G80" s="58"/>
      <c r="H80" s="65"/>
      <c r="I80" s="64"/>
    </row>
    <row r="81" spans="1:9" x14ac:dyDescent="0.2">
      <c r="A81" s="60">
        <f>MAX(A$12:A80)+1</f>
        <v>6</v>
      </c>
      <c r="B81" s="62"/>
      <c r="C81" s="61"/>
      <c r="D81" s="55" t="s">
        <v>91</v>
      </c>
      <c r="E81" s="63"/>
      <c r="F81" s="64"/>
      <c r="G81" s="58"/>
      <c r="H81" s="65"/>
      <c r="I81" s="64"/>
    </row>
    <row r="82" spans="1:9" x14ac:dyDescent="0.2">
      <c r="A82" s="60">
        <f>MAX(A$12:A81)+1</f>
        <v>7</v>
      </c>
      <c r="B82" s="62"/>
      <c r="C82" s="61"/>
      <c r="D82" s="55" t="s">
        <v>91</v>
      </c>
      <c r="E82" s="63"/>
      <c r="F82" s="64"/>
      <c r="G82" s="58"/>
      <c r="H82" s="65"/>
      <c r="I82" s="64"/>
    </row>
    <row r="83" spans="1:9" x14ac:dyDescent="0.2">
      <c r="A83" s="60">
        <f>MAX(A$12:A82)+1</f>
        <v>8</v>
      </c>
      <c r="B83" s="61"/>
      <c r="C83" s="61"/>
      <c r="D83" s="55" t="s">
        <v>91</v>
      </c>
      <c r="E83" s="63"/>
      <c r="F83" s="64"/>
      <c r="G83" s="58"/>
      <c r="H83" s="65"/>
      <c r="I83" s="64"/>
    </row>
    <row r="84" spans="1:9" x14ac:dyDescent="0.2">
      <c r="A84" s="60">
        <f>MAX(A$12:A83)+1</f>
        <v>9</v>
      </c>
      <c r="B84" s="62"/>
      <c r="C84" s="61"/>
      <c r="D84" s="55" t="s">
        <v>91</v>
      </c>
      <c r="E84" s="63"/>
      <c r="F84" s="64"/>
      <c r="G84" s="58"/>
      <c r="H84" s="65"/>
      <c r="I84" s="64"/>
    </row>
    <row r="85" spans="1:9" x14ac:dyDescent="0.2">
      <c r="A85" s="60">
        <f>MAX(A$12:A84)+1</f>
        <v>10</v>
      </c>
      <c r="B85" s="61"/>
      <c r="C85" s="61"/>
      <c r="D85" s="55" t="s">
        <v>91</v>
      </c>
      <c r="E85" s="63"/>
      <c r="F85" s="64"/>
      <c r="G85" s="58"/>
      <c r="H85" s="65"/>
      <c r="I85" s="64"/>
    </row>
    <row r="86" spans="1:9" x14ac:dyDescent="0.2">
      <c r="A86" s="60">
        <f>MAX(A$12:A85)+1</f>
        <v>11</v>
      </c>
      <c r="B86" s="62"/>
      <c r="C86" s="61"/>
      <c r="D86" s="55" t="s">
        <v>91</v>
      </c>
      <c r="E86" s="63"/>
      <c r="F86" s="64"/>
      <c r="G86" s="58"/>
      <c r="H86" s="65"/>
      <c r="I86" s="64"/>
    </row>
  </sheetData>
  <mergeCells count="3">
    <mergeCell ref="A1:I1"/>
    <mergeCell ref="A13:I13"/>
    <mergeCell ref="A67:I67"/>
  </mergeCells>
  <phoneticPr fontId="7" type="noConversion"/>
  <conditionalFormatting sqref="D14:D66 D68:D86">
    <cfRule type="cellIs" dxfId="44" priority="1" stopIfTrue="1" operator="equal">
      <formula>"F"</formula>
    </cfRule>
    <cfRule type="cellIs" dxfId="43" priority="2" stopIfTrue="1" operator="equal">
      <formula>"B"</formula>
    </cfRule>
    <cfRule type="cellIs" dxfId="42" priority="3" stopIfTrue="1" operator="equal">
      <formula>"u"</formula>
    </cfRule>
  </conditionalFormatting>
  <dataValidations count="3">
    <dataValidation allowBlank="1" showErrorMessage="1" sqref="A12:B12" xr:uid="{00000000-0002-0000-0500-000000000000}"/>
    <dataValidation allowBlank="1" showErrorMessage="1" promptTitle="Valid values include:" sqref="D12" xr:uid="{00000000-0002-0000-0500-000001000000}"/>
    <dataValidation type="list" showInputMessage="1" showErrorMessage="1" promptTitle="Valid values include:" prompt="U - Untested_x000a_P - Pass_x000a_F - Fail_x000a_B - Blocked_x000a_S - Skipped_x000a_n/a - Not applicable_x000a_" sqref="D68:D86 D14:D66" xr:uid="{00000000-0002-0000-0500-000002000000}">
      <formula1>"U,P,F,B,S,n/a"</formula1>
    </dataValidation>
  </dataValidations>
  <hyperlinks>
    <hyperlink ref="B14" location="'UC002 Test Cases'!A1" display="Assign Bin From Bin" xr:uid="{00000000-0004-0000-0500-000000000000}"/>
    <hyperlink ref="B15" location="'UC002 Test Cases'!A1" display="Assign Bin From Bin(click confirm No button)" xr:uid="{00000000-0004-0000-0500-000001000000}"/>
    <hyperlink ref="B26" location="'UC002 Test Cases'!A1" display="UC002.1-Re-schedule Blend From Blend Column Of Rig Board" xr:uid="{00000000-0004-0000-0500-000002000000}"/>
    <hyperlink ref="B27" location="'UC002 Test Cases'!A1" display="UC002.2-Re-schedule Blend From Blend Column Of Rig Board--Blend Test" xr:uid="{00000000-0004-0000-0500-000003000000}"/>
    <hyperlink ref="B28" location="'UC002 Test Cases'!A1" display="UC002.3-Re-schedule Blend From Blend Column Of Rig Board--Not Blend Test" xr:uid="{00000000-0004-0000-0500-000004000000}"/>
    <hyperlink ref="B29" location="'UC002 Test Cases'!A1" display="UC002.4-Re-schedule Blend From Blend Column Of Rig Board--Not Select  Load To Bin" xr:uid="{00000000-0004-0000-0500-000005000000}"/>
    <hyperlink ref="B30" location="'UC002 Test Cases'!A1" display="UC002.5-Re-schedule Blend From Blend Column Of Rig Board--Not Select  Load To Bin" xr:uid="{00000000-0004-0000-0500-000006000000}"/>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09578" r:id="rId4">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09578"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99"/>
  <sheetViews>
    <sheetView topLeftCell="A7" workbookViewId="0">
      <selection activeCell="D16" sqref="D16"/>
    </sheetView>
  </sheetViews>
  <sheetFormatPr defaultColWidth="9" defaultRowHeight="12.75" x14ac:dyDescent="0.2"/>
  <cols>
    <col min="1" max="1" width="3.140625" customWidth="1"/>
    <col min="2" max="2" width="32.140625" customWidth="1"/>
    <col min="3" max="3" width="22.5703125" customWidth="1"/>
    <col min="4" max="4" width="30.42578125" customWidth="1"/>
    <col min="5" max="5" width="24.7109375" customWidth="1"/>
    <col min="6" max="6" width="9.140625" customWidth="1"/>
    <col min="7" max="7" width="12.140625" customWidth="1"/>
  </cols>
  <sheetData>
    <row r="1" spans="1:7" ht="15.75" x14ac:dyDescent="0.2">
      <c r="A1" s="340" t="s">
        <v>170</v>
      </c>
      <c r="B1" s="340"/>
      <c r="C1" s="340"/>
      <c r="D1" s="340"/>
      <c r="E1" s="340"/>
      <c r="F1" s="340"/>
      <c r="G1" s="340"/>
    </row>
    <row r="2" spans="1:7" x14ac:dyDescent="0.2">
      <c r="A2" s="69"/>
      <c r="B2" s="70" t="s">
        <v>93</v>
      </c>
      <c r="C2" s="341" t="s">
        <v>176</v>
      </c>
      <c r="D2" s="342"/>
      <c r="E2" s="343"/>
      <c r="F2" s="71" t="s">
        <v>95</v>
      </c>
      <c r="G2" s="72" t="s">
        <v>96</v>
      </c>
    </row>
    <row r="3" spans="1:7" x14ac:dyDescent="0.2">
      <c r="A3" s="74"/>
      <c r="B3" s="75" t="s">
        <v>97</v>
      </c>
      <c r="C3" s="344" t="s">
        <v>98</v>
      </c>
      <c r="D3" s="345"/>
      <c r="E3" s="345"/>
      <c r="F3" s="345"/>
      <c r="G3" s="346"/>
    </row>
    <row r="4" spans="1:7" x14ac:dyDescent="0.2">
      <c r="A4" s="76"/>
      <c r="B4" s="75" t="s">
        <v>99</v>
      </c>
      <c r="C4" s="344" t="s">
        <v>100</v>
      </c>
      <c r="D4" s="345"/>
      <c r="E4" s="345"/>
      <c r="F4" s="345"/>
      <c r="G4" s="346"/>
    </row>
    <row r="5" spans="1:7" x14ac:dyDescent="0.2">
      <c r="A5" s="76"/>
      <c r="B5" s="75" t="s">
        <v>101</v>
      </c>
      <c r="C5" s="347"/>
      <c r="D5" s="348"/>
      <c r="E5" s="348"/>
      <c r="F5" s="348"/>
      <c r="G5" s="349"/>
    </row>
    <row r="6" spans="1:7" x14ac:dyDescent="0.2">
      <c r="A6" s="77"/>
      <c r="B6" s="78" t="s">
        <v>102</v>
      </c>
      <c r="C6" s="350" t="s">
        <v>96</v>
      </c>
      <c r="D6" s="351"/>
      <c r="E6" s="351"/>
      <c r="F6" s="351"/>
      <c r="G6" s="352"/>
    </row>
    <row r="7" spans="1:7" x14ac:dyDescent="0.2">
      <c r="A7" s="80"/>
      <c r="B7" s="81" t="s">
        <v>104</v>
      </c>
      <c r="C7" s="353" t="s">
        <v>105</v>
      </c>
      <c r="D7" s="354"/>
      <c r="E7" s="355"/>
      <c r="F7" s="82" t="s">
        <v>106</v>
      </c>
      <c r="G7" s="83"/>
    </row>
    <row r="8" spans="1:7" x14ac:dyDescent="0.2">
      <c r="A8" s="85"/>
      <c r="B8" s="86" t="s">
        <v>107</v>
      </c>
      <c r="C8" s="356" t="s">
        <v>108</v>
      </c>
      <c r="D8" s="357"/>
      <c r="E8" s="358"/>
      <c r="F8" s="87" t="s">
        <v>109</v>
      </c>
      <c r="G8" s="88" t="s">
        <v>110</v>
      </c>
    </row>
    <row r="9" spans="1:7" ht="25.5" x14ac:dyDescent="0.2">
      <c r="A9" s="90" t="s">
        <v>111</v>
      </c>
      <c r="B9" s="91" t="s">
        <v>112</v>
      </c>
      <c r="C9" s="91" t="s">
        <v>113</v>
      </c>
      <c r="D9" s="91" t="s">
        <v>114</v>
      </c>
      <c r="E9" s="91" t="s">
        <v>115</v>
      </c>
      <c r="F9" s="92" t="s">
        <v>83</v>
      </c>
      <c r="G9" s="93" t="s">
        <v>116</v>
      </c>
    </row>
    <row r="10" spans="1:7" ht="30" customHeight="1" x14ac:dyDescent="0.2">
      <c r="A10" s="94">
        <v>1</v>
      </c>
      <c r="B10" s="95" t="s">
        <v>117</v>
      </c>
      <c r="C10" s="95"/>
      <c r="D10" s="96" t="s">
        <v>118</v>
      </c>
      <c r="E10" s="97"/>
      <c r="F10" s="55" t="s">
        <v>91</v>
      </c>
      <c r="G10" s="98"/>
    </row>
    <row r="11" spans="1:7" ht="36" x14ac:dyDescent="0.2">
      <c r="A11" s="94">
        <v>2</v>
      </c>
      <c r="B11" s="95" t="s">
        <v>177</v>
      </c>
      <c r="C11" s="95"/>
      <c r="D11" s="96" t="s">
        <v>120</v>
      </c>
      <c r="E11" s="97"/>
      <c r="F11" s="55" t="s">
        <v>91</v>
      </c>
      <c r="G11" s="132"/>
    </row>
    <row r="12" spans="1:7" ht="132" x14ac:dyDescent="0.2">
      <c r="A12" s="94"/>
      <c r="B12" s="95"/>
      <c r="C12" s="95"/>
      <c r="D12" s="96" t="s">
        <v>121</v>
      </c>
      <c r="E12" s="97"/>
      <c r="F12" s="55"/>
      <c r="G12" s="132"/>
    </row>
    <row r="13" spans="1:7" ht="24" x14ac:dyDescent="0.2">
      <c r="A13" s="94">
        <v>3</v>
      </c>
      <c r="B13" s="95" t="s">
        <v>178</v>
      </c>
      <c r="C13" s="95"/>
      <c r="D13" s="96" t="s">
        <v>179</v>
      </c>
      <c r="E13" s="97"/>
      <c r="F13" s="55"/>
      <c r="G13" s="132"/>
    </row>
    <row r="14" spans="1:7" ht="24" x14ac:dyDescent="0.2">
      <c r="A14" s="94">
        <v>4</v>
      </c>
      <c r="B14" s="95" t="s">
        <v>180</v>
      </c>
      <c r="C14" s="95"/>
      <c r="D14" s="96" t="s">
        <v>181</v>
      </c>
      <c r="E14" s="97"/>
      <c r="F14" s="55"/>
      <c r="G14" s="132"/>
    </row>
    <row r="15" spans="1:7" ht="24.75" x14ac:dyDescent="0.2">
      <c r="A15" s="94">
        <v>5</v>
      </c>
      <c r="B15" s="133" t="s">
        <v>182</v>
      </c>
      <c r="C15" s="104"/>
      <c r="D15" s="119" t="s">
        <v>183</v>
      </c>
      <c r="E15" s="99"/>
      <c r="F15" s="55" t="s">
        <v>91</v>
      </c>
      <c r="G15" s="100"/>
    </row>
    <row r="16" spans="1:7" x14ac:dyDescent="0.2">
      <c r="A16" s="94"/>
      <c r="B16" s="104"/>
      <c r="C16" s="104"/>
      <c r="D16" s="61" t="s">
        <v>124</v>
      </c>
      <c r="E16" s="134"/>
      <c r="F16" s="55" t="s">
        <v>91</v>
      </c>
      <c r="G16" s="100"/>
    </row>
    <row r="17" spans="1:7" x14ac:dyDescent="0.2">
      <c r="A17" s="94"/>
      <c r="B17" s="135"/>
      <c r="C17" s="111"/>
      <c r="D17" s="111" t="s">
        <v>125</v>
      </c>
      <c r="E17" s="106"/>
      <c r="F17" s="55" t="s">
        <v>91</v>
      </c>
      <c r="G17" s="100"/>
    </row>
    <row r="18" spans="1:7" x14ac:dyDescent="0.2">
      <c r="A18" s="94"/>
      <c r="B18" s="135"/>
      <c r="C18" s="111"/>
      <c r="D18" s="111" t="s">
        <v>126</v>
      </c>
      <c r="E18" s="106"/>
      <c r="F18" s="55" t="s">
        <v>91</v>
      </c>
      <c r="G18" s="100"/>
    </row>
    <row r="19" spans="1:7" x14ac:dyDescent="0.2">
      <c r="A19" s="94"/>
      <c r="B19" s="135"/>
      <c r="C19" s="111"/>
      <c r="D19" s="111" t="s">
        <v>184</v>
      </c>
      <c r="E19" s="106"/>
      <c r="F19" s="55"/>
      <c r="G19" s="100"/>
    </row>
    <row r="20" spans="1:7" x14ac:dyDescent="0.2">
      <c r="A20" s="94"/>
      <c r="B20" s="135"/>
      <c r="C20" s="111"/>
      <c r="D20" s="111" t="s">
        <v>128</v>
      </c>
      <c r="E20" s="106"/>
      <c r="F20" s="55" t="s">
        <v>91</v>
      </c>
      <c r="G20" s="100"/>
    </row>
    <row r="21" spans="1:7" x14ac:dyDescent="0.2">
      <c r="A21" s="94"/>
      <c r="B21" s="135"/>
      <c r="C21" s="111"/>
      <c r="D21" s="111" t="s">
        <v>129</v>
      </c>
      <c r="E21" s="106"/>
      <c r="F21" s="55" t="s">
        <v>91</v>
      </c>
      <c r="G21" s="136"/>
    </row>
    <row r="22" spans="1:7" ht="25.5" x14ac:dyDescent="0.2">
      <c r="A22" s="94"/>
      <c r="B22" s="135"/>
      <c r="C22" s="111"/>
      <c r="D22" s="111" t="s">
        <v>185</v>
      </c>
      <c r="E22" s="106"/>
      <c r="F22" s="55" t="s">
        <v>91</v>
      </c>
      <c r="G22" s="100"/>
    </row>
    <row r="23" spans="1:7" ht="25.5" x14ac:dyDescent="0.2">
      <c r="A23" s="94"/>
      <c r="B23" s="111"/>
      <c r="C23" s="111"/>
      <c r="D23" s="111" t="s">
        <v>186</v>
      </c>
      <c r="E23" s="106"/>
      <c r="F23" s="55" t="s">
        <v>91</v>
      </c>
      <c r="G23" s="100"/>
    </row>
    <row r="24" spans="1:7" ht="25.5" x14ac:dyDescent="0.2">
      <c r="A24" s="94"/>
      <c r="B24" s="111"/>
      <c r="C24" s="111"/>
      <c r="D24" s="111" t="s">
        <v>132</v>
      </c>
      <c r="E24" s="106"/>
      <c r="F24" s="55" t="s">
        <v>91</v>
      </c>
      <c r="G24" s="100"/>
    </row>
    <row r="25" spans="1:7" x14ac:dyDescent="0.2">
      <c r="A25" s="94"/>
      <c r="B25" s="111"/>
      <c r="C25" s="111"/>
      <c r="D25" s="111" t="s">
        <v>133</v>
      </c>
      <c r="E25" s="106"/>
      <c r="F25" s="55" t="s">
        <v>91</v>
      </c>
      <c r="G25" s="100"/>
    </row>
    <row r="26" spans="1:7" x14ac:dyDescent="0.2">
      <c r="A26" s="94">
        <v>6</v>
      </c>
      <c r="B26" s="111" t="s">
        <v>187</v>
      </c>
      <c r="C26" s="111"/>
      <c r="D26" s="111" t="s">
        <v>135</v>
      </c>
      <c r="E26" s="106"/>
      <c r="F26" s="55" t="s">
        <v>91</v>
      </c>
      <c r="G26" s="100"/>
    </row>
    <row r="27" spans="1:7" x14ac:dyDescent="0.2">
      <c r="A27" s="94">
        <v>7</v>
      </c>
      <c r="B27" s="111" t="s">
        <v>136</v>
      </c>
      <c r="C27" s="111"/>
      <c r="D27" s="111" t="s">
        <v>137</v>
      </c>
      <c r="E27" s="106"/>
      <c r="F27" s="55" t="s">
        <v>91</v>
      </c>
      <c r="G27" s="100"/>
    </row>
    <row r="28" spans="1:7" ht="51" x14ac:dyDescent="0.2">
      <c r="A28" s="94">
        <v>8</v>
      </c>
      <c r="B28" s="111" t="s">
        <v>188</v>
      </c>
      <c r="C28" s="111"/>
      <c r="D28" s="111" t="s">
        <v>189</v>
      </c>
      <c r="E28" s="106"/>
      <c r="F28" s="55" t="s">
        <v>91</v>
      </c>
      <c r="G28" s="100"/>
    </row>
    <row r="29" spans="1:7" x14ac:dyDescent="0.2">
      <c r="A29" s="94">
        <v>9</v>
      </c>
      <c r="B29" s="111" t="s">
        <v>140</v>
      </c>
      <c r="C29" s="111"/>
      <c r="D29" s="111" t="s">
        <v>141</v>
      </c>
      <c r="E29" s="106"/>
      <c r="F29" s="55" t="s">
        <v>91</v>
      </c>
      <c r="G29" s="100"/>
    </row>
    <row r="30" spans="1:7" ht="25.5" x14ac:dyDescent="0.2">
      <c r="A30" s="94">
        <v>10</v>
      </c>
      <c r="B30" s="111" t="s">
        <v>190</v>
      </c>
      <c r="C30" s="111"/>
      <c r="D30" s="111" t="s">
        <v>143</v>
      </c>
      <c r="E30" s="106"/>
      <c r="F30" s="55" t="s">
        <v>91</v>
      </c>
      <c r="G30" s="100"/>
    </row>
    <row r="31" spans="1:7" ht="25.5" x14ac:dyDescent="0.2">
      <c r="A31" s="94">
        <v>11</v>
      </c>
      <c r="B31" s="111" t="s">
        <v>144</v>
      </c>
      <c r="C31" s="111"/>
      <c r="D31" s="111" t="s">
        <v>145</v>
      </c>
      <c r="E31" s="106"/>
      <c r="F31" s="55" t="s">
        <v>91</v>
      </c>
      <c r="G31" s="100"/>
    </row>
    <row r="32" spans="1:7" ht="25.5" x14ac:dyDescent="0.2">
      <c r="A32" s="94">
        <v>12</v>
      </c>
      <c r="B32" s="111" t="s">
        <v>146</v>
      </c>
      <c r="C32" s="111"/>
      <c r="D32" s="111" t="s">
        <v>147</v>
      </c>
      <c r="E32" s="106"/>
      <c r="F32" s="55" t="s">
        <v>91</v>
      </c>
      <c r="G32" s="100"/>
    </row>
    <row r="33" spans="1:7" ht="114.75" x14ac:dyDescent="0.2">
      <c r="A33" s="94">
        <v>13</v>
      </c>
      <c r="B33" s="111" t="s">
        <v>148</v>
      </c>
      <c r="C33" s="111"/>
      <c r="D33" s="111" t="s">
        <v>149</v>
      </c>
      <c r="E33" s="106"/>
      <c r="F33" s="55" t="s">
        <v>91</v>
      </c>
      <c r="G33" s="136"/>
    </row>
    <row r="34" spans="1:7" ht="114.75" x14ac:dyDescent="0.2">
      <c r="A34" s="94"/>
      <c r="B34" s="111"/>
      <c r="C34" s="111"/>
      <c r="D34" s="111" t="s">
        <v>150</v>
      </c>
      <c r="E34" s="106"/>
      <c r="F34" s="55"/>
      <c r="G34" s="136"/>
    </row>
    <row r="35" spans="1:7" ht="25.5" x14ac:dyDescent="0.2">
      <c r="A35" s="94"/>
      <c r="B35" s="111"/>
      <c r="C35" s="111"/>
      <c r="D35" s="111" t="s">
        <v>151</v>
      </c>
      <c r="E35" s="106"/>
      <c r="F35" s="55"/>
      <c r="G35" s="136"/>
    </row>
    <row r="36" spans="1:7" x14ac:dyDescent="0.2">
      <c r="A36" s="94"/>
      <c r="B36" s="111"/>
      <c r="C36" s="111"/>
      <c r="D36" s="111"/>
      <c r="E36" s="106"/>
      <c r="F36" s="55" t="s">
        <v>91</v>
      </c>
      <c r="G36" s="100"/>
    </row>
    <row r="37" spans="1:7" x14ac:dyDescent="0.2">
      <c r="A37" s="94"/>
      <c r="B37" s="111"/>
      <c r="C37" s="111"/>
      <c r="D37" s="111"/>
      <c r="E37" s="106"/>
      <c r="F37" s="55" t="s">
        <v>91</v>
      </c>
      <c r="G37" s="100"/>
    </row>
    <row r="38" spans="1:7" x14ac:dyDescent="0.2">
      <c r="A38" s="94"/>
      <c r="B38" s="111"/>
      <c r="C38" s="111"/>
      <c r="D38" s="111"/>
      <c r="E38" s="106"/>
      <c r="F38" s="55" t="s">
        <v>91</v>
      </c>
      <c r="G38" s="100"/>
    </row>
    <row r="39" spans="1:7" x14ac:dyDescent="0.2">
      <c r="A39" s="94"/>
      <c r="B39" s="111"/>
      <c r="C39" s="111"/>
      <c r="D39" s="111"/>
      <c r="E39" s="106"/>
      <c r="F39" s="55" t="s">
        <v>91</v>
      </c>
      <c r="G39" s="100"/>
    </row>
    <row r="40" spans="1:7" x14ac:dyDescent="0.2">
      <c r="A40" s="94"/>
      <c r="B40" s="111"/>
      <c r="C40" s="111"/>
      <c r="D40" s="111"/>
      <c r="E40" s="106"/>
      <c r="F40" s="55" t="s">
        <v>91</v>
      </c>
      <c r="G40" s="100"/>
    </row>
    <row r="41" spans="1:7" x14ac:dyDescent="0.2">
      <c r="A41" s="113"/>
      <c r="B41" s="114" t="s">
        <v>158</v>
      </c>
      <c r="C41" s="114"/>
      <c r="D41" s="115"/>
      <c r="E41" s="115"/>
      <c r="F41" s="137" t="s">
        <v>76</v>
      </c>
      <c r="G41" s="116"/>
    </row>
    <row r="48" spans="1:7" ht="15.75" x14ac:dyDescent="0.2">
      <c r="A48" s="340" t="s">
        <v>172</v>
      </c>
      <c r="B48" s="340"/>
      <c r="C48" s="340"/>
      <c r="D48" s="340"/>
      <c r="E48" s="340"/>
      <c r="F48" s="340"/>
      <c r="G48" s="340"/>
    </row>
    <row r="49" spans="1:7" x14ac:dyDescent="0.2">
      <c r="A49" s="69"/>
      <c r="B49" s="70" t="s">
        <v>93</v>
      </c>
      <c r="C49" s="341" t="s">
        <v>191</v>
      </c>
      <c r="D49" s="342"/>
      <c r="E49" s="343"/>
      <c r="F49" s="71" t="s">
        <v>95</v>
      </c>
      <c r="G49" s="72" t="s">
        <v>96</v>
      </c>
    </row>
    <row r="50" spans="1:7" x14ac:dyDescent="0.2">
      <c r="A50" s="74"/>
      <c r="B50" s="75" t="s">
        <v>97</v>
      </c>
      <c r="C50" s="344" t="s">
        <v>98</v>
      </c>
      <c r="D50" s="345"/>
      <c r="E50" s="345"/>
      <c r="F50" s="345"/>
      <c r="G50" s="346"/>
    </row>
    <row r="51" spans="1:7" x14ac:dyDescent="0.2">
      <c r="A51" s="76"/>
      <c r="B51" s="75" t="s">
        <v>99</v>
      </c>
      <c r="C51" s="344" t="s">
        <v>100</v>
      </c>
      <c r="D51" s="345"/>
      <c r="E51" s="345"/>
      <c r="F51" s="345"/>
      <c r="G51" s="346"/>
    </row>
    <row r="52" spans="1:7" x14ac:dyDescent="0.2">
      <c r="A52" s="76"/>
      <c r="B52" s="75" t="s">
        <v>101</v>
      </c>
      <c r="C52" s="347"/>
      <c r="D52" s="348"/>
      <c r="E52" s="348"/>
      <c r="F52" s="348"/>
      <c r="G52" s="349"/>
    </row>
    <row r="53" spans="1:7" x14ac:dyDescent="0.2">
      <c r="A53" s="77"/>
      <c r="B53" s="78" t="s">
        <v>102</v>
      </c>
      <c r="C53" s="350" t="s">
        <v>96</v>
      </c>
      <c r="D53" s="351"/>
      <c r="E53" s="351"/>
      <c r="F53" s="351"/>
      <c r="G53" s="352"/>
    </row>
    <row r="54" spans="1:7" x14ac:dyDescent="0.2">
      <c r="A54" s="80"/>
      <c r="B54" s="81" t="s">
        <v>104</v>
      </c>
      <c r="C54" s="353" t="s">
        <v>105</v>
      </c>
      <c r="D54" s="354"/>
      <c r="E54" s="355"/>
      <c r="F54" s="82" t="s">
        <v>106</v>
      </c>
      <c r="G54" s="83"/>
    </row>
    <row r="55" spans="1:7" x14ac:dyDescent="0.2">
      <c r="A55" s="85"/>
      <c r="B55" s="86" t="s">
        <v>107</v>
      </c>
      <c r="C55" s="356" t="s">
        <v>108</v>
      </c>
      <c r="D55" s="357"/>
      <c r="E55" s="358"/>
      <c r="F55" s="87" t="s">
        <v>109</v>
      </c>
      <c r="G55" s="88" t="s">
        <v>110</v>
      </c>
    </row>
    <row r="56" spans="1:7" ht="25.5" x14ac:dyDescent="0.2">
      <c r="A56" s="90" t="s">
        <v>111</v>
      </c>
      <c r="B56" s="91" t="s">
        <v>112</v>
      </c>
      <c r="C56" s="91" t="s">
        <v>113</v>
      </c>
      <c r="D56" s="91" t="s">
        <v>114</v>
      </c>
      <c r="E56" s="91" t="s">
        <v>115</v>
      </c>
      <c r="F56" s="92" t="s">
        <v>83</v>
      </c>
      <c r="G56" s="93" t="s">
        <v>116</v>
      </c>
    </row>
    <row r="57" spans="1:7" x14ac:dyDescent="0.2">
      <c r="A57" s="94">
        <v>1</v>
      </c>
      <c r="B57" s="95" t="s">
        <v>117</v>
      </c>
      <c r="C57" s="95"/>
      <c r="D57" s="96" t="s">
        <v>118</v>
      </c>
      <c r="E57" s="97"/>
      <c r="F57" s="55" t="s">
        <v>91</v>
      </c>
      <c r="G57" s="98"/>
    </row>
    <row r="58" spans="1:7" ht="36" x14ac:dyDescent="0.2">
      <c r="A58" s="94">
        <v>2</v>
      </c>
      <c r="B58" s="95" t="s">
        <v>177</v>
      </c>
      <c r="C58" s="95"/>
      <c r="D58" s="96" t="s">
        <v>120</v>
      </c>
      <c r="E58" s="97"/>
      <c r="F58" s="55" t="s">
        <v>91</v>
      </c>
      <c r="G58" s="132"/>
    </row>
    <row r="59" spans="1:7" ht="132" x14ac:dyDescent="0.2">
      <c r="A59" s="94"/>
      <c r="B59" s="95"/>
      <c r="C59" s="95"/>
      <c r="D59" s="96" t="s">
        <v>121</v>
      </c>
      <c r="E59" s="97"/>
      <c r="F59" s="55"/>
      <c r="G59" s="132"/>
    </row>
    <row r="60" spans="1:7" ht="24" x14ac:dyDescent="0.2">
      <c r="A60" s="94">
        <v>3</v>
      </c>
      <c r="B60" s="95" t="s">
        <v>178</v>
      </c>
      <c r="C60" s="95"/>
      <c r="D60" s="96" t="s">
        <v>179</v>
      </c>
      <c r="E60" s="97"/>
      <c r="F60" s="55"/>
      <c r="G60" s="132"/>
    </row>
    <row r="61" spans="1:7" ht="24" x14ac:dyDescent="0.2">
      <c r="A61" s="94">
        <v>4</v>
      </c>
      <c r="B61" s="95" t="s">
        <v>180</v>
      </c>
      <c r="C61" s="95"/>
      <c r="D61" s="96" t="s">
        <v>181</v>
      </c>
      <c r="E61" s="97"/>
      <c r="F61" s="55"/>
      <c r="G61" s="132"/>
    </row>
    <row r="62" spans="1:7" ht="24.75" x14ac:dyDescent="0.2">
      <c r="A62" s="94">
        <v>5</v>
      </c>
      <c r="B62" s="133" t="s">
        <v>182</v>
      </c>
      <c r="C62" s="104"/>
      <c r="D62" s="119" t="s">
        <v>183</v>
      </c>
      <c r="E62" s="99"/>
      <c r="F62" s="55" t="s">
        <v>91</v>
      </c>
      <c r="G62" s="100"/>
    </row>
    <row r="63" spans="1:7" x14ac:dyDescent="0.2">
      <c r="A63" s="94"/>
      <c r="B63" s="104"/>
      <c r="C63" s="104"/>
      <c r="D63" s="61" t="s">
        <v>124</v>
      </c>
      <c r="E63" s="134"/>
      <c r="F63" s="55" t="s">
        <v>91</v>
      </c>
      <c r="G63" s="100"/>
    </row>
    <row r="64" spans="1:7" x14ac:dyDescent="0.2">
      <c r="A64" s="94"/>
      <c r="B64" s="135"/>
      <c r="C64" s="111"/>
      <c r="D64" s="111" t="s">
        <v>125</v>
      </c>
      <c r="E64" s="106"/>
      <c r="F64" s="55" t="s">
        <v>91</v>
      </c>
      <c r="G64" s="100"/>
    </row>
    <row r="65" spans="1:7" x14ac:dyDescent="0.2">
      <c r="A65" s="94"/>
      <c r="B65" s="135"/>
      <c r="C65" s="111"/>
      <c r="D65" s="111" t="s">
        <v>126</v>
      </c>
      <c r="E65" s="106"/>
      <c r="F65" s="55" t="s">
        <v>91</v>
      </c>
      <c r="G65" s="100"/>
    </row>
    <row r="66" spans="1:7" x14ac:dyDescent="0.2">
      <c r="A66" s="94"/>
      <c r="B66" s="135"/>
      <c r="C66" s="111"/>
      <c r="D66" s="111" t="s">
        <v>184</v>
      </c>
      <c r="E66" s="106"/>
      <c r="F66" s="55"/>
      <c r="G66" s="100"/>
    </row>
    <row r="67" spans="1:7" x14ac:dyDescent="0.2">
      <c r="A67" s="94"/>
      <c r="B67" s="135"/>
      <c r="C67" s="111"/>
      <c r="D67" s="111" t="s">
        <v>128</v>
      </c>
      <c r="E67" s="106"/>
      <c r="F67" s="55" t="s">
        <v>91</v>
      </c>
      <c r="G67" s="100"/>
    </row>
    <row r="68" spans="1:7" x14ac:dyDescent="0.2">
      <c r="A68" s="94"/>
      <c r="B68" s="135"/>
      <c r="C68" s="111"/>
      <c r="D68" s="111" t="s">
        <v>129</v>
      </c>
      <c r="E68" s="106"/>
      <c r="F68" s="55" t="s">
        <v>91</v>
      </c>
      <c r="G68" s="136"/>
    </row>
    <row r="69" spans="1:7" ht="25.5" x14ac:dyDescent="0.2">
      <c r="A69" s="94"/>
      <c r="B69" s="135"/>
      <c r="C69" s="111"/>
      <c r="D69" s="111" t="s">
        <v>185</v>
      </c>
      <c r="E69" s="106"/>
      <c r="F69" s="55" t="s">
        <v>91</v>
      </c>
      <c r="G69" s="100"/>
    </row>
    <row r="70" spans="1:7" ht="25.5" x14ac:dyDescent="0.2">
      <c r="A70" s="94"/>
      <c r="B70" s="111"/>
      <c r="C70" s="111"/>
      <c r="D70" s="111" t="s">
        <v>186</v>
      </c>
      <c r="E70" s="106"/>
      <c r="F70" s="55" t="s">
        <v>91</v>
      </c>
      <c r="G70" s="100"/>
    </row>
    <row r="71" spans="1:7" ht="25.5" x14ac:dyDescent="0.2">
      <c r="A71" s="94"/>
      <c r="B71" s="111"/>
      <c r="C71" s="111"/>
      <c r="D71" s="111" t="s">
        <v>132</v>
      </c>
      <c r="E71" s="106"/>
      <c r="F71" s="55" t="s">
        <v>91</v>
      </c>
      <c r="G71" s="100"/>
    </row>
    <row r="72" spans="1:7" x14ac:dyDescent="0.2">
      <c r="A72" s="94"/>
      <c r="B72" s="111"/>
      <c r="C72" s="111"/>
      <c r="D72" s="111" t="s">
        <v>133</v>
      </c>
      <c r="E72" s="106"/>
      <c r="F72" s="55" t="s">
        <v>91</v>
      </c>
      <c r="G72" s="100"/>
    </row>
    <row r="73" spans="1:7" ht="25.5" x14ac:dyDescent="0.2">
      <c r="A73" s="94">
        <v>6</v>
      </c>
      <c r="B73" s="111" t="s">
        <v>163</v>
      </c>
      <c r="C73" s="111"/>
      <c r="D73" s="111" t="s">
        <v>164</v>
      </c>
      <c r="E73" s="106"/>
      <c r="F73" s="55" t="s">
        <v>91</v>
      </c>
      <c r="G73" s="100"/>
    </row>
    <row r="74" spans="1:7" ht="114.75" x14ac:dyDescent="0.2">
      <c r="A74" s="94">
        <v>7</v>
      </c>
      <c r="B74" s="111" t="s">
        <v>148</v>
      </c>
      <c r="C74" s="111"/>
      <c r="D74" s="111" t="s">
        <v>149</v>
      </c>
      <c r="E74" s="106"/>
      <c r="F74" s="55" t="s">
        <v>91</v>
      </c>
      <c r="G74" s="136"/>
    </row>
    <row r="75" spans="1:7" ht="114.75" x14ac:dyDescent="0.2">
      <c r="A75" s="94"/>
      <c r="B75" s="111"/>
      <c r="C75" s="111"/>
      <c r="D75" s="111" t="s">
        <v>150</v>
      </c>
      <c r="E75" s="106"/>
      <c r="F75" s="55"/>
      <c r="G75" s="136"/>
    </row>
    <row r="76" spans="1:7" ht="25.5" x14ac:dyDescent="0.2">
      <c r="A76" s="94"/>
      <c r="B76" s="111"/>
      <c r="C76" s="111"/>
      <c r="D76" s="111" t="s">
        <v>151</v>
      </c>
      <c r="E76" s="106"/>
      <c r="F76" s="55"/>
      <c r="G76" s="136"/>
    </row>
    <row r="77" spans="1:7" x14ac:dyDescent="0.2">
      <c r="A77" s="94"/>
      <c r="B77" s="111"/>
      <c r="C77" s="111"/>
      <c r="D77" s="111"/>
      <c r="E77" s="106"/>
      <c r="F77" s="55" t="s">
        <v>91</v>
      </c>
      <c r="G77" s="100"/>
    </row>
    <row r="78" spans="1:7" x14ac:dyDescent="0.2">
      <c r="A78" s="94"/>
      <c r="B78" s="111"/>
      <c r="C78" s="111"/>
      <c r="D78" s="111"/>
      <c r="E78" s="106"/>
      <c r="F78" s="55" t="s">
        <v>91</v>
      </c>
      <c r="G78" s="100"/>
    </row>
    <row r="79" spans="1:7" x14ac:dyDescent="0.2">
      <c r="A79" s="94"/>
      <c r="B79" s="111"/>
      <c r="C79" s="111"/>
      <c r="D79" s="111"/>
      <c r="E79" s="106"/>
      <c r="F79" s="55" t="s">
        <v>91</v>
      </c>
      <c r="G79" s="100"/>
    </row>
    <row r="80" spans="1:7" x14ac:dyDescent="0.2">
      <c r="A80" s="94"/>
      <c r="B80" s="111"/>
      <c r="C80" s="111"/>
      <c r="D80" s="111"/>
      <c r="E80" s="106"/>
      <c r="F80" s="55" t="s">
        <v>91</v>
      </c>
      <c r="G80" s="100"/>
    </row>
    <row r="81" spans="1:7" x14ac:dyDescent="0.2">
      <c r="A81" s="94"/>
      <c r="B81" s="111"/>
      <c r="C81" s="111"/>
      <c r="D81" s="111"/>
      <c r="E81" s="106"/>
      <c r="F81" s="55" t="s">
        <v>91</v>
      </c>
      <c r="G81" s="100"/>
    </row>
    <row r="82" spans="1:7" x14ac:dyDescent="0.2">
      <c r="A82" s="113"/>
      <c r="B82" s="114" t="s">
        <v>158</v>
      </c>
      <c r="C82" s="114"/>
      <c r="D82" s="115"/>
      <c r="E82" s="115"/>
      <c r="F82" s="137" t="s">
        <v>76</v>
      </c>
      <c r="G82" s="116"/>
    </row>
    <row r="86" spans="1:7" ht="15.75" x14ac:dyDescent="0.2">
      <c r="A86" s="340" t="s">
        <v>173</v>
      </c>
      <c r="B86" s="340"/>
      <c r="C86" s="340"/>
      <c r="D86" s="340"/>
      <c r="E86" s="340"/>
      <c r="F86" s="340"/>
      <c r="G86" s="340"/>
    </row>
    <row r="87" spans="1:7" x14ac:dyDescent="0.2">
      <c r="A87" s="69"/>
      <c r="B87" s="70" t="s">
        <v>93</v>
      </c>
      <c r="C87" s="341" t="s">
        <v>192</v>
      </c>
      <c r="D87" s="342"/>
      <c r="E87" s="343"/>
      <c r="F87" s="71" t="s">
        <v>95</v>
      </c>
      <c r="G87" s="72" t="s">
        <v>96</v>
      </c>
    </row>
    <row r="88" spans="1:7" x14ac:dyDescent="0.2">
      <c r="A88" s="74"/>
      <c r="B88" s="75" t="s">
        <v>97</v>
      </c>
      <c r="C88" s="344" t="s">
        <v>98</v>
      </c>
      <c r="D88" s="345"/>
      <c r="E88" s="345"/>
      <c r="F88" s="345"/>
      <c r="G88" s="346"/>
    </row>
    <row r="89" spans="1:7" x14ac:dyDescent="0.2">
      <c r="A89" s="76"/>
      <c r="B89" s="75" t="s">
        <v>99</v>
      </c>
      <c r="C89" s="344" t="s">
        <v>100</v>
      </c>
      <c r="D89" s="345"/>
      <c r="E89" s="345"/>
      <c r="F89" s="345"/>
      <c r="G89" s="346"/>
    </row>
    <row r="90" spans="1:7" x14ac:dyDescent="0.2">
      <c r="A90" s="76"/>
      <c r="B90" s="75" t="s">
        <v>101</v>
      </c>
      <c r="C90" s="347"/>
      <c r="D90" s="348"/>
      <c r="E90" s="348"/>
      <c r="F90" s="348"/>
      <c r="G90" s="349"/>
    </row>
    <row r="91" spans="1:7" x14ac:dyDescent="0.2">
      <c r="A91" s="77"/>
      <c r="B91" s="78" t="s">
        <v>102</v>
      </c>
      <c r="C91" s="350" t="s">
        <v>96</v>
      </c>
      <c r="D91" s="351"/>
      <c r="E91" s="351"/>
      <c r="F91" s="351"/>
      <c r="G91" s="352"/>
    </row>
    <row r="92" spans="1:7" x14ac:dyDescent="0.2">
      <c r="A92" s="80"/>
      <c r="B92" s="81" t="s">
        <v>104</v>
      </c>
      <c r="C92" s="353" t="s">
        <v>105</v>
      </c>
      <c r="D92" s="354"/>
      <c r="E92" s="355"/>
      <c r="F92" s="82" t="s">
        <v>106</v>
      </c>
      <c r="G92" s="83"/>
    </row>
    <row r="93" spans="1:7" x14ac:dyDescent="0.2">
      <c r="A93" s="85"/>
      <c r="B93" s="86" t="s">
        <v>107</v>
      </c>
      <c r="C93" s="356" t="s">
        <v>108</v>
      </c>
      <c r="D93" s="357"/>
      <c r="E93" s="358"/>
      <c r="F93" s="87" t="s">
        <v>109</v>
      </c>
      <c r="G93" s="88" t="s">
        <v>110</v>
      </c>
    </row>
    <row r="94" spans="1:7" ht="25.5" x14ac:dyDescent="0.2">
      <c r="A94" s="90" t="s">
        <v>111</v>
      </c>
      <c r="B94" s="91" t="s">
        <v>112</v>
      </c>
      <c r="C94" s="91" t="s">
        <v>113</v>
      </c>
      <c r="D94" s="91" t="s">
        <v>114</v>
      </c>
      <c r="E94" s="91" t="s">
        <v>115</v>
      </c>
      <c r="F94" s="92" t="s">
        <v>83</v>
      </c>
      <c r="G94" s="93" t="s">
        <v>116</v>
      </c>
    </row>
    <row r="95" spans="1:7" x14ac:dyDescent="0.2">
      <c r="A95" s="94">
        <v>1</v>
      </c>
      <c r="B95" s="95" t="s">
        <v>117</v>
      </c>
      <c r="C95" s="95"/>
      <c r="D95" s="96" t="s">
        <v>118</v>
      </c>
      <c r="E95" s="97"/>
      <c r="F95" s="55" t="s">
        <v>91</v>
      </c>
      <c r="G95" s="98"/>
    </row>
    <row r="96" spans="1:7" ht="36" x14ac:dyDescent="0.2">
      <c r="A96" s="94">
        <v>2</v>
      </c>
      <c r="B96" s="95" t="s">
        <v>177</v>
      </c>
      <c r="C96" s="95"/>
      <c r="D96" s="96" t="s">
        <v>120</v>
      </c>
      <c r="E96" s="97"/>
      <c r="F96" s="55" t="s">
        <v>91</v>
      </c>
      <c r="G96" s="132"/>
    </row>
    <row r="97" spans="1:7" ht="132" x14ac:dyDescent="0.2">
      <c r="A97" s="94"/>
      <c r="B97" s="95"/>
      <c r="C97" s="95"/>
      <c r="D97" s="96" t="s">
        <v>121</v>
      </c>
      <c r="E97" s="97"/>
      <c r="F97" s="55"/>
      <c r="G97" s="132"/>
    </row>
    <row r="98" spans="1:7" ht="24" x14ac:dyDescent="0.2">
      <c r="A98" s="94">
        <v>3</v>
      </c>
      <c r="B98" s="95" t="s">
        <v>178</v>
      </c>
      <c r="C98" s="95"/>
      <c r="D98" s="96" t="s">
        <v>179</v>
      </c>
      <c r="E98" s="97"/>
      <c r="F98" s="55"/>
      <c r="G98" s="132"/>
    </row>
    <row r="99" spans="1:7" ht="24" x14ac:dyDescent="0.2">
      <c r="A99" s="94">
        <v>4</v>
      </c>
      <c r="B99" s="95" t="s">
        <v>180</v>
      </c>
      <c r="C99" s="95"/>
      <c r="D99" s="96" t="s">
        <v>181</v>
      </c>
      <c r="E99" s="97"/>
      <c r="F99" s="55"/>
      <c r="G99" s="132"/>
    </row>
    <row r="100" spans="1:7" ht="24.75" x14ac:dyDescent="0.2">
      <c r="A100" s="94">
        <v>5</v>
      </c>
      <c r="B100" s="133" t="s">
        <v>182</v>
      </c>
      <c r="C100" s="104"/>
      <c r="D100" s="119" t="s">
        <v>183</v>
      </c>
      <c r="E100" s="99"/>
      <c r="F100" s="55" t="s">
        <v>91</v>
      </c>
      <c r="G100" s="100"/>
    </row>
    <row r="101" spans="1:7" x14ac:dyDescent="0.2">
      <c r="A101" s="94"/>
      <c r="B101" s="104"/>
      <c r="C101" s="104"/>
      <c r="D101" s="61" t="s">
        <v>124</v>
      </c>
      <c r="E101" s="134"/>
      <c r="F101" s="55" t="s">
        <v>91</v>
      </c>
      <c r="G101" s="100"/>
    </row>
    <row r="102" spans="1:7" x14ac:dyDescent="0.2">
      <c r="A102" s="94"/>
      <c r="B102" s="135"/>
      <c r="C102" s="111"/>
      <c r="D102" s="111" t="s">
        <v>125</v>
      </c>
      <c r="E102" s="106"/>
      <c r="F102" s="55" t="s">
        <v>91</v>
      </c>
      <c r="G102" s="100"/>
    </row>
    <row r="103" spans="1:7" x14ac:dyDescent="0.2">
      <c r="A103" s="94"/>
      <c r="B103" s="135"/>
      <c r="C103" s="111"/>
      <c r="D103" s="111" t="s">
        <v>126</v>
      </c>
      <c r="E103" s="106"/>
      <c r="F103" s="55" t="s">
        <v>91</v>
      </c>
      <c r="G103" s="100"/>
    </row>
    <row r="104" spans="1:7" x14ac:dyDescent="0.2">
      <c r="A104" s="94"/>
      <c r="B104" s="135"/>
      <c r="C104" s="111"/>
      <c r="D104" s="111" t="s">
        <v>184</v>
      </c>
      <c r="E104" s="106"/>
      <c r="F104" s="55"/>
      <c r="G104" s="100"/>
    </row>
    <row r="105" spans="1:7" x14ac:dyDescent="0.2">
      <c r="A105" s="94"/>
      <c r="B105" s="135"/>
      <c r="C105" s="111"/>
      <c r="D105" s="111" t="s">
        <v>128</v>
      </c>
      <c r="E105" s="106"/>
      <c r="F105" s="55" t="s">
        <v>91</v>
      </c>
      <c r="G105" s="100"/>
    </row>
    <row r="106" spans="1:7" x14ac:dyDescent="0.2">
      <c r="A106" s="94"/>
      <c r="B106" s="135"/>
      <c r="C106" s="111"/>
      <c r="D106" s="111" t="s">
        <v>193</v>
      </c>
      <c r="E106" s="106"/>
      <c r="F106" s="55" t="s">
        <v>91</v>
      </c>
      <c r="G106" s="136"/>
    </row>
    <row r="107" spans="1:7" ht="25.5" x14ac:dyDescent="0.2">
      <c r="A107" s="94"/>
      <c r="B107" s="135"/>
      <c r="C107" s="111"/>
      <c r="D107" s="111" t="s">
        <v>185</v>
      </c>
      <c r="E107" s="106"/>
      <c r="F107" s="55" t="s">
        <v>91</v>
      </c>
      <c r="G107" s="100"/>
    </row>
    <row r="108" spans="1:7" ht="25.5" x14ac:dyDescent="0.2">
      <c r="A108" s="94"/>
      <c r="B108" s="111"/>
      <c r="C108" s="111"/>
      <c r="D108" s="111" t="s">
        <v>186</v>
      </c>
      <c r="E108" s="106"/>
      <c r="F108" s="55" t="s">
        <v>91</v>
      </c>
      <c r="G108" s="100"/>
    </row>
    <row r="109" spans="1:7" ht="25.5" x14ac:dyDescent="0.2">
      <c r="A109" s="94"/>
      <c r="B109" s="111"/>
      <c r="C109" s="111"/>
      <c r="D109" s="111" t="s">
        <v>132</v>
      </c>
      <c r="E109" s="106"/>
      <c r="F109" s="55" t="s">
        <v>91</v>
      </c>
      <c r="G109" s="100"/>
    </row>
    <row r="110" spans="1:7" x14ac:dyDescent="0.2">
      <c r="A110" s="94"/>
      <c r="B110" s="111"/>
      <c r="C110" s="111"/>
      <c r="D110" s="111" t="s">
        <v>133</v>
      </c>
      <c r="E110" s="106"/>
      <c r="F110" s="55" t="s">
        <v>91</v>
      </c>
      <c r="G110" s="100"/>
    </row>
    <row r="111" spans="1:7" ht="25.5" x14ac:dyDescent="0.2">
      <c r="A111" s="94">
        <v>6</v>
      </c>
      <c r="B111" s="111" t="s">
        <v>163</v>
      </c>
      <c r="C111" s="111"/>
      <c r="D111" s="111" t="s">
        <v>194</v>
      </c>
      <c r="E111" s="106"/>
      <c r="F111" s="55" t="s">
        <v>91</v>
      </c>
      <c r="G111" s="100"/>
    </row>
    <row r="112" spans="1:7" ht="114.75" x14ac:dyDescent="0.2">
      <c r="A112" s="94">
        <v>7</v>
      </c>
      <c r="B112" s="111" t="s">
        <v>148</v>
      </c>
      <c r="C112" s="111"/>
      <c r="D112" s="111" t="s">
        <v>149</v>
      </c>
      <c r="E112" s="106"/>
      <c r="F112" s="55" t="s">
        <v>91</v>
      </c>
      <c r="G112" s="136"/>
    </row>
    <row r="113" spans="1:7" ht="114.75" x14ac:dyDescent="0.2">
      <c r="A113" s="94"/>
      <c r="B113" s="111"/>
      <c r="C113" s="111"/>
      <c r="D113" s="111" t="s">
        <v>150</v>
      </c>
      <c r="E113" s="106"/>
      <c r="F113" s="55"/>
      <c r="G113" s="136"/>
    </row>
    <row r="114" spans="1:7" ht="25.5" x14ac:dyDescent="0.2">
      <c r="A114" s="94"/>
      <c r="B114" s="111"/>
      <c r="C114" s="111"/>
      <c r="D114" s="111" t="s">
        <v>151</v>
      </c>
      <c r="E114" s="106"/>
      <c r="F114" s="55"/>
      <c r="G114" s="136"/>
    </row>
    <row r="115" spans="1:7" x14ac:dyDescent="0.2">
      <c r="A115" s="94"/>
      <c r="B115" s="111"/>
      <c r="C115" s="111"/>
      <c r="D115" s="111"/>
      <c r="E115" s="106"/>
      <c r="F115" s="55" t="s">
        <v>91</v>
      </c>
      <c r="G115" s="100"/>
    </row>
    <row r="116" spans="1:7" x14ac:dyDescent="0.2">
      <c r="A116" s="94"/>
      <c r="B116" s="111"/>
      <c r="C116" s="111"/>
      <c r="D116" s="111"/>
      <c r="E116" s="106"/>
      <c r="F116" s="55" t="s">
        <v>91</v>
      </c>
      <c r="G116" s="100"/>
    </row>
    <row r="117" spans="1:7" x14ac:dyDescent="0.2">
      <c r="A117" s="94"/>
      <c r="B117" s="111"/>
      <c r="C117" s="111"/>
      <c r="D117" s="111"/>
      <c r="E117" s="106"/>
      <c r="F117" s="55" t="s">
        <v>91</v>
      </c>
      <c r="G117" s="100"/>
    </row>
    <row r="118" spans="1:7" x14ac:dyDescent="0.2">
      <c r="A118" s="94"/>
      <c r="B118" s="111"/>
      <c r="C118" s="111"/>
      <c r="D118" s="111"/>
      <c r="E118" s="106"/>
      <c r="F118" s="55" t="s">
        <v>91</v>
      </c>
      <c r="G118" s="100"/>
    </row>
    <row r="119" spans="1:7" x14ac:dyDescent="0.2">
      <c r="A119" s="94"/>
      <c r="B119" s="111"/>
      <c r="C119" s="111"/>
      <c r="D119" s="111"/>
      <c r="E119" s="106"/>
      <c r="F119" s="55" t="s">
        <v>91</v>
      </c>
      <c r="G119" s="100"/>
    </row>
    <row r="120" spans="1:7" x14ac:dyDescent="0.2">
      <c r="A120" s="113"/>
      <c r="B120" s="114" t="s">
        <v>158</v>
      </c>
      <c r="C120" s="114"/>
      <c r="D120" s="115"/>
      <c r="E120" s="115"/>
      <c r="F120" s="137" t="s">
        <v>76</v>
      </c>
      <c r="G120" s="116"/>
    </row>
    <row r="124" spans="1:7" ht="15.75" x14ac:dyDescent="0.2">
      <c r="A124" s="340" t="s">
        <v>174</v>
      </c>
      <c r="B124" s="340"/>
      <c r="C124" s="340"/>
      <c r="D124" s="340"/>
      <c r="E124" s="340"/>
      <c r="F124" s="340"/>
      <c r="G124" s="340"/>
    </row>
    <row r="125" spans="1:7" x14ac:dyDescent="0.2">
      <c r="A125" s="69"/>
      <c r="B125" s="70" t="s">
        <v>93</v>
      </c>
      <c r="C125" s="341" t="s">
        <v>195</v>
      </c>
      <c r="D125" s="342"/>
      <c r="E125" s="343"/>
      <c r="F125" s="71" t="s">
        <v>95</v>
      </c>
      <c r="G125" s="72" t="s">
        <v>96</v>
      </c>
    </row>
    <row r="126" spans="1:7" x14ac:dyDescent="0.2">
      <c r="A126" s="74"/>
      <c r="B126" s="75" t="s">
        <v>97</v>
      </c>
      <c r="C126" s="344" t="s">
        <v>98</v>
      </c>
      <c r="D126" s="345"/>
      <c r="E126" s="345"/>
      <c r="F126" s="345"/>
      <c r="G126" s="346"/>
    </row>
    <row r="127" spans="1:7" x14ac:dyDescent="0.2">
      <c r="A127" s="76"/>
      <c r="B127" s="75" t="s">
        <v>99</v>
      </c>
      <c r="C127" s="344" t="s">
        <v>100</v>
      </c>
      <c r="D127" s="345"/>
      <c r="E127" s="345"/>
      <c r="F127" s="345"/>
      <c r="G127" s="346"/>
    </row>
    <row r="128" spans="1:7" x14ac:dyDescent="0.2">
      <c r="A128" s="76"/>
      <c r="B128" s="75" t="s">
        <v>101</v>
      </c>
      <c r="C128" s="347"/>
      <c r="D128" s="348"/>
      <c r="E128" s="348"/>
      <c r="F128" s="348"/>
      <c r="G128" s="349"/>
    </row>
    <row r="129" spans="1:7" x14ac:dyDescent="0.2">
      <c r="A129" s="77"/>
      <c r="B129" s="78" t="s">
        <v>102</v>
      </c>
      <c r="C129" s="350" t="s">
        <v>96</v>
      </c>
      <c r="D129" s="351"/>
      <c r="E129" s="351"/>
      <c r="F129" s="351"/>
      <c r="G129" s="352"/>
    </row>
    <row r="130" spans="1:7" x14ac:dyDescent="0.2">
      <c r="A130" s="80"/>
      <c r="B130" s="81" t="s">
        <v>104</v>
      </c>
      <c r="C130" s="353" t="s">
        <v>105</v>
      </c>
      <c r="D130" s="354"/>
      <c r="E130" s="355"/>
      <c r="F130" s="82" t="s">
        <v>106</v>
      </c>
      <c r="G130" s="83"/>
    </row>
    <row r="131" spans="1:7" x14ac:dyDescent="0.2">
      <c r="A131" s="85"/>
      <c r="B131" s="86" t="s">
        <v>107</v>
      </c>
      <c r="C131" s="356" t="s">
        <v>108</v>
      </c>
      <c r="D131" s="357"/>
      <c r="E131" s="358"/>
      <c r="F131" s="87" t="s">
        <v>109</v>
      </c>
      <c r="G131" s="88" t="s">
        <v>110</v>
      </c>
    </row>
    <row r="132" spans="1:7" ht="25.5" x14ac:dyDescent="0.2">
      <c r="A132" s="90" t="s">
        <v>111</v>
      </c>
      <c r="B132" s="91" t="s">
        <v>112</v>
      </c>
      <c r="C132" s="91" t="s">
        <v>113</v>
      </c>
      <c r="D132" s="91" t="s">
        <v>114</v>
      </c>
      <c r="E132" s="91" t="s">
        <v>115</v>
      </c>
      <c r="F132" s="92" t="s">
        <v>83</v>
      </c>
      <c r="G132" s="93" t="s">
        <v>116</v>
      </c>
    </row>
    <row r="133" spans="1:7" x14ac:dyDescent="0.2">
      <c r="A133" s="94">
        <v>1</v>
      </c>
      <c r="B133" s="95" t="s">
        <v>117</v>
      </c>
      <c r="C133" s="95"/>
      <c r="D133" s="96" t="s">
        <v>118</v>
      </c>
      <c r="E133" s="97"/>
      <c r="F133" s="55" t="s">
        <v>91</v>
      </c>
      <c r="G133" s="98"/>
    </row>
    <row r="134" spans="1:7" ht="36" x14ac:dyDescent="0.2">
      <c r="A134" s="94">
        <v>2</v>
      </c>
      <c r="B134" s="95" t="s">
        <v>177</v>
      </c>
      <c r="C134" s="95"/>
      <c r="D134" s="96" t="s">
        <v>120</v>
      </c>
      <c r="E134" s="97"/>
      <c r="F134" s="55" t="s">
        <v>91</v>
      </c>
      <c r="G134" s="132"/>
    </row>
    <row r="135" spans="1:7" ht="132" x14ac:dyDescent="0.2">
      <c r="A135" s="94"/>
      <c r="B135" s="95"/>
      <c r="C135" s="95"/>
      <c r="D135" s="96" t="s">
        <v>121</v>
      </c>
      <c r="E135" s="97"/>
      <c r="F135" s="55"/>
      <c r="G135" s="132"/>
    </row>
    <row r="136" spans="1:7" ht="24" x14ac:dyDescent="0.2">
      <c r="A136" s="94">
        <v>3</v>
      </c>
      <c r="B136" s="95" t="s">
        <v>178</v>
      </c>
      <c r="C136" s="95"/>
      <c r="D136" s="96" t="s">
        <v>179</v>
      </c>
      <c r="E136" s="97"/>
      <c r="F136" s="55"/>
      <c r="G136" s="132"/>
    </row>
    <row r="137" spans="1:7" ht="24" x14ac:dyDescent="0.2">
      <c r="A137" s="94">
        <v>4</v>
      </c>
      <c r="B137" s="95" t="s">
        <v>180</v>
      </c>
      <c r="C137" s="95"/>
      <c r="D137" s="96" t="s">
        <v>181</v>
      </c>
      <c r="E137" s="97"/>
      <c r="F137" s="55"/>
      <c r="G137" s="132"/>
    </row>
    <row r="138" spans="1:7" ht="24.75" x14ac:dyDescent="0.2">
      <c r="A138" s="94">
        <v>5</v>
      </c>
      <c r="B138" s="133" t="s">
        <v>182</v>
      </c>
      <c r="C138" s="104"/>
      <c r="D138" s="119" t="s">
        <v>183</v>
      </c>
      <c r="E138" s="99"/>
      <c r="F138" s="55" t="s">
        <v>91</v>
      </c>
      <c r="G138" s="100"/>
    </row>
    <row r="139" spans="1:7" x14ac:dyDescent="0.2">
      <c r="A139" s="94"/>
      <c r="B139" s="104"/>
      <c r="C139" s="104"/>
      <c r="D139" s="61" t="s">
        <v>124</v>
      </c>
      <c r="E139" s="134"/>
      <c r="F139" s="55" t="s">
        <v>91</v>
      </c>
      <c r="G139" s="100"/>
    </row>
    <row r="140" spans="1:7" x14ac:dyDescent="0.2">
      <c r="A140" s="94"/>
      <c r="B140" s="135"/>
      <c r="C140" s="111"/>
      <c r="D140" s="111" t="s">
        <v>125</v>
      </c>
      <c r="E140" s="106"/>
      <c r="F140" s="55" t="s">
        <v>91</v>
      </c>
      <c r="G140" s="100"/>
    </row>
    <row r="141" spans="1:7" x14ac:dyDescent="0.2">
      <c r="A141" s="94"/>
      <c r="B141" s="135"/>
      <c r="C141" s="111"/>
      <c r="D141" s="111" t="s">
        <v>126</v>
      </c>
      <c r="E141" s="106"/>
      <c r="F141" s="55" t="s">
        <v>91</v>
      </c>
      <c r="G141" s="100"/>
    </row>
    <row r="142" spans="1:7" x14ac:dyDescent="0.2">
      <c r="A142" s="94"/>
      <c r="B142" s="135"/>
      <c r="C142" s="111"/>
      <c r="D142" s="111" t="s">
        <v>184</v>
      </c>
      <c r="E142" s="106"/>
      <c r="F142" s="55"/>
      <c r="G142" s="100"/>
    </row>
    <row r="143" spans="1:7" x14ac:dyDescent="0.2">
      <c r="A143" s="94"/>
      <c r="B143" s="135"/>
      <c r="C143" s="111"/>
      <c r="D143" s="111" t="s">
        <v>128</v>
      </c>
      <c r="E143" s="106"/>
      <c r="F143" s="55" t="s">
        <v>91</v>
      </c>
      <c r="G143" s="100"/>
    </row>
    <row r="144" spans="1:7" x14ac:dyDescent="0.2">
      <c r="A144" s="94"/>
      <c r="B144" s="135"/>
      <c r="C144" s="111"/>
      <c r="D144" s="111" t="s">
        <v>193</v>
      </c>
      <c r="E144" s="106"/>
      <c r="F144" s="55" t="s">
        <v>91</v>
      </c>
      <c r="G144" s="136"/>
    </row>
    <row r="145" spans="1:7" ht="25.5" x14ac:dyDescent="0.2">
      <c r="A145" s="94"/>
      <c r="B145" s="135"/>
      <c r="C145" s="111"/>
      <c r="D145" s="111" t="s">
        <v>185</v>
      </c>
      <c r="E145" s="106"/>
      <c r="F145" s="55" t="s">
        <v>91</v>
      </c>
      <c r="G145" s="100"/>
    </row>
    <row r="146" spans="1:7" ht="25.5" x14ac:dyDescent="0.2">
      <c r="A146" s="94"/>
      <c r="B146" s="111"/>
      <c r="C146" s="111"/>
      <c r="D146" s="111" t="s">
        <v>186</v>
      </c>
      <c r="E146" s="106"/>
      <c r="F146" s="55" t="s">
        <v>91</v>
      </c>
      <c r="G146" s="100"/>
    </row>
    <row r="147" spans="1:7" ht="25.5" x14ac:dyDescent="0.2">
      <c r="A147" s="94"/>
      <c r="B147" s="111"/>
      <c r="C147" s="111"/>
      <c r="D147" s="111" t="s">
        <v>132</v>
      </c>
      <c r="E147" s="106"/>
      <c r="F147" s="55" t="s">
        <v>91</v>
      </c>
      <c r="G147" s="100"/>
    </row>
    <row r="148" spans="1:7" x14ac:dyDescent="0.2">
      <c r="A148" s="94"/>
      <c r="B148" s="111"/>
      <c r="C148" s="111"/>
      <c r="D148" s="111" t="s">
        <v>133</v>
      </c>
      <c r="E148" s="106"/>
      <c r="F148" s="55" t="s">
        <v>91</v>
      </c>
      <c r="G148" s="100"/>
    </row>
    <row r="149" spans="1:7" x14ac:dyDescent="0.2">
      <c r="A149" s="94">
        <v>6</v>
      </c>
      <c r="B149" s="111" t="s">
        <v>196</v>
      </c>
      <c r="C149" s="111"/>
      <c r="D149" s="111" t="s">
        <v>197</v>
      </c>
      <c r="E149" s="106"/>
      <c r="F149" s="55" t="s">
        <v>91</v>
      </c>
      <c r="G149" s="100"/>
    </row>
    <row r="150" spans="1:7" x14ac:dyDescent="0.2">
      <c r="A150" s="94">
        <v>7</v>
      </c>
      <c r="B150" s="111" t="s">
        <v>198</v>
      </c>
      <c r="C150" s="111"/>
      <c r="D150" s="111" t="s">
        <v>199</v>
      </c>
      <c r="E150" s="106"/>
      <c r="F150" s="55" t="s">
        <v>91</v>
      </c>
      <c r="G150" s="136"/>
    </row>
    <row r="151" spans="1:7" ht="114.75" x14ac:dyDescent="0.2">
      <c r="A151" s="94">
        <v>8</v>
      </c>
      <c r="B151" s="111" t="s">
        <v>148</v>
      </c>
      <c r="C151" s="111"/>
      <c r="D151" s="111" t="s">
        <v>149</v>
      </c>
      <c r="E151" s="106"/>
      <c r="F151" s="55" t="s">
        <v>91</v>
      </c>
      <c r="G151" s="136"/>
    </row>
    <row r="152" spans="1:7" ht="114.75" x14ac:dyDescent="0.2">
      <c r="A152" s="94"/>
      <c r="B152" s="111"/>
      <c r="C152" s="111"/>
      <c r="D152" s="111" t="s">
        <v>150</v>
      </c>
      <c r="E152" s="106"/>
      <c r="F152" s="55"/>
      <c r="G152" s="136"/>
    </row>
    <row r="153" spans="1:7" ht="25.5" x14ac:dyDescent="0.2">
      <c r="A153" s="94"/>
      <c r="B153" s="111"/>
      <c r="C153" s="111"/>
      <c r="D153" s="111" t="s">
        <v>151</v>
      </c>
      <c r="E153" s="106"/>
      <c r="F153" s="55"/>
      <c r="G153" s="136"/>
    </row>
    <row r="154" spans="1:7" x14ac:dyDescent="0.2">
      <c r="A154" s="94"/>
      <c r="B154" s="111"/>
      <c r="C154" s="111"/>
      <c r="D154" s="111"/>
      <c r="E154" s="106"/>
      <c r="F154" s="55" t="s">
        <v>91</v>
      </c>
      <c r="G154" s="100"/>
    </row>
    <row r="155" spans="1:7" x14ac:dyDescent="0.2">
      <c r="A155" s="94"/>
      <c r="B155" s="111"/>
      <c r="C155" s="111"/>
      <c r="D155" s="111"/>
      <c r="E155" s="106"/>
      <c r="F155" s="55" t="s">
        <v>91</v>
      </c>
      <c r="G155" s="100"/>
    </row>
    <row r="156" spans="1:7" x14ac:dyDescent="0.2">
      <c r="A156" s="94"/>
      <c r="B156" s="111"/>
      <c r="C156" s="111"/>
      <c r="D156" s="111"/>
      <c r="E156" s="106"/>
      <c r="F156" s="55" t="s">
        <v>91</v>
      </c>
      <c r="G156" s="100"/>
    </row>
    <row r="157" spans="1:7" x14ac:dyDescent="0.2">
      <c r="A157" s="94"/>
      <c r="B157" s="111"/>
      <c r="C157" s="111"/>
      <c r="D157" s="111"/>
      <c r="E157" s="106"/>
      <c r="F157" s="55" t="s">
        <v>91</v>
      </c>
      <c r="G157" s="100"/>
    </row>
    <row r="158" spans="1:7" x14ac:dyDescent="0.2">
      <c r="A158" s="94"/>
      <c r="B158" s="111"/>
      <c r="C158" s="111"/>
      <c r="D158" s="111"/>
      <c r="E158" s="106"/>
      <c r="F158" s="55" t="s">
        <v>91</v>
      </c>
      <c r="G158" s="100"/>
    </row>
    <row r="159" spans="1:7" x14ac:dyDescent="0.2">
      <c r="A159" s="113"/>
      <c r="B159" s="114" t="s">
        <v>158</v>
      </c>
      <c r="C159" s="114"/>
      <c r="D159" s="115"/>
      <c r="E159" s="115"/>
      <c r="F159" s="137" t="s">
        <v>76</v>
      </c>
      <c r="G159" s="116"/>
    </row>
    <row r="164" spans="1:7" ht="15.75" x14ac:dyDescent="0.2">
      <c r="A164" s="340" t="s">
        <v>175</v>
      </c>
      <c r="B164" s="340"/>
      <c r="C164" s="340"/>
      <c r="D164" s="340"/>
      <c r="E164" s="340"/>
      <c r="F164" s="340"/>
      <c r="G164" s="340"/>
    </row>
    <row r="165" spans="1:7" x14ac:dyDescent="0.2">
      <c r="A165" s="69"/>
      <c r="B165" s="70" t="s">
        <v>93</v>
      </c>
      <c r="C165" s="341" t="s">
        <v>195</v>
      </c>
      <c r="D165" s="342"/>
      <c r="E165" s="343"/>
      <c r="F165" s="71" t="s">
        <v>95</v>
      </c>
      <c r="G165" s="72" t="s">
        <v>96</v>
      </c>
    </row>
    <row r="166" spans="1:7" x14ac:dyDescent="0.2">
      <c r="A166" s="74"/>
      <c r="B166" s="75" t="s">
        <v>97</v>
      </c>
      <c r="C166" s="344" t="s">
        <v>98</v>
      </c>
      <c r="D166" s="345"/>
      <c r="E166" s="345"/>
      <c r="F166" s="345"/>
      <c r="G166" s="346"/>
    </row>
    <row r="167" spans="1:7" x14ac:dyDescent="0.2">
      <c r="A167" s="76"/>
      <c r="B167" s="75" t="s">
        <v>99</v>
      </c>
      <c r="C167" s="344" t="s">
        <v>100</v>
      </c>
      <c r="D167" s="345"/>
      <c r="E167" s="345"/>
      <c r="F167" s="345"/>
      <c r="G167" s="346"/>
    </row>
    <row r="168" spans="1:7" x14ac:dyDescent="0.2">
      <c r="A168" s="76"/>
      <c r="B168" s="75" t="s">
        <v>101</v>
      </c>
      <c r="C168" s="347"/>
      <c r="D168" s="348"/>
      <c r="E168" s="348"/>
      <c r="F168" s="348"/>
      <c r="G168" s="349"/>
    </row>
    <row r="169" spans="1:7" x14ac:dyDescent="0.2">
      <c r="A169" s="77"/>
      <c r="B169" s="78" t="s">
        <v>102</v>
      </c>
      <c r="C169" s="350" t="s">
        <v>96</v>
      </c>
      <c r="D169" s="351"/>
      <c r="E169" s="351"/>
      <c r="F169" s="351"/>
      <c r="G169" s="352"/>
    </row>
    <row r="170" spans="1:7" x14ac:dyDescent="0.2">
      <c r="A170" s="80"/>
      <c r="B170" s="81" t="s">
        <v>104</v>
      </c>
      <c r="C170" s="353" t="s">
        <v>105</v>
      </c>
      <c r="D170" s="354"/>
      <c r="E170" s="355"/>
      <c r="F170" s="82" t="s">
        <v>106</v>
      </c>
      <c r="G170" s="83"/>
    </row>
    <row r="171" spans="1:7" x14ac:dyDescent="0.2">
      <c r="A171" s="85"/>
      <c r="B171" s="86" t="s">
        <v>107</v>
      </c>
      <c r="C171" s="356" t="s">
        <v>108</v>
      </c>
      <c r="D171" s="357"/>
      <c r="E171" s="358"/>
      <c r="F171" s="87" t="s">
        <v>109</v>
      </c>
      <c r="G171" s="88" t="s">
        <v>110</v>
      </c>
    </row>
    <row r="172" spans="1:7" ht="25.5" x14ac:dyDescent="0.2">
      <c r="A172" s="90" t="s">
        <v>111</v>
      </c>
      <c r="B172" s="91" t="s">
        <v>112</v>
      </c>
      <c r="C172" s="91" t="s">
        <v>113</v>
      </c>
      <c r="D172" s="91" t="s">
        <v>114</v>
      </c>
      <c r="E172" s="91" t="s">
        <v>115</v>
      </c>
      <c r="F172" s="92" t="s">
        <v>83</v>
      </c>
      <c r="G172" s="93" t="s">
        <v>116</v>
      </c>
    </row>
    <row r="173" spans="1:7" x14ac:dyDescent="0.2">
      <c r="A173" s="94">
        <v>1</v>
      </c>
      <c r="B173" s="95" t="s">
        <v>117</v>
      </c>
      <c r="C173" s="95"/>
      <c r="D173" s="96" t="s">
        <v>118</v>
      </c>
      <c r="E173" s="97"/>
      <c r="F173" s="55" t="s">
        <v>91</v>
      </c>
      <c r="G173" s="98"/>
    </row>
    <row r="174" spans="1:7" ht="36" x14ac:dyDescent="0.2">
      <c r="A174" s="94">
        <v>2</v>
      </c>
      <c r="B174" s="95" t="s">
        <v>177</v>
      </c>
      <c r="C174" s="95"/>
      <c r="D174" s="96" t="s">
        <v>120</v>
      </c>
      <c r="E174" s="97"/>
      <c r="F174" s="55" t="s">
        <v>91</v>
      </c>
      <c r="G174" s="132"/>
    </row>
    <row r="175" spans="1:7" ht="132" x14ac:dyDescent="0.2">
      <c r="A175" s="94"/>
      <c r="B175" s="95"/>
      <c r="C175" s="95"/>
      <c r="D175" s="96" t="s">
        <v>121</v>
      </c>
      <c r="E175" s="97"/>
      <c r="F175" s="55"/>
      <c r="G175" s="132"/>
    </row>
    <row r="176" spans="1:7" ht="24" x14ac:dyDescent="0.2">
      <c r="A176" s="94">
        <v>3</v>
      </c>
      <c r="B176" s="95" t="s">
        <v>178</v>
      </c>
      <c r="C176" s="95"/>
      <c r="D176" s="96" t="s">
        <v>179</v>
      </c>
      <c r="E176" s="97"/>
      <c r="F176" s="55"/>
      <c r="G176" s="132"/>
    </row>
    <row r="177" spans="1:7" ht="24" x14ac:dyDescent="0.2">
      <c r="A177" s="94">
        <v>4</v>
      </c>
      <c r="B177" s="95" t="s">
        <v>180</v>
      </c>
      <c r="C177" s="95"/>
      <c r="D177" s="96" t="s">
        <v>181</v>
      </c>
      <c r="E177" s="97"/>
      <c r="F177" s="55"/>
      <c r="G177" s="132"/>
    </row>
    <row r="178" spans="1:7" ht="24.75" x14ac:dyDescent="0.2">
      <c r="A178" s="94">
        <v>5</v>
      </c>
      <c r="B178" s="133" t="s">
        <v>182</v>
      </c>
      <c r="C178" s="104"/>
      <c r="D178" s="119" t="s">
        <v>183</v>
      </c>
      <c r="E178" s="99"/>
      <c r="F178" s="55" t="s">
        <v>91</v>
      </c>
      <c r="G178" s="100"/>
    </row>
    <row r="179" spans="1:7" x14ac:dyDescent="0.2">
      <c r="A179" s="94"/>
      <c r="B179" s="104"/>
      <c r="C179" s="104"/>
      <c r="D179" s="61" t="s">
        <v>124</v>
      </c>
      <c r="E179" s="134"/>
      <c r="F179" s="55" t="s">
        <v>91</v>
      </c>
      <c r="G179" s="100"/>
    </row>
    <row r="180" spans="1:7" x14ac:dyDescent="0.2">
      <c r="A180" s="94"/>
      <c r="B180" s="135"/>
      <c r="C180" s="111"/>
      <c r="D180" s="111" t="s">
        <v>125</v>
      </c>
      <c r="E180" s="106"/>
      <c r="F180" s="55" t="s">
        <v>91</v>
      </c>
      <c r="G180" s="100"/>
    </row>
    <row r="181" spans="1:7" x14ac:dyDescent="0.2">
      <c r="A181" s="94"/>
      <c r="B181" s="135"/>
      <c r="C181" s="111"/>
      <c r="D181" s="111" t="s">
        <v>126</v>
      </c>
      <c r="E181" s="106"/>
      <c r="F181" s="55" t="s">
        <v>91</v>
      </c>
      <c r="G181" s="100"/>
    </row>
    <row r="182" spans="1:7" x14ac:dyDescent="0.2">
      <c r="A182" s="94"/>
      <c r="B182" s="135"/>
      <c r="C182" s="111"/>
      <c r="D182" s="111" t="s">
        <v>184</v>
      </c>
      <c r="E182" s="106"/>
      <c r="F182" s="55"/>
      <c r="G182" s="100"/>
    </row>
    <row r="183" spans="1:7" x14ac:dyDescent="0.2">
      <c r="A183" s="94"/>
      <c r="B183" s="135"/>
      <c r="C183" s="111"/>
      <c r="D183" s="111" t="s">
        <v>128</v>
      </c>
      <c r="E183" s="106"/>
      <c r="F183" s="55" t="s">
        <v>91</v>
      </c>
      <c r="G183" s="100"/>
    </row>
    <row r="184" spans="1:7" x14ac:dyDescent="0.2">
      <c r="A184" s="94"/>
      <c r="B184" s="135"/>
      <c r="C184" s="111"/>
      <c r="D184" s="111" t="s">
        <v>193</v>
      </c>
      <c r="E184" s="106"/>
      <c r="F184" s="55" t="s">
        <v>91</v>
      </c>
      <c r="G184" s="136"/>
    </row>
    <row r="185" spans="1:7" ht="25.5" x14ac:dyDescent="0.2">
      <c r="A185" s="94"/>
      <c r="B185" s="135"/>
      <c r="C185" s="111"/>
      <c r="D185" s="111" t="s">
        <v>185</v>
      </c>
      <c r="E185" s="106"/>
      <c r="F185" s="55" t="s">
        <v>91</v>
      </c>
      <c r="G185" s="100"/>
    </row>
    <row r="186" spans="1:7" ht="25.5" x14ac:dyDescent="0.2">
      <c r="A186" s="94"/>
      <c r="B186" s="111"/>
      <c r="C186" s="111"/>
      <c r="D186" s="111" t="s">
        <v>200</v>
      </c>
      <c r="E186" s="106"/>
      <c r="F186" s="55" t="s">
        <v>91</v>
      </c>
      <c r="G186" s="100"/>
    </row>
    <row r="187" spans="1:7" ht="25.5" x14ac:dyDescent="0.2">
      <c r="A187" s="94"/>
      <c r="B187" s="111"/>
      <c r="C187" s="111"/>
      <c r="D187" s="111" t="s">
        <v>132</v>
      </c>
      <c r="E187" s="106"/>
      <c r="F187" s="55" t="s">
        <v>91</v>
      </c>
      <c r="G187" s="100"/>
    </row>
    <row r="188" spans="1:7" x14ac:dyDescent="0.2">
      <c r="A188" s="94"/>
      <c r="B188" s="111"/>
      <c r="C188" s="111"/>
      <c r="D188" s="111" t="s">
        <v>133</v>
      </c>
      <c r="E188" s="106"/>
      <c r="F188" s="55" t="s">
        <v>91</v>
      </c>
      <c r="G188" s="100"/>
    </row>
    <row r="189" spans="1:7" x14ac:dyDescent="0.2">
      <c r="A189" s="94">
        <v>6</v>
      </c>
      <c r="B189" s="111" t="s">
        <v>196</v>
      </c>
      <c r="C189" s="111"/>
      <c r="D189" s="111" t="s">
        <v>197</v>
      </c>
      <c r="E189" s="106"/>
      <c r="F189" s="55" t="s">
        <v>91</v>
      </c>
      <c r="G189" s="100"/>
    </row>
    <row r="190" spans="1:7" x14ac:dyDescent="0.2">
      <c r="A190" s="94">
        <v>7</v>
      </c>
      <c r="B190" s="111" t="s">
        <v>201</v>
      </c>
      <c r="C190" s="111"/>
      <c r="D190" s="111" t="s">
        <v>202</v>
      </c>
      <c r="E190" s="106"/>
      <c r="F190" s="55" t="s">
        <v>91</v>
      </c>
      <c r="G190" s="136"/>
    </row>
    <row r="191" spans="1:7" ht="114.75" x14ac:dyDescent="0.2">
      <c r="A191" s="94">
        <v>8</v>
      </c>
      <c r="B191" s="111" t="s">
        <v>148</v>
      </c>
      <c r="C191" s="111"/>
      <c r="D191" s="111" t="s">
        <v>149</v>
      </c>
      <c r="E191" s="106"/>
      <c r="F191" s="55" t="s">
        <v>91</v>
      </c>
      <c r="G191" s="136"/>
    </row>
    <row r="192" spans="1:7" ht="114.75" x14ac:dyDescent="0.2">
      <c r="A192" s="94"/>
      <c r="B192" s="111"/>
      <c r="C192" s="111"/>
      <c r="D192" s="111" t="s">
        <v>150</v>
      </c>
      <c r="E192" s="106"/>
      <c r="F192" s="55"/>
      <c r="G192" s="136"/>
    </row>
    <row r="193" spans="1:7" ht="25.5" x14ac:dyDescent="0.2">
      <c r="A193" s="94"/>
      <c r="B193" s="111"/>
      <c r="C193" s="111"/>
      <c r="D193" s="111" t="s">
        <v>151</v>
      </c>
      <c r="E193" s="106"/>
      <c r="F193" s="55"/>
      <c r="G193" s="136"/>
    </row>
    <row r="194" spans="1:7" x14ac:dyDescent="0.2">
      <c r="A194" s="94"/>
      <c r="B194" s="111"/>
      <c r="C194" s="111"/>
      <c r="D194" s="111"/>
      <c r="E194" s="106"/>
      <c r="F194" s="55" t="s">
        <v>91</v>
      </c>
      <c r="G194" s="100"/>
    </row>
    <row r="195" spans="1:7" x14ac:dyDescent="0.2">
      <c r="A195" s="94"/>
      <c r="B195" s="111"/>
      <c r="C195" s="111"/>
      <c r="D195" s="111"/>
      <c r="E195" s="106"/>
      <c r="F195" s="55" t="s">
        <v>91</v>
      </c>
      <c r="G195" s="100"/>
    </row>
    <row r="196" spans="1:7" x14ac:dyDescent="0.2">
      <c r="A196" s="94"/>
      <c r="B196" s="111"/>
      <c r="C196" s="111"/>
      <c r="D196" s="111"/>
      <c r="E196" s="106"/>
      <c r="F196" s="55" t="s">
        <v>91</v>
      </c>
      <c r="G196" s="100"/>
    </row>
    <row r="197" spans="1:7" x14ac:dyDescent="0.2">
      <c r="A197" s="94"/>
      <c r="B197" s="111"/>
      <c r="C197" s="111"/>
      <c r="D197" s="111"/>
      <c r="E197" s="106"/>
      <c r="F197" s="55" t="s">
        <v>91</v>
      </c>
      <c r="G197" s="100"/>
    </row>
    <row r="198" spans="1:7" x14ac:dyDescent="0.2">
      <c r="A198" s="94"/>
      <c r="B198" s="111"/>
      <c r="C198" s="111"/>
      <c r="D198" s="111"/>
      <c r="E198" s="106"/>
      <c r="F198" s="55" t="s">
        <v>91</v>
      </c>
      <c r="G198" s="100"/>
    </row>
    <row r="199" spans="1:7" x14ac:dyDescent="0.2">
      <c r="A199" s="113"/>
      <c r="B199" s="114" t="s">
        <v>158</v>
      </c>
      <c r="C199" s="114"/>
      <c r="D199" s="115"/>
      <c r="E199" s="115"/>
      <c r="F199" s="137" t="s">
        <v>76</v>
      </c>
      <c r="G199" s="116"/>
    </row>
  </sheetData>
  <mergeCells count="40">
    <mergeCell ref="C167:G167"/>
    <mergeCell ref="C168:G168"/>
    <mergeCell ref="C169:G169"/>
    <mergeCell ref="C170:E170"/>
    <mergeCell ref="C171:E171"/>
    <mergeCell ref="C130:E130"/>
    <mergeCell ref="C131:E131"/>
    <mergeCell ref="A164:G164"/>
    <mergeCell ref="C165:E165"/>
    <mergeCell ref="C166:G166"/>
    <mergeCell ref="C125:E125"/>
    <mergeCell ref="C126:G126"/>
    <mergeCell ref="C127:G127"/>
    <mergeCell ref="C128:G128"/>
    <mergeCell ref="C129:G129"/>
    <mergeCell ref="C90:G90"/>
    <mergeCell ref="C91:G91"/>
    <mergeCell ref="C92:E92"/>
    <mergeCell ref="C93:E93"/>
    <mergeCell ref="A124:G124"/>
    <mergeCell ref="C55:E55"/>
    <mergeCell ref="A86:G86"/>
    <mergeCell ref="C87:E87"/>
    <mergeCell ref="C88:G88"/>
    <mergeCell ref="C89:G89"/>
    <mergeCell ref="C50:G50"/>
    <mergeCell ref="C51:G51"/>
    <mergeCell ref="C52:G52"/>
    <mergeCell ref="C53:G53"/>
    <mergeCell ref="C54:E54"/>
    <mergeCell ref="C6:G6"/>
    <mergeCell ref="C7:E7"/>
    <mergeCell ref="C8:E8"/>
    <mergeCell ref="A48:G48"/>
    <mergeCell ref="C49:E49"/>
    <mergeCell ref="A1:G1"/>
    <mergeCell ref="C2:E2"/>
    <mergeCell ref="C3:G3"/>
    <mergeCell ref="C4:G4"/>
    <mergeCell ref="C5:G5"/>
  </mergeCells>
  <phoneticPr fontId="7" type="noConversion"/>
  <conditionalFormatting sqref="F10:F41">
    <cfRule type="cellIs" dxfId="41" priority="13" stopIfTrue="1" operator="equal">
      <formula>"F"</formula>
    </cfRule>
    <cfRule type="cellIs" dxfId="40" priority="14" stopIfTrue="1" operator="equal">
      <formula>"B"</formula>
    </cfRule>
    <cfRule type="cellIs" dxfId="39" priority="15" stopIfTrue="1" operator="equal">
      <formula>"u"</formula>
    </cfRule>
  </conditionalFormatting>
  <conditionalFormatting sqref="F57:F82">
    <cfRule type="cellIs" dxfId="38" priority="10" stopIfTrue="1" operator="equal">
      <formula>"F"</formula>
    </cfRule>
    <cfRule type="cellIs" dxfId="37" priority="11" stopIfTrue="1" operator="equal">
      <formula>"B"</formula>
    </cfRule>
    <cfRule type="cellIs" dxfId="36" priority="12" stopIfTrue="1" operator="equal">
      <formula>"u"</formula>
    </cfRule>
  </conditionalFormatting>
  <conditionalFormatting sqref="F95:F120">
    <cfRule type="cellIs" dxfId="35" priority="7" stopIfTrue="1" operator="equal">
      <formula>"F"</formula>
    </cfRule>
    <cfRule type="cellIs" dxfId="34" priority="8" stopIfTrue="1" operator="equal">
      <formula>"B"</formula>
    </cfRule>
    <cfRule type="cellIs" dxfId="33" priority="9" stopIfTrue="1" operator="equal">
      <formula>"u"</formula>
    </cfRule>
  </conditionalFormatting>
  <conditionalFormatting sqref="F133:F159">
    <cfRule type="cellIs" dxfId="32" priority="4" stopIfTrue="1" operator="equal">
      <formula>"F"</formula>
    </cfRule>
    <cfRule type="cellIs" dxfId="31" priority="5" stopIfTrue="1" operator="equal">
      <formula>"B"</formula>
    </cfRule>
    <cfRule type="cellIs" dxfId="30" priority="6" stopIfTrue="1" operator="equal">
      <formula>"u"</formula>
    </cfRule>
  </conditionalFormatting>
  <conditionalFormatting sqref="F173:F199">
    <cfRule type="cellIs" dxfId="29" priority="1" stopIfTrue="1" operator="equal">
      <formula>"F"</formula>
    </cfRule>
    <cfRule type="cellIs" dxfId="28" priority="2" stopIfTrue="1" operator="equal">
      <formula>"B"</formula>
    </cfRule>
    <cfRule type="cellIs" dxfId="27"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2 F13 F14 F15 F19 F24 F25 F34 F35 F36 F59 F60 F61 F62 F66 F71 F72 F73 F74 F75 F76 F77 F97 F98 F99 F100 F104 F109 F110 F111 F112 F113 F114 F115 F135 F136 F137 F138 F142 F147 F148 F151 F152 F153 F154 F175 F176 F177 F178 F182 F187 F188 F191 F192 F193 F194 F10:F11 F16:F18 F20:F23 F26:F31 F32:F33 F37:F41 F57:F58 F63:F65 F67:F70 F78:F82 F95:F96 F101:F103 F105:F108 F116:F120 F133:F134 F139:F141 F143:F146 F149:F150 F155:F159 F173:F174 F179:F181 F183:F186 F189:F190 F195:F199" xr:uid="{00000000-0002-0000-0600-000000000000}">
      <formula1>"U,P,F,B,S,n/a"</formula1>
    </dataValidation>
  </dataValidations>
  <hyperlinks>
    <hyperlink ref="G2" location="'UC001'!A1" display="UC001-01" xr:uid="{00000000-0004-0000-0600-000000000000}"/>
    <hyperlink ref="G49" location="'UC001'!A1" display="UC001-01" xr:uid="{00000000-0004-0000-0600-000001000000}"/>
    <hyperlink ref="G87" location="'UC001'!A1" display="UC001-01" xr:uid="{00000000-0004-0000-0600-000002000000}"/>
    <hyperlink ref="G125" location="'UC001'!A1" display="UC001-01" xr:uid="{00000000-0004-0000-0600-000003000000}"/>
    <hyperlink ref="G165" location="'UC001'!A1" display="UC001-01" xr:uid="{00000000-0004-0000-0600-000004000000}"/>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84"/>
  <sheetViews>
    <sheetView workbookViewId="0">
      <pane ySplit="12" topLeftCell="A13" activePane="bottomLeft" state="frozen"/>
      <selection pane="bottomLeft" activeCell="B16" sqref="B16:C21"/>
    </sheetView>
  </sheetViews>
  <sheetFormatPr defaultColWidth="9.140625" defaultRowHeight="12.75" x14ac:dyDescent="0.2"/>
  <cols>
    <col min="1" max="1" width="5.28515625" style="28" customWidth="1"/>
    <col min="2" max="3" width="29.5703125" style="28" customWidth="1"/>
    <col min="4" max="4" width="6.5703125" style="28" customWidth="1"/>
    <col min="5" max="5" width="10.42578125" style="28" customWidth="1"/>
    <col min="6" max="7" width="7.5703125" style="28" customWidth="1"/>
    <col min="8" max="8" width="30.5703125" style="28" customWidth="1"/>
    <col min="9" max="9" width="2.7109375" style="29" customWidth="1"/>
    <col min="10" max="16384" width="9.140625" style="28"/>
  </cols>
  <sheetData>
    <row r="1" spans="1:9" ht="20.25" x14ac:dyDescent="0.3">
      <c r="A1" s="334" t="str">
        <f ca="1">MID(CELL("filename",A7),FIND("]",CELL("filename"),1)+1,255)</f>
        <v>CancelBlend</v>
      </c>
      <c r="B1" s="334"/>
      <c r="C1" s="334"/>
      <c r="D1" s="334"/>
      <c r="E1" s="334"/>
      <c r="F1" s="334"/>
      <c r="G1" s="334"/>
      <c r="H1" s="334"/>
      <c r="I1" s="334"/>
    </row>
    <row r="2" spans="1:9" ht="3.75" customHeight="1" x14ac:dyDescent="0.3">
      <c r="A2" s="30"/>
      <c r="B2" s="30"/>
      <c r="C2" s="30"/>
      <c r="D2" s="30"/>
      <c r="E2" s="30"/>
      <c r="F2" s="30"/>
      <c r="G2" s="30"/>
      <c r="H2" s="30"/>
      <c r="I2" s="30"/>
    </row>
    <row r="3" spans="1:9" s="26" customFormat="1" x14ac:dyDescent="0.2">
      <c r="A3" s="31"/>
      <c r="B3" s="31"/>
      <c r="C3" s="31"/>
      <c r="D3" s="32"/>
      <c r="E3" s="32" t="s">
        <v>74</v>
      </c>
      <c r="F3" s="33"/>
      <c r="G3" s="34"/>
      <c r="H3" s="31"/>
      <c r="I3" s="31"/>
    </row>
    <row r="4" spans="1:9" s="26" customFormat="1" ht="12" x14ac:dyDescent="0.2">
      <c r="A4" s="31"/>
      <c r="B4" s="31"/>
      <c r="C4" s="31"/>
      <c r="D4" s="35" t="s">
        <v>75</v>
      </c>
      <c r="E4" s="35">
        <f>COUNTIF($D$12:$D$65,"U")</f>
        <v>0</v>
      </c>
      <c r="F4" s="36" t="str">
        <f t="shared" ref="F4:F8" si="0">IF($E$9=0,"-",$E4/$E$9)</f>
        <v>-</v>
      </c>
      <c r="G4" s="37">
        <f>SUMIF($D$12:$D$64,"U",$G$12:$G$64)/60</f>
        <v>0</v>
      </c>
      <c r="H4" s="31"/>
      <c r="I4" s="31"/>
    </row>
    <row r="5" spans="1:9" s="26" customFormat="1" ht="12" x14ac:dyDescent="0.2">
      <c r="A5" s="31"/>
      <c r="B5" s="31"/>
      <c r="C5" s="31"/>
      <c r="D5" s="35" t="s">
        <v>76</v>
      </c>
      <c r="E5" s="35">
        <f>COUNTIF($D$12:$D$65,"P")</f>
        <v>0</v>
      </c>
      <c r="F5" s="36" t="str">
        <f t="shared" si="0"/>
        <v>-</v>
      </c>
      <c r="G5" s="38">
        <f>SUMIF($D$12:$D$65,"P",$G$12:$G$65)/60</f>
        <v>0</v>
      </c>
      <c r="H5" s="31"/>
      <c r="I5" s="31"/>
    </row>
    <row r="6" spans="1:9" s="26" customFormat="1" ht="12" x14ac:dyDescent="0.2">
      <c r="A6" s="31"/>
      <c r="B6" s="31"/>
      <c r="C6" s="31"/>
      <c r="D6" s="35" t="s">
        <v>77</v>
      </c>
      <c r="E6" s="35">
        <f>COUNTIF($D$12:$D$65,"F")</f>
        <v>0</v>
      </c>
      <c r="F6" s="36" t="str">
        <f t="shared" si="0"/>
        <v>-</v>
      </c>
      <c r="G6" s="38">
        <f>SUMIF($D$12:$D$65,"F",$G$12:$G$65)/60</f>
        <v>0</v>
      </c>
      <c r="H6" s="31"/>
      <c r="I6" s="31"/>
    </row>
    <row r="7" spans="1:9" s="26" customFormat="1" ht="12" x14ac:dyDescent="0.2">
      <c r="A7" s="39"/>
      <c r="B7" s="39"/>
      <c r="C7" s="39"/>
      <c r="D7" s="35" t="s">
        <v>78</v>
      </c>
      <c r="E7" s="35">
        <f>COUNTIF($D$12:$D$65,"S")</f>
        <v>0</v>
      </c>
      <c r="F7" s="36" t="str">
        <f t="shared" si="0"/>
        <v>-</v>
      </c>
      <c r="G7" s="38">
        <f>SUMIF($D$12:$D$65,"S",$G$12:$G$65)/60</f>
        <v>0</v>
      </c>
      <c r="H7" s="31"/>
      <c r="I7" s="31"/>
    </row>
    <row r="8" spans="1:9" s="26" customFormat="1" ht="12" x14ac:dyDescent="0.2">
      <c r="A8" s="39"/>
      <c r="B8" s="39"/>
      <c r="C8" s="39"/>
      <c r="D8" s="35" t="s">
        <v>79</v>
      </c>
      <c r="E8" s="35">
        <f>COUNTIF($D$12:$D$65,"B")</f>
        <v>0</v>
      </c>
      <c r="F8" s="40" t="str">
        <f t="shared" si="0"/>
        <v>-</v>
      </c>
      <c r="G8" s="38">
        <f>SUMIF($D$12:$D$65,"B",$G$12:$G$65)/60</f>
        <v>0</v>
      </c>
      <c r="H8" s="31"/>
      <c r="I8" s="31"/>
    </row>
    <row r="9" spans="1:9" s="26" customFormat="1" ht="12" hidden="1" x14ac:dyDescent="0.2">
      <c r="A9" s="39"/>
      <c r="B9" s="39"/>
      <c r="C9" s="39"/>
      <c r="D9" s="41" t="s">
        <v>42</v>
      </c>
      <c r="E9" s="42">
        <f>SUM(E4:E8)</f>
        <v>0</v>
      </c>
      <c r="F9" s="43" t="str">
        <f>IF($E$9=0,"-",$E$9/$E$9)</f>
        <v>-</v>
      </c>
      <c r="G9" s="44">
        <f>SUM(G4:G8)</f>
        <v>0</v>
      </c>
      <c r="I9" s="66"/>
    </row>
    <row r="10" spans="1:9" s="26" customFormat="1" ht="12" hidden="1" x14ac:dyDescent="0.2">
      <c r="A10" s="39"/>
      <c r="B10" s="39"/>
      <c r="C10" s="39"/>
      <c r="D10" s="45" t="s">
        <v>44</v>
      </c>
      <c r="E10" s="46">
        <f>COUNTIF($D$12:$D$65,"N/A")</f>
        <v>0</v>
      </c>
      <c r="F10" s="47"/>
      <c r="G10" s="48">
        <f>SUMIF($D$12:$D$65,"n/a",$G$12:$G$65)/60</f>
        <v>0</v>
      </c>
      <c r="I10" s="66"/>
    </row>
    <row r="11" spans="1:9" ht="4.5" customHeight="1" x14ac:dyDescent="0.2">
      <c r="A11" s="49"/>
      <c r="B11" s="49"/>
      <c r="C11" s="49"/>
      <c r="D11" s="49"/>
      <c r="E11" s="49"/>
      <c r="F11" s="49"/>
      <c r="G11" s="49"/>
      <c r="H11" s="49"/>
      <c r="I11" s="67"/>
    </row>
    <row r="12" spans="1:9" ht="29.25" customHeight="1" x14ac:dyDescent="0.2">
      <c r="A12" s="50" t="s">
        <v>80</v>
      </c>
      <c r="B12" s="50" t="s">
        <v>166</v>
      </c>
      <c r="C12" s="50" t="s">
        <v>82</v>
      </c>
      <c r="D12" s="50" t="s">
        <v>83</v>
      </c>
      <c r="E12" s="50" t="s">
        <v>84</v>
      </c>
      <c r="F12" s="50" t="s">
        <v>31</v>
      </c>
      <c r="G12" s="50" t="s">
        <v>85</v>
      </c>
      <c r="H12" s="51" t="s">
        <v>65</v>
      </c>
      <c r="I12" s="68"/>
    </row>
    <row r="13" spans="1:9" x14ac:dyDescent="0.2">
      <c r="A13" s="335" t="s">
        <v>203</v>
      </c>
      <c r="B13" s="336"/>
      <c r="C13" s="336"/>
      <c r="D13" s="336"/>
      <c r="E13" s="336"/>
      <c r="F13" s="336"/>
      <c r="G13" s="336"/>
      <c r="H13" s="336"/>
      <c r="I13" s="337"/>
    </row>
    <row r="14" spans="1:9" x14ac:dyDescent="0.2">
      <c r="A14" s="52"/>
      <c r="B14" s="117" t="s">
        <v>204</v>
      </c>
      <c r="C14" s="96" t="s">
        <v>205</v>
      </c>
      <c r="D14" s="55"/>
      <c r="E14" s="56"/>
      <c r="F14" s="57"/>
      <c r="G14" s="58"/>
      <c r="H14" s="59"/>
      <c r="I14" s="57"/>
    </row>
    <row r="15" spans="1:9" ht="24.75" x14ac:dyDescent="0.2">
      <c r="A15" s="60"/>
      <c r="B15" s="398" t="s">
        <v>568</v>
      </c>
      <c r="C15" s="401" t="s">
        <v>567</v>
      </c>
      <c r="D15" s="55"/>
      <c r="E15" s="56"/>
      <c r="F15" s="57"/>
      <c r="G15" s="58"/>
      <c r="H15" s="65"/>
      <c r="I15" s="64"/>
    </row>
    <row r="16" spans="1:9" ht="75.75" x14ac:dyDescent="0.2">
      <c r="A16" s="60"/>
      <c r="B16" s="398" t="s">
        <v>569</v>
      </c>
      <c r="C16" s="401" t="s">
        <v>570</v>
      </c>
      <c r="D16" s="55"/>
      <c r="E16" s="56"/>
      <c r="F16" s="57"/>
      <c r="G16" s="58"/>
      <c r="H16" s="65"/>
      <c r="I16" s="64"/>
    </row>
    <row r="17" spans="1:9" ht="89.25" x14ac:dyDescent="0.2">
      <c r="A17" s="60"/>
      <c r="B17" s="399" t="s">
        <v>562</v>
      </c>
      <c r="C17" s="401" t="s">
        <v>575</v>
      </c>
      <c r="D17" s="55"/>
      <c r="E17" s="56"/>
      <c r="F17" s="57"/>
      <c r="G17" s="58"/>
      <c r="H17" s="65"/>
      <c r="I17" s="64"/>
    </row>
    <row r="18" spans="1:9" ht="111.75" x14ac:dyDescent="0.2">
      <c r="A18" s="60"/>
      <c r="B18" s="400" t="s">
        <v>563</v>
      </c>
      <c r="C18" s="401" t="s">
        <v>571</v>
      </c>
      <c r="D18" s="55"/>
      <c r="E18" s="56"/>
      <c r="F18" s="57"/>
      <c r="G18" s="58"/>
      <c r="H18" s="65"/>
      <c r="I18" s="64"/>
    </row>
    <row r="19" spans="1:9" ht="24.75" x14ac:dyDescent="0.2">
      <c r="A19" s="60"/>
      <c r="B19" s="400" t="s">
        <v>565</v>
      </c>
      <c r="C19" s="401" t="s">
        <v>566</v>
      </c>
      <c r="D19" s="55"/>
      <c r="E19" s="56"/>
      <c r="F19" s="57"/>
      <c r="G19" s="58"/>
      <c r="H19" s="65"/>
      <c r="I19" s="64"/>
    </row>
    <row r="20" spans="1:9" ht="38.25" x14ac:dyDescent="0.2">
      <c r="A20" s="60"/>
      <c r="B20" s="400" t="s">
        <v>572</v>
      </c>
      <c r="C20" s="401" t="s">
        <v>573</v>
      </c>
      <c r="D20" s="55"/>
      <c r="E20" s="56"/>
      <c r="F20" s="57"/>
      <c r="G20" s="58"/>
      <c r="H20" s="65"/>
      <c r="I20" s="64"/>
    </row>
    <row r="21" spans="1:9" ht="24" x14ac:dyDescent="0.2">
      <c r="A21" s="122"/>
      <c r="B21" s="401" t="s">
        <v>564</v>
      </c>
      <c r="C21" s="399" t="s">
        <v>574</v>
      </c>
      <c r="D21" s="124"/>
      <c r="E21" s="125"/>
      <c r="F21" s="126"/>
      <c r="G21" s="127"/>
      <c r="H21" s="128"/>
      <c r="I21" s="129"/>
    </row>
    <row r="22" spans="1:9" x14ac:dyDescent="0.2">
      <c r="A22" s="60"/>
      <c r="B22" s="111"/>
      <c r="C22" s="111"/>
      <c r="D22" s="55"/>
      <c r="E22" s="63"/>
      <c r="F22" s="64"/>
      <c r="G22" s="58"/>
      <c r="H22" s="65"/>
      <c r="I22" s="64"/>
    </row>
    <row r="23" spans="1:9" x14ac:dyDescent="0.2">
      <c r="A23" s="60"/>
      <c r="B23" s="111"/>
      <c r="C23" s="111"/>
      <c r="D23" s="55"/>
      <c r="E23" s="63"/>
      <c r="F23" s="64"/>
      <c r="G23" s="58"/>
      <c r="H23" s="65"/>
      <c r="I23" s="64"/>
    </row>
    <row r="24" spans="1:9" x14ac:dyDescent="0.2">
      <c r="A24" s="60"/>
      <c r="B24" s="111"/>
      <c r="C24" s="111"/>
      <c r="D24" s="55"/>
      <c r="E24" s="63"/>
      <c r="F24" s="64"/>
      <c r="G24" s="58"/>
      <c r="H24" s="65"/>
      <c r="I24" s="64"/>
    </row>
    <row r="25" spans="1:9" x14ac:dyDescent="0.2">
      <c r="A25" s="60"/>
      <c r="B25" s="111"/>
      <c r="C25" s="111"/>
      <c r="D25" s="55"/>
      <c r="E25" s="63"/>
      <c r="F25" s="64"/>
      <c r="G25" s="58"/>
      <c r="H25" s="65"/>
      <c r="I25" s="64"/>
    </row>
    <row r="26" spans="1:9" x14ac:dyDescent="0.2">
      <c r="A26" s="60"/>
      <c r="B26" s="111"/>
      <c r="C26" s="111"/>
      <c r="D26" s="55"/>
      <c r="E26" s="63"/>
      <c r="F26" s="64"/>
      <c r="G26" s="58"/>
      <c r="H26" s="65"/>
      <c r="I26" s="64"/>
    </row>
    <row r="27" spans="1:9" x14ac:dyDescent="0.2">
      <c r="A27" s="60"/>
      <c r="B27" s="111"/>
      <c r="C27" s="111"/>
      <c r="D27" s="55"/>
      <c r="E27" s="63"/>
      <c r="F27" s="64"/>
      <c r="G27" s="58"/>
      <c r="H27" s="65"/>
      <c r="I27" s="64"/>
    </row>
    <row r="28" spans="1:9" x14ac:dyDescent="0.2">
      <c r="A28" s="60"/>
      <c r="B28" s="111"/>
      <c r="C28" s="111"/>
      <c r="D28" s="55"/>
      <c r="E28" s="63"/>
      <c r="F28" s="64"/>
      <c r="G28" s="58"/>
      <c r="H28" s="65"/>
      <c r="I28" s="64"/>
    </row>
    <row r="29" spans="1:9" x14ac:dyDescent="0.2">
      <c r="A29" s="60"/>
      <c r="B29" s="111"/>
      <c r="C29" s="111"/>
      <c r="D29" s="55"/>
      <c r="E29" s="63"/>
      <c r="F29" s="64"/>
      <c r="G29" s="58"/>
      <c r="H29" s="65"/>
      <c r="I29" s="64"/>
    </row>
    <row r="30" spans="1:9" x14ac:dyDescent="0.2">
      <c r="A30" s="60"/>
      <c r="B30" s="61"/>
      <c r="C30" s="61"/>
      <c r="D30" s="55"/>
      <c r="E30" s="63"/>
      <c r="F30" s="64"/>
      <c r="G30" s="58"/>
      <c r="H30" s="65"/>
      <c r="I30" s="64"/>
    </row>
    <row r="31" spans="1:9" x14ac:dyDescent="0.2">
      <c r="A31" s="60"/>
      <c r="B31" s="62"/>
      <c r="C31" s="61"/>
      <c r="D31" s="55"/>
      <c r="E31" s="63"/>
      <c r="F31" s="64"/>
      <c r="G31" s="58"/>
      <c r="H31" s="65"/>
      <c r="I31" s="64"/>
    </row>
    <row r="32" spans="1:9" x14ac:dyDescent="0.2">
      <c r="A32" s="60"/>
      <c r="B32" s="62"/>
      <c r="C32" s="61"/>
      <c r="D32" s="55"/>
      <c r="E32" s="63"/>
      <c r="F32" s="64"/>
      <c r="G32" s="58"/>
      <c r="H32" s="65"/>
      <c r="I32" s="64"/>
    </row>
    <row r="33" spans="1:9" x14ac:dyDescent="0.2">
      <c r="A33" s="60"/>
      <c r="B33" s="61"/>
      <c r="C33" s="61"/>
      <c r="D33" s="55"/>
      <c r="E33" s="63"/>
      <c r="F33" s="64"/>
      <c r="G33" s="58"/>
      <c r="H33" s="65"/>
      <c r="I33" s="64"/>
    </row>
    <row r="34" spans="1:9" x14ac:dyDescent="0.2">
      <c r="A34" s="60"/>
      <c r="B34" s="62"/>
      <c r="C34" s="61"/>
      <c r="D34" s="55"/>
      <c r="E34" s="63"/>
      <c r="F34" s="64"/>
      <c r="G34" s="58"/>
      <c r="H34" s="65"/>
      <c r="I34" s="64"/>
    </row>
    <row r="35" spans="1:9" x14ac:dyDescent="0.2">
      <c r="A35" s="60"/>
      <c r="B35" s="62"/>
      <c r="C35" s="61"/>
      <c r="D35" s="55"/>
      <c r="E35" s="63"/>
      <c r="F35" s="64"/>
      <c r="G35" s="58"/>
      <c r="H35" s="65"/>
      <c r="I35" s="64"/>
    </row>
    <row r="36" spans="1:9" x14ac:dyDescent="0.2">
      <c r="A36" s="60"/>
      <c r="B36" s="61"/>
      <c r="C36" s="61"/>
      <c r="D36" s="55"/>
      <c r="E36" s="63"/>
      <c r="F36" s="64"/>
      <c r="G36" s="58"/>
      <c r="H36" s="65"/>
      <c r="I36" s="64"/>
    </row>
    <row r="37" spans="1:9" x14ac:dyDescent="0.2">
      <c r="A37" s="60"/>
      <c r="B37" s="62"/>
      <c r="C37" s="61"/>
      <c r="D37" s="55"/>
      <c r="E37" s="63"/>
      <c r="F37" s="64"/>
      <c r="G37" s="58"/>
      <c r="H37" s="65"/>
      <c r="I37" s="64"/>
    </row>
    <row r="38" spans="1:9" x14ac:dyDescent="0.2">
      <c r="A38" s="60"/>
      <c r="B38" s="62"/>
      <c r="C38" s="61"/>
      <c r="D38" s="55"/>
      <c r="E38" s="63"/>
      <c r="F38" s="64"/>
      <c r="G38" s="58"/>
      <c r="H38" s="65"/>
      <c r="I38" s="64"/>
    </row>
    <row r="39" spans="1:9" x14ac:dyDescent="0.2">
      <c r="A39" s="60"/>
      <c r="B39" s="61"/>
      <c r="C39" s="61"/>
      <c r="D39" s="55"/>
      <c r="E39" s="63"/>
      <c r="F39" s="64"/>
      <c r="G39" s="58"/>
      <c r="H39" s="65"/>
      <c r="I39" s="64"/>
    </row>
    <row r="40" spans="1:9" x14ac:dyDescent="0.2">
      <c r="A40" s="60"/>
      <c r="B40" s="62"/>
      <c r="C40" s="61"/>
      <c r="D40" s="55"/>
      <c r="E40" s="63"/>
      <c r="F40" s="64"/>
      <c r="G40" s="58"/>
      <c r="H40" s="65"/>
      <c r="I40" s="64"/>
    </row>
    <row r="41" spans="1:9" x14ac:dyDescent="0.2">
      <c r="A41" s="60"/>
      <c r="B41" s="62"/>
      <c r="C41" s="61"/>
      <c r="D41" s="55"/>
      <c r="E41" s="63"/>
      <c r="F41" s="64"/>
      <c r="G41" s="58"/>
      <c r="H41" s="65"/>
      <c r="I41" s="64"/>
    </row>
    <row r="42" spans="1:9" x14ac:dyDescent="0.2">
      <c r="A42" s="60"/>
      <c r="B42" s="61"/>
      <c r="C42" s="61"/>
      <c r="D42" s="55"/>
      <c r="E42" s="63"/>
      <c r="F42" s="64"/>
      <c r="G42" s="58"/>
      <c r="H42" s="65"/>
      <c r="I42" s="64"/>
    </row>
    <row r="43" spans="1:9" x14ac:dyDescent="0.2">
      <c r="A43" s="60"/>
      <c r="B43" s="62"/>
      <c r="C43" s="61"/>
      <c r="D43" s="55"/>
      <c r="E43" s="63"/>
      <c r="F43" s="64"/>
      <c r="G43" s="58"/>
      <c r="H43" s="65"/>
      <c r="I43" s="64"/>
    </row>
    <row r="44" spans="1:9" x14ac:dyDescent="0.2">
      <c r="A44" s="60"/>
      <c r="B44" s="62"/>
      <c r="C44" s="61"/>
      <c r="D44" s="55"/>
      <c r="E44" s="63"/>
      <c r="F44" s="64"/>
      <c r="G44" s="58"/>
      <c r="H44" s="65"/>
      <c r="I44" s="64"/>
    </row>
    <row r="45" spans="1:9" x14ac:dyDescent="0.2">
      <c r="A45" s="60"/>
      <c r="B45" s="61"/>
      <c r="C45" s="61"/>
      <c r="D45" s="55"/>
      <c r="E45" s="63"/>
      <c r="F45" s="64"/>
      <c r="G45" s="58"/>
      <c r="H45" s="65"/>
      <c r="I45" s="64"/>
    </row>
    <row r="46" spans="1:9" x14ac:dyDescent="0.2">
      <c r="A46" s="60"/>
      <c r="B46" s="62"/>
      <c r="C46" s="61"/>
      <c r="D46" s="55"/>
      <c r="E46" s="63"/>
      <c r="F46" s="64"/>
      <c r="G46" s="58"/>
      <c r="H46" s="65"/>
      <c r="I46" s="64"/>
    </row>
    <row r="47" spans="1:9" x14ac:dyDescent="0.2">
      <c r="A47" s="60"/>
      <c r="B47" s="62"/>
      <c r="C47" s="61"/>
      <c r="D47" s="55"/>
      <c r="E47" s="63"/>
      <c r="F47" s="64"/>
      <c r="G47" s="58"/>
      <c r="H47" s="65"/>
      <c r="I47" s="64"/>
    </row>
    <row r="48" spans="1:9" x14ac:dyDescent="0.2">
      <c r="A48" s="60"/>
      <c r="B48" s="61"/>
      <c r="C48" s="61"/>
      <c r="D48" s="55"/>
      <c r="E48" s="63"/>
      <c r="F48" s="64"/>
      <c r="G48" s="58"/>
      <c r="H48" s="65"/>
      <c r="I48" s="64"/>
    </row>
    <row r="49" spans="1:9" x14ac:dyDescent="0.2">
      <c r="A49" s="60"/>
      <c r="B49" s="62"/>
      <c r="C49" s="61"/>
      <c r="D49" s="55"/>
      <c r="E49" s="63"/>
      <c r="F49" s="64"/>
      <c r="G49" s="58"/>
      <c r="H49" s="65"/>
      <c r="I49" s="64"/>
    </row>
    <row r="50" spans="1:9" x14ac:dyDescent="0.2">
      <c r="A50" s="60"/>
      <c r="B50" s="62"/>
      <c r="C50" s="61"/>
      <c r="D50" s="55"/>
      <c r="E50" s="63"/>
      <c r="F50" s="64"/>
      <c r="G50" s="58"/>
      <c r="H50" s="65"/>
      <c r="I50" s="64"/>
    </row>
    <row r="51" spans="1:9" x14ac:dyDescent="0.2">
      <c r="A51" s="60"/>
      <c r="B51" s="61"/>
      <c r="C51" s="61"/>
      <c r="D51" s="55"/>
      <c r="E51" s="63"/>
      <c r="F51" s="64"/>
      <c r="G51" s="58"/>
      <c r="H51" s="65"/>
      <c r="I51" s="64"/>
    </row>
    <row r="52" spans="1:9" x14ac:dyDescent="0.2">
      <c r="A52" s="60"/>
      <c r="B52" s="62"/>
      <c r="C52" s="61"/>
      <c r="D52" s="55"/>
      <c r="E52" s="63"/>
      <c r="F52" s="64"/>
      <c r="G52" s="58"/>
      <c r="H52" s="65"/>
      <c r="I52" s="64"/>
    </row>
    <row r="53" spans="1:9" x14ac:dyDescent="0.2">
      <c r="A53" s="60"/>
      <c r="B53" s="62"/>
      <c r="C53" s="61"/>
      <c r="D53" s="55"/>
      <c r="E53" s="63"/>
      <c r="F53" s="64"/>
      <c r="G53" s="58"/>
      <c r="H53" s="65"/>
      <c r="I53" s="64"/>
    </row>
    <row r="54" spans="1:9" x14ac:dyDescent="0.2">
      <c r="A54" s="60"/>
      <c r="B54" s="61"/>
      <c r="C54" s="61"/>
      <c r="D54" s="55"/>
      <c r="E54" s="63"/>
      <c r="F54" s="64"/>
      <c r="G54" s="58"/>
      <c r="H54" s="65"/>
      <c r="I54" s="64"/>
    </row>
    <row r="55" spans="1:9" x14ac:dyDescent="0.2">
      <c r="A55" s="60"/>
      <c r="B55" s="62"/>
      <c r="C55" s="61"/>
      <c r="D55" s="55"/>
      <c r="E55" s="63"/>
      <c r="F55" s="64"/>
      <c r="G55" s="58"/>
      <c r="H55" s="65"/>
      <c r="I55" s="64"/>
    </row>
    <row r="56" spans="1:9" x14ac:dyDescent="0.2">
      <c r="A56" s="60"/>
      <c r="B56" s="62"/>
      <c r="C56" s="61"/>
      <c r="D56" s="55"/>
      <c r="E56" s="63"/>
      <c r="F56" s="64"/>
      <c r="G56" s="58"/>
      <c r="H56" s="65"/>
      <c r="I56" s="64"/>
    </row>
    <row r="57" spans="1:9" x14ac:dyDescent="0.2">
      <c r="A57" s="60"/>
      <c r="B57" s="61"/>
      <c r="C57" s="61"/>
      <c r="D57" s="55"/>
      <c r="E57" s="63"/>
      <c r="F57" s="64"/>
      <c r="G57" s="58"/>
      <c r="H57" s="65"/>
      <c r="I57" s="64"/>
    </row>
    <row r="58" spans="1:9" x14ac:dyDescent="0.2">
      <c r="A58" s="60"/>
      <c r="B58" s="62"/>
      <c r="C58" s="61"/>
      <c r="D58" s="55"/>
      <c r="E58" s="63"/>
      <c r="F58" s="64"/>
      <c r="G58" s="58"/>
      <c r="H58" s="65"/>
      <c r="I58" s="64"/>
    </row>
    <row r="59" spans="1:9" x14ac:dyDescent="0.2">
      <c r="A59" s="60"/>
      <c r="B59" s="62"/>
      <c r="C59" s="61"/>
      <c r="D59" s="55"/>
      <c r="E59" s="63"/>
      <c r="F59" s="64"/>
      <c r="G59" s="58"/>
      <c r="H59" s="65"/>
      <c r="I59" s="64"/>
    </row>
    <row r="60" spans="1:9" x14ac:dyDescent="0.2">
      <c r="A60" s="60"/>
      <c r="B60" s="61"/>
      <c r="C60" s="61"/>
      <c r="D60" s="55"/>
      <c r="E60" s="63"/>
      <c r="F60" s="64"/>
      <c r="G60" s="58"/>
      <c r="H60" s="65"/>
      <c r="I60" s="64"/>
    </row>
    <row r="61" spans="1:9" x14ac:dyDescent="0.2">
      <c r="A61" s="60"/>
      <c r="B61" s="62"/>
      <c r="C61" s="61"/>
      <c r="D61" s="55"/>
      <c r="E61" s="63"/>
      <c r="F61" s="64"/>
      <c r="G61" s="58"/>
      <c r="H61" s="65"/>
      <c r="I61" s="64"/>
    </row>
    <row r="62" spans="1:9" x14ac:dyDescent="0.2">
      <c r="A62" s="60"/>
      <c r="B62" s="62"/>
      <c r="C62" s="61"/>
      <c r="D62" s="55"/>
      <c r="E62" s="63"/>
      <c r="F62" s="64"/>
      <c r="G62" s="58"/>
      <c r="H62" s="65"/>
      <c r="I62" s="64"/>
    </row>
    <row r="63" spans="1:9" x14ac:dyDescent="0.2">
      <c r="A63" s="60"/>
      <c r="B63" s="61"/>
      <c r="C63" s="61"/>
      <c r="D63" s="55"/>
      <c r="E63" s="63"/>
      <c r="F63" s="64"/>
      <c r="G63" s="58"/>
      <c r="H63" s="65"/>
      <c r="I63" s="64"/>
    </row>
    <row r="64" spans="1:9" x14ac:dyDescent="0.2">
      <c r="A64" s="60"/>
      <c r="B64" s="61"/>
      <c r="C64" s="61"/>
      <c r="D64" s="55"/>
      <c r="E64" s="63"/>
      <c r="F64" s="64"/>
      <c r="G64" s="58"/>
      <c r="H64" s="65"/>
      <c r="I64" s="64"/>
    </row>
    <row r="65" spans="1:9" x14ac:dyDescent="0.2">
      <c r="A65" s="335"/>
      <c r="B65" s="336"/>
      <c r="C65" s="336"/>
      <c r="D65" s="336"/>
      <c r="E65" s="336"/>
      <c r="F65" s="336"/>
      <c r="G65" s="336"/>
      <c r="H65" s="336"/>
      <c r="I65" s="337"/>
    </row>
    <row r="66" spans="1:9" s="27" customFormat="1" ht="36" customHeight="1" x14ac:dyDescent="0.2">
      <c r="A66" s="60"/>
      <c r="B66" s="95"/>
      <c r="C66" s="96"/>
      <c r="D66" s="55"/>
      <c r="E66" s="56"/>
      <c r="F66" s="57"/>
      <c r="G66" s="58"/>
      <c r="H66" s="65"/>
      <c r="I66" s="64"/>
    </row>
    <row r="67" spans="1:9" s="27" customFormat="1" ht="36" customHeight="1" x14ac:dyDescent="0.2">
      <c r="A67" s="60"/>
      <c r="B67" s="130"/>
      <c r="C67" s="119"/>
      <c r="D67" s="55"/>
      <c r="E67" s="56"/>
      <c r="F67" s="57"/>
      <c r="G67" s="58"/>
      <c r="H67" s="65"/>
      <c r="I67" s="64"/>
    </row>
    <row r="68" spans="1:9" s="27" customFormat="1" ht="36" customHeight="1" x14ac:dyDescent="0.2">
      <c r="A68" s="60"/>
      <c r="B68" s="130"/>
      <c r="C68" s="61"/>
      <c r="D68" s="55"/>
      <c r="E68" s="56"/>
      <c r="F68" s="57"/>
      <c r="G68" s="58"/>
      <c r="H68" s="65"/>
      <c r="I68" s="64"/>
    </row>
    <row r="69" spans="1:9" s="27" customFormat="1" ht="36" customHeight="1" x14ac:dyDescent="0.2">
      <c r="A69" s="60"/>
      <c r="B69" s="111"/>
      <c r="C69" s="111"/>
      <c r="D69" s="55"/>
      <c r="E69" s="56"/>
      <c r="F69" s="57"/>
      <c r="G69" s="58"/>
      <c r="H69" s="65"/>
      <c r="I69" s="64"/>
    </row>
    <row r="70" spans="1:9" s="27" customFormat="1" ht="36" customHeight="1" x14ac:dyDescent="0.2">
      <c r="A70" s="60"/>
      <c r="B70" s="111"/>
      <c r="C70" s="111"/>
      <c r="D70" s="55"/>
      <c r="E70" s="56"/>
      <c r="F70" s="57"/>
      <c r="G70" s="58"/>
      <c r="H70" s="65"/>
      <c r="I70" s="64"/>
    </row>
    <row r="71" spans="1:9" s="27" customFormat="1" ht="36" customHeight="1" x14ac:dyDescent="0.2">
      <c r="A71" s="60"/>
      <c r="B71" s="111"/>
      <c r="C71" s="111"/>
      <c r="D71" s="55"/>
      <c r="E71" s="56"/>
      <c r="F71" s="57"/>
      <c r="G71" s="58"/>
      <c r="H71" s="65"/>
      <c r="I71" s="64"/>
    </row>
    <row r="72" spans="1:9" s="27" customFormat="1" ht="36" customHeight="1" x14ac:dyDescent="0.2">
      <c r="A72" s="60"/>
      <c r="B72" s="111"/>
      <c r="C72" s="111"/>
      <c r="D72" s="55"/>
      <c r="E72" s="56"/>
      <c r="F72" s="57"/>
      <c r="G72" s="58"/>
      <c r="H72" s="65"/>
      <c r="I72" s="64"/>
    </row>
    <row r="73" spans="1:9" s="27" customFormat="1" ht="198.95" customHeight="1" x14ac:dyDescent="0.2">
      <c r="A73" s="60"/>
      <c r="B73" s="111"/>
      <c r="C73" s="111"/>
      <c r="D73" s="55"/>
      <c r="E73" s="125"/>
      <c r="F73" s="126"/>
      <c r="G73" s="127"/>
      <c r="H73" s="65"/>
      <c r="I73" s="64"/>
    </row>
    <row r="74" spans="1:9" s="27" customFormat="1" x14ac:dyDescent="0.2">
      <c r="A74" s="60">
        <f>MAX(A$12:A73)+1</f>
        <v>1</v>
      </c>
      <c r="B74" s="61"/>
      <c r="C74" s="61"/>
      <c r="D74" s="55" t="s">
        <v>91</v>
      </c>
      <c r="E74" s="63"/>
      <c r="F74" s="64"/>
      <c r="G74" s="58"/>
      <c r="H74" s="65"/>
      <c r="I74" s="64"/>
    </row>
    <row r="75" spans="1:9" x14ac:dyDescent="0.2">
      <c r="A75" s="60">
        <f>MAX(A$12:A74)+1</f>
        <v>2</v>
      </c>
      <c r="B75" s="62"/>
      <c r="C75" s="61"/>
      <c r="D75" s="55" t="s">
        <v>91</v>
      </c>
      <c r="E75" s="63"/>
      <c r="F75" s="64"/>
      <c r="G75" s="58"/>
      <c r="H75" s="65"/>
      <c r="I75" s="64"/>
    </row>
    <row r="76" spans="1:9" x14ac:dyDescent="0.2">
      <c r="A76" s="60">
        <f>MAX(A$12:A75)+1</f>
        <v>3</v>
      </c>
      <c r="B76" s="62"/>
      <c r="C76" s="61"/>
      <c r="D76" s="55" t="s">
        <v>91</v>
      </c>
      <c r="E76" s="63"/>
      <c r="F76" s="64"/>
      <c r="G76" s="58"/>
      <c r="H76" s="65"/>
      <c r="I76" s="64"/>
    </row>
    <row r="77" spans="1:9" x14ac:dyDescent="0.2">
      <c r="A77" s="60">
        <f>MAX(A$12:A76)+1</f>
        <v>4</v>
      </c>
      <c r="B77" s="61"/>
      <c r="C77" s="61"/>
      <c r="D77" s="55" t="s">
        <v>91</v>
      </c>
      <c r="E77" s="63"/>
      <c r="F77" s="64"/>
      <c r="G77" s="58"/>
      <c r="H77" s="65"/>
      <c r="I77" s="64"/>
    </row>
    <row r="78" spans="1:9" x14ac:dyDescent="0.2">
      <c r="A78" s="60">
        <f>MAX(A$12:A77)+1</f>
        <v>5</v>
      </c>
      <c r="B78" s="61"/>
      <c r="C78" s="61"/>
      <c r="D78" s="55" t="s">
        <v>91</v>
      </c>
      <c r="E78" s="63"/>
      <c r="F78" s="64"/>
      <c r="G78" s="58"/>
      <c r="H78" s="65"/>
      <c r="I78" s="64"/>
    </row>
    <row r="79" spans="1:9" x14ac:dyDescent="0.2">
      <c r="A79" s="60">
        <f>MAX(A$12:A78)+1</f>
        <v>6</v>
      </c>
      <c r="B79" s="62"/>
      <c r="C79" s="61"/>
      <c r="D79" s="55" t="s">
        <v>91</v>
      </c>
      <c r="E79" s="63"/>
      <c r="F79" s="64"/>
      <c r="G79" s="58"/>
      <c r="H79" s="65"/>
      <c r="I79" s="64"/>
    </row>
    <row r="80" spans="1:9" x14ac:dyDescent="0.2">
      <c r="A80" s="60">
        <f>MAX(A$12:A79)+1</f>
        <v>7</v>
      </c>
      <c r="B80" s="62"/>
      <c r="C80" s="61"/>
      <c r="D80" s="55" t="s">
        <v>91</v>
      </c>
      <c r="E80" s="63"/>
      <c r="F80" s="64"/>
      <c r="G80" s="58"/>
      <c r="H80" s="65"/>
      <c r="I80" s="64"/>
    </row>
    <row r="81" spans="1:9" x14ac:dyDescent="0.2">
      <c r="A81" s="60">
        <f>MAX(A$12:A80)+1</f>
        <v>8</v>
      </c>
      <c r="B81" s="61"/>
      <c r="C81" s="61"/>
      <c r="D81" s="55" t="s">
        <v>91</v>
      </c>
      <c r="E81" s="63"/>
      <c r="F81" s="64"/>
      <c r="G81" s="58"/>
      <c r="H81" s="65"/>
      <c r="I81" s="64"/>
    </row>
    <row r="82" spans="1:9" x14ac:dyDescent="0.2">
      <c r="A82" s="60">
        <f>MAX(A$12:A81)+1</f>
        <v>9</v>
      </c>
      <c r="B82" s="62"/>
      <c r="C82" s="61"/>
      <c r="D82" s="55" t="s">
        <v>91</v>
      </c>
      <c r="E82" s="63"/>
      <c r="F82" s="64"/>
      <c r="G82" s="58"/>
      <c r="H82" s="65"/>
      <c r="I82" s="64"/>
    </row>
    <row r="83" spans="1:9" x14ac:dyDescent="0.2">
      <c r="A83" s="60">
        <f>MAX(A$12:A82)+1</f>
        <v>10</v>
      </c>
      <c r="B83" s="61"/>
      <c r="C83" s="61"/>
      <c r="D83" s="55" t="s">
        <v>91</v>
      </c>
      <c r="E83" s="63"/>
      <c r="F83" s="64"/>
      <c r="G83" s="58"/>
      <c r="H83" s="65"/>
      <c r="I83" s="64"/>
    </row>
    <row r="84" spans="1:9" x14ac:dyDescent="0.2">
      <c r="A84" s="60">
        <f>MAX(A$12:A83)+1</f>
        <v>11</v>
      </c>
      <c r="B84" s="62"/>
      <c r="C84" s="61"/>
      <c r="D84" s="55" t="s">
        <v>91</v>
      </c>
      <c r="E84" s="63"/>
      <c r="F84" s="64"/>
      <c r="G84" s="58"/>
      <c r="H84" s="65"/>
      <c r="I84" s="64"/>
    </row>
  </sheetData>
  <mergeCells count="3">
    <mergeCell ref="A1:I1"/>
    <mergeCell ref="A13:I13"/>
    <mergeCell ref="A65:I65"/>
  </mergeCells>
  <phoneticPr fontId="7" type="noConversion"/>
  <conditionalFormatting sqref="D14:D64 D66:D84">
    <cfRule type="cellIs" dxfId="26" priority="1" stopIfTrue="1" operator="equal">
      <formula>"F"</formula>
    </cfRule>
    <cfRule type="cellIs" dxfId="25" priority="2" stopIfTrue="1" operator="equal">
      <formula>"B"</formula>
    </cfRule>
    <cfRule type="cellIs" dxfId="24" priority="3" stopIfTrue="1" operator="equal">
      <formula>"u"</formula>
    </cfRule>
  </conditionalFormatting>
  <dataValidations count="3">
    <dataValidation allowBlank="1" showErrorMessage="1" sqref="A12:B12" xr:uid="{00000000-0002-0000-0700-000000000000}"/>
    <dataValidation allowBlank="1" showErrorMessage="1" promptTitle="Valid values include:" sqref="D12" xr:uid="{00000000-0002-0000-0700-000001000000}"/>
    <dataValidation type="list" showInputMessage="1" showErrorMessage="1" promptTitle="Valid values include:" prompt="U - Untested_x000a_P - Pass_x000a_F - Fail_x000a_B - Blocked_x000a_S - Skipped_x000a_n/a - Not applicable_x000a_" sqref="D66:D84 D14:D64" xr:uid="{00000000-0002-0000-0700-000002000000}">
      <formula1>"U,P,F,B,S,n/a"</formula1>
    </dataValidation>
  </dataValidations>
  <hyperlinks>
    <hyperlink ref="B14" location="'UC003 Test Cases'!A1" display="UC003.1-Cancel Blend" xr:uid="{00000000-0004-0000-0700-000000000000}"/>
  </hyperlink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50529"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50529" r:id="rId3"/>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1"/>
  <sheetViews>
    <sheetView workbookViewId="0">
      <selection sqref="A1:H1"/>
    </sheetView>
  </sheetViews>
  <sheetFormatPr defaultColWidth="9" defaultRowHeight="12.75" x14ac:dyDescent="0.2"/>
  <cols>
    <col min="1" max="1" width="3.140625" customWidth="1"/>
    <col min="2" max="3" width="32.140625" customWidth="1"/>
    <col min="4" max="5" width="30.42578125" customWidth="1"/>
    <col min="6" max="6" width="9.140625" customWidth="1"/>
    <col min="7" max="7" width="12.140625" customWidth="1"/>
  </cols>
  <sheetData>
    <row r="1" spans="1:8" ht="15.75" x14ac:dyDescent="0.2">
      <c r="A1" s="340" t="s">
        <v>204</v>
      </c>
      <c r="B1" s="340"/>
      <c r="C1" s="340"/>
      <c r="D1" s="340"/>
      <c r="E1" s="340"/>
      <c r="F1" s="340"/>
      <c r="G1" s="340"/>
      <c r="H1" s="340"/>
    </row>
    <row r="2" spans="1:8" x14ac:dyDescent="0.2">
      <c r="A2" s="69"/>
      <c r="B2" s="70" t="s">
        <v>93</v>
      </c>
      <c r="C2" s="360" t="s">
        <v>206</v>
      </c>
      <c r="D2" s="360"/>
      <c r="E2" s="360"/>
      <c r="F2" s="71" t="s">
        <v>95</v>
      </c>
      <c r="G2" s="72" t="s">
        <v>207</v>
      </c>
      <c r="H2" s="73"/>
    </row>
    <row r="3" spans="1:8" x14ac:dyDescent="0.2">
      <c r="A3" s="74"/>
      <c r="B3" s="75" t="s">
        <v>97</v>
      </c>
      <c r="C3" s="361"/>
      <c r="D3" s="361"/>
      <c r="E3" s="361"/>
      <c r="F3" s="361"/>
      <c r="G3" s="362"/>
      <c r="H3" s="73"/>
    </row>
    <row r="4" spans="1:8" x14ac:dyDescent="0.2">
      <c r="A4" s="76"/>
      <c r="B4" s="75" t="s">
        <v>99</v>
      </c>
      <c r="C4" s="361"/>
      <c r="D4" s="361"/>
      <c r="E4" s="361"/>
      <c r="F4" s="361"/>
      <c r="G4" s="362"/>
      <c r="H4" s="73"/>
    </row>
    <row r="5" spans="1:8" x14ac:dyDescent="0.2">
      <c r="A5" s="76"/>
      <c r="B5" s="75" t="s">
        <v>101</v>
      </c>
      <c r="C5" s="361"/>
      <c r="D5" s="361"/>
      <c r="E5" s="361"/>
      <c r="F5" s="361"/>
      <c r="G5" s="362"/>
      <c r="H5" s="73"/>
    </row>
    <row r="6" spans="1:8" x14ac:dyDescent="0.2">
      <c r="A6" s="77"/>
      <c r="B6" s="78" t="s">
        <v>102</v>
      </c>
      <c r="C6" s="361" t="s">
        <v>208</v>
      </c>
      <c r="D6" s="361"/>
      <c r="E6" s="361"/>
      <c r="F6" s="361"/>
      <c r="G6" s="362"/>
      <c r="H6" s="79"/>
    </row>
    <row r="7" spans="1:8" x14ac:dyDescent="0.2">
      <c r="A7" s="80"/>
      <c r="B7" s="81" t="s">
        <v>104</v>
      </c>
      <c r="C7" s="363"/>
      <c r="D7" s="363"/>
      <c r="E7" s="363"/>
      <c r="F7" s="82" t="s">
        <v>106</v>
      </c>
      <c r="G7" s="83" t="s">
        <v>209</v>
      </c>
      <c r="H7" s="84"/>
    </row>
    <row r="8" spans="1:8" x14ac:dyDescent="0.2">
      <c r="A8" s="85"/>
      <c r="B8" s="86" t="s">
        <v>107</v>
      </c>
      <c r="C8" s="364"/>
      <c r="D8" s="364"/>
      <c r="E8" s="364"/>
      <c r="F8" s="87" t="s">
        <v>109</v>
      </c>
      <c r="G8" s="88" t="s">
        <v>210</v>
      </c>
      <c r="H8" s="89"/>
    </row>
    <row r="9" spans="1:8" ht="25.5" x14ac:dyDescent="0.2">
      <c r="A9" s="90" t="s">
        <v>111</v>
      </c>
      <c r="B9" s="91" t="s">
        <v>112</v>
      </c>
      <c r="C9" s="91" t="s">
        <v>211</v>
      </c>
      <c r="D9" s="91" t="s">
        <v>114</v>
      </c>
      <c r="E9" s="91" t="s">
        <v>212</v>
      </c>
      <c r="F9" s="92" t="s">
        <v>83</v>
      </c>
      <c r="G9" s="365" t="s">
        <v>116</v>
      </c>
      <c r="H9" s="366"/>
    </row>
    <row r="10" spans="1:8" x14ac:dyDescent="0.2">
      <c r="A10" s="94">
        <v>1</v>
      </c>
      <c r="B10" s="95" t="s">
        <v>117</v>
      </c>
      <c r="C10" s="95"/>
      <c r="D10" s="96" t="s">
        <v>118</v>
      </c>
      <c r="E10" s="97"/>
      <c r="F10" s="55" t="s">
        <v>91</v>
      </c>
      <c r="G10" s="367"/>
      <c r="H10" s="368"/>
    </row>
    <row r="11" spans="1:8" ht="36" x14ac:dyDescent="0.2">
      <c r="A11" s="94">
        <v>2</v>
      </c>
      <c r="B11" s="95" t="s">
        <v>213</v>
      </c>
      <c r="C11" s="95"/>
      <c r="D11" s="96" t="s">
        <v>120</v>
      </c>
      <c r="E11" s="99"/>
      <c r="F11" s="55" t="s">
        <v>91</v>
      </c>
      <c r="G11" s="369"/>
      <c r="H11" s="370"/>
    </row>
    <row r="12" spans="1:8" ht="132" x14ac:dyDescent="0.2">
      <c r="A12" s="94"/>
      <c r="B12" s="95"/>
      <c r="C12" s="95"/>
      <c r="D12" s="96" t="s">
        <v>121</v>
      </c>
      <c r="E12" s="99"/>
      <c r="F12" s="55" t="s">
        <v>91</v>
      </c>
      <c r="G12" s="369"/>
      <c r="H12" s="370"/>
    </row>
    <row r="13" spans="1:8" x14ac:dyDescent="0.2">
      <c r="A13" s="102">
        <v>3</v>
      </c>
      <c r="B13" s="103" t="s">
        <v>214</v>
      </c>
      <c r="C13" s="104"/>
      <c r="D13" s="105" t="s">
        <v>215</v>
      </c>
      <c r="E13" s="106"/>
      <c r="F13" s="55" t="s">
        <v>91</v>
      </c>
      <c r="G13" s="369"/>
      <c r="H13" s="370"/>
    </row>
    <row r="14" spans="1:8" ht="24" x14ac:dyDescent="0.2">
      <c r="A14" s="102">
        <v>4</v>
      </c>
      <c r="B14" s="107" t="s">
        <v>180</v>
      </c>
      <c r="C14" s="108"/>
      <c r="D14" s="109" t="s">
        <v>181</v>
      </c>
      <c r="E14" s="106"/>
      <c r="F14" s="55"/>
      <c r="G14" s="100"/>
      <c r="H14" s="101"/>
    </row>
    <row r="15" spans="1:8" ht="24.75" x14ac:dyDescent="0.2">
      <c r="A15" s="102">
        <v>5</v>
      </c>
      <c r="B15" s="131" t="s">
        <v>216</v>
      </c>
      <c r="C15" s="108"/>
      <c r="D15" s="110" t="s">
        <v>217</v>
      </c>
      <c r="E15" s="106"/>
      <c r="F15" s="55"/>
      <c r="G15" s="100"/>
      <c r="H15" s="101"/>
    </row>
    <row r="16" spans="1:8" ht="25.5" x14ac:dyDescent="0.2">
      <c r="A16" s="102">
        <v>6</v>
      </c>
      <c r="B16" s="111" t="s">
        <v>218</v>
      </c>
      <c r="C16" s="111"/>
      <c r="D16" s="111" t="s">
        <v>219</v>
      </c>
      <c r="E16" s="106"/>
      <c r="F16" s="55" t="s">
        <v>91</v>
      </c>
      <c r="G16" s="369"/>
      <c r="H16" s="370"/>
    </row>
    <row r="17" spans="1:8" ht="25.5" x14ac:dyDescent="0.2">
      <c r="A17" s="102">
        <v>7</v>
      </c>
      <c r="B17" s="111" t="s">
        <v>213</v>
      </c>
      <c r="C17" s="111"/>
      <c r="D17" s="111" t="s">
        <v>220</v>
      </c>
      <c r="E17" s="106"/>
      <c r="F17" s="55" t="s">
        <v>91</v>
      </c>
      <c r="G17" s="369"/>
      <c r="H17" s="370"/>
    </row>
    <row r="18" spans="1:8" x14ac:dyDescent="0.2">
      <c r="A18" s="94"/>
      <c r="B18" s="95"/>
      <c r="C18" s="95"/>
      <c r="D18" s="95"/>
      <c r="E18" s="112"/>
      <c r="F18" s="55" t="s">
        <v>91</v>
      </c>
      <c r="G18" s="369"/>
      <c r="H18" s="370"/>
    </row>
    <row r="19" spans="1:8" x14ac:dyDescent="0.2">
      <c r="A19" s="94"/>
      <c r="B19" s="95"/>
      <c r="C19" s="95"/>
      <c r="D19" s="111"/>
      <c r="E19" s="106"/>
      <c r="F19" s="55" t="s">
        <v>91</v>
      </c>
      <c r="G19" s="369"/>
      <c r="H19" s="370"/>
    </row>
    <row r="20" spans="1:8" x14ac:dyDescent="0.2">
      <c r="A20" s="94"/>
      <c r="B20" s="111"/>
      <c r="C20" s="111"/>
      <c r="D20" s="111"/>
      <c r="E20" s="106"/>
      <c r="F20" s="55" t="s">
        <v>91</v>
      </c>
      <c r="G20" s="369"/>
      <c r="H20" s="370"/>
    </row>
    <row r="21" spans="1:8" x14ac:dyDescent="0.2">
      <c r="A21" s="94"/>
      <c r="B21" s="111"/>
      <c r="C21" s="111"/>
      <c r="D21" s="95"/>
      <c r="E21" s="112"/>
      <c r="F21" s="55" t="s">
        <v>91</v>
      </c>
      <c r="G21" s="369"/>
      <c r="H21" s="370"/>
    </row>
    <row r="22" spans="1:8" x14ac:dyDescent="0.2">
      <c r="A22" s="94"/>
      <c r="B22" s="95"/>
      <c r="C22" s="95"/>
      <c r="D22" s="95"/>
      <c r="E22" s="112"/>
      <c r="F22" s="55" t="s">
        <v>91</v>
      </c>
      <c r="G22" s="369"/>
      <c r="H22" s="370"/>
    </row>
    <row r="23" spans="1:8" x14ac:dyDescent="0.2">
      <c r="A23" s="94"/>
      <c r="B23" s="95"/>
      <c r="C23" s="95"/>
      <c r="D23" s="95"/>
      <c r="E23" s="112"/>
      <c r="F23" s="55" t="s">
        <v>91</v>
      </c>
      <c r="G23" s="369"/>
      <c r="H23" s="370"/>
    </row>
    <row r="24" spans="1:8" x14ac:dyDescent="0.2">
      <c r="A24" s="94"/>
      <c r="B24" s="95"/>
      <c r="C24" s="95"/>
      <c r="D24" s="95"/>
      <c r="E24" s="112"/>
      <c r="F24" s="55" t="s">
        <v>91</v>
      </c>
      <c r="G24" s="369"/>
      <c r="H24" s="370"/>
    </row>
    <row r="25" spans="1:8" x14ac:dyDescent="0.2">
      <c r="A25" s="94"/>
      <c r="B25" s="95"/>
      <c r="C25" s="95"/>
      <c r="D25" s="95"/>
      <c r="E25" s="112"/>
      <c r="F25" s="55" t="s">
        <v>91</v>
      </c>
      <c r="G25" s="369"/>
      <c r="H25" s="370"/>
    </row>
    <row r="26" spans="1:8" x14ac:dyDescent="0.2">
      <c r="A26" s="94"/>
      <c r="B26" s="111"/>
      <c r="C26" s="111"/>
      <c r="D26" s="111"/>
      <c r="E26" s="106"/>
      <c r="F26" s="55" t="s">
        <v>91</v>
      </c>
      <c r="G26" s="369"/>
      <c r="H26" s="370"/>
    </row>
    <row r="27" spans="1:8" x14ac:dyDescent="0.2">
      <c r="A27" s="94"/>
      <c r="B27" s="111"/>
      <c r="C27" s="111"/>
      <c r="D27" s="111"/>
      <c r="E27" s="106"/>
      <c r="F27" s="55" t="s">
        <v>91</v>
      </c>
      <c r="G27" s="369"/>
      <c r="H27" s="370"/>
    </row>
    <row r="28" spans="1:8" x14ac:dyDescent="0.2">
      <c r="A28" s="94"/>
      <c r="B28" s="111"/>
      <c r="C28" s="111"/>
      <c r="D28" s="111"/>
      <c r="E28" s="106"/>
      <c r="F28" s="55" t="s">
        <v>91</v>
      </c>
      <c r="G28" s="369"/>
      <c r="H28" s="370"/>
    </row>
    <row r="29" spans="1:8" x14ac:dyDescent="0.2">
      <c r="A29" s="94"/>
      <c r="B29" s="111"/>
      <c r="C29" s="111"/>
      <c r="D29" s="111"/>
      <c r="E29" s="106"/>
      <c r="F29" s="55" t="s">
        <v>91</v>
      </c>
      <c r="G29" s="369"/>
      <c r="H29" s="370"/>
    </row>
    <row r="30" spans="1:8" x14ac:dyDescent="0.2">
      <c r="A30" s="94"/>
      <c r="B30" s="111"/>
      <c r="C30" s="111"/>
      <c r="D30" s="111"/>
      <c r="E30" s="106"/>
      <c r="F30" s="55" t="s">
        <v>91</v>
      </c>
      <c r="G30" s="369"/>
      <c r="H30" s="370"/>
    </row>
    <row r="31" spans="1:8" x14ac:dyDescent="0.2">
      <c r="A31" s="94"/>
      <c r="B31" s="111"/>
      <c r="C31" s="111"/>
      <c r="D31" s="111"/>
      <c r="E31" s="106"/>
      <c r="F31" s="55" t="s">
        <v>91</v>
      </c>
      <c r="G31" s="369"/>
      <c r="H31" s="370"/>
    </row>
    <row r="32" spans="1:8" x14ac:dyDescent="0.2">
      <c r="A32" s="113"/>
      <c r="B32" s="114" t="s">
        <v>158</v>
      </c>
      <c r="C32" s="114"/>
      <c r="D32" s="115"/>
      <c r="E32" s="115"/>
      <c r="F32" s="55" t="s">
        <v>91</v>
      </c>
      <c r="G32" s="371"/>
      <c r="H32" s="372"/>
    </row>
    <row r="34" ht="16.5" customHeight="1" x14ac:dyDescent="0.2"/>
    <row r="36" ht="16.5" customHeight="1" x14ac:dyDescent="0.2"/>
    <row r="38" ht="12.75" customHeight="1" x14ac:dyDescent="0.2"/>
    <row r="41" ht="13.5" customHeight="1" x14ac:dyDescent="0.2"/>
  </sheetData>
  <mergeCells count="30">
    <mergeCell ref="G28:H28"/>
    <mergeCell ref="G29:H29"/>
    <mergeCell ref="G30:H30"/>
    <mergeCell ref="G31:H31"/>
    <mergeCell ref="G32:H32"/>
    <mergeCell ref="G23:H23"/>
    <mergeCell ref="G24:H24"/>
    <mergeCell ref="G25:H25"/>
    <mergeCell ref="G26:H26"/>
    <mergeCell ref="G27:H27"/>
    <mergeCell ref="G18:H18"/>
    <mergeCell ref="G19:H19"/>
    <mergeCell ref="G20:H20"/>
    <mergeCell ref="G21:H21"/>
    <mergeCell ref="G22:H22"/>
    <mergeCell ref="G11:H11"/>
    <mergeCell ref="G12:H12"/>
    <mergeCell ref="G13:H13"/>
    <mergeCell ref="G16:H16"/>
    <mergeCell ref="G17:H17"/>
    <mergeCell ref="C6:G6"/>
    <mergeCell ref="C7:E7"/>
    <mergeCell ref="C8:E8"/>
    <mergeCell ref="G9:H9"/>
    <mergeCell ref="G10:H10"/>
    <mergeCell ref="A1:H1"/>
    <mergeCell ref="C2:E2"/>
    <mergeCell ref="C3:G3"/>
    <mergeCell ref="C4:G4"/>
    <mergeCell ref="C5:G5"/>
  </mergeCells>
  <phoneticPr fontId="7" type="noConversion"/>
  <conditionalFormatting sqref="F10:F32">
    <cfRule type="cellIs" dxfId="23" priority="1" stopIfTrue="1" operator="equal">
      <formula>"F"</formula>
    </cfRule>
    <cfRule type="cellIs" dxfId="22" priority="2" stopIfTrue="1" operator="equal">
      <formula>"B"</formula>
    </cfRule>
    <cfRule type="cellIs" dxfId="21"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4 F15 F10:F13 F16:F32" xr:uid="{00000000-0002-0000-0800-000000000000}">
      <formula1>"U,P,F,B,S,n/a"</formula1>
    </dataValidation>
  </dataValidations>
  <hyperlinks>
    <hyperlink ref="G37" location="'UC002'!A1" display="'UC002'!A1" xr:uid="{00000000-0004-0000-0800-000000000000}"/>
    <hyperlink ref="G68" location="'UC002'!A1" display="'UC002'!A1" xr:uid="{00000000-0004-0000-0800-000001000000}"/>
    <hyperlink ref="G2" location="'Release Bin'!A1" display="UC003-01" xr:uid="{00000000-0004-0000-0800-000002000000}"/>
    <hyperlink ref="G38" location="'UC002'!A1" display="'UC002'!A1" xr:uid="{00000000-0004-0000-0800-000003000000}"/>
    <hyperlink ref="G70" location="'UC002'!A1" display="'UC002'!A1" xr:uid="{00000000-0004-0000-0800-000004000000}"/>
  </hyperlink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3258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57"/>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Snapshot</vt:lpstr>
      <vt:lpstr>Trend</vt:lpstr>
      <vt:lpstr>Use Cases</vt:lpstr>
      <vt:lpstr> Schedule Blend</vt:lpstr>
      <vt:lpstr>UC001 Test Cases</vt:lpstr>
      <vt:lpstr>Reschedule Blend</vt:lpstr>
      <vt:lpstr>UC002 Test Cases</vt:lpstr>
      <vt:lpstr>CancelBlend</vt:lpstr>
      <vt:lpstr>UC003 Test Cases</vt:lpstr>
      <vt:lpstr>Haul Blend</vt:lpstr>
      <vt:lpstr>UC004 Test Case</vt:lpstr>
      <vt:lpstr>20 - X</vt:lpstr>
      <vt:lpstr>Test Data</vt:lpstr>
    </vt:vector>
  </TitlesOfParts>
  <Company>WinTestGear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Test Case Manager</dc:title>
  <dc:subject>Excel Test Case Manager</dc:subject>
  <dc:creator>Matt Pierce</dc:creator>
  <cp:lastModifiedBy>李英</cp:lastModifiedBy>
  <cp:lastPrinted>2010-01-30T03:11:00Z</cp:lastPrinted>
  <dcterms:created xsi:type="dcterms:W3CDTF">1996-10-14T23:33:00Z</dcterms:created>
  <dcterms:modified xsi:type="dcterms:W3CDTF">2022-10-17T08:06:47Z</dcterms:modified>
  <cp:category>Test Case Management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WinTestGear</vt:lpwstr>
  </property>
  <property fmtid="{D5CDD505-2E9C-101B-9397-08002B2CF9AE}" pid="3" name="Publisher">
    <vt:lpwstr>WinTestGear</vt:lpwstr>
  </property>
  <property fmtid="{D5CDD505-2E9C-101B-9397-08002B2CF9AE}" pid="4" name="ICV">
    <vt:lpwstr>DE8F822503924C7AB14A4E22895642CC</vt:lpwstr>
  </property>
  <property fmtid="{D5CDD505-2E9C-101B-9397-08002B2CF9AE}" pid="5" name="KSOProductBuildVer">
    <vt:lpwstr>2052-11.1.0.11830</vt:lpwstr>
  </property>
</Properties>
</file>