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filterPrivacy="1" defaultThemeVersion="124226"/>
  <xr:revisionPtr revIDLastSave="0" documentId="8_{1AE0FA8E-D61A-4FC5-AEEB-3C048498A545}" xr6:coauthVersionLast="47" xr6:coauthVersionMax="47" xr10:uidLastSave="{00000000-0000-0000-0000-000000000000}"/>
  <bookViews>
    <workbookView xWindow="30" yWindow="630" windowWidth="28770" windowHeight="1557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7" i="1"/>
  <c r="Q7" i="1" l="1"/>
  <c r="Q5" i="1"/>
  <c r="Q4" i="1"/>
  <c r="Q3" i="1"/>
  <c r="Q9" i="1"/>
  <c r="P9" i="1"/>
  <c r="Q10" i="1"/>
  <c r="R7" i="1" l="1"/>
  <c r="R3" i="1"/>
  <c r="R4" i="1"/>
  <c r="R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4" authorId="0" shapeId="0" xr:uid="{00000000-0006-0000-0000-000001000000}">
      <text>
        <r>
          <rPr>
            <b/>
            <sz val="9"/>
            <rFont val="宋体"/>
            <charset val="134"/>
          </rPr>
          <t>Author:</t>
        </r>
        <r>
          <rPr>
            <sz val="9"/>
            <rFont val="宋体"/>
            <charset val="134"/>
          </rPr>
          <t xml:space="preserve">
优先级不高，如有其他bug，可暂缓</t>
        </r>
      </text>
    </comment>
  </commentList>
</comments>
</file>

<file path=xl/sharedStrings.xml><?xml version="1.0" encoding="utf-8"?>
<sst xmlns="http://schemas.openxmlformats.org/spreadsheetml/2006/main" count="50" uniqueCount="38">
  <si>
    <t>任务</t>
  </si>
  <si>
    <t>责任人</t>
  </si>
  <si>
    <t>预估时间</t>
  </si>
  <si>
    <t>预估剩余时间</t>
  </si>
  <si>
    <t>预估完成度</t>
  </si>
  <si>
    <t>预估完成时间</t>
  </si>
  <si>
    <t>最晚完成时间</t>
  </si>
  <si>
    <t>实际完成时间</t>
  </si>
  <si>
    <t>实际耗时</t>
  </si>
  <si>
    <t>状态</t>
  </si>
  <si>
    <t>描述</t>
  </si>
  <si>
    <t>资源</t>
  </si>
  <si>
    <t>资源预估时间</t>
  </si>
  <si>
    <t>任务预估时间</t>
  </si>
  <si>
    <t>任务时间合理度（资源时间*0.8&lt;=任务时间&lt;=资源时间）</t>
  </si>
  <si>
    <t>Miguel</t>
  </si>
  <si>
    <t>银幸元</t>
  </si>
  <si>
    <t>赵帅浩</t>
  </si>
  <si>
    <t>宫洁</t>
  </si>
  <si>
    <t>1.1.1，在元元方中生成基于.NET CORE 的新项目代码，尽量包含模型中描述的各种类型数据（方便模板录入，如现在不加，也可在代码模板数据化时完成）</t>
  </si>
  <si>
    <t>1.1.2，编译需要的commonCore ，lib 放置在生成项目的同级目录的文件夹下，移除Nuget引用，添加新lib引用；</t>
  </si>
  <si>
    <t>1.2.1，基于上述的生成项目进行.NET Framework与Asp .Net 6 兼容性确认，确保已提供的功能正常（包括Commoncore项目Targeted Framework的兼容）</t>
  </si>
  <si>
    <t>1.3.1，提取上述项目为模板录入系统</t>
  </si>
  <si>
    <t>1.3.2，添加Psm到Code转换，引用新代码模板（1.3.1录入的）</t>
  </si>
  <si>
    <t>1.3.3，添加新方案(CIM-PIMNEW-PSMSOA-CODE)</t>
  </si>
  <si>
    <t>1.3.4，调试方案</t>
  </si>
  <si>
    <t>4.1.1,添加代码架构模板中关于下拉数据的排序逻辑</t>
  </si>
  <si>
    <t>2.1.1，完善当前实体代码视图有关的语言定义，保证CODE无损生成(模型静态结构)</t>
  </si>
  <si>
    <t>2.1.2，文档导出功能</t>
  </si>
  <si>
    <t>2.1.3，文档导入功能，导入后代码到模型进行解析</t>
  </si>
  <si>
    <t>3.1.1，添加属性Sequence用于确定代码属性生成顺序，页面属性排列顺序,Sequence展示与排序逻辑</t>
  </si>
  <si>
    <t>预估开始时间</t>
  </si>
  <si>
    <t>目标</t>
  </si>
  <si>
    <t>2.Model Data version control
预估完成时间：（2022-09-21）</t>
  </si>
  <si>
    <t>1.将Sanjel解决方案与Metashare官方解决方案分开;
4.1,下拉数据未排序。默认情况下，它应该按字母顺序排序。
预估完成时间：（2022-09-07）</t>
  </si>
  <si>
    <t>3.Code Generated In Random Order
预估完成时间：（2022-09-09）</t>
  </si>
  <si>
    <t>张志刚</t>
  </si>
  <si>
    <t>张志刚协助调试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</si>
</sst>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yyyy/m/d;@"/>
    <numFmt numFmtId="165" formatCode="[$-804]aaa;@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0"/>
      <name val="微软雅黑 Light"/>
      <charset val="134"/>
    </font>
    <font>
      <sz val="10"/>
      <name val="Microsoft YaHei"/>
      <charset val="134"/>
    </font>
    <font>
      <b/>
      <sz val="9"/>
      <name val="宋体"/>
      <charset val="134"/>
    </font>
    <font>
      <sz val="9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799890133365886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horizontal="center"/>
    </xf>
    <xf numFmtId="10" fontId="2" fillId="0" borderId="2" xfId="0" applyNumberFormat="1" applyFont="1" applyFill="1" applyBorder="1" applyAlignment="1">
      <alignment horizontal="center"/>
    </xf>
    <xf numFmtId="0" fontId="2" fillId="0" borderId="2" xfId="0" applyNumberFormat="1" applyFont="1" applyFill="1" applyBorder="1" applyAlignment="1">
      <alignment horizontal="center"/>
    </xf>
    <xf numFmtId="164" fontId="2" fillId="0" borderId="2" xfId="0" applyNumberFormat="1" applyFont="1" applyFill="1" applyBorder="1" applyAlignment="1">
      <alignment horizontal="center"/>
    </xf>
    <xf numFmtId="0" fontId="0" fillId="0" borderId="1" xfId="0" applyBorder="1"/>
    <xf numFmtId="0" fontId="0" fillId="0" borderId="1" xfId="0" applyNumberFormat="1" applyFill="1" applyBorder="1" applyAlignment="1"/>
    <xf numFmtId="14" fontId="0" fillId="0" borderId="1" xfId="0" applyNumberFormat="1" applyFill="1" applyBorder="1" applyAlignment="1"/>
    <xf numFmtId="165" fontId="3" fillId="0" borderId="1" xfId="0" applyNumberFormat="1" applyFont="1" applyFill="1" applyBorder="1" applyAlignment="1">
      <alignment vertical="top" wrapText="1"/>
    </xf>
    <xf numFmtId="0" fontId="2" fillId="0" borderId="2" xfId="0" applyFont="1" applyFill="1" applyBorder="1" applyAlignment="1">
      <alignment horizontal="center"/>
    </xf>
    <xf numFmtId="0" fontId="0" fillId="0" borderId="1" xfId="0" applyFill="1" applyBorder="1"/>
    <xf numFmtId="10" fontId="0" fillId="0" borderId="1" xfId="0" applyNumberFormat="1" applyFill="1" applyBorder="1" applyAlignment="1"/>
    <xf numFmtId="0" fontId="0" fillId="4" borderId="2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14" fontId="2" fillId="0" borderId="2" xfId="0" applyNumberFormat="1" applyFont="1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5"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4"/>
      <tableStyleElement type="headerRow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DAXIANNEW\Projects\M17-ERPMDDPlatform\M-&#39033;&#30446;&#31649;&#29702;\&#39033;&#30446;&#35745;&#21010;\2022&#24180;&#35745;&#21010;\&#39033;&#30446;&#35745;&#2101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开发方向与目标"/>
      <sheetName val="资源配置"/>
      <sheetName val="2022元元方开发计划（核心）-功能列表"/>
      <sheetName val="2022前半年计划"/>
      <sheetName val="迭代1计划"/>
      <sheetName val="迭代2计划"/>
      <sheetName val="迭代3计划"/>
      <sheetName val="迭代4计划"/>
      <sheetName val="迭代5计划"/>
      <sheetName val="Sheet3"/>
      <sheetName val="Sheet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53"/>
  <sheetViews>
    <sheetView tabSelected="1" topLeftCell="B1" zoomScale="110" zoomScaleNormal="110" workbookViewId="0">
      <selection activeCell="F12" sqref="F12"/>
    </sheetView>
  </sheetViews>
  <sheetFormatPr defaultRowHeight="15"/>
  <cols>
    <col min="1" max="1" width="44.5703125" customWidth="1"/>
    <col min="2" max="2" width="83.7109375" customWidth="1"/>
    <col min="3" max="4" width="10" customWidth="1"/>
    <col min="5" max="5" width="16" customWidth="1"/>
    <col min="6" max="6" width="13.28515625" customWidth="1"/>
    <col min="7" max="7" width="15.7109375" customWidth="1"/>
    <col min="8" max="8" width="14.140625" customWidth="1"/>
    <col min="9" max="9" width="15.140625" customWidth="1"/>
    <col min="10" max="10" width="14.42578125" customWidth="1"/>
    <col min="11" max="11" width="10.7109375" customWidth="1"/>
    <col min="12" max="12" width="6.28515625" customWidth="1"/>
    <col min="13" max="13" width="15.5703125" customWidth="1"/>
    <col min="18" max="18" width="42.5703125" customWidth="1"/>
  </cols>
  <sheetData>
    <row r="2" spans="1:18">
      <c r="A2" s="1" t="s">
        <v>32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31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2"/>
      <c r="O2" s="1" t="s">
        <v>11</v>
      </c>
      <c r="P2" s="1" t="s">
        <v>12</v>
      </c>
      <c r="Q2" s="1" t="s">
        <v>13</v>
      </c>
      <c r="R2" s="1" t="s">
        <v>14</v>
      </c>
    </row>
    <row r="3" spans="1:18" ht="61.5" customHeight="1">
      <c r="A3" s="22" t="s">
        <v>34</v>
      </c>
      <c r="B3" s="15" t="s">
        <v>19</v>
      </c>
      <c r="C3" s="3" t="s">
        <v>17</v>
      </c>
      <c r="D3" s="17">
        <v>8</v>
      </c>
      <c r="E3" s="17">
        <v>8</v>
      </c>
      <c r="F3" s="5"/>
      <c r="G3" s="20">
        <v>44774</v>
      </c>
      <c r="H3" s="7">
        <v>44775</v>
      </c>
      <c r="I3" s="7"/>
      <c r="J3" s="7"/>
      <c r="K3" s="8"/>
      <c r="L3" s="8"/>
      <c r="M3" s="8"/>
      <c r="O3" s="8" t="s">
        <v>17</v>
      </c>
      <c r="P3" s="8">
        <f>6*26</f>
        <v>156</v>
      </c>
      <c r="Q3" s="8">
        <f>SUMIF(C3:C99,O3,D3:D99)</f>
        <v>136</v>
      </c>
      <c r="R3" s="8" t="str">
        <f>IF(Q3&lt;P3*0.8,"任务偏少",(IF(Q3&gt;(P3-10),"任务偏多","合适")))</f>
        <v>合适</v>
      </c>
    </row>
    <row r="4" spans="1:18" ht="30">
      <c r="A4" s="22"/>
      <c r="B4" s="16" t="s">
        <v>20</v>
      </c>
      <c r="C4" s="3" t="s">
        <v>17</v>
      </c>
      <c r="D4" s="17">
        <v>8</v>
      </c>
      <c r="E4" s="17">
        <v>8</v>
      </c>
      <c r="F4" s="5"/>
      <c r="G4" s="20"/>
      <c r="H4" s="7">
        <v>44776</v>
      </c>
      <c r="I4" s="7"/>
      <c r="J4" s="7"/>
      <c r="K4" s="8"/>
      <c r="L4" s="8"/>
      <c r="M4" s="8"/>
      <c r="O4" s="8" t="s">
        <v>18</v>
      </c>
      <c r="P4" s="8">
        <f>6*26</f>
        <v>156</v>
      </c>
      <c r="Q4" s="8">
        <f>SUMIF(C3:C99,O4,D3:D99)</f>
        <v>142</v>
      </c>
      <c r="R4" s="8" t="str">
        <f t="shared" ref="R4:R5" si="0">IF(Q4&lt;P4*0.8,"任务偏少",(IF(Q4&gt;(P4-10),"任务偏多","合适")))</f>
        <v>合适</v>
      </c>
    </row>
    <row r="5" spans="1:18" ht="45">
      <c r="A5" s="22"/>
      <c r="B5" s="16" t="s">
        <v>21</v>
      </c>
      <c r="C5" s="3" t="s">
        <v>17</v>
      </c>
      <c r="D5" s="18">
        <v>24</v>
      </c>
      <c r="E5" s="18">
        <v>24</v>
      </c>
      <c r="F5" s="5"/>
      <c r="G5" s="6"/>
      <c r="H5" s="7">
        <v>44782</v>
      </c>
      <c r="I5" s="7"/>
      <c r="J5" s="7"/>
      <c r="K5" s="8"/>
      <c r="L5" s="8"/>
      <c r="M5" s="8"/>
      <c r="O5" s="8" t="s">
        <v>16</v>
      </c>
      <c r="P5" s="8">
        <f>7*16</f>
        <v>112</v>
      </c>
      <c r="Q5" s="8">
        <f>SUMIF(C3:C99,O5,D3:D99)</f>
        <v>100</v>
      </c>
      <c r="R5" s="8" t="str">
        <f t="shared" si="0"/>
        <v>合适</v>
      </c>
    </row>
    <row r="6" spans="1:18" ht="16.5">
      <c r="A6" s="22"/>
      <c r="B6" s="16" t="s">
        <v>26</v>
      </c>
      <c r="C6" s="3" t="s">
        <v>18</v>
      </c>
      <c r="D6" s="18">
        <v>8</v>
      </c>
      <c r="E6" s="18">
        <v>8</v>
      </c>
      <c r="F6" s="5"/>
      <c r="G6" s="20">
        <v>44775</v>
      </c>
      <c r="H6" s="7">
        <v>44776</v>
      </c>
      <c r="I6" s="7"/>
      <c r="J6" s="7"/>
      <c r="K6" s="8"/>
      <c r="L6" s="8"/>
      <c r="M6" s="8"/>
      <c r="O6" s="8" t="s">
        <v>36</v>
      </c>
      <c r="P6" s="8"/>
      <c r="Q6" s="8"/>
      <c r="R6" s="8"/>
    </row>
    <row r="7" spans="1:18" ht="16.5">
      <c r="A7" s="22"/>
      <c r="B7" s="16" t="s">
        <v>22</v>
      </c>
      <c r="C7" s="3" t="s">
        <v>18</v>
      </c>
      <c r="D7" s="18">
        <v>80</v>
      </c>
      <c r="E7" s="18">
        <v>80</v>
      </c>
      <c r="F7" s="5"/>
      <c r="G7" s="6"/>
      <c r="H7" s="7">
        <v>44789</v>
      </c>
      <c r="I7" s="7"/>
      <c r="J7" s="7"/>
      <c r="K7" s="8"/>
      <c r="L7" s="8"/>
      <c r="M7" s="8"/>
      <c r="O7" s="8" t="s">
        <v>15</v>
      </c>
      <c r="P7" s="8">
        <f>7.5*28</f>
        <v>210</v>
      </c>
      <c r="Q7" s="8">
        <f>SUMIF(C3:C99,O7,D3:D99)</f>
        <v>184</v>
      </c>
      <c r="R7" s="8" t="str">
        <f>IF(Q7&lt;P7*0.8,"任务偏少",(IF(Q7&gt;(P7-8),"任务偏多","合适")))</f>
        <v>合适</v>
      </c>
    </row>
    <row r="8" spans="1:18" ht="16.5">
      <c r="A8" s="22"/>
      <c r="B8" s="16" t="s">
        <v>23</v>
      </c>
      <c r="C8" s="3" t="s">
        <v>17</v>
      </c>
      <c r="D8" s="18">
        <v>80</v>
      </c>
      <c r="E8" s="18">
        <v>80</v>
      </c>
      <c r="F8" s="5"/>
      <c r="G8" s="6"/>
      <c r="H8" s="7">
        <v>44798</v>
      </c>
      <c r="I8" s="7"/>
      <c r="J8" s="7"/>
      <c r="K8" s="8"/>
      <c r="L8" s="8"/>
      <c r="M8" s="8"/>
      <c r="O8" s="8"/>
      <c r="P8" s="8"/>
      <c r="Q8" s="8"/>
      <c r="R8" s="8"/>
    </row>
    <row r="9" spans="1:18" ht="16.5">
      <c r="A9" s="22"/>
      <c r="B9" s="16" t="s">
        <v>24</v>
      </c>
      <c r="C9" s="3" t="s">
        <v>18</v>
      </c>
      <c r="D9" s="18">
        <v>4</v>
      </c>
      <c r="E9" s="18">
        <v>4</v>
      </c>
      <c r="F9" s="5"/>
      <c r="G9" s="6"/>
      <c r="H9" s="7">
        <v>44797</v>
      </c>
      <c r="I9" s="7"/>
      <c r="J9" s="7"/>
      <c r="K9" s="8"/>
      <c r="L9" s="8"/>
      <c r="M9" s="8"/>
      <c r="O9" s="8"/>
      <c r="P9" s="8">
        <f>7.5*0</f>
        <v>0</v>
      </c>
      <c r="Q9" s="8">
        <f>SUMIF(C3:C99,O9,G3:G99)</f>
        <v>0</v>
      </c>
      <c r="R9" s="8"/>
    </row>
    <row r="10" spans="1:18" ht="16.5">
      <c r="A10" s="22"/>
      <c r="B10" s="16" t="s">
        <v>25</v>
      </c>
      <c r="C10" s="3" t="s">
        <v>18</v>
      </c>
      <c r="D10" s="18">
        <v>50</v>
      </c>
      <c r="E10" s="18">
        <v>50</v>
      </c>
      <c r="F10" s="5"/>
      <c r="G10" s="6"/>
      <c r="H10" s="21">
        <v>44811</v>
      </c>
      <c r="I10" s="7"/>
      <c r="J10" s="7"/>
      <c r="K10" s="8"/>
      <c r="L10" s="8"/>
      <c r="M10" s="8" t="s">
        <v>37</v>
      </c>
      <c r="O10" s="8"/>
      <c r="P10" s="8"/>
      <c r="Q10" s="8">
        <f>SUMIF(C3:C99,O10,G3:G99)</f>
        <v>0</v>
      </c>
      <c r="R10" s="8"/>
    </row>
    <row r="11" spans="1:18" ht="16.5">
      <c r="A11" s="23" t="s">
        <v>33</v>
      </c>
      <c r="B11" s="19" t="s">
        <v>27</v>
      </c>
      <c r="C11" s="3" t="s">
        <v>16</v>
      </c>
      <c r="D11" s="18">
        <v>100</v>
      </c>
      <c r="E11" s="18">
        <v>100</v>
      </c>
      <c r="F11" s="5"/>
      <c r="G11" s="20">
        <v>44788</v>
      </c>
      <c r="H11" s="7">
        <v>44811</v>
      </c>
      <c r="I11" s="7"/>
      <c r="J11" s="7"/>
      <c r="K11" s="8"/>
      <c r="L11" s="8"/>
      <c r="M11" s="8"/>
    </row>
    <row r="12" spans="1:18" ht="16.5">
      <c r="A12" s="24"/>
      <c r="B12" s="19" t="s">
        <v>28</v>
      </c>
      <c r="C12" s="3" t="s">
        <v>15</v>
      </c>
      <c r="D12" s="18">
        <v>24</v>
      </c>
      <c r="E12" s="18">
        <v>24</v>
      </c>
      <c r="F12" s="5"/>
      <c r="G12" s="20">
        <v>44788</v>
      </c>
      <c r="H12" s="7">
        <v>44791</v>
      </c>
      <c r="I12" s="7"/>
      <c r="J12" s="7"/>
      <c r="K12" s="8"/>
      <c r="L12" s="8"/>
      <c r="M12" s="8"/>
    </row>
    <row r="13" spans="1:18" ht="16.5">
      <c r="A13" s="24"/>
      <c r="B13" s="19" t="s">
        <v>29</v>
      </c>
      <c r="C13" s="3" t="s">
        <v>15</v>
      </c>
      <c r="D13" s="18">
        <v>160</v>
      </c>
      <c r="E13" s="18">
        <v>160</v>
      </c>
      <c r="F13" s="5"/>
      <c r="G13" s="6"/>
      <c r="H13" s="21">
        <v>44825</v>
      </c>
      <c r="I13" s="7"/>
      <c r="J13" s="7"/>
      <c r="K13" s="8"/>
      <c r="L13" s="8"/>
      <c r="M13" s="8"/>
    </row>
    <row r="14" spans="1:18" ht="50.25" customHeight="1">
      <c r="A14" s="19" t="s">
        <v>35</v>
      </c>
      <c r="B14" s="3" t="s">
        <v>30</v>
      </c>
      <c r="C14" s="3" t="s">
        <v>17</v>
      </c>
      <c r="D14" s="4">
        <v>16</v>
      </c>
      <c r="E14" s="4">
        <v>16</v>
      </c>
      <c r="F14" s="5"/>
      <c r="G14" s="6"/>
      <c r="H14" s="21">
        <v>44813</v>
      </c>
      <c r="I14" s="7"/>
      <c r="J14" s="9"/>
      <c r="K14" s="8"/>
      <c r="L14" s="8"/>
      <c r="M14" s="8"/>
    </row>
    <row r="15" spans="1:18" ht="16.5">
      <c r="B15" s="3"/>
      <c r="C15" s="3"/>
      <c r="D15" s="4"/>
      <c r="E15" s="4"/>
      <c r="F15" s="5"/>
      <c r="G15" s="6"/>
      <c r="H15" s="7"/>
      <c r="I15" s="7"/>
      <c r="J15" s="7"/>
      <c r="K15" s="8"/>
      <c r="L15" s="8"/>
      <c r="M15" s="8"/>
    </row>
    <row r="16" spans="1:18" ht="16.5">
      <c r="B16" s="3"/>
      <c r="C16" s="3"/>
      <c r="D16" s="4"/>
      <c r="E16" s="4"/>
      <c r="F16" s="5"/>
      <c r="G16" s="6"/>
      <c r="H16" s="7"/>
      <c r="I16" s="7"/>
      <c r="J16" s="9"/>
      <c r="K16" s="8"/>
      <c r="L16" s="8"/>
      <c r="M16" s="8"/>
    </row>
    <row r="17" spans="2:13" ht="16.5">
      <c r="B17" s="3"/>
      <c r="C17" s="3"/>
      <c r="D17" s="4"/>
      <c r="E17" s="4"/>
      <c r="F17" s="5"/>
      <c r="G17" s="6"/>
      <c r="H17" s="7"/>
      <c r="I17" s="7"/>
      <c r="J17" s="9"/>
      <c r="K17" s="8"/>
      <c r="L17" s="8"/>
      <c r="M17" s="8"/>
    </row>
    <row r="18" spans="2:13" ht="16.5">
      <c r="B18" s="3"/>
      <c r="C18" s="3"/>
      <c r="D18" s="4"/>
      <c r="E18" s="4"/>
      <c r="F18" s="5"/>
      <c r="G18" s="6"/>
      <c r="H18" s="7"/>
      <c r="I18" s="7"/>
      <c r="J18" s="7"/>
      <c r="K18" s="8"/>
      <c r="L18" s="8"/>
      <c r="M18" s="8"/>
    </row>
    <row r="19" spans="2:13" ht="16.5">
      <c r="B19" s="3"/>
      <c r="C19" s="3"/>
      <c r="D19" s="4"/>
      <c r="E19" s="4"/>
      <c r="F19" s="5"/>
      <c r="G19" s="6"/>
      <c r="H19" s="7"/>
      <c r="I19" s="7"/>
      <c r="J19" s="10"/>
      <c r="K19" s="8"/>
      <c r="L19" s="8"/>
      <c r="M19" s="8"/>
    </row>
    <row r="20" spans="2:13" ht="16.5">
      <c r="B20" s="3"/>
      <c r="C20" s="3"/>
      <c r="D20" s="4"/>
      <c r="E20" s="4"/>
      <c r="F20" s="5"/>
      <c r="G20" s="6"/>
      <c r="H20" s="7"/>
      <c r="I20" s="7"/>
      <c r="J20" s="9"/>
      <c r="K20" s="8"/>
      <c r="L20" s="8"/>
      <c r="M20" s="8"/>
    </row>
    <row r="21" spans="2:13" ht="16.5">
      <c r="B21" s="3"/>
      <c r="C21" s="3"/>
      <c r="D21" s="4"/>
      <c r="E21" s="4"/>
      <c r="F21" s="5"/>
      <c r="G21" s="6"/>
      <c r="H21" s="7"/>
      <c r="I21" s="7"/>
      <c r="J21" s="9"/>
      <c r="K21" s="8"/>
      <c r="L21" s="8"/>
      <c r="M21" s="8"/>
    </row>
    <row r="22" spans="2:13" ht="16.5">
      <c r="B22" s="3"/>
      <c r="C22" s="3"/>
      <c r="D22" s="4"/>
      <c r="E22" s="4"/>
      <c r="F22" s="5"/>
      <c r="G22" s="6"/>
      <c r="H22" s="7"/>
      <c r="I22" s="7"/>
      <c r="J22" s="9"/>
      <c r="K22" s="8"/>
      <c r="L22" s="8"/>
      <c r="M22" s="8"/>
    </row>
    <row r="23" spans="2:13" ht="16.5">
      <c r="B23" s="3"/>
      <c r="C23" s="3"/>
      <c r="D23" s="4"/>
      <c r="E23" s="4"/>
      <c r="F23" s="5"/>
      <c r="G23" s="6"/>
      <c r="H23" s="7"/>
      <c r="I23" s="7"/>
      <c r="J23" s="9"/>
      <c r="K23" s="8"/>
      <c r="L23" s="8"/>
      <c r="M23" s="8"/>
    </row>
    <row r="24" spans="2:13" ht="16.5">
      <c r="B24" s="3"/>
      <c r="C24" s="3"/>
      <c r="D24" s="4"/>
      <c r="E24" s="4"/>
      <c r="F24" s="5"/>
      <c r="G24" s="6"/>
      <c r="H24" s="7"/>
      <c r="I24" s="7"/>
      <c r="J24" s="9"/>
      <c r="K24" s="8"/>
      <c r="L24" s="8"/>
      <c r="M24" s="8"/>
    </row>
    <row r="25" spans="2:13" ht="16.5">
      <c r="B25" s="3"/>
      <c r="C25" s="3"/>
      <c r="D25" s="4"/>
      <c r="E25" s="4"/>
      <c r="F25" s="5"/>
      <c r="G25" s="6"/>
      <c r="H25" s="7"/>
      <c r="I25" s="7"/>
      <c r="J25" s="9"/>
      <c r="K25" s="8"/>
      <c r="L25" s="8"/>
      <c r="M25" s="8"/>
    </row>
    <row r="26" spans="2:13" ht="16.5">
      <c r="B26" s="3"/>
      <c r="C26" s="3"/>
      <c r="D26" s="4"/>
      <c r="E26" s="4"/>
      <c r="F26" s="5"/>
      <c r="G26" s="6"/>
      <c r="H26" s="7"/>
      <c r="I26" s="7"/>
      <c r="J26" s="9"/>
      <c r="K26" s="8"/>
      <c r="L26" s="8"/>
      <c r="M26" s="8"/>
    </row>
    <row r="27" spans="2:13" ht="16.5">
      <c r="B27" s="11"/>
      <c r="C27" s="3"/>
      <c r="D27" s="4"/>
      <c r="E27" s="4"/>
      <c r="F27" s="5"/>
      <c r="G27" s="6"/>
      <c r="H27" s="7"/>
      <c r="I27" s="9"/>
      <c r="J27" s="9"/>
      <c r="K27" s="8"/>
      <c r="L27" s="8"/>
      <c r="M27" s="8"/>
    </row>
    <row r="28" spans="2:13" ht="16.5">
      <c r="B28" s="11"/>
      <c r="C28" s="3"/>
      <c r="D28" s="4"/>
      <c r="E28" s="4"/>
      <c r="F28" s="5"/>
      <c r="G28" s="6"/>
      <c r="H28" s="7"/>
      <c r="I28" s="9"/>
      <c r="J28" s="9"/>
      <c r="K28" s="8"/>
      <c r="L28" s="8"/>
      <c r="M28" s="8"/>
    </row>
    <row r="29" spans="2:13" ht="16.5">
      <c r="B29" s="11"/>
      <c r="C29" s="3"/>
      <c r="D29" s="4"/>
      <c r="E29" s="4"/>
      <c r="F29" s="5"/>
      <c r="G29" s="6"/>
      <c r="H29" s="7"/>
      <c r="I29" s="9"/>
      <c r="J29" s="9"/>
      <c r="K29" s="8"/>
      <c r="L29" s="8"/>
      <c r="M29" s="8"/>
    </row>
    <row r="30" spans="2:13" ht="16.5">
      <c r="B30" s="11"/>
      <c r="C30" s="3"/>
      <c r="D30" s="4"/>
      <c r="E30" s="4"/>
      <c r="F30" s="5"/>
      <c r="G30" s="6"/>
      <c r="H30" s="7"/>
      <c r="I30" s="9"/>
      <c r="J30" s="9"/>
      <c r="K30" s="8"/>
      <c r="L30" s="8"/>
      <c r="M30" s="8"/>
    </row>
    <row r="31" spans="2:13" ht="16.5">
      <c r="B31" s="11"/>
      <c r="C31" s="3"/>
      <c r="D31" s="4"/>
      <c r="E31" s="4"/>
      <c r="F31" s="5"/>
      <c r="G31" s="6"/>
      <c r="H31" s="7"/>
      <c r="I31" s="9"/>
      <c r="J31" s="9"/>
      <c r="K31" s="8"/>
      <c r="L31" s="8"/>
      <c r="M31" s="8"/>
    </row>
    <row r="32" spans="2:13" ht="16.5">
      <c r="B32" s="11"/>
      <c r="C32" s="3"/>
      <c r="D32" s="4"/>
      <c r="E32" s="4"/>
      <c r="F32" s="5"/>
      <c r="G32" s="6"/>
      <c r="H32" s="7"/>
      <c r="I32" s="9"/>
      <c r="J32" s="9"/>
      <c r="K32" s="8"/>
      <c r="L32" s="8"/>
      <c r="M32" s="8"/>
    </row>
    <row r="33" spans="2:13" ht="16.5">
      <c r="B33" s="11"/>
      <c r="C33" s="3"/>
      <c r="D33" s="4"/>
      <c r="E33" s="4"/>
      <c r="F33" s="5"/>
      <c r="G33" s="6"/>
      <c r="H33" s="7"/>
      <c r="I33" s="9"/>
      <c r="J33" s="9"/>
      <c r="K33" s="8"/>
      <c r="L33" s="8"/>
      <c r="M33" s="8"/>
    </row>
    <row r="34" spans="2:13" ht="16.5">
      <c r="B34" s="11"/>
      <c r="C34" s="3"/>
      <c r="D34" s="4"/>
      <c r="E34" s="4"/>
      <c r="F34" s="5"/>
      <c r="G34" s="6"/>
      <c r="H34" s="7"/>
      <c r="I34" s="9"/>
      <c r="J34" s="9"/>
      <c r="K34" s="8"/>
      <c r="L34" s="8"/>
      <c r="M34" s="8"/>
    </row>
    <row r="35" spans="2:13" ht="16.5">
      <c r="B35" s="11"/>
      <c r="C35" s="3"/>
      <c r="D35" s="4"/>
      <c r="E35" s="4"/>
      <c r="F35" s="12"/>
      <c r="G35" s="12"/>
      <c r="H35" s="7"/>
      <c r="I35" s="9"/>
      <c r="J35" s="9"/>
      <c r="K35" s="8"/>
      <c r="L35" s="8"/>
      <c r="M35" s="8"/>
    </row>
    <row r="36" spans="2:13" ht="16.5">
      <c r="B36" s="11"/>
      <c r="C36" s="3"/>
      <c r="D36" s="4"/>
      <c r="E36" s="4"/>
      <c r="F36" s="12"/>
      <c r="G36" s="12"/>
      <c r="H36" s="7"/>
      <c r="I36" s="13"/>
      <c r="J36" s="13"/>
      <c r="K36" s="8"/>
      <c r="L36" s="8"/>
      <c r="M36" s="8"/>
    </row>
    <row r="37" spans="2:13" ht="16.5">
      <c r="B37" s="11"/>
      <c r="C37" s="3"/>
      <c r="D37" s="4"/>
      <c r="E37" s="4"/>
      <c r="F37" s="12"/>
      <c r="G37" s="12"/>
      <c r="H37" s="7"/>
      <c r="I37" s="13"/>
      <c r="J37" s="13"/>
      <c r="K37" s="8"/>
      <c r="L37" s="8"/>
      <c r="M37" s="8"/>
    </row>
    <row r="38" spans="2:13" ht="16.5">
      <c r="B38" s="13"/>
      <c r="C38" s="3"/>
      <c r="D38" s="4"/>
      <c r="E38" s="4"/>
      <c r="F38" s="12"/>
      <c r="G38" s="12"/>
      <c r="H38" s="7"/>
      <c r="I38" s="13"/>
      <c r="J38" s="13"/>
      <c r="K38" s="8"/>
      <c r="L38" s="8"/>
      <c r="M38" s="8"/>
    </row>
    <row r="39" spans="2:13" ht="16.5">
      <c r="B39" s="13"/>
      <c r="C39" s="3"/>
      <c r="D39" s="4"/>
      <c r="E39" s="4"/>
      <c r="F39" s="12"/>
      <c r="G39" s="12"/>
      <c r="H39" s="7"/>
      <c r="I39" s="13"/>
      <c r="J39" s="13"/>
      <c r="K39" s="8"/>
      <c r="L39" s="8"/>
      <c r="M39" s="8"/>
    </row>
    <row r="40" spans="2:13" ht="16.5">
      <c r="B40" s="13"/>
      <c r="C40" s="3"/>
      <c r="D40" s="4"/>
      <c r="E40" s="4"/>
      <c r="F40" s="12"/>
      <c r="G40" s="12"/>
      <c r="H40" s="7"/>
      <c r="I40" s="13"/>
      <c r="J40" s="13"/>
      <c r="K40" s="8"/>
      <c r="L40" s="8"/>
      <c r="M40" s="8"/>
    </row>
    <row r="41" spans="2:13" ht="16.5">
      <c r="B41" s="8"/>
      <c r="C41" s="3"/>
      <c r="D41" s="4"/>
      <c r="E41" s="4"/>
      <c r="F41" s="12"/>
      <c r="G41" s="12"/>
      <c r="H41" s="7"/>
      <c r="I41" s="13"/>
      <c r="J41" s="13"/>
      <c r="K41" s="8"/>
      <c r="L41" s="8"/>
      <c r="M41" s="8"/>
    </row>
    <row r="42" spans="2:13" ht="16.5">
      <c r="B42" s="8"/>
      <c r="C42" s="3"/>
      <c r="D42" s="4"/>
      <c r="E42" s="4"/>
      <c r="F42" s="12"/>
      <c r="G42" s="12"/>
      <c r="H42" s="7"/>
      <c r="I42" s="13"/>
      <c r="J42" s="13"/>
      <c r="K42" s="8"/>
      <c r="L42" s="8"/>
      <c r="M42" s="8"/>
    </row>
    <row r="43" spans="2:13" ht="16.5">
      <c r="B43" s="8"/>
      <c r="C43" s="3"/>
      <c r="D43" s="4"/>
      <c r="E43" s="4"/>
      <c r="F43" s="12"/>
      <c r="G43" s="12"/>
      <c r="H43" s="7"/>
      <c r="I43" s="13"/>
      <c r="J43" s="13"/>
      <c r="K43" s="8"/>
      <c r="L43" s="8"/>
      <c r="M43" s="8"/>
    </row>
    <row r="44" spans="2:13" ht="16.5">
      <c r="B44" s="8"/>
      <c r="C44" s="3"/>
      <c r="D44" s="14"/>
      <c r="E44" s="4"/>
      <c r="F44" s="4"/>
      <c r="G44" s="4"/>
      <c r="H44" s="8"/>
      <c r="I44" s="8"/>
      <c r="J44" s="8"/>
      <c r="K44" s="8"/>
      <c r="L44" s="8"/>
      <c r="M44" s="8"/>
    </row>
    <row r="45" spans="2:13" ht="16.5">
      <c r="B45" s="8"/>
      <c r="C45" s="3"/>
      <c r="D45" s="14"/>
      <c r="E45" s="4"/>
      <c r="F45" s="4"/>
      <c r="G45" s="4"/>
      <c r="H45" s="8"/>
      <c r="I45" s="8"/>
      <c r="J45" s="8"/>
      <c r="K45" s="8"/>
      <c r="L45" s="8"/>
      <c r="M45" s="8"/>
    </row>
    <row r="46" spans="2:13" ht="16.5">
      <c r="B46" s="8"/>
      <c r="C46" s="3"/>
      <c r="D46" s="14"/>
      <c r="E46" s="4"/>
      <c r="F46" s="4"/>
      <c r="G46" s="4"/>
      <c r="H46" s="8"/>
      <c r="I46" s="8"/>
      <c r="J46" s="8"/>
      <c r="K46" s="8"/>
      <c r="L46" s="8"/>
      <c r="M46" s="8"/>
    </row>
    <row r="47" spans="2:13" ht="16.5">
      <c r="B47" s="8"/>
      <c r="C47" s="3"/>
      <c r="D47" s="14"/>
      <c r="E47" s="4"/>
      <c r="F47" s="4"/>
      <c r="G47" s="4"/>
      <c r="H47" s="8"/>
      <c r="I47" s="8"/>
      <c r="J47" s="8"/>
      <c r="K47" s="8"/>
      <c r="L47" s="8"/>
      <c r="M47" s="8"/>
    </row>
    <row r="48" spans="2:13" ht="16.5">
      <c r="B48" s="8"/>
      <c r="C48" s="3"/>
      <c r="D48" s="14"/>
      <c r="E48" s="4"/>
      <c r="F48" s="4"/>
      <c r="G48" s="4"/>
      <c r="H48" s="8"/>
      <c r="I48" s="8"/>
      <c r="J48" s="8"/>
      <c r="K48" s="8"/>
      <c r="L48" s="8"/>
      <c r="M48" s="8"/>
    </row>
    <row r="49" spans="2:13" ht="16.5">
      <c r="B49" s="8"/>
      <c r="C49" s="3"/>
      <c r="D49" s="14"/>
      <c r="E49" s="4"/>
      <c r="F49" s="4"/>
      <c r="G49" s="4"/>
      <c r="H49" s="8"/>
      <c r="I49" s="8"/>
      <c r="J49" s="8"/>
      <c r="K49" s="8"/>
      <c r="L49" s="8"/>
      <c r="M49" s="8"/>
    </row>
    <row r="50" spans="2:13" ht="16.5">
      <c r="B50" s="8"/>
      <c r="C50" s="3"/>
      <c r="D50" s="14"/>
      <c r="E50" s="4"/>
      <c r="F50" s="4"/>
      <c r="G50" s="4"/>
      <c r="H50" s="8"/>
      <c r="I50" s="8"/>
      <c r="J50" s="8"/>
      <c r="K50" s="8"/>
      <c r="L50" s="8"/>
      <c r="M50" s="8"/>
    </row>
    <row r="51" spans="2:13" ht="16.5">
      <c r="B51" s="8"/>
      <c r="C51" s="3"/>
      <c r="D51" s="14"/>
      <c r="E51" s="4"/>
      <c r="F51" s="4"/>
      <c r="G51" s="4"/>
      <c r="H51" s="8"/>
      <c r="I51" s="8"/>
      <c r="J51" s="8"/>
      <c r="K51" s="8"/>
      <c r="L51" s="8"/>
      <c r="M51" s="8"/>
    </row>
    <row r="52" spans="2:13" ht="16.5">
      <c r="B52" s="8"/>
      <c r="C52" s="3"/>
      <c r="D52" s="14"/>
      <c r="E52" s="4"/>
      <c r="F52" s="4"/>
      <c r="G52" s="4"/>
      <c r="H52" s="8"/>
      <c r="I52" s="8"/>
      <c r="J52" s="8"/>
      <c r="K52" s="8"/>
      <c r="L52" s="8"/>
      <c r="M52" s="8"/>
    </row>
    <row r="53" spans="2:13" ht="16.5">
      <c r="B53" s="8"/>
      <c r="C53" s="3"/>
      <c r="D53" s="14"/>
      <c r="E53" s="4"/>
      <c r="F53" s="4"/>
      <c r="G53" s="4"/>
      <c r="H53" s="8"/>
      <c r="I53" s="8"/>
      <c r="J53" s="8"/>
      <c r="K53" s="8"/>
      <c r="L53" s="8"/>
      <c r="M53" s="8"/>
    </row>
  </sheetData>
  <mergeCells count="2">
    <mergeCell ref="A3:A10"/>
    <mergeCell ref="A11:A13"/>
  </mergeCells>
  <conditionalFormatting sqref="R3:R10">
    <cfRule type="cellIs" dxfId="2" priority="1" operator="equal">
      <formula>"合适"</formula>
    </cfRule>
    <cfRule type="cellIs" dxfId="1" priority="2" operator="equal">
      <formula>"任务偏多"</formula>
    </cfRule>
    <cfRule type="cellIs" dxfId="0" priority="3" operator="equal">
      <formula>"任务偏少"</formula>
    </cfRule>
  </conditionalFormatting>
  <dataValidations count="1">
    <dataValidation type="list" allowBlank="1" showInputMessage="1" showErrorMessage="1" sqref="C3:C53" xr:uid="{00000000-0002-0000-0000-000000000000}">
      <formula1>$O$3:$O$11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'C:\MDAXIANNEW\Projects\M17-ERPMDDPlatform\M-项目管理\项目计划\2022年计划\[项目计划.xlsx]Sheet1'!#REF!</xm:f>
          </x14:formula1>
          <xm:sqref>L3:L53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2022-08-10T04:28:19Z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edd038c1-44fe-4cc9-9313-719b7b604102</vt:lpwstr>
  </property>
</Properties>
</file>