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总结表" sheetId="4" r:id="rId1"/>
    <sheet name="详细表" sheetId="3" r:id="rId2"/>
    <sheet name="redmine工时记录" sheetId="5" r:id="rId3"/>
    <sheet name="Sheet2" sheetId="2" r:id="rId4"/>
  </sheets>
  <calcPr calcId="144525"/>
</workbook>
</file>

<file path=xl/sharedStrings.xml><?xml version="1.0" encoding="utf-8"?>
<sst xmlns="http://schemas.openxmlformats.org/spreadsheetml/2006/main" count="79" uniqueCount="52">
  <si>
    <t>统计截止日期</t>
  </si>
  <si>
    <t>总计</t>
  </si>
  <si>
    <t>预估</t>
  </si>
  <si>
    <t>预计总投入</t>
  </si>
  <si>
    <t>当前投入</t>
  </si>
  <si>
    <t>超出预估部分</t>
  </si>
  <si>
    <t>说明</t>
  </si>
  <si>
    <t>第一阶段</t>
  </si>
  <si>
    <t>初始预估时没有考虑到方案数据创建完后的数据迁移工作以及新方案的在线发布问题，以及旧方案转数据化后当前变换不支持的扩展部分</t>
  </si>
  <si>
    <t>第二阶段</t>
  </si>
  <si>
    <t>导入导出格式讨论与确定花费了一部分时间，初始没考虑到导出需要截取所有元素命名空间，导入要拼接所有元素命名空间，还有包的语法的定义与解析</t>
  </si>
  <si>
    <t>第三阶段</t>
  </si>
  <si>
    <t>初次预估没有考虑到关联产生的属性的排序问题，CIM-PIM转关联时相关的关联也会产生属性，为了保持每次顺不变，关联也需要有次序，并且这时关联的排序需要修改变换的代码来支持</t>
  </si>
  <si>
    <t>新增部分</t>
  </si>
  <si>
    <t>暂停</t>
  </si>
  <si>
    <t>项目管理</t>
  </si>
  <si>
    <t>原任务</t>
  </si>
  <si>
    <t>Sanjel目标</t>
  </si>
  <si>
    <t>问题描述</t>
  </si>
  <si>
    <t>任务量估算(人时)</t>
  </si>
  <si>
    <t>实际投入</t>
  </si>
  <si>
    <t>超时</t>
  </si>
  <si>
    <t>预计还需要投入</t>
  </si>
  <si>
    <t>预计超时</t>
  </si>
  <si>
    <t>完成状态</t>
  </si>
  <si>
    <t>1.将Sanjel解决方案与Metashare官方解决方案分开</t>
  </si>
  <si>
    <t>1.1， 直接从 Metashare git 存储库引用Common Core项目，而不是使用 Nuget。</t>
  </si>
  <si>
    <t>已完成</t>
  </si>
  <si>
    <t>1.2， 检查每个项目的Targeted Framework版本，确保它与 Asp .Net 6 解决方案兼容。</t>
  </si>
  <si>
    <t>1.3，实现数字形式的代码转换，而不是硬编码的模板。</t>
  </si>
  <si>
    <t>进行中</t>
  </si>
  <si>
    <t>Model Data Version Control</t>
  </si>
  <si>
    <t>2.1目前MMC平台不具备模型/转换数据的版本控制功能。 我们只维护一个域模型数据的副本。 如果我们在域模型中进行任何更改，我们将无法检查模型以进行最后一次生产。 而且很难回滚，这在开发中是正常的。 最后，这限制了我们对多个项目和团队的并行开发能力。</t>
  </si>
  <si>
    <t>3.Code Generated In Random Order</t>
  </si>
  <si>
    <t>3.1，每次生成代码时，代码块顺序总是与上次生成的版本不同。 所以很难知道新添加了哪些属性/方法/参数/逻辑块。 类似的问题出现在数据库表列中。</t>
  </si>
  <si>
    <t>4.Web UI issues</t>
  </si>
  <si>
    <t>1.下拉数据未排序。 默认情况下，它应该按字母顺序排序。</t>
  </si>
  <si>
    <t>新增任务</t>
  </si>
  <si>
    <t>耗时</t>
  </si>
  <si>
    <t>5.Entities, Dao, Dao interface, Service, Service Interface 项目的输出目录设置成..\..\Lib</t>
  </si>
  <si>
    <t>Entities, Dao, Dao interface, Service, Service Interface 项目的输出目录设置成..\..\Lib</t>
  </si>
  <si>
    <t>项目的TargetFramework 可以是 net6.0，或者 netstandard2.0，分别做了两种目标框架的兼容性测试及发展调研，修改工程模板后，生成代码进行了测试</t>
  </si>
  <si>
    <r>
      <rPr>
        <b/>
        <sz val="11"/>
        <color rgb="FF555555"/>
        <rFont val="宋体"/>
        <charset val="134"/>
      </rPr>
      <t>6. CommonCore</t>
    </r>
    <r>
      <rPr>
        <b/>
        <sz val="11"/>
        <color rgb="FF202124"/>
        <rFont val="宋体"/>
        <charset val="134"/>
      </rPr>
      <t>优化Lambada表达式查询，不依赖与表名。</t>
    </r>
  </si>
  <si>
    <r>
      <rPr>
        <sz val="11"/>
        <color rgb="FF555555"/>
        <rFont val="宋体"/>
        <charset val="134"/>
      </rPr>
      <t>CommonCore</t>
    </r>
    <r>
      <rPr>
        <sz val="11"/>
        <color rgb="FF202124"/>
        <rFont val="宋体"/>
        <charset val="134"/>
      </rPr>
      <t>优化Lambada表达式查询，不依赖与表名。</t>
    </r>
  </si>
  <si>
    <t>7.Nullable类型支持</t>
  </si>
  <si>
    <t>Nullable类型支持</t>
  </si>
  <si>
    <r>
      <rPr>
        <b/>
        <sz val="11"/>
        <color rgb="FF555555"/>
        <rFont val="Trebuchet MS"/>
        <charset val="134"/>
      </rPr>
      <t>8.</t>
    </r>
    <r>
      <rPr>
        <b/>
        <sz val="11"/>
        <color rgb="FF202124"/>
        <rFont val="宋体"/>
        <charset val="134"/>
      </rPr>
      <t>元元方生成的基于CommonCore的Dao和Service开发指导文档编写</t>
    </r>
  </si>
  <si>
    <t>元元方生成的基于CommonCore的Dao和Service开发指导文档编写</t>
  </si>
  <si>
    <t>9.数据库表约束生成与其他内容修改</t>
  </si>
  <si>
    <t>数据库表约束生成与其他内容修改</t>
  </si>
  <si>
    <t>10.项目管理</t>
  </si>
  <si>
    <t>未开始</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</si>
</sst>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7">
    <font>
      <sz val="11"/>
      <color theme="1"/>
      <name val="宋体"/>
      <charset val="134"/>
      <scheme val="minor"/>
    </font>
    <font>
      <b/>
      <sz val="11"/>
      <color theme="1"/>
      <name val="宋体"/>
      <charset val="134"/>
      <scheme val="minor"/>
    </font>
    <font>
      <b/>
      <sz val="11"/>
      <color rgb="FFFF0000"/>
      <name val="宋体"/>
      <charset val="134"/>
      <scheme val="minor"/>
    </font>
    <font>
      <b/>
      <sz val="11"/>
      <color rgb="FF555555"/>
      <name val="宋体"/>
      <charset val="134"/>
    </font>
    <font>
      <sz val="11"/>
      <color rgb="FF555555"/>
      <name val="宋体"/>
      <charset val="134"/>
    </font>
    <font>
      <b/>
      <sz val="11"/>
      <color rgb="FF555555"/>
      <name val="Trebuchet MS"/>
      <charset val="134"/>
    </font>
    <font>
      <sz val="11"/>
      <color rgb="FF202124"/>
      <name val="宋体"/>
      <charset val="134"/>
    </font>
    <font>
      <sz val="11"/>
      <color theme="1"/>
      <name val="宋体"/>
      <charset val="0"/>
      <scheme val="minor"/>
    </font>
    <font>
      <b/>
      <sz val="11"/>
      <color rgb="FFFFFFFF"/>
      <name val="宋体"/>
      <charset val="0"/>
      <scheme val="minor"/>
    </font>
    <font>
      <b/>
      <sz val="11"/>
      <color rgb="FF3F3F3F"/>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sz val="11"/>
      <color theme="0"/>
      <name val="宋体"/>
      <charset val="0"/>
      <scheme val="minor"/>
    </font>
    <font>
      <sz val="11"/>
      <color rgb="FFFA7D00"/>
      <name val="宋体"/>
      <charset val="0"/>
      <scheme val="minor"/>
    </font>
    <font>
      <sz val="11"/>
      <color rgb="FF3F3F76"/>
      <name val="宋体"/>
      <charset val="0"/>
      <scheme val="minor"/>
    </font>
    <font>
      <i/>
      <sz val="11"/>
      <color rgb="FF7F7F7F"/>
      <name val="宋体"/>
      <charset val="0"/>
      <scheme val="minor"/>
    </font>
    <font>
      <u/>
      <sz val="11"/>
      <color rgb="FF0000FF"/>
      <name val="宋体"/>
      <charset val="0"/>
      <scheme val="minor"/>
    </font>
    <font>
      <b/>
      <sz val="11"/>
      <color rgb="FFFA7D00"/>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b/>
      <sz val="18"/>
      <color theme="3"/>
      <name val="宋体"/>
      <charset val="134"/>
      <scheme val="minor"/>
    </font>
    <font>
      <sz val="11"/>
      <color rgb="FFFF0000"/>
      <name val="宋体"/>
      <charset val="0"/>
      <scheme val="minor"/>
    </font>
    <font>
      <b/>
      <sz val="13"/>
      <color theme="3"/>
      <name val="宋体"/>
      <charset val="134"/>
      <scheme val="minor"/>
    </font>
    <font>
      <b/>
      <sz val="11"/>
      <color rgb="FF202124"/>
      <name val="宋体"/>
      <charset val="134"/>
    </font>
  </fonts>
  <fills count="35">
    <fill>
      <patternFill patternType="none"/>
    </fill>
    <fill>
      <patternFill patternType="gray125"/>
    </fill>
    <fill>
      <patternFill patternType="solid">
        <fgColor theme="4" tint="0.399975585192419"/>
        <bgColor indexed="64"/>
      </patternFill>
    </fill>
    <fill>
      <patternFill patternType="solid">
        <fgColor theme="4" tint="0.4"/>
        <bgColor indexed="64"/>
      </patternFill>
    </fill>
    <fill>
      <patternFill patternType="solid">
        <fgColor theme="9" tint="0.799981688894314"/>
        <bgColor indexed="64"/>
      </patternFill>
    </fill>
    <fill>
      <patternFill patternType="solid">
        <fgColor theme="6" tint="0.8"/>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5" tint="0.599993896298105"/>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0" fontId="16" fillId="15"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6"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4" fillId="1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8" borderId="28" applyNumberFormat="0" applyFont="0" applyAlignment="0" applyProtection="0">
      <alignment vertical="center"/>
    </xf>
    <xf numFmtId="0" fontId="14" fillId="27" borderId="0" applyNumberFormat="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27" applyNumberFormat="0" applyFill="0" applyAlignment="0" applyProtection="0">
      <alignment vertical="center"/>
    </xf>
    <xf numFmtId="0" fontId="25" fillId="0" borderId="27" applyNumberFormat="0" applyFill="0" applyAlignment="0" applyProtection="0">
      <alignment vertical="center"/>
    </xf>
    <xf numFmtId="0" fontId="14" fillId="2" borderId="0" applyNumberFormat="0" applyBorder="0" applyAlignment="0" applyProtection="0">
      <alignment vertical="center"/>
    </xf>
    <xf numFmtId="0" fontId="13" fillId="0" borderId="23" applyNumberFormat="0" applyFill="0" applyAlignment="0" applyProtection="0">
      <alignment vertical="center"/>
    </xf>
    <xf numFmtId="0" fontId="14" fillId="13" borderId="0" applyNumberFormat="0" applyBorder="0" applyAlignment="0" applyProtection="0">
      <alignment vertical="center"/>
    </xf>
    <xf numFmtId="0" fontId="9" fillId="8" borderId="22" applyNumberFormat="0" applyAlignment="0" applyProtection="0">
      <alignment vertical="center"/>
    </xf>
    <xf numFmtId="0" fontId="19" fillId="8" borderId="25" applyNumberFormat="0" applyAlignment="0" applyProtection="0">
      <alignment vertical="center"/>
    </xf>
    <xf numFmtId="0" fontId="8" fillId="7" borderId="21" applyNumberFormat="0" applyAlignment="0" applyProtection="0">
      <alignment vertical="center"/>
    </xf>
    <xf numFmtId="0" fontId="7" fillId="4" borderId="0" applyNumberFormat="0" applyBorder="0" applyAlignment="0" applyProtection="0">
      <alignment vertical="center"/>
    </xf>
    <xf numFmtId="0" fontId="14" fillId="29" borderId="0" applyNumberFormat="0" applyBorder="0" applyAlignment="0" applyProtection="0">
      <alignment vertical="center"/>
    </xf>
    <xf numFmtId="0" fontId="15" fillId="0" borderId="24" applyNumberFormat="0" applyFill="0" applyAlignment="0" applyProtection="0">
      <alignment vertical="center"/>
    </xf>
    <xf numFmtId="0" fontId="21" fillId="0" borderId="26" applyNumberFormat="0" applyFill="0" applyAlignment="0" applyProtection="0">
      <alignment vertical="center"/>
    </xf>
    <xf numFmtId="0" fontId="20" fillId="25" borderId="0" applyNumberFormat="0" applyBorder="0" applyAlignment="0" applyProtection="0">
      <alignment vertical="center"/>
    </xf>
    <xf numFmtId="0" fontId="12" fillId="11" borderId="0" applyNumberFormat="0" applyBorder="0" applyAlignment="0" applyProtection="0">
      <alignment vertical="center"/>
    </xf>
    <xf numFmtId="0" fontId="7" fillId="24" borderId="0" applyNumberFormat="0" applyBorder="0" applyAlignment="0" applyProtection="0">
      <alignment vertical="center"/>
    </xf>
    <xf numFmtId="0" fontId="14" fillId="12" borderId="0" applyNumberFormat="0" applyBorder="0" applyAlignment="0" applyProtection="0">
      <alignment vertical="center"/>
    </xf>
    <xf numFmtId="0" fontId="7" fillId="23" borderId="0" applyNumberFormat="0" applyBorder="0" applyAlignment="0" applyProtection="0">
      <alignment vertical="center"/>
    </xf>
    <xf numFmtId="0" fontId="7" fillId="6" borderId="0" applyNumberFormat="0" applyBorder="0" applyAlignment="0" applyProtection="0">
      <alignment vertical="center"/>
    </xf>
    <xf numFmtId="0" fontId="7" fillId="19" borderId="0" applyNumberFormat="0" applyBorder="0" applyAlignment="0" applyProtection="0">
      <alignment vertical="center"/>
    </xf>
    <xf numFmtId="0" fontId="7" fillId="10" borderId="0" applyNumberFormat="0" applyBorder="0" applyAlignment="0" applyProtection="0">
      <alignment vertical="center"/>
    </xf>
    <xf numFmtId="0" fontId="14" fillId="31" borderId="0" applyNumberFormat="0" applyBorder="0" applyAlignment="0" applyProtection="0">
      <alignment vertical="center"/>
    </xf>
    <xf numFmtId="0" fontId="14" fillId="34" borderId="0" applyNumberFormat="0" applyBorder="0" applyAlignment="0" applyProtection="0">
      <alignment vertical="center"/>
    </xf>
    <xf numFmtId="0" fontId="7" fillId="33" borderId="0" applyNumberFormat="0" applyBorder="0" applyAlignment="0" applyProtection="0">
      <alignment vertical="center"/>
    </xf>
    <xf numFmtId="0" fontId="7" fillId="26" borderId="0" applyNumberFormat="0" applyBorder="0" applyAlignment="0" applyProtection="0">
      <alignment vertical="center"/>
    </xf>
    <xf numFmtId="0" fontId="14" fillId="32" borderId="0" applyNumberFormat="0" applyBorder="0" applyAlignment="0" applyProtection="0">
      <alignment vertical="center"/>
    </xf>
    <xf numFmtId="0" fontId="7" fillId="17" borderId="0" applyNumberFormat="0" applyBorder="0" applyAlignment="0" applyProtection="0">
      <alignment vertical="center"/>
    </xf>
    <xf numFmtId="0" fontId="14" fillId="22" borderId="0" applyNumberFormat="0" applyBorder="0" applyAlignment="0" applyProtection="0">
      <alignment vertical="center"/>
    </xf>
    <xf numFmtId="0" fontId="14" fillId="30" borderId="0" applyNumberFormat="0" applyBorder="0" applyAlignment="0" applyProtection="0">
      <alignment vertical="center"/>
    </xf>
    <xf numFmtId="0" fontId="7" fillId="18" borderId="0" applyNumberFormat="0" applyBorder="0" applyAlignment="0" applyProtection="0">
      <alignment vertical="center"/>
    </xf>
    <xf numFmtId="0" fontId="14" fillId="21" borderId="0" applyNumberFormat="0" applyBorder="0" applyAlignment="0" applyProtection="0">
      <alignment vertical="center"/>
    </xf>
  </cellStyleXfs>
  <cellXfs count="65">
    <xf numFmtId="0" fontId="0" fillId="0" borderId="0" xfId="0"/>
    <xf numFmtId="0" fontId="1" fillId="0" borderId="0" xfId="0" applyFo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1" fillId="3" borderId="7" xfId="0" applyFont="1" applyFill="1" applyBorder="1" applyAlignment="1">
      <alignment horizontal="center" vertical="center"/>
    </xf>
    <xf numFmtId="0" fontId="1" fillId="4" borderId="8" xfId="0" applyFont="1" applyFill="1" applyBorder="1" applyAlignment="1">
      <alignment horizontal="center" vertical="center" wrapText="1"/>
    </xf>
    <xf numFmtId="0" fontId="0" fillId="4" borderId="8" xfId="0" applyFill="1" applyBorder="1" applyAlignment="1">
      <alignment horizontal="left" vertical="center" wrapText="1"/>
    </xf>
    <xf numFmtId="0" fontId="0" fillId="0" borderId="8" xfId="0" applyBorder="1" applyAlignment="1">
      <alignment horizontal="center"/>
    </xf>
    <xf numFmtId="0" fontId="0" fillId="0" borderId="9" xfId="0" applyBorder="1" applyAlignment="1">
      <alignment horizontal="center"/>
    </xf>
    <xf numFmtId="0" fontId="0" fillId="0" borderId="9" xfId="0" applyBorder="1"/>
    <xf numFmtId="0" fontId="1" fillId="4" borderId="10" xfId="0" applyFont="1" applyFill="1" applyBorder="1" applyAlignment="1">
      <alignment horizontal="center" vertical="center" wrapText="1"/>
    </xf>
    <xf numFmtId="0" fontId="0" fillId="4" borderId="10" xfId="0" applyFill="1" applyBorder="1" applyAlignment="1">
      <alignment horizontal="left" vertical="center" wrapText="1"/>
    </xf>
    <xf numFmtId="0" fontId="0" fillId="0" borderId="10" xfId="0" applyBorder="1" applyAlignment="1">
      <alignment horizontal="center"/>
    </xf>
    <xf numFmtId="0" fontId="1" fillId="0" borderId="10" xfId="0" applyFont="1" applyBorder="1" applyAlignment="1">
      <alignment horizontal="left" vertical="center"/>
    </xf>
    <xf numFmtId="0" fontId="0" fillId="0" borderId="10" xfId="0" applyBorder="1" applyAlignment="1">
      <alignment horizontal="left" vertical="center" wrapText="1"/>
    </xf>
    <xf numFmtId="0" fontId="1" fillId="4" borderId="10" xfId="0" applyFont="1" applyFill="1" applyBorder="1" applyAlignment="1">
      <alignment vertical="center" wrapText="1"/>
    </xf>
    <xf numFmtId="0" fontId="1" fillId="0" borderId="10" xfId="0" applyFont="1" applyBorder="1" applyAlignment="1">
      <alignment horizontal="left" vertical="center" wrapText="1"/>
    </xf>
    <xf numFmtId="0" fontId="1"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xf>
    <xf numFmtId="0" fontId="0" fillId="3" borderId="11" xfId="0" applyFill="1" applyBorder="1" applyAlignment="1">
      <alignment horizontal="center" vertical="center"/>
    </xf>
    <xf numFmtId="0" fontId="0" fillId="3" borderId="12" xfId="0" applyFill="1" applyBorder="1" applyAlignment="1">
      <alignment vertical="center"/>
    </xf>
    <xf numFmtId="0" fontId="1" fillId="0" borderId="8"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8" xfId="0" applyBorder="1"/>
    <xf numFmtId="0" fontId="3" fillId="0" borderId="10" xfId="0" applyFont="1" applyBorder="1" applyAlignment="1">
      <alignment horizontal="left" vertical="center" wrapText="1"/>
    </xf>
    <xf numFmtId="0" fontId="4" fillId="0" borderId="10" xfId="0" applyFont="1" applyBorder="1" applyAlignment="1">
      <alignment horizontal="left" vertical="center" wrapText="1"/>
    </xf>
    <xf numFmtId="0" fontId="0" fillId="0" borderId="10" xfId="0" applyBorder="1"/>
    <xf numFmtId="0" fontId="1" fillId="0" borderId="13" xfId="0" applyFont="1" applyBorder="1" applyAlignment="1">
      <alignment horizontal="left" vertical="center" wrapText="1"/>
    </xf>
    <xf numFmtId="0" fontId="0" fillId="0" borderId="13" xfId="0" applyBorder="1" applyAlignment="1">
      <alignment horizontal="left" vertical="center" wrapText="1"/>
    </xf>
    <xf numFmtId="0" fontId="5" fillId="0" borderId="10" xfId="0" applyFont="1" applyBorder="1" applyAlignment="1">
      <alignment horizontal="left" vertical="center" wrapText="1"/>
    </xf>
    <xf numFmtId="0" fontId="6" fillId="0" borderId="10" xfId="0" applyFont="1" applyBorder="1" applyAlignment="1">
      <alignment horizontal="left" vertical="center" wrapText="1"/>
    </xf>
    <xf numFmtId="0" fontId="3" fillId="0" borderId="10" xfId="0" applyFont="1" applyBorder="1" applyAlignment="1">
      <alignment horizontal="center" vertical="center" wrapText="1"/>
    </xf>
    <xf numFmtId="0" fontId="0" fillId="0" borderId="9" xfId="0" applyFont="1" applyFill="1" applyBorder="1" applyAlignment="1">
      <alignment horizont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0" fillId="0" borderId="10" xfId="0" applyBorder="1" applyAlignment="1">
      <alignment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0" borderId="8" xfId="0" applyBorder="1" applyAlignment="1">
      <alignment wrapText="1"/>
    </xf>
    <xf numFmtId="0" fontId="2" fillId="0" borderId="0" xfId="0" applyFont="1"/>
    <xf numFmtId="0" fontId="2" fillId="0" borderId="0" xfId="0" applyFont="1"/>
    <xf numFmtId="0" fontId="1" fillId="3" borderId="1" xfId="0" applyFont="1" applyFill="1" applyBorder="1"/>
    <xf numFmtId="0" fontId="1" fillId="3" borderId="2" xfId="0" applyFont="1" applyFill="1" applyBorder="1" applyAlignment="1">
      <alignment horizontal="center" vertical="center"/>
    </xf>
    <xf numFmtId="0" fontId="1" fillId="3" borderId="18" xfId="0" applyFont="1" applyFill="1" applyBorder="1" applyAlignment="1"/>
    <xf numFmtId="0" fontId="1" fillId="3" borderId="4" xfId="0" applyFont="1" applyFill="1" applyBorder="1"/>
    <xf numFmtId="0" fontId="1" fillId="3" borderId="5"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8" xfId="0" applyFont="1" applyBorder="1"/>
    <xf numFmtId="0" fontId="0" fillId="0" borderId="8" xfId="0" applyBorder="1" applyAlignment="1">
      <alignment horizontal="center" wrapText="1"/>
    </xf>
    <xf numFmtId="0" fontId="1" fillId="0" borderId="10" xfId="0" applyFont="1" applyBorder="1"/>
    <xf numFmtId="0" fontId="1" fillId="0" borderId="13" xfId="0" applyFont="1" applyBorder="1"/>
    <xf numFmtId="0" fontId="0" fillId="0" borderId="13" xfId="0" applyBorder="1" applyAlignment="1">
      <alignment horizontal="center"/>
    </xf>
    <xf numFmtId="0" fontId="0" fillId="0" borderId="20" xfId="0" applyBorder="1" applyAlignment="1">
      <alignment horizontal="center"/>
    </xf>
    <xf numFmtId="0" fontId="0" fillId="0" borderId="13" xfId="0" applyBorder="1" applyAlignment="1">
      <alignment wrapText="1"/>
    </xf>
    <xf numFmtId="0" fontId="1" fillId="5" borderId="10" xfId="0" applyFont="1" applyFill="1" applyBorder="1"/>
    <xf numFmtId="0" fontId="0" fillId="5" borderId="10" xfId="0"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b val="1"/>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438785</xdr:colOff>
      <xdr:row>3</xdr:row>
      <xdr:rowOff>13970</xdr:rowOff>
    </xdr:from>
    <xdr:to>
      <xdr:col>20</xdr:col>
      <xdr:colOff>572770</xdr:colOff>
      <xdr:row>36</xdr:row>
      <xdr:rowOff>133350</xdr:rowOff>
    </xdr:to>
    <xdr:pic>
      <xdr:nvPicPr>
        <xdr:cNvPr id="2" name="图片 1"/>
        <xdr:cNvPicPr>
          <a:picLocks noChangeAspect="1"/>
        </xdr:cNvPicPr>
      </xdr:nvPicPr>
      <xdr:blipFill>
        <a:blip r:embed="rId1"/>
        <a:stretch>
          <a:fillRect/>
        </a:stretch>
      </xdr:blipFill>
      <xdr:spPr>
        <a:xfrm>
          <a:off x="438785" y="528320"/>
          <a:ext cx="13849985" cy="577723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tabSelected="1" workbookViewId="0">
      <selection activeCell="C20" sqref="C20"/>
    </sheetView>
  </sheetViews>
  <sheetFormatPr defaultColWidth="9" defaultRowHeight="13.5" outlineLevelCol="5"/>
  <cols>
    <col min="1" max="1" width="14.5" customWidth="1"/>
    <col min="2" max="2" width="10.375"/>
    <col min="3" max="3" width="21.125" customWidth="1"/>
    <col min="4" max="4" width="14.625" customWidth="1"/>
    <col min="5" max="5" width="24" customWidth="1"/>
    <col min="6" max="6" width="68.625" customWidth="1"/>
  </cols>
  <sheetData>
    <row r="1" spans="1:2">
      <c r="A1" s="48" t="s">
        <v>0</v>
      </c>
      <c r="B1" s="49">
        <v>20220902</v>
      </c>
    </row>
    <row r="3" spans="1:6">
      <c r="A3" s="50" t="s">
        <v>1</v>
      </c>
      <c r="B3" s="51" t="s">
        <v>2</v>
      </c>
      <c r="C3" s="51" t="s">
        <v>3</v>
      </c>
      <c r="D3" s="51" t="s">
        <v>4</v>
      </c>
      <c r="E3" s="5" t="s">
        <v>5</v>
      </c>
      <c r="F3" s="52"/>
    </row>
    <row r="4" ht="14.25" spans="1:6">
      <c r="A4" s="53"/>
      <c r="B4" s="54">
        <f>SUM(B5:B9)</f>
        <v>432</v>
      </c>
      <c r="C4" s="54">
        <f>SUM(C5:C9)</f>
        <v>738.5</v>
      </c>
      <c r="D4" s="54">
        <f>SUM(D5:D9)</f>
        <v>551.5</v>
      </c>
      <c r="E4" s="11">
        <f>SUM(E5:E7)</f>
        <v>306.5</v>
      </c>
      <c r="F4" s="55" t="s">
        <v>6</v>
      </c>
    </row>
    <row r="5" ht="53" customHeight="1" spans="1:6">
      <c r="A5" s="56" t="s">
        <v>7</v>
      </c>
      <c r="B5" s="14">
        <v>232</v>
      </c>
      <c r="C5" s="14">
        <v>441.5</v>
      </c>
      <c r="D5" s="14">
        <v>392.5</v>
      </c>
      <c r="E5" s="14">
        <f>C5-B5</f>
        <v>209.5</v>
      </c>
      <c r="F5" s="57" t="s">
        <v>8</v>
      </c>
    </row>
    <row r="6" ht="27" spans="1:6">
      <c r="A6" s="58" t="s">
        <v>9</v>
      </c>
      <c r="B6" s="19">
        <v>184</v>
      </c>
      <c r="C6" s="19">
        <v>257</v>
      </c>
      <c r="D6" s="19">
        <v>91</v>
      </c>
      <c r="E6" s="14">
        <f>C6-B6</f>
        <v>73</v>
      </c>
      <c r="F6" s="44" t="s">
        <v>10</v>
      </c>
    </row>
    <row r="7" ht="31" customHeight="1" spans="1:6">
      <c r="A7" s="59" t="s">
        <v>11</v>
      </c>
      <c r="B7" s="60">
        <v>16</v>
      </c>
      <c r="C7" s="60">
        <v>40</v>
      </c>
      <c r="D7" s="60">
        <v>1</v>
      </c>
      <c r="E7" s="61">
        <f>C7-B7</f>
        <v>24</v>
      </c>
      <c r="F7" s="62" t="s">
        <v>12</v>
      </c>
    </row>
    <row r="8" spans="1:6">
      <c r="A8" s="63" t="s">
        <v>13</v>
      </c>
      <c r="B8" s="64"/>
      <c r="C8" s="64"/>
      <c r="D8" s="64">
        <v>54.5</v>
      </c>
      <c r="E8" s="64">
        <f>C8-B8</f>
        <v>0</v>
      </c>
      <c r="F8" s="64" t="s">
        <v>14</v>
      </c>
    </row>
    <row r="9" spans="1:6">
      <c r="A9" s="63" t="s">
        <v>15</v>
      </c>
      <c r="B9" s="64"/>
      <c r="C9" s="64"/>
      <c r="D9" s="64">
        <v>12.5</v>
      </c>
      <c r="E9" s="64">
        <f>C9-B9</f>
        <v>0</v>
      </c>
      <c r="F9" s="64"/>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20"/>
  <sheetViews>
    <sheetView workbookViewId="0">
      <selection activeCell="K8" sqref="K8"/>
    </sheetView>
  </sheetViews>
  <sheetFormatPr defaultColWidth="9" defaultRowHeight="13.5"/>
  <cols>
    <col min="1" max="1" width="31.6" customWidth="1"/>
    <col min="2" max="2" width="19.375" customWidth="1"/>
    <col min="3" max="3" width="17.4916666666667" customWidth="1"/>
    <col min="4" max="4" width="12.2083333333333" customWidth="1"/>
    <col min="5" max="5" width="11.625" customWidth="1"/>
    <col min="6" max="7" width="18.5666666666667" customWidth="1"/>
    <col min="9" max="9" width="20.175" customWidth="1"/>
  </cols>
  <sheetData>
    <row r="2" ht="14.25" spans="1:1">
      <c r="A2" s="1" t="s">
        <v>16</v>
      </c>
    </row>
    <row r="3" spans="1:9">
      <c r="A3" s="2" t="s">
        <v>17</v>
      </c>
      <c r="B3" s="3" t="s">
        <v>18</v>
      </c>
      <c r="C3" s="4" t="s">
        <v>19</v>
      </c>
      <c r="D3" s="4" t="s">
        <v>20</v>
      </c>
      <c r="E3" s="4" t="s">
        <v>21</v>
      </c>
      <c r="F3" s="4" t="s">
        <v>22</v>
      </c>
      <c r="G3" s="4" t="s">
        <v>23</v>
      </c>
      <c r="H3" s="5" t="s">
        <v>24</v>
      </c>
      <c r="I3" s="42" t="s">
        <v>6</v>
      </c>
    </row>
    <row r="4" ht="14.25" spans="1:9">
      <c r="A4" s="6"/>
      <c r="B4" s="7"/>
      <c r="C4" s="8">
        <f>SUM(C5:C10)</f>
        <v>432</v>
      </c>
      <c r="D4" s="8">
        <f>SUM(D5:D10)</f>
        <v>484.5</v>
      </c>
      <c r="E4" s="9">
        <f>SUM(E5:E10)</f>
        <v>160.5</v>
      </c>
      <c r="F4" s="9">
        <f>SUM(F5:F10)</f>
        <v>254</v>
      </c>
      <c r="G4" s="10"/>
      <c r="H4" s="11"/>
      <c r="I4" s="43"/>
    </row>
    <row r="5" ht="63" customHeight="1" spans="1:9">
      <c r="A5" s="12" t="s">
        <v>25</v>
      </c>
      <c r="B5" s="13" t="s">
        <v>26</v>
      </c>
      <c r="C5" s="14">
        <v>16</v>
      </c>
      <c r="D5" s="14">
        <v>21</v>
      </c>
      <c r="E5" s="14">
        <f t="shared" ref="E5:E10" si="0">IF(D5-C5&gt;0,D5-C5,0)</f>
        <v>5</v>
      </c>
      <c r="F5" s="14">
        <v>0</v>
      </c>
      <c r="G5" s="15">
        <f t="shared" ref="G5:G10" si="1">IF(D5+F5-C5&gt;0,D5+F5-C5,0)</f>
        <v>5</v>
      </c>
      <c r="H5" s="16" t="s">
        <v>27</v>
      </c>
      <c r="I5" s="32"/>
    </row>
    <row r="6" ht="73" customHeight="1" spans="1:9">
      <c r="A6" s="17"/>
      <c r="B6" s="18" t="s">
        <v>28</v>
      </c>
      <c r="C6" s="19">
        <v>24</v>
      </c>
      <c r="D6" s="19">
        <v>24</v>
      </c>
      <c r="E6" s="19">
        <f t="shared" si="0"/>
        <v>0</v>
      </c>
      <c r="F6" s="19">
        <v>0</v>
      </c>
      <c r="G6" s="15">
        <f t="shared" si="1"/>
        <v>0</v>
      </c>
      <c r="H6" s="16" t="s">
        <v>27</v>
      </c>
      <c r="I6" s="35"/>
    </row>
    <row r="7" ht="49" customHeight="1" spans="1:9">
      <c r="A7" s="17"/>
      <c r="B7" s="18" t="s">
        <v>29</v>
      </c>
      <c r="C7" s="19">
        <v>184</v>
      </c>
      <c r="D7" s="19">
        <v>339.5</v>
      </c>
      <c r="E7" s="19">
        <f t="shared" si="0"/>
        <v>155.5</v>
      </c>
      <c r="F7" s="19">
        <v>49</v>
      </c>
      <c r="G7" s="15">
        <f t="shared" si="1"/>
        <v>204.5</v>
      </c>
      <c r="H7" s="16" t="s">
        <v>30</v>
      </c>
      <c r="I7" s="44" t="s">
        <v>8</v>
      </c>
    </row>
    <row r="8" ht="68" customHeight="1" spans="1:9">
      <c r="A8" s="20" t="s">
        <v>31</v>
      </c>
      <c r="B8" s="21" t="s">
        <v>32</v>
      </c>
      <c r="C8" s="19">
        <v>184</v>
      </c>
      <c r="D8" s="19">
        <v>91</v>
      </c>
      <c r="E8" s="19">
        <f t="shared" si="0"/>
        <v>0</v>
      </c>
      <c r="F8" s="19">
        <v>166</v>
      </c>
      <c r="G8" s="15">
        <f t="shared" si="1"/>
        <v>73</v>
      </c>
      <c r="H8" s="16" t="s">
        <v>30</v>
      </c>
      <c r="I8" s="44" t="s">
        <v>10</v>
      </c>
    </row>
    <row r="9" ht="91" customHeight="1" spans="1:9">
      <c r="A9" s="22" t="s">
        <v>33</v>
      </c>
      <c r="B9" s="18" t="s">
        <v>34</v>
      </c>
      <c r="C9" s="19">
        <v>16</v>
      </c>
      <c r="D9" s="19">
        <v>1</v>
      </c>
      <c r="E9" s="19">
        <f t="shared" si="0"/>
        <v>0</v>
      </c>
      <c r="F9" s="19">
        <v>39</v>
      </c>
      <c r="G9" s="15">
        <f t="shared" si="1"/>
        <v>24</v>
      </c>
      <c r="H9" s="16" t="s">
        <v>30</v>
      </c>
      <c r="I9" s="44" t="s">
        <v>12</v>
      </c>
    </row>
    <row r="10" ht="67" customHeight="1" spans="1:9">
      <c r="A10" s="23" t="s">
        <v>35</v>
      </c>
      <c r="B10" s="21" t="s">
        <v>36</v>
      </c>
      <c r="C10" s="19">
        <v>8</v>
      </c>
      <c r="D10" s="19">
        <v>8</v>
      </c>
      <c r="E10" s="19">
        <f t="shared" si="0"/>
        <v>0</v>
      </c>
      <c r="F10" s="19">
        <v>0</v>
      </c>
      <c r="G10" s="15">
        <f t="shared" si="1"/>
        <v>0</v>
      </c>
      <c r="H10" s="16" t="s">
        <v>27</v>
      </c>
      <c r="I10" s="35"/>
    </row>
    <row r="11" ht="34" customHeight="1" spans="1:7">
      <c r="A11" s="24"/>
      <c r="B11" s="25"/>
      <c r="C11" s="26"/>
      <c r="D11" s="26"/>
      <c r="E11" s="26"/>
      <c r="F11" s="26"/>
      <c r="G11" s="26"/>
    </row>
    <row r="12" ht="25" customHeight="1" spans="1:7">
      <c r="A12" s="24" t="s">
        <v>37</v>
      </c>
      <c r="B12" s="25"/>
      <c r="C12" s="26"/>
      <c r="D12" s="26"/>
      <c r="E12" s="26"/>
      <c r="F12" s="26"/>
      <c r="G12" s="26"/>
    </row>
    <row r="13" ht="43" customHeight="1" spans="1:9">
      <c r="A13" s="2" t="s">
        <v>17</v>
      </c>
      <c r="B13" s="3" t="s">
        <v>18</v>
      </c>
      <c r="C13" s="3" t="s">
        <v>2</v>
      </c>
      <c r="D13" s="3" t="s">
        <v>38</v>
      </c>
      <c r="E13" s="3" t="s">
        <v>21</v>
      </c>
      <c r="F13" s="3" t="s">
        <v>22</v>
      </c>
      <c r="G13" s="4" t="s">
        <v>23</v>
      </c>
      <c r="H13" s="27" t="s">
        <v>24</v>
      </c>
      <c r="I13" s="45" t="s">
        <v>6</v>
      </c>
    </row>
    <row r="14" ht="18" customHeight="1" spans="1:9">
      <c r="A14" s="6"/>
      <c r="B14" s="7"/>
      <c r="C14" s="9">
        <f>SUM(C15:C20)</f>
        <v>453</v>
      </c>
      <c r="D14" s="9">
        <f>SUM(D15:D20)</f>
        <v>67</v>
      </c>
      <c r="E14" s="9"/>
      <c r="F14" s="9"/>
      <c r="G14" s="10"/>
      <c r="H14" s="28"/>
      <c r="I14" s="46"/>
    </row>
    <row r="15" ht="108" spans="1:9">
      <c r="A15" s="29" t="s">
        <v>39</v>
      </c>
      <c r="B15" s="30" t="s">
        <v>40</v>
      </c>
      <c r="C15" s="31">
        <v>4</v>
      </c>
      <c r="D15" s="31">
        <v>4</v>
      </c>
      <c r="E15" s="15">
        <f t="shared" ref="E15:E20" si="2">IF(D15-C15&gt;0,D15-C15,0)</f>
        <v>0</v>
      </c>
      <c r="F15" s="31"/>
      <c r="G15" s="31"/>
      <c r="H15" s="32" t="s">
        <v>27</v>
      </c>
      <c r="I15" s="47" t="s">
        <v>41</v>
      </c>
    </row>
    <row r="16" ht="53" customHeight="1" spans="1:9">
      <c r="A16" s="33" t="s">
        <v>42</v>
      </c>
      <c r="B16" s="34" t="s">
        <v>43</v>
      </c>
      <c r="C16" s="15">
        <v>64</v>
      </c>
      <c r="D16" s="15">
        <v>5.5</v>
      </c>
      <c r="E16" s="15">
        <f t="shared" si="2"/>
        <v>0</v>
      </c>
      <c r="F16" s="15"/>
      <c r="G16" s="15"/>
      <c r="H16" s="35" t="s">
        <v>14</v>
      </c>
      <c r="I16" s="35"/>
    </row>
    <row r="17" spans="1:9">
      <c r="A17" s="36" t="s">
        <v>44</v>
      </c>
      <c r="B17" s="37" t="s">
        <v>45</v>
      </c>
      <c r="C17" s="15">
        <v>114</v>
      </c>
      <c r="D17" s="15">
        <v>26</v>
      </c>
      <c r="E17" s="15">
        <f t="shared" si="2"/>
        <v>0</v>
      </c>
      <c r="F17" s="15"/>
      <c r="G17" s="15"/>
      <c r="H17" s="35" t="s">
        <v>14</v>
      </c>
      <c r="I17" s="35"/>
    </row>
    <row r="18" ht="68" customHeight="1" spans="1:9">
      <c r="A18" s="38" t="s">
        <v>46</v>
      </c>
      <c r="B18" s="39" t="s">
        <v>47</v>
      </c>
      <c r="C18" s="15">
        <v>11</v>
      </c>
      <c r="D18" s="15">
        <v>11</v>
      </c>
      <c r="E18" s="15">
        <f t="shared" si="2"/>
        <v>0</v>
      </c>
      <c r="F18" s="15"/>
      <c r="G18" s="15"/>
      <c r="H18" s="35" t="s">
        <v>27</v>
      </c>
      <c r="I18" s="35"/>
    </row>
    <row r="19" ht="27" spans="1:9">
      <c r="A19" s="40" t="s">
        <v>48</v>
      </c>
      <c r="B19" s="34" t="s">
        <v>49</v>
      </c>
      <c r="C19" s="41">
        <v>240</v>
      </c>
      <c r="D19" s="41">
        <v>8</v>
      </c>
      <c r="E19" s="15">
        <f t="shared" si="2"/>
        <v>0</v>
      </c>
      <c r="F19" s="41"/>
      <c r="G19" s="41"/>
      <c r="H19" s="35" t="s">
        <v>14</v>
      </c>
      <c r="I19" s="35"/>
    </row>
    <row r="20" spans="1:9">
      <c r="A20" s="21" t="s">
        <v>50</v>
      </c>
      <c r="B20" s="21" t="s">
        <v>15</v>
      </c>
      <c r="C20" s="15">
        <v>20</v>
      </c>
      <c r="D20" s="15">
        <v>12.5</v>
      </c>
      <c r="E20" s="15">
        <f t="shared" si="2"/>
        <v>0</v>
      </c>
      <c r="F20" s="15"/>
      <c r="G20" s="15"/>
      <c r="H20" s="35" t="s">
        <v>30</v>
      </c>
      <c r="I20" s="35"/>
    </row>
  </sheetData>
  <mergeCells count="9">
    <mergeCell ref="A3:A4"/>
    <mergeCell ref="A5:A7"/>
    <mergeCell ref="A13:A14"/>
    <mergeCell ref="B3:B4"/>
    <mergeCell ref="B13:B14"/>
    <mergeCell ref="H3:H4"/>
    <mergeCell ref="H13:H14"/>
    <mergeCell ref="I3:I4"/>
    <mergeCell ref="I13:I14"/>
  </mergeCells>
  <dataValidations count="3">
    <dataValidation type="list" allowBlank="1" showInputMessage="1" showErrorMessage="1" sqref="F16:G16">
      <formula1>"Sanjel,MetaShare"</formula1>
    </dataValidation>
    <dataValidation type="list" allowBlank="1" showInputMessage="1" showErrorMessage="1" sqref="H11 H5:H10 H15:H20">
      <formula1>Sheet2!$A$2:$A$6</formula1>
    </dataValidation>
    <dataValidation allowBlank="1" showInputMessage="1" showErrorMessage="1" sqref="C16:D16 C17:D17 C18:D18 C19:D19 C20:D20 F20:G20 F18:G19"/>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X29" sqref="X29"/>
    </sheetView>
  </sheetViews>
  <sheetFormatPr defaultColWidth="9" defaultRowHeight="13.5"/>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N20" sqref="N20"/>
    </sheetView>
  </sheetViews>
  <sheetFormatPr defaultColWidth="9" defaultRowHeight="13.5" outlineLevelRow="4"/>
  <sheetData>
    <row r="1" spans="1:1">
      <c r="A1" t="s">
        <v>24</v>
      </c>
    </row>
    <row r="2" spans="1:1">
      <c r="A2" t="s">
        <v>27</v>
      </c>
    </row>
    <row r="3" spans="1:1">
      <c r="A3" t="s">
        <v>51</v>
      </c>
    </row>
    <row r="4" spans="1:1">
      <c r="A4" t="s">
        <v>30</v>
      </c>
    </row>
    <row r="5" spans="1:1">
      <c r="A5" t="s">
        <v>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总结表</vt:lpstr>
      <vt:lpstr>详细表</vt:lpstr>
      <vt:lpstr>redmine工时记录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cp:lastModifiedBy>
  <dcterms:created xsi:type="dcterms:W3CDTF">2006-09-16T00:00:00Z</dcterms:created>
  <dcterms:modified xsi:type="dcterms:W3CDTF">2022-09-03T06:58:47Z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1d50f051-ce85-4aea-8611-2376cac8b7f7</vt:lpwstr>
  </property>
  <property fmtid="{D5CDD505-2E9C-101B-9397-08002B2CF9AE}" pid="3" name="ICV">
    <vt:lpwstr>B0101A3E9D3A434BA65F47C63B8E7383</vt:lpwstr>
  </property>
  <property fmtid="{D5CDD505-2E9C-101B-9397-08002B2CF9AE}" pid="4" name="KSOProductBuildVer">
    <vt:lpwstr>2052-11.1.0.11435</vt:lpwstr>
  </property>
</Properties>
</file>