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embeddings/oleObject5.bin" ContentType="application/vnd.openxmlformats-officedocument.oleObject"/>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embeddings/oleObject6.bin" ContentType="application/vnd.openxmlformats-officedocument.oleObject"/>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embeddings/oleObject7.bin" ContentType="application/vnd.openxmlformats-officedocument.oleObject"/>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7.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8.xml" ContentType="application/vnd.openxmlformats-officedocument.drawingml.chart+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anjelDocuments\trunk\Requirements\Phase 61 - 2023 Q3 Sustainment Project\Test Cases\"/>
    </mc:Choice>
  </mc:AlternateContent>
  <xr:revisionPtr revIDLastSave="0" documentId="13_ncr:1_{2BD87FAF-7E5D-4044-A2DF-AD23D6DC0CCE}" xr6:coauthVersionLast="47" xr6:coauthVersionMax="47" xr10:uidLastSave="{00000000-0000-0000-0000-000000000000}"/>
  <bookViews>
    <workbookView xWindow="-120" yWindow="-120" windowWidth="29040" windowHeight="15840" firstSheet="9" activeTab="15" xr2:uid="{00000000-000D-0000-FFFF-FFFF00000000}"/>
  </bookViews>
  <sheets>
    <sheet name="Program ID update" sheetId="2" r:id="rId1"/>
    <sheet name="UC001" sheetId="1" r:id="rId2"/>
    <sheet name="Plug Loading Head" sheetId="3" r:id="rId3"/>
    <sheet name="UC002" sheetId="4" r:id="rId4"/>
    <sheet name="Prevent removal of units" sheetId="6" r:id="rId5"/>
    <sheet name="UC003" sheetId="5" r:id="rId6"/>
    <sheet name="Create CallSheet" sheetId="7" r:id="rId7"/>
    <sheet name="UC004" sheetId="8" r:id="rId8"/>
    <sheet name="Update CallSheet" sheetId="9" r:id="rId9"/>
    <sheet name="UC005" sheetId="10" r:id="rId10"/>
    <sheet name="Create Job Package" sheetId="11" r:id="rId11"/>
    <sheet name="UC006" sheetId="12" r:id="rId12"/>
    <sheet name="Update Job Package" sheetId="13" r:id="rId13"/>
    <sheet name="UC007" sheetId="14" r:id="rId14"/>
    <sheet name="Job Performance" sheetId="16" r:id="rId15"/>
    <sheet name="UC008" sheetId="15" r:id="rId16"/>
    <sheet name="Sheet2" sheetId="18" r:id="rId17"/>
  </sheets>
  <externalReferences>
    <externalReference r:id="rId1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6" l="1"/>
  <c r="G10" i="16"/>
  <c r="E10" i="16"/>
  <c r="G8" i="16"/>
  <c r="E8" i="16"/>
  <c r="G7" i="16"/>
  <c r="E7" i="16"/>
  <c r="G6" i="16"/>
  <c r="E6" i="16"/>
  <c r="G5" i="16"/>
  <c r="E5" i="16"/>
  <c r="G4" i="16"/>
  <c r="E4" i="16"/>
  <c r="A1" i="16"/>
  <c r="A13" i="13"/>
  <c r="G10" i="13"/>
  <c r="E10" i="13"/>
  <c r="G8" i="13"/>
  <c r="E8" i="13"/>
  <c r="G7" i="13"/>
  <c r="E7" i="13"/>
  <c r="G6" i="13"/>
  <c r="E6" i="13"/>
  <c r="G5" i="13"/>
  <c r="E5" i="13"/>
  <c r="G4" i="13"/>
  <c r="E4" i="13"/>
  <c r="A1" i="13"/>
  <c r="A13" i="11"/>
  <c r="G10" i="11"/>
  <c r="E10" i="11"/>
  <c r="G8" i="11"/>
  <c r="E8" i="11"/>
  <c r="G7" i="11"/>
  <c r="E7" i="11"/>
  <c r="G6" i="11"/>
  <c r="E6" i="11"/>
  <c r="G5" i="11"/>
  <c r="E5" i="11"/>
  <c r="G4" i="11"/>
  <c r="E4" i="11"/>
  <c r="A1" i="11"/>
  <c r="A13" i="9"/>
  <c r="G10" i="9"/>
  <c r="E10" i="9"/>
  <c r="G8" i="9"/>
  <c r="E8" i="9"/>
  <c r="G7" i="9"/>
  <c r="E7" i="9"/>
  <c r="G6" i="9"/>
  <c r="E6" i="9"/>
  <c r="G5" i="9"/>
  <c r="E5" i="9"/>
  <c r="G4" i="9"/>
  <c r="G9" i="9" s="1"/>
  <c r="E4" i="9"/>
  <c r="E9" i="9" s="1"/>
  <c r="A1" i="9"/>
  <c r="A13" i="7"/>
  <c r="G10" i="7"/>
  <c r="E10" i="7"/>
  <c r="G8" i="7"/>
  <c r="E8" i="7"/>
  <c r="G7" i="7"/>
  <c r="E7" i="7"/>
  <c r="G6" i="7"/>
  <c r="E6" i="7"/>
  <c r="G5" i="7"/>
  <c r="E5" i="7"/>
  <c r="G4" i="7"/>
  <c r="G9" i="7" s="1"/>
  <c r="E4" i="7"/>
  <c r="A1" i="7"/>
  <c r="A13" i="6"/>
  <c r="G10" i="6"/>
  <c r="E10" i="6"/>
  <c r="G8" i="6"/>
  <c r="E8" i="6"/>
  <c r="G7" i="6"/>
  <c r="E7" i="6"/>
  <c r="G6" i="6"/>
  <c r="E6" i="6"/>
  <c r="G5" i="6"/>
  <c r="E5" i="6"/>
  <c r="G4" i="6"/>
  <c r="E4" i="6"/>
  <c r="A1" i="6"/>
  <c r="A13" i="2"/>
  <c r="G10" i="2"/>
  <c r="E10" i="2"/>
  <c r="G8" i="2"/>
  <c r="E8" i="2"/>
  <c r="G7" i="2"/>
  <c r="E7" i="2"/>
  <c r="G6" i="2"/>
  <c r="E6" i="2"/>
  <c r="G5" i="2"/>
  <c r="E5" i="2"/>
  <c r="G4" i="2"/>
  <c r="E4" i="2"/>
  <c r="A1" i="2"/>
  <c r="A13" i="3"/>
  <c r="G10" i="3"/>
  <c r="E10" i="3"/>
  <c r="G8" i="3"/>
  <c r="E8" i="3"/>
  <c r="G7" i="3"/>
  <c r="E7" i="3"/>
  <c r="G6" i="3"/>
  <c r="E6" i="3"/>
  <c r="G5" i="3"/>
  <c r="E5" i="3"/>
  <c r="G4" i="3"/>
  <c r="E4" i="3"/>
  <c r="A1" i="3"/>
  <c r="G9" i="16" l="1"/>
  <c r="E9" i="16"/>
  <c r="F9" i="16" s="1"/>
  <c r="E9" i="11"/>
  <c r="G9" i="11"/>
  <c r="G9" i="13"/>
  <c r="E9" i="13"/>
  <c r="F9" i="13" s="1"/>
  <c r="F8" i="11"/>
  <c r="F4" i="11"/>
  <c r="F7" i="11"/>
  <c r="F6" i="11"/>
  <c r="F9" i="11"/>
  <c r="F5" i="11"/>
  <c r="F6" i="9"/>
  <c r="F9" i="9"/>
  <c r="F5" i="9"/>
  <c r="F7" i="9"/>
  <c r="F8" i="9"/>
  <c r="F4" i="9"/>
  <c r="E9" i="7"/>
  <c r="F5" i="7" s="1"/>
  <c r="G9" i="2"/>
  <c r="G9" i="6"/>
  <c r="E9" i="6"/>
  <c r="F5" i="6" s="1"/>
  <c r="F4" i="6"/>
  <c r="F7" i="6"/>
  <c r="F6" i="6"/>
  <c r="E9" i="2"/>
  <c r="F4" i="2" s="1"/>
  <c r="F5" i="2"/>
  <c r="F7" i="2"/>
  <c r="F8" i="2"/>
  <c r="G9" i="3"/>
  <c r="E9" i="3"/>
  <c r="F6" i="3" s="1"/>
  <c r="F7" i="16" l="1"/>
  <c r="F8" i="16"/>
  <c r="F6" i="16"/>
  <c r="F4" i="16"/>
  <c r="F5" i="16"/>
  <c r="F7" i="13"/>
  <c r="F4" i="13"/>
  <c r="F6" i="13"/>
  <c r="F8" i="13"/>
  <c r="F5" i="13"/>
  <c r="F9" i="7"/>
  <c r="F6" i="7"/>
  <c r="F7" i="7"/>
  <c r="F4" i="7"/>
  <c r="F8" i="7"/>
  <c r="F9" i="2"/>
  <c r="F6" i="2"/>
  <c r="F8" i="6"/>
  <c r="F9" i="6"/>
  <c r="F5" i="3"/>
  <c r="F9" i="3"/>
  <c r="F8" i="3"/>
  <c r="F7" i="3"/>
  <c r="F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99720EAC-3C9F-4C61-8F27-0F750841E5A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449DD59-C621-4D44-ACC9-25980AB8FB54}">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1214D8C2-FAD8-462B-81CD-A2309DBCF939}">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86C6080B-F4AF-42A5-8169-1BB530EA1F01}">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19D74FAA-1CB5-4087-88C0-5E5FEC624768}">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C840D2B-5D90-4C31-A061-CFE9698BA664}">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738A3243-B683-4DBF-B316-9361040989B7}">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94AAB1D1-283E-409E-B25A-3812C51C455D}">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59AC98E0-29C9-49A8-956E-11EBA8ED7D89}">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72375556-0B0E-4937-BE38-F5C41B826933}">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EF255CD8-D028-47B8-9E9E-B91064BCB813}">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3CBB834A-3554-4E11-8C37-0E1266890F6B}">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89D33DE7-9AFD-4F6D-B1AB-6C52807D5855}">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4554C90A-C984-49D1-B756-82FFCEC8622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349DD23B-FA14-4B7D-9FE8-DFB8194DF671}">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CA1F4121-B7AF-4A8D-ADCB-86FFC0E4FC47}">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779831A6-4E65-4A6C-800C-8C6CD2CBC181}">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95FC8E64-9F01-458D-B090-DE3A6309A00A}">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3C5F455B-F3E5-44ED-A0EB-A85F2FDE2065}">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4CE8F331-4A79-479C-9BC9-638E3005C85E}">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E47CF2FF-F1A9-4BCF-9754-22650C81DD7B}">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578ECD60-F3E8-414B-870C-09C5BFA5FA19}">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252F6B29-375C-4C9C-B92F-2BB68AF64F7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7AB199B0-EBD4-4962-AE6E-1787C1196F38}">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94EB76BF-7AF9-4F47-8E23-EF34AEAC7C99}">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C03E70CB-86B7-44E5-BF43-7EFC79C654BC}">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5CB0064B-527E-4480-BA23-6C85AD44ECB1}">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70339B14-6507-4590-94A8-0EF3D131867D}">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53A7E7D8-24A4-4C4B-ADC2-AFAA7EF47FD8}">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B063CB97-8EAB-46AF-BF00-7A6EAB45AE52}">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39B62905-AF6E-46D3-91CE-D9C590906EAD}">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C4BD16EB-FB74-4E02-AA99-BF5FF675F654}">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8BD12E3-02B9-48DB-8131-746DF55E4D9E}">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A63741E7-466F-4CB6-AF5D-F599D3E58E78}">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2C843749-7CCD-4F0A-B64A-2212A2039716}">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112524BA-6E98-41E8-8752-606A857B205A}">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9695D9D3-5E0D-4A4F-B8BD-F83092566109}">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517D4DB1-8B4A-427D-9A7B-8811E82B5D2A}">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EF154717-740D-4C92-841F-C6BA1727DA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6C5F45E6-44F9-4F1C-B14D-D71CA8BF6E72}">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3A66D6A-D28E-45CA-8FC9-A00FCE9DB18B}">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969D592A-3B99-4FC7-8B50-1C59CF3B282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E859AC96-CB04-49A1-8EB5-623E092D6692}">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3C00AE10-F01E-4752-B7A0-E66A5FAA7683}">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66B28BA-2B55-4C55-AB49-31BA9EF19CE2}">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63BD16EA-80B2-4C36-BE0C-BCF00DAEB02D}">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F2696757-EC3C-4579-AEDD-61CD894E7533}">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A54EEA19-5886-4E42-AD32-63B183931563}">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C2FE8087-4D49-4187-9303-3A8A8BF5E395}">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4C910054-C526-4C02-89B7-AE923EFC0435}">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E10E5D98-EE89-4037-AB93-98FAE915C30D}">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DCE1DEC-2ABE-4813-A9CE-03C16033D66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3FAA0A9E-20BF-4E14-ADDD-E4B8488A67B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903DE631-E18D-4B26-9650-58AD482BA2E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342B5D87-DC97-47EB-A00E-736064B5DA98}">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22DD362E-AF57-4056-AB1E-3D412FE14945}">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C25D6448-1062-4BB2-A889-5171A76526D2}">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803EFDD8-5E43-4C92-A88F-3886E82A21EF}">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40303BE-5AE8-4ED9-857A-C706E78B32EA}">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8E0F543A-9DC4-412F-B95E-ED9FA6553B9A}">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85B84349-EE5F-49CF-93BD-4610445360DA}">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DD359BFF-201E-448F-9948-824476559ED7}">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B87EE253-C080-4121-9D7C-80D91B416496}">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62059C1F-D165-45EC-91CA-CD30B6743FED}">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7526ED0-348B-4FB5-B662-C3F9E816EB9C}">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7E4BCFE0-5824-4E63-ABC5-82A5562B1D75}">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A754130C-B727-4215-B563-E640C1FEEE3C}">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A62ACC1B-C513-4A4C-9077-47F338560E04}">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CD93B8C7-BD81-4493-ABF6-83473A2ADA4D}">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A578755A-6CF0-4956-85F9-0BC1FB084E57}">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EC5CB7F7-612B-4E26-A5CA-023EDEDA3F44}">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4EA37528-80AE-4E6B-9D33-55F3F5CEB3AE}">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FA84962A-36E5-43A4-972A-041ED1BBF5E9}">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114636A1-CB77-4603-B73D-F08BE85DF9A8}">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AAF43F19-CD00-4027-80AE-10A53A2E813E}">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E143E102-224D-4757-8B3E-F3E9E1F97C14}">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33CEC205-756A-4A53-9591-46D7C77D25DC}">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A23D314E-DABB-4267-8B33-0F6EF0313176}">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EFA3CFE-2429-400E-A8AB-AC3AE3FD8C3A}">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D9801A9-8DAE-4361-B25F-00BC7112879A}">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735CCFCD-03A3-4C78-9F3D-55A9DB7146A9}">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3250569C-3E60-4A2D-A775-13D41A8064FE}">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D8EA8C5F-BDDC-4B04-98E4-560EC8F61B0D}">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2B4313A5-E1E7-4164-B679-40F798D74D86}">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7D40EAF4-175D-498B-BEF8-0E2B868ED27F}">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7C4E53AE-EC66-4123-A823-3447D897A444}">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BD1BB865-6C99-488D-8212-AE192FC56E02}">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570E091C-C0C7-47B0-BF3D-A3F9FF03F6AB}">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701AC390-A325-441C-9730-6055835F7297}">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6A045C8F-6528-44B9-ACC1-7507B13D296D}">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AEEF94C3-DD22-4BCF-9E21-1A85A59B9DE8}">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55F67BE5-74C5-4790-B1D5-AAB2D2D1B4ED}">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8EBABFA-BDA5-420B-87AB-07B7D0784BFA}">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A69C9BF3-491B-4FD8-BCC6-ED80BFAAEF5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F0486B89-96B2-48DD-B336-8E22C39A4EAD}">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1B68F89-C335-4253-A1D1-B9B4666AEC2F}">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25C61ED2-E74E-4F05-AB77-407C01C7A12C}">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50A5C487-019E-45FD-86F7-4CD80D1204B6}">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DE3036EF-3036-4EAE-966B-D9B1F07601F2}">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25BC9602-42E8-4695-87FF-354431C3FD8C}">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7A819635-E03B-422B-8430-4E5A25ACB3AB}">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4624D95-CA46-4806-B933-479E9006AB53}">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C03470BE-F39C-4DFE-822F-2C5295F3B3C2}">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F5376E35-E348-438B-854E-31A5332B136F}">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473CC136-B038-4900-B6C9-C999EEC15431}">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5FECFF70-FAFD-4EB7-84C7-7C36B9C20FF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9D8E987B-8966-44C4-97EC-4AC167781E85}">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FC82D-925C-4DFA-9C8C-3E4B68BE2588}">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EFC71CDF-2B2C-4F7A-B6AF-173D51B4B9B8}">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ECB460AF-A061-4B1A-9E67-79E7D5542BA4}">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A34B7AC3-2A75-4FA1-9D01-69B66EC0FCFA}">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36F24132-86C3-4DCA-85B7-416E48DF2D83}">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<sst xmlns="http://schemas.openxmlformats.org/spreadsheetml/2006/main" count="2439" uniqueCount="503">
  <si>
    <t>Test Script Name:</t>
  </si>
  <si>
    <t>TC #:</t>
  </si>
  <si>
    <t>Scenario/Purpose</t>
    <phoneticPr fontId="4" type="noConversion"/>
  </si>
  <si>
    <t>Target Test Case:</t>
    <phoneticPr fontId="4" type="noConversion"/>
  </si>
  <si>
    <t>Testing Requirements:</t>
  </si>
  <si>
    <t>Prerequisite:</t>
    <phoneticPr fontId="4" type="noConversion"/>
  </si>
  <si>
    <t>Tester:</t>
  </si>
  <si>
    <t>Alice.Sun</t>
    <phoneticPr fontId="4" type="noConversion"/>
  </si>
  <si>
    <t>Date:</t>
  </si>
  <si>
    <t xml:space="preserve">Version: </t>
  </si>
  <si>
    <t>1.0</t>
  </si>
  <si>
    <t>Time:</t>
  </si>
  <si>
    <t>Step</t>
  </si>
  <si>
    <t>Description</t>
  </si>
  <si>
    <t>Value</t>
  </si>
  <si>
    <t>Expected Results</t>
  </si>
  <si>
    <t>Result</t>
  </si>
  <si>
    <t>Test Result</t>
  </si>
  <si>
    <t>Defect/Comments</t>
  </si>
  <si>
    <t>P</t>
  </si>
  <si>
    <t>End of Test Case</t>
  </si>
  <si>
    <t>UC001.001</t>
    <phoneticPr fontId="4" type="noConversion"/>
  </si>
  <si>
    <t>Login Sanjel E-Service with correct username and password</t>
    <phoneticPr fontId="3" type="noConversion"/>
  </si>
  <si>
    <t>Done</t>
    <phoneticPr fontId="3" type="noConversion"/>
  </si>
  <si>
    <t>Check Program ID on Main Page</t>
    <phoneticPr fontId="3" type="noConversion"/>
  </si>
  <si>
    <t>UC001.002</t>
    <phoneticPr fontId="4" type="noConversion"/>
  </si>
  <si>
    <t>Test Case Results</t>
  </si>
  <si>
    <t>U</t>
  </si>
  <si>
    <t>F</t>
  </si>
  <si>
    <t>S</t>
  </si>
  <si>
    <t>B</t>
  </si>
  <si>
    <t>Total</t>
  </si>
  <si>
    <t>N/A</t>
  </si>
  <si>
    <t>TC#</t>
  </si>
  <si>
    <t xml:space="preserve">
Test Scripts</t>
    <phoneticPr fontId="4" type="noConversion"/>
  </si>
  <si>
    <t xml:space="preserve">
Expeced Result</t>
  </si>
  <si>
    <t>Test Date</t>
  </si>
  <si>
    <t>Tester</t>
  </si>
  <si>
    <t>Test
Time</t>
  </si>
  <si>
    <t>Comments</t>
  </si>
  <si>
    <t>Click on a concrete Call Sheet</t>
    <phoneticPr fontId="3" type="noConversion"/>
  </si>
  <si>
    <t>Call Sheet information will be expanded</t>
    <phoneticPr fontId="3" type="noConversion"/>
  </si>
  <si>
    <t>Click on Additional Equipment</t>
    <phoneticPr fontId="3" type="noConversion"/>
  </si>
  <si>
    <t>Plug Loading Head page will be displayed</t>
    <phoneticPr fontId="3" type="noConversion"/>
  </si>
  <si>
    <t>Click Add button to add a record</t>
    <phoneticPr fontId="3" type="noConversion"/>
  </si>
  <si>
    <t>Check if Supplier, Manufacturer, Type, Size, Thread Type, Top Drive Adapter Required, Size and Thread Type were displayed in same sequence with that on Head</t>
    <phoneticPr fontId="3" type="noConversion"/>
  </si>
  <si>
    <t>All items should be displayed in same sequence with those on head</t>
    <phoneticPr fontId="3" type="noConversion"/>
  </si>
  <si>
    <t>Click on Update</t>
    <phoneticPr fontId="3" type="noConversion"/>
  </si>
  <si>
    <t>The record will be created successfully</t>
    <phoneticPr fontId="3" type="noConversion"/>
  </si>
  <si>
    <t>UC002.001</t>
    <phoneticPr fontId="3" type="noConversion"/>
  </si>
  <si>
    <t xml:space="preserve">Check if tab order in the the tough books is displayed in same way with that on plug loading head </t>
    <phoneticPr fontId="3" type="noConversion"/>
  </si>
  <si>
    <t xml:space="preserve">Check if tab order in the plug loading head is displayed in same way with that on  the tough books </t>
    <phoneticPr fontId="4" type="noConversion"/>
  </si>
  <si>
    <t>Tab order in the plug loading head should be in the same order with that on the tough books</t>
    <phoneticPr fontId="3" type="noConversion"/>
  </si>
  <si>
    <t>Sun  Alice</t>
    <phoneticPr fontId="3" type="noConversion"/>
  </si>
  <si>
    <t>UC002.001</t>
    <phoneticPr fontId="4" type="noConversion"/>
  </si>
  <si>
    <t>Program ID should be displayed in the format of 
Program ID + Rev/100; Revision column should be removed</t>
    <phoneticPr fontId="3" type="noConversion"/>
  </si>
  <si>
    <t>UC001.001</t>
    <phoneticPr fontId="3" type="noConversion"/>
  </si>
  <si>
    <t>UC001.002</t>
    <phoneticPr fontId="3" type="noConversion"/>
  </si>
  <si>
    <t>Create a Callsheet</t>
    <phoneticPr fontId="3" type="noConversion"/>
  </si>
  <si>
    <t xml:space="preserve"> </t>
    <phoneticPr fontId="4" type="noConversion"/>
  </si>
  <si>
    <t xml:space="preserve">Launch E-Service
</t>
    <phoneticPr fontId="4" type="noConversion"/>
  </si>
  <si>
    <t>User=Administrator</t>
    <phoneticPr fontId="4" type="noConversion"/>
  </si>
  <si>
    <t>Done</t>
    <phoneticPr fontId="4" type="noConversion"/>
  </si>
  <si>
    <t>Click on a Call Sheet</t>
    <phoneticPr fontId="4" type="noConversion"/>
  </si>
  <si>
    <t>Click on Units&amp;Personnel</t>
    <phoneticPr fontId="4" type="noConversion"/>
  </si>
  <si>
    <t xml:space="preserve"> 
</t>
    <phoneticPr fontId="4" type="noConversion"/>
  </si>
  <si>
    <t>Click on a targeted call sheet</t>
    <phoneticPr fontId="4" type="noConversion"/>
  </si>
  <si>
    <t>REMOVE button is in gray and unable to be ticked</t>
    <phoneticPr fontId="3" type="noConversion"/>
  </si>
  <si>
    <t>UC003.001</t>
    <phoneticPr fontId="4" type="noConversion"/>
  </si>
  <si>
    <t>UC003.002</t>
    <phoneticPr fontId="4" type="noConversion"/>
  </si>
  <si>
    <t>Sanjel e-Service || View Call Sheet || Pumping Section || Units&amp;Personnel</t>
    <phoneticPr fontId="4" type="noConversion"/>
  </si>
  <si>
    <t>UC003.003</t>
    <phoneticPr fontId="4" type="noConversion"/>
  </si>
  <si>
    <t>UC003.004</t>
    <phoneticPr fontId="4" type="noConversion"/>
  </si>
  <si>
    <t>Sanjel e-Service || Update Call Sheet || Pumping Section || Units&amp;Personnel</t>
    <phoneticPr fontId="4" type="noConversion"/>
  </si>
  <si>
    <t>CLEAR ALL button is in gray and unable to be ticked</t>
    <phoneticPr fontId="3" type="noConversion"/>
  </si>
  <si>
    <r>
      <t xml:space="preserve">User is unable to click </t>
    </r>
    <r>
      <rPr>
        <b/>
        <sz val="10"/>
        <rFont val="宋体"/>
        <family val="3"/>
        <charset val="134"/>
      </rPr>
      <t xml:space="preserve">REMOVE </t>
    </r>
    <r>
      <rPr>
        <sz val="10"/>
        <rFont val="宋体"/>
        <family val="3"/>
        <charset val="134"/>
      </rPr>
      <t xml:space="preserve">button and </t>
    </r>
    <r>
      <rPr>
        <b/>
        <sz val="10"/>
        <rFont val="宋体"/>
        <family val="3"/>
        <charset val="134"/>
      </rPr>
      <t>CLEAR ALL</t>
    </r>
    <r>
      <rPr>
        <sz val="10"/>
        <rFont val="宋体"/>
        <family val="3"/>
        <charset val="134"/>
      </rPr>
      <t xml:space="preserve"> on the section of Units&amp;Personnel </t>
    </r>
    <phoneticPr fontId="4" type="noConversion"/>
  </si>
  <si>
    <r>
      <t xml:space="preserve">Check if </t>
    </r>
    <r>
      <rPr>
        <b/>
        <sz val="10"/>
        <rFont val="宋体"/>
        <family val="3"/>
        <charset val="134"/>
      </rPr>
      <t>REMOVE</t>
    </r>
    <r>
      <rPr>
        <sz val="10"/>
        <rFont val="宋体"/>
        <family val="3"/>
        <charset val="134"/>
      </rPr>
      <t xml:space="preserve"> button is disabled</t>
    </r>
    <phoneticPr fontId="3" type="noConversion"/>
  </si>
  <si>
    <r>
      <t xml:space="preserve">Check if </t>
    </r>
    <r>
      <rPr>
        <b/>
        <sz val="10"/>
        <rFont val="宋体"/>
        <family val="3"/>
        <charset val="134"/>
      </rPr>
      <t>CLEAR ALL</t>
    </r>
    <r>
      <rPr>
        <sz val="10"/>
        <rFont val="宋体"/>
        <family val="3"/>
        <charset val="134"/>
      </rPr>
      <t xml:space="preserve"> button is disabled</t>
    </r>
    <phoneticPr fontId="3" type="noConversion"/>
  </si>
  <si>
    <t>UC003.001</t>
    <phoneticPr fontId="3" type="noConversion"/>
  </si>
  <si>
    <t>UC003.002</t>
    <phoneticPr fontId="3" type="noConversion"/>
  </si>
  <si>
    <t>Edit unit information and click on update</t>
    <phoneticPr fontId="3" type="noConversion"/>
  </si>
  <si>
    <t>Disable Remove button and Clear All button after ADD unit and crew on Unit Personnel of e-Service</t>
    <phoneticPr fontId="3" type="noConversion"/>
  </si>
  <si>
    <t>UC003.003</t>
    <phoneticPr fontId="3" type="noConversion"/>
  </si>
  <si>
    <t>UC003.004</t>
    <phoneticPr fontId="3" type="noConversion"/>
  </si>
  <si>
    <t xml:space="preserve">User is unable to click REMOVE button and CLEAR ALL on the section of Units&amp;Personnel </t>
    <phoneticPr fontId="3" type="noConversion"/>
  </si>
  <si>
    <r>
      <t xml:space="preserve">User is unable to click </t>
    </r>
    <r>
      <rPr>
        <b/>
        <sz val="10"/>
        <rFont val="宋体"/>
        <family val="3"/>
        <charset val="134"/>
      </rPr>
      <t>REMOVE</t>
    </r>
    <r>
      <rPr>
        <sz val="10"/>
        <rFont val="宋体"/>
        <family val="3"/>
        <charset val="134"/>
      </rPr>
      <t xml:space="preserve"> button and </t>
    </r>
    <r>
      <rPr>
        <b/>
        <sz val="10"/>
        <rFont val="宋体"/>
        <family val="3"/>
        <charset val="134"/>
      </rPr>
      <t>CLEAR ALL button</t>
    </r>
    <r>
      <rPr>
        <sz val="10"/>
        <rFont val="宋体"/>
        <family val="3"/>
        <charset val="134"/>
      </rPr>
      <t xml:space="preserve"> on the section of Units&amp;Personnel </t>
    </r>
    <phoneticPr fontId="4" type="noConversion"/>
  </si>
  <si>
    <t xml:space="preserve">User is unable to click REMOVE button and CLEAR ALL button on the section of Units&amp;Personnel </t>
    <phoneticPr fontId="3" type="noConversion"/>
  </si>
  <si>
    <t>User is unable to click REMOVE button and CLEAR ALL during update units and crew</t>
    <phoneticPr fontId="3" type="noConversion"/>
  </si>
  <si>
    <t>Callsheet information will be fully displayed</t>
    <phoneticPr fontId="4" type="noConversion"/>
  </si>
  <si>
    <t>View Call Sheet page will be displayed</t>
    <phoneticPr fontId="3" type="noConversion"/>
  </si>
  <si>
    <t>Crew and Units page will be displayed</t>
    <phoneticPr fontId="4" type="noConversion"/>
  </si>
  <si>
    <t>Disable Remove button and Clear All button on View Call Sheet</t>
    <phoneticPr fontId="3" type="noConversion"/>
  </si>
  <si>
    <t>Disable Remove button and Clear All button after EDIT unit and crew on View Call Sheet</t>
    <phoneticPr fontId="3" type="noConversion"/>
  </si>
  <si>
    <t xml:space="preserve">Sanjel e-Service || View Call Sheet || Pumping Section || Units&amp;Personnel || Edit </t>
    <phoneticPr fontId="4" type="noConversion"/>
  </si>
  <si>
    <t xml:space="preserve">Click on a unit to edit </t>
    <phoneticPr fontId="4" type="noConversion"/>
  </si>
  <si>
    <t>Edit unit page will be displayed</t>
    <phoneticPr fontId="4" type="noConversion"/>
  </si>
  <si>
    <t>The unit information will be updated successfully</t>
    <phoneticPr fontId="4" type="noConversion"/>
  </si>
  <si>
    <t>Disable Remove button and Clear All button after ADD unit on View Call Sheet</t>
    <phoneticPr fontId="3" type="noConversion"/>
  </si>
  <si>
    <r>
      <t xml:space="preserve">User should be unable to click </t>
    </r>
    <r>
      <rPr>
        <b/>
        <sz val="10"/>
        <rFont val="宋体"/>
        <family val="3"/>
        <charset val="134"/>
      </rPr>
      <t>REMOVE</t>
    </r>
    <r>
      <rPr>
        <sz val="10"/>
        <rFont val="宋体"/>
        <family val="3"/>
        <charset val="134"/>
      </rPr>
      <t xml:space="preserve"> button and </t>
    </r>
    <r>
      <rPr>
        <b/>
        <sz val="10"/>
        <rFont val="宋体"/>
        <family val="3"/>
        <charset val="134"/>
      </rPr>
      <t>CLEAR ALL button</t>
    </r>
    <r>
      <rPr>
        <sz val="10"/>
        <rFont val="宋体"/>
        <family val="3"/>
        <charset val="134"/>
      </rPr>
      <t xml:space="preserve"> on the section of Units&amp;Personnel </t>
    </r>
    <phoneticPr fontId="4" type="noConversion"/>
  </si>
  <si>
    <t xml:space="preserve">User should be unable to click REMOVE button and CLEAR ALL button on the section of Units&amp;Personnel </t>
    <phoneticPr fontId="3" type="noConversion"/>
  </si>
  <si>
    <t>Disable Remove button and Clear All button on the section of Update Call Sheet</t>
    <phoneticPr fontId="3" type="noConversion"/>
  </si>
  <si>
    <r>
      <t xml:space="preserve">User is unable to click </t>
    </r>
    <r>
      <rPr>
        <b/>
        <sz val="10"/>
        <rFont val="宋体"/>
        <family val="3"/>
        <charset val="134"/>
      </rPr>
      <t xml:space="preserve">REMOVE </t>
    </r>
    <r>
      <rPr>
        <sz val="10"/>
        <rFont val="宋体"/>
        <family val="3"/>
        <charset val="134"/>
      </rPr>
      <t xml:space="preserve">button and </t>
    </r>
    <r>
      <rPr>
        <b/>
        <sz val="10"/>
        <rFont val="宋体"/>
        <family val="3"/>
        <charset val="134"/>
      </rPr>
      <t>CLEAR ALL</t>
    </r>
    <r>
      <rPr>
        <sz val="10"/>
        <rFont val="宋体"/>
        <family val="3"/>
        <charset val="134"/>
      </rPr>
      <t xml:space="preserve"> during update units and personnel</t>
    </r>
    <phoneticPr fontId="4" type="noConversion"/>
  </si>
  <si>
    <t>No unit record exists for the call sheet</t>
    <phoneticPr fontId="4" type="noConversion"/>
  </si>
  <si>
    <t>Check if CLEAR ALL button is disabled</t>
    <phoneticPr fontId="3" type="noConversion"/>
  </si>
  <si>
    <t>ClEAR ALL button is enabled and will display a message "Are you sure to clear all unit information" once user clicks on the button</t>
    <phoneticPr fontId="3" type="noConversion"/>
  </si>
  <si>
    <t>UC003.005</t>
    <phoneticPr fontId="4" type="noConversion"/>
  </si>
  <si>
    <t>UC003.005</t>
    <phoneticPr fontId="3" type="noConversion"/>
  </si>
  <si>
    <t>Disable Remove button and Clear All button on the section of Task-- Update Call Sheet</t>
    <phoneticPr fontId="3" type="noConversion"/>
  </si>
  <si>
    <t>User is unable to click REMOVE button and CLEAR ALL during update units and personnel</t>
    <phoneticPr fontId="3" type="noConversion"/>
  </si>
  <si>
    <t>UC003.006</t>
    <phoneticPr fontId="4" type="noConversion"/>
  </si>
  <si>
    <t>UC003.006</t>
    <phoneticPr fontId="3" type="noConversion"/>
  </si>
  <si>
    <t>Callsheet Status = Locked
Callsheet number = 1108394</t>
    <phoneticPr fontId="3" type="noConversion"/>
  </si>
  <si>
    <t>Callsheet Status = Locked
Callsheet id = 1108457</t>
    <phoneticPr fontId="3" type="noConversion"/>
  </si>
  <si>
    <t>Callsheet Status = Ready
Callsheet id = 1108420</t>
    <phoneticPr fontId="3" type="noConversion"/>
  </si>
  <si>
    <t>Login E-Program</t>
    <phoneticPr fontId="3" type="noConversion"/>
  </si>
  <si>
    <t>Check REV number on Main Page</t>
    <phoneticPr fontId="3" type="noConversion"/>
  </si>
  <si>
    <t>The column REV number should not be displayed</t>
    <phoneticPr fontId="3" type="noConversion"/>
  </si>
  <si>
    <t>Program ID = ProgramID+Rev/100</t>
    <phoneticPr fontId="3" type="noConversion"/>
  </si>
  <si>
    <t>UC001-1</t>
    <phoneticPr fontId="4" type="noConversion"/>
  </si>
  <si>
    <t>Login Sanjel e-Service</t>
    <phoneticPr fontId="3" type="noConversion"/>
  </si>
  <si>
    <t>Check program ID on Main Page of e-Service</t>
    <phoneticPr fontId="4" type="noConversion"/>
  </si>
  <si>
    <t>Callsheet status = inprogress</t>
    <phoneticPr fontId="3" type="noConversion"/>
  </si>
  <si>
    <t>Check program ID on the left corner</t>
    <phoneticPr fontId="3" type="noConversion"/>
  </si>
  <si>
    <t>PRG2300506.01</t>
    <phoneticPr fontId="3" type="noConversion"/>
  </si>
  <si>
    <t>Click on one call sheet in locked status</t>
    <phoneticPr fontId="3" type="noConversion"/>
  </si>
  <si>
    <t>Click on one call sheet in inprogress status</t>
    <phoneticPr fontId="3" type="noConversion"/>
  </si>
  <si>
    <t>Callsheet status = locked</t>
    <phoneticPr fontId="3" type="noConversion"/>
  </si>
  <si>
    <r>
      <rPr>
        <b/>
        <sz val="14"/>
        <rFont val="宋体"/>
        <family val="3"/>
        <charset val="134"/>
      </rPr>
      <t>Update Call Sheet</t>
    </r>
    <r>
      <rPr>
        <sz val="14"/>
        <rFont val="宋体"/>
        <family val="3"/>
        <charset val="134"/>
      </rPr>
      <t xml:space="preserve"> page will be displayed</t>
    </r>
    <phoneticPr fontId="3" type="noConversion"/>
  </si>
  <si>
    <r>
      <rPr>
        <b/>
        <sz val="14"/>
        <rFont val="宋体"/>
        <family val="3"/>
        <charset val="134"/>
      </rPr>
      <t>View Call Sheet</t>
    </r>
    <r>
      <rPr>
        <sz val="14"/>
        <rFont val="宋体"/>
        <family val="3"/>
        <charset val="134"/>
      </rPr>
      <t xml:space="preserve"> page will be displayed</t>
    </r>
    <phoneticPr fontId="3" type="noConversion"/>
  </si>
  <si>
    <t>PRG2200714.01</t>
    <phoneticPr fontId="3" type="noConversion"/>
  </si>
  <si>
    <t xml:space="preserve">Sanjel e-Service || Main Page </t>
    <phoneticPr fontId="3" type="noConversion"/>
  </si>
  <si>
    <t>UC001-2</t>
    <phoneticPr fontId="4" type="noConversion"/>
  </si>
  <si>
    <t>Sanjel e-Service | Task | Create Call Sheet</t>
    <phoneticPr fontId="3" type="noConversion"/>
  </si>
  <si>
    <t>Click on Task-&gt;Create a Call Sheet</t>
    <phoneticPr fontId="3" type="noConversion"/>
  </si>
  <si>
    <t>Create Call Sheet page will be displayed</t>
    <phoneticPr fontId="3" type="noConversion"/>
  </si>
  <si>
    <t>System should display "Please enter a programID with a version number"</t>
    <phoneticPr fontId="3" type="noConversion"/>
  </si>
  <si>
    <t>PRG2300711.00</t>
    <phoneticPr fontId="3" type="noConversion"/>
  </si>
  <si>
    <t>ProductCasing(Casing Size:114.3mm)</t>
    <phoneticPr fontId="3" type="noConversion"/>
  </si>
  <si>
    <t>Step1/10-Select Business Unit</t>
    <phoneticPr fontId="3" type="noConversion"/>
  </si>
  <si>
    <t xml:space="preserve">Step2/10-Input ProgramID
 * Only inputs a program ID without Decimal </t>
    <phoneticPr fontId="3" type="noConversion"/>
  </si>
  <si>
    <t>Step2/10- Input ProgramID+REV/100</t>
    <phoneticPr fontId="3" type="noConversion"/>
  </si>
  <si>
    <t>Step3/10- Select Job Type</t>
    <phoneticPr fontId="3" type="noConversion"/>
  </si>
  <si>
    <t>Step4/10- Input CallSheet Header Information</t>
    <phoneticPr fontId="3" type="noConversion"/>
  </si>
  <si>
    <t>Step5/10-Input Callsheet Header Information</t>
    <phoneticPr fontId="3" type="noConversion"/>
  </si>
  <si>
    <t xml:space="preserve">Step6/10-Input Callsheet Header Pricing </t>
    <phoneticPr fontId="3" type="noConversion"/>
  </si>
  <si>
    <t>Step7/10-Input Callsheet Header Well Hardware</t>
    <phoneticPr fontId="3" type="noConversion"/>
  </si>
  <si>
    <t>Step8/10-Input Callsheet Well Specifics</t>
    <phoneticPr fontId="3" type="noConversion"/>
  </si>
  <si>
    <t>Step9/10-Input Pumping Service Line Section Information</t>
    <phoneticPr fontId="3" type="noConversion"/>
  </si>
  <si>
    <t xml:space="preserve">Step10/10 Input Pumping Service Line Section Information </t>
    <phoneticPr fontId="3" type="noConversion"/>
  </si>
  <si>
    <t>Click on submit</t>
    <phoneticPr fontId="3" type="noConversion"/>
  </si>
  <si>
    <t>Click on search by customized by this week</t>
    <phoneticPr fontId="3" type="noConversion"/>
  </si>
  <si>
    <t xml:space="preserve">All records generated within this week </t>
    <phoneticPr fontId="3" type="noConversion"/>
  </si>
  <si>
    <t>Check program ID on Main Page of e-Service</t>
    <phoneticPr fontId="3" type="noConversion"/>
  </si>
  <si>
    <t>Check Program ID of newly created call sheet</t>
    <phoneticPr fontId="3" type="noConversion"/>
  </si>
  <si>
    <t>Program ID can be displayed as ProgramID+REV/100</t>
    <phoneticPr fontId="3" type="noConversion"/>
  </si>
  <si>
    <t>UC001.003</t>
    <phoneticPr fontId="4" type="noConversion"/>
  </si>
  <si>
    <t>Create CallSheet --Input Program ID</t>
    <phoneticPr fontId="4" type="noConversion"/>
  </si>
  <si>
    <t>Create CallSheet -- Program Not Imported</t>
    <phoneticPr fontId="4" type="noConversion"/>
  </si>
  <si>
    <t>UC001-3</t>
    <phoneticPr fontId="4" type="noConversion"/>
  </si>
  <si>
    <t>Step2/10-Program ID Not Input</t>
    <phoneticPr fontId="3" type="noConversion"/>
  </si>
  <si>
    <t>Step3/10-Select Job Type</t>
    <phoneticPr fontId="3" type="noConversion"/>
  </si>
  <si>
    <t>Step4/10-Input CallSheet Header Information</t>
    <phoneticPr fontId="3" type="noConversion"/>
  </si>
  <si>
    <t>Skip  the step</t>
    <phoneticPr fontId="3" type="noConversion"/>
  </si>
  <si>
    <t>Step5/10-Input Callsheet Header Well Information</t>
    <phoneticPr fontId="3" type="noConversion"/>
  </si>
  <si>
    <t>Step6/10-Input Callsheet Header Pricing Information</t>
    <phoneticPr fontId="3" type="noConversion"/>
  </si>
  <si>
    <t>Step8/10-Input Callsheet Header Well Specifics</t>
    <phoneticPr fontId="3" type="noConversion"/>
  </si>
  <si>
    <t>Step10/10 Input Pumping Service Line Section Details</t>
    <phoneticPr fontId="3" type="noConversion"/>
  </si>
  <si>
    <t>Click on Finish</t>
    <phoneticPr fontId="3" type="noConversion"/>
  </si>
  <si>
    <t>UC001.004</t>
    <phoneticPr fontId="4" type="noConversion"/>
  </si>
  <si>
    <t>UC001-4</t>
    <phoneticPr fontId="4" type="noConversion"/>
  </si>
  <si>
    <t xml:space="preserve">Print Call Sheet </t>
    <phoneticPr fontId="4" type="noConversion"/>
  </si>
  <si>
    <t>Click on Task-&gt; Print Call Sheet</t>
    <phoneticPr fontId="3" type="noConversion"/>
  </si>
  <si>
    <t>Select Call Sheet From Server page will be displayed</t>
    <phoneticPr fontId="3" type="noConversion"/>
  </si>
  <si>
    <t>Click on a targeted call sheet and click on next</t>
    <phoneticPr fontId="3" type="noConversion"/>
  </si>
  <si>
    <t>Print Call Sheet: Call sheet ID will be displayed</t>
    <phoneticPr fontId="3" type="noConversion"/>
  </si>
  <si>
    <t xml:space="preserve"> </t>
    <phoneticPr fontId="3" type="noConversion"/>
  </si>
  <si>
    <t>Cementing Call Sheet will be displayed</t>
    <phoneticPr fontId="3" type="noConversion"/>
  </si>
  <si>
    <t>Check program ID on the right corner</t>
    <phoneticPr fontId="3" type="noConversion"/>
  </si>
  <si>
    <t>ProgramId: ProgramID+REV/100</t>
    <phoneticPr fontId="3" type="noConversion"/>
  </si>
  <si>
    <t>Click on print button</t>
    <phoneticPr fontId="3" type="noConversion"/>
  </si>
  <si>
    <t>Call sheet can be printed successfully</t>
    <phoneticPr fontId="3" type="noConversion"/>
  </si>
  <si>
    <t>Check if ProgramID will be printed in the format of ProgramID+REV/100</t>
    <phoneticPr fontId="3" type="noConversion"/>
  </si>
  <si>
    <t>UC001.005</t>
    <phoneticPr fontId="4" type="noConversion"/>
  </si>
  <si>
    <t>Click on Task-&gt; Print Job Package</t>
    <phoneticPr fontId="3" type="noConversion"/>
  </si>
  <si>
    <t>Click on a targeted Job Package and click on next</t>
    <phoneticPr fontId="3" type="noConversion"/>
  </si>
  <si>
    <t>Print Selected Job Package will be displayed</t>
    <phoneticPr fontId="3" type="noConversion"/>
  </si>
  <si>
    <r>
      <t xml:space="preserve">Tick up the checkbox before </t>
    </r>
    <r>
      <rPr>
        <b/>
        <sz val="14"/>
        <rFont val="宋体"/>
        <family val="3"/>
        <charset val="134"/>
      </rPr>
      <t>Print Service Ticket</t>
    </r>
    <phoneticPr fontId="3" type="noConversion"/>
  </si>
  <si>
    <t>Print Service Ticket will be displayed</t>
    <phoneticPr fontId="3" type="noConversion"/>
  </si>
  <si>
    <t>PRG2300351.00</t>
    <phoneticPr fontId="3" type="noConversion"/>
  </si>
  <si>
    <t>UC001.006</t>
    <phoneticPr fontId="4" type="noConversion"/>
  </si>
  <si>
    <t>Sanjel e-Service || Job Package from Local</t>
    <phoneticPr fontId="3" type="noConversion"/>
  </si>
  <si>
    <t>UC001-5</t>
    <phoneticPr fontId="4" type="noConversion"/>
  </si>
  <si>
    <t>Sanjel e-Service || Print Call Sheet</t>
    <phoneticPr fontId="3" type="noConversion"/>
  </si>
  <si>
    <r>
      <rPr>
        <b/>
        <sz val="14"/>
        <rFont val="宋体"/>
        <family val="3"/>
        <charset val="134"/>
      </rPr>
      <t>Select Job Package From Local</t>
    </r>
    <r>
      <rPr>
        <sz val="14"/>
        <rFont val="宋体"/>
        <family val="3"/>
        <charset val="134"/>
      </rPr>
      <t xml:space="preserve"> will be displayed</t>
    </r>
    <phoneticPr fontId="3" type="noConversion"/>
  </si>
  <si>
    <t>Print Job Package from Local</t>
    <phoneticPr fontId="4" type="noConversion"/>
  </si>
  <si>
    <t>Print Job Package from Server</t>
    <phoneticPr fontId="4" type="noConversion"/>
  </si>
  <si>
    <t>Sanjel e-Service || Job Package from Server</t>
    <phoneticPr fontId="3" type="noConversion"/>
  </si>
  <si>
    <t>Click on Job Packages from Server</t>
    <phoneticPr fontId="3" type="noConversion"/>
  </si>
  <si>
    <t>Concrete jobs with detailed information will be displayed</t>
    <phoneticPr fontId="3" type="noConversion"/>
  </si>
  <si>
    <t>Click on a targeted Job and click on Print</t>
    <phoneticPr fontId="3" type="noConversion"/>
  </si>
  <si>
    <t>Print Job Package from Server will be displayed</t>
    <phoneticPr fontId="3" type="noConversion"/>
  </si>
  <si>
    <r>
      <t xml:space="preserve">Tick up the checkbox before </t>
    </r>
    <r>
      <rPr>
        <b/>
        <sz val="14"/>
        <rFont val="宋体"/>
        <family val="3"/>
        <charset val="134"/>
      </rPr>
      <t>Print Field Estimate Service Ticket</t>
    </r>
    <phoneticPr fontId="3" type="noConversion"/>
  </si>
  <si>
    <t>Print Cementing Service Report page will be displayed</t>
    <phoneticPr fontId="3" type="noConversion"/>
  </si>
  <si>
    <r>
      <t xml:space="preserve">Tick up the checkbox before </t>
    </r>
    <r>
      <rPr>
        <b/>
        <sz val="14"/>
        <rFont val="宋体"/>
        <family val="3"/>
        <charset val="134"/>
      </rPr>
      <t>Print Pumping Service Report</t>
    </r>
    <r>
      <rPr>
        <sz val="14"/>
        <rFont val="宋体"/>
        <family val="3"/>
        <charset val="134"/>
      </rPr>
      <t xml:space="preserve"> and click Print</t>
    </r>
    <phoneticPr fontId="3" type="noConversion"/>
  </si>
  <si>
    <t>PRG2300591.00</t>
    <phoneticPr fontId="3" type="noConversion"/>
  </si>
  <si>
    <t>UC001.007</t>
    <phoneticPr fontId="4" type="noConversion"/>
  </si>
  <si>
    <t>Print Job Package Awaiting Approval</t>
    <phoneticPr fontId="4" type="noConversion"/>
  </si>
  <si>
    <t>Sanjel e-Service || Job Package Awaiting Approval</t>
    <phoneticPr fontId="3" type="noConversion"/>
  </si>
  <si>
    <t>Click on Job Packages Awaiting Approval</t>
    <phoneticPr fontId="3" type="noConversion"/>
  </si>
  <si>
    <t>Jobs awaiting approval will be displayed</t>
    <phoneticPr fontId="3" type="noConversion"/>
  </si>
  <si>
    <t>UC001.008</t>
    <phoneticPr fontId="4" type="noConversion"/>
  </si>
  <si>
    <t>UC001-8</t>
    <phoneticPr fontId="4" type="noConversion"/>
  </si>
  <si>
    <t>UC001-7</t>
    <phoneticPr fontId="4" type="noConversion"/>
  </si>
  <si>
    <t>UC001-6</t>
    <phoneticPr fontId="4" type="noConversion"/>
  </si>
  <si>
    <t xml:space="preserve">Print Job Package </t>
    <phoneticPr fontId="4" type="noConversion"/>
  </si>
  <si>
    <t xml:space="preserve">Sanjel e-Service || Task || Print Job Package </t>
    <phoneticPr fontId="3" type="noConversion"/>
  </si>
  <si>
    <t>UC001.003</t>
    <phoneticPr fontId="3" type="noConversion"/>
  </si>
  <si>
    <t>UC001.004</t>
    <phoneticPr fontId="3" type="noConversion"/>
  </si>
  <si>
    <t>UC001.005</t>
    <phoneticPr fontId="3" type="noConversion"/>
  </si>
  <si>
    <t>UC001.006</t>
    <phoneticPr fontId="3" type="noConversion"/>
  </si>
  <si>
    <t>UC001.007</t>
    <phoneticPr fontId="3" type="noConversion"/>
  </si>
  <si>
    <t>UC001.008</t>
    <phoneticPr fontId="3" type="noConversion"/>
  </si>
  <si>
    <t>Create CallSheet -- Program Not Imported</t>
    <phoneticPr fontId="3" type="noConversion"/>
  </si>
  <si>
    <t>Print Call Sheet</t>
    <phoneticPr fontId="3" type="noConversion"/>
  </si>
  <si>
    <t>Print Job Package from Local</t>
    <phoneticPr fontId="3" type="noConversion"/>
  </si>
  <si>
    <t>Print Job Package from Server</t>
    <phoneticPr fontId="3" type="noConversion"/>
  </si>
  <si>
    <t>Print Job Package Awaiting Approval</t>
    <phoneticPr fontId="3" type="noConversion"/>
  </si>
  <si>
    <t>Print Job Package</t>
    <phoneticPr fontId="3" type="noConversion"/>
  </si>
  <si>
    <t>Test Program ID can be displayed in the format of ProgramID.REV/100</t>
    <phoneticPr fontId="3" type="noConversion"/>
  </si>
  <si>
    <t>Test Program ID can be displayed in correct format while print call sheet - ProgramID.REV/100.</t>
    <phoneticPr fontId="3" type="noConversion"/>
  </si>
  <si>
    <t>Test Program ID can be displayed in correct Format --ProgramID.REV/100</t>
    <phoneticPr fontId="3" type="noConversion"/>
  </si>
  <si>
    <t>User=Field Supervisor</t>
    <phoneticPr fontId="4" type="noConversion"/>
  </si>
  <si>
    <t>done</t>
    <phoneticPr fontId="4" type="noConversion"/>
  </si>
  <si>
    <t xml:space="preserve">Click on Windows
</t>
    <phoneticPr fontId="3" type="noConversion"/>
  </si>
  <si>
    <t>A list with reset username options will be displayed</t>
    <phoneticPr fontId="3" type="noConversion"/>
  </si>
  <si>
    <t>Click on Log On to input username and password, login as Field Supervisor</t>
    <phoneticPr fontId="3" type="noConversion"/>
  </si>
  <si>
    <t>Login Successful</t>
    <phoneticPr fontId="3" type="noConversion"/>
  </si>
  <si>
    <t>Login Successful</t>
    <phoneticPr fontId="4" type="noConversion"/>
  </si>
  <si>
    <t>Sanjel e-Service ||Call Sheets From Server || View Call Sheet || Pumping Section || Units&amp;Personnel</t>
    <phoneticPr fontId="4" type="noConversion"/>
  </si>
  <si>
    <t>Supervisor will be navigated to Call Sheets from Server section</t>
    <phoneticPr fontId="3" type="noConversion"/>
  </si>
  <si>
    <t>A list of call sheet will be displayed</t>
    <phoneticPr fontId="3" type="noConversion"/>
  </si>
  <si>
    <t xml:space="preserve">Login E-Service with Administrator role
</t>
    <phoneticPr fontId="4" type="noConversion"/>
  </si>
  <si>
    <t>System will display a pop up showing "User has no permission to execute UpdateCallSheetController"</t>
    <phoneticPr fontId="3" type="noConversion"/>
  </si>
  <si>
    <t>User=Adminitrator</t>
    <phoneticPr fontId="4" type="noConversion"/>
  </si>
  <si>
    <t>User = Administrator</t>
    <phoneticPr fontId="4" type="noConversion"/>
  </si>
  <si>
    <t>Callsheet Status = Locked
Callsheet number = 1108456</t>
    <phoneticPr fontId="3" type="noConversion"/>
  </si>
  <si>
    <t>Click on a targeted call sheet</t>
    <phoneticPr fontId="3" type="noConversion"/>
  </si>
  <si>
    <t>Callsheet Status = Inprogress
Callsheet id = 1108461</t>
    <phoneticPr fontId="4" type="noConversion"/>
  </si>
  <si>
    <t>System will display a pop up showing "User has no permission to execute UpdateCallSheetController"</t>
    <phoneticPr fontId="4" type="noConversion"/>
  </si>
  <si>
    <t>Callsheet Status = Cancled
Callsheet number = 1108412</t>
    <phoneticPr fontId="3" type="noConversion"/>
  </si>
  <si>
    <t>Disable Remove button and Clear All button on View Call Sheet -- Job Packages from Local</t>
    <phoneticPr fontId="3" type="noConversion"/>
  </si>
  <si>
    <t>UC003.008</t>
    <phoneticPr fontId="4" type="noConversion"/>
  </si>
  <si>
    <t>UC003.007</t>
    <phoneticPr fontId="4" type="noConversion"/>
  </si>
  <si>
    <t>Click on Job Packages from Local</t>
    <phoneticPr fontId="3" type="noConversion"/>
  </si>
  <si>
    <t>A list of  Job Number will be displayed</t>
    <phoneticPr fontId="3" type="noConversion"/>
  </si>
  <si>
    <t>Click on a targeted Service Ticket</t>
    <phoneticPr fontId="4" type="noConversion"/>
  </si>
  <si>
    <t>Job Status = Inprogress
Callsheet number = 1108426</t>
    <phoneticPr fontId="3" type="noConversion"/>
  </si>
  <si>
    <t>Update Job Package from Local page will be displayed</t>
    <phoneticPr fontId="4" type="noConversion"/>
  </si>
  <si>
    <t xml:space="preserve">Login E-Service 
</t>
    <phoneticPr fontId="4" type="noConversion"/>
  </si>
  <si>
    <t>UC003.009</t>
    <phoneticPr fontId="4" type="noConversion"/>
  </si>
  <si>
    <t xml:space="preserve">Click on Log On, input correct username and password
</t>
    <phoneticPr fontId="4" type="noConversion"/>
  </si>
  <si>
    <t>Disable Remove button and Clear All button on View Call Sheet -- Job Packages Awaiting Approval</t>
    <phoneticPr fontId="3" type="noConversion"/>
  </si>
  <si>
    <t>Sanjel e-Service || Job Packages Awaiting Approval</t>
    <phoneticPr fontId="4" type="noConversion"/>
  </si>
  <si>
    <t>System will display a pop up "User has no permission to execute ApprovalJobPackageFromServerController"</t>
    <phoneticPr fontId="3" type="noConversion"/>
  </si>
  <si>
    <t>UC003.010</t>
    <phoneticPr fontId="4" type="noConversion"/>
  </si>
  <si>
    <t>Disable Remove button and Clear All button on View Call Sheet -- Job Packages From Server</t>
    <phoneticPr fontId="3" type="noConversion"/>
  </si>
  <si>
    <t>Test if supervisor is able to Remove or Clear All on Job Packages from Server</t>
    <phoneticPr fontId="3" type="noConversion"/>
  </si>
  <si>
    <t>Click on Job Packages From Server</t>
    <phoneticPr fontId="3" type="noConversion"/>
  </si>
  <si>
    <t>System will display a list of Job number</t>
    <phoneticPr fontId="3" type="noConversion"/>
  </si>
  <si>
    <t>Click on a Job Number</t>
    <phoneticPr fontId="3" type="noConversion"/>
  </si>
  <si>
    <t>Job NumberID = 477481
Status = Complete</t>
    <phoneticPr fontId="3" type="noConversion"/>
  </si>
  <si>
    <t>View Job Package From Server page will be displayed</t>
    <phoneticPr fontId="3" type="noConversion"/>
  </si>
  <si>
    <t>Click on Units &amp; Personnel</t>
    <phoneticPr fontId="3" type="noConversion"/>
  </si>
  <si>
    <t>The section of Crew and Units will be displayed</t>
    <phoneticPr fontId="3" type="noConversion"/>
  </si>
  <si>
    <t>REMOVE button is in gray and can not be edited</t>
    <phoneticPr fontId="3" type="noConversion"/>
  </si>
  <si>
    <t>Check if CLEAR ALL button is in gray and can not be edited</t>
    <phoneticPr fontId="3" type="noConversion"/>
  </si>
  <si>
    <t>Check if REMOVE button is in gray and can not be edited</t>
    <phoneticPr fontId="3" type="noConversion"/>
  </si>
  <si>
    <t>CLEAR ALL button is in gray and can not be edited</t>
    <phoneticPr fontId="3" type="noConversion"/>
  </si>
  <si>
    <t>Check program ID on Program Header</t>
    <phoneticPr fontId="3" type="noConversion"/>
  </si>
  <si>
    <t>Callsheetnumber = 1108529</t>
    <phoneticPr fontId="3" type="noConversion"/>
  </si>
  <si>
    <t>UC004.001</t>
    <phoneticPr fontId="4" type="noConversion"/>
  </si>
  <si>
    <t>UC004.002</t>
    <phoneticPr fontId="4" type="noConversion"/>
  </si>
  <si>
    <t>Create Call Sheet - Import Program ID</t>
    <phoneticPr fontId="3" type="noConversion"/>
  </si>
  <si>
    <t>Well Type, Well Objective and Remedial Objective information should be imported once user has imported program ID</t>
    <phoneticPr fontId="4" type="noConversion"/>
  </si>
  <si>
    <t>System will display Call Sheet from Server section</t>
    <phoneticPr fontId="4" type="noConversion"/>
  </si>
  <si>
    <t xml:space="preserve">Click on New </t>
    <phoneticPr fontId="3" type="noConversion"/>
  </si>
  <si>
    <t>System will display Step2 of 10 - Select Program ID</t>
    <phoneticPr fontId="3" type="noConversion"/>
  </si>
  <si>
    <t>Input program ID</t>
    <phoneticPr fontId="4" type="noConversion"/>
  </si>
  <si>
    <t xml:space="preserve">Click on next </t>
    <phoneticPr fontId="3" type="noConversion"/>
  </si>
  <si>
    <t>User has created a program ID</t>
    <phoneticPr fontId="4" type="noConversion"/>
  </si>
  <si>
    <t>Check if the value of Well Type is populated and if the dropdown list is disabled</t>
    <phoneticPr fontId="3" type="noConversion"/>
  </si>
  <si>
    <t>Check if the value of Well Objective is populated and if the dropdown list is disabled</t>
    <phoneticPr fontId="3" type="noConversion"/>
  </si>
  <si>
    <t>e-Service Well Objective = e-Program Well Objective
The dropdown list is disabled</t>
    <phoneticPr fontId="3" type="noConversion"/>
  </si>
  <si>
    <t>e-Service Well Type  = e-Program Well Type
The dropdown list is disabled</t>
    <phoneticPr fontId="3" type="noConversion"/>
  </si>
  <si>
    <t>Check if the value of Remedial Objective has been populated and if the dropdown list is disabled</t>
    <phoneticPr fontId="3" type="noConversion"/>
  </si>
  <si>
    <t>e-Service Remedial Objective = e-Program Remedial Objective
The dropdown list is disabled</t>
    <phoneticPr fontId="3" type="noConversion"/>
  </si>
  <si>
    <t xml:space="preserve">Fill in all mandatory fields and click on next </t>
    <phoneticPr fontId="3" type="noConversion"/>
  </si>
  <si>
    <t>Step 5 of 10 Input Call Sheet Header Well Information
Input mandatory fields and click on next</t>
    <phoneticPr fontId="3" type="noConversion"/>
  </si>
  <si>
    <t>Step 6 of 10 Input Call Sheet Header Pricing Information
Input mandatory fields and click on next</t>
    <phoneticPr fontId="3" type="noConversion"/>
  </si>
  <si>
    <t>Step 7 of 10 Input Call Sheet Header Well Hardware
Input mandatory fields and click on next</t>
    <phoneticPr fontId="3" type="noConversion"/>
  </si>
  <si>
    <t>Step 8 of 10 Input Call Sheet Header Well Specifics
Input mandatory fields and click on next</t>
    <phoneticPr fontId="3" type="noConversion"/>
  </si>
  <si>
    <t>Step 9 of 10 - Input Pumping Service Line Section Information</t>
    <phoneticPr fontId="3" type="noConversion"/>
  </si>
  <si>
    <t>Step 10 of 10 - Input Pumping Service Line Section Details</t>
    <phoneticPr fontId="3" type="noConversion"/>
  </si>
  <si>
    <t>Call Sheet will be created successfully</t>
    <phoneticPr fontId="3" type="noConversion"/>
  </si>
  <si>
    <t>Open the call sheet again to check if the value of Well Type, Well Objective and Remedial Objective has been displayed correctly</t>
    <phoneticPr fontId="3" type="noConversion"/>
  </si>
  <si>
    <t>The value of Well Type, Well Objective and Remedial Objective can be displayed correctly</t>
    <phoneticPr fontId="3" type="noConversion"/>
  </si>
  <si>
    <t>Program1</t>
    <phoneticPr fontId="3" type="noConversion"/>
  </si>
  <si>
    <t>Well Type</t>
    <phoneticPr fontId="3" type="noConversion"/>
  </si>
  <si>
    <t>Well Objective</t>
    <phoneticPr fontId="3" type="noConversion"/>
  </si>
  <si>
    <t>Remedial Objective</t>
    <phoneticPr fontId="3" type="noConversion"/>
  </si>
  <si>
    <t>Update Call Sheet</t>
    <phoneticPr fontId="3" type="noConversion"/>
  </si>
  <si>
    <t>Check if the fields of Well Type, Well Objective and Remedial Objective are disabled</t>
    <phoneticPr fontId="4" type="noConversion"/>
  </si>
  <si>
    <t>User has already created call sheet</t>
    <phoneticPr fontId="4" type="noConversion"/>
  </si>
  <si>
    <t>Call Sheets from Server section will be displayed</t>
    <phoneticPr fontId="3" type="noConversion"/>
  </si>
  <si>
    <t>Click on a call sheet in in-progress status</t>
    <phoneticPr fontId="4" type="noConversion"/>
  </si>
  <si>
    <t>Check if the dropdown list of Well Type is disabled and if the value is the same with that in e-program</t>
    <phoneticPr fontId="3" type="noConversion"/>
  </si>
  <si>
    <t>Check if the dropdown list of Well Objective is disabled and if the value is the same with that in e-program</t>
    <phoneticPr fontId="3" type="noConversion"/>
  </si>
  <si>
    <t>Check if the dropdown list of Remedial Objective is disabled and if the value is the same with that in e-program</t>
    <phoneticPr fontId="3" type="noConversion"/>
  </si>
  <si>
    <t>Update Call Sheet section will be displayed</t>
    <phoneticPr fontId="4" type="noConversion"/>
  </si>
  <si>
    <t>Revise information of Surface Well Location section</t>
    <phoneticPr fontId="3" type="noConversion"/>
  </si>
  <si>
    <t>Revise information of Downhole Well Location section</t>
    <phoneticPr fontId="3" type="noConversion"/>
  </si>
  <si>
    <t>Call Sheet can be updated successfully</t>
    <phoneticPr fontId="3" type="noConversion"/>
  </si>
  <si>
    <t>UC004.03</t>
    <phoneticPr fontId="4" type="noConversion"/>
  </si>
  <si>
    <t>View Call Sheet</t>
    <phoneticPr fontId="3" type="noConversion"/>
  </si>
  <si>
    <t>The value of Well Type, Well Objective and Remedial Objective keep the same with that in  e-program</t>
    <phoneticPr fontId="4" type="noConversion"/>
  </si>
  <si>
    <t>Click on a call sheet in locked status</t>
    <phoneticPr fontId="4" type="noConversion"/>
  </si>
  <si>
    <t xml:space="preserve">View Call Sheet section will be displayed </t>
    <phoneticPr fontId="4" type="noConversion"/>
  </si>
  <si>
    <t>Click on  cancel</t>
    <phoneticPr fontId="3" type="noConversion"/>
  </si>
  <si>
    <t>UC006.001</t>
    <phoneticPr fontId="4" type="noConversion"/>
  </si>
  <si>
    <t>User will be navigated to Job Packages from Local</t>
    <phoneticPr fontId="4" type="noConversion"/>
  </si>
  <si>
    <t>Step 2 of 4- Select Call Sheet will be displayed</t>
    <phoneticPr fontId="3" type="noConversion"/>
  </si>
  <si>
    <t>Input Call Sheet number and click on Next</t>
    <phoneticPr fontId="4" type="noConversion"/>
  </si>
  <si>
    <t>Well Type  = CallSheet Well Type
The dropdown list is disabled</t>
    <phoneticPr fontId="3" type="noConversion"/>
  </si>
  <si>
    <t>Well Objective = Well Objective
The dropdown list is disabled</t>
    <phoneticPr fontId="3" type="noConversion"/>
  </si>
  <si>
    <t>Remedial Objective = Remedial Objective
The dropdown list is disabled</t>
    <phoneticPr fontId="3" type="noConversion"/>
  </si>
  <si>
    <t>UC006.002</t>
    <phoneticPr fontId="4" type="noConversion"/>
  </si>
  <si>
    <t>Create Job Package - Import Call Sheet ID</t>
    <phoneticPr fontId="3" type="noConversion"/>
  </si>
  <si>
    <t>Create Job Package - Select Call Sheet ID</t>
    <phoneticPr fontId="3" type="noConversion"/>
  </si>
  <si>
    <t>User has created a CallSheet ID</t>
    <phoneticPr fontId="4" type="noConversion"/>
  </si>
  <si>
    <t>User has created a Call Sheet ID</t>
    <phoneticPr fontId="4" type="noConversion"/>
  </si>
  <si>
    <t xml:space="preserve">Click on Select Call Sheet ID </t>
    <phoneticPr fontId="4" type="noConversion"/>
  </si>
  <si>
    <t>UC006.003</t>
    <phoneticPr fontId="4" type="noConversion"/>
  </si>
  <si>
    <t>Create Job Package - NO Call Sheet ID</t>
    <phoneticPr fontId="3" type="noConversion"/>
  </si>
  <si>
    <t>Click on No Call Sheet No</t>
    <phoneticPr fontId="4" type="noConversion"/>
  </si>
  <si>
    <t>Step3 of 10 - Input Service Ticket Number and Service Report Types
Input Service Ticket Number - Single Service Report Job (from Ticket Book)</t>
    <phoneticPr fontId="3" type="noConversion"/>
  </si>
  <si>
    <t>Step4 of 4 - Input Job Package Header</t>
    <phoneticPr fontId="3" type="noConversion"/>
  </si>
  <si>
    <t>Input Well Name</t>
    <phoneticPr fontId="3" type="noConversion"/>
  </si>
  <si>
    <t>Select value from the dropdown list of Thermal Well or Area</t>
    <phoneticPr fontId="3" type="noConversion"/>
  </si>
  <si>
    <t xml:space="preserve">Select value from the dropdown list of Province/State  </t>
    <phoneticPr fontId="3" type="noConversion"/>
  </si>
  <si>
    <t>Select value for Surface Well Location</t>
    <phoneticPr fontId="3" type="noConversion"/>
  </si>
  <si>
    <t>Select value for Downhole Well Locaiton</t>
    <phoneticPr fontId="3" type="noConversion"/>
  </si>
  <si>
    <t>Input value to Client Representative</t>
    <phoneticPr fontId="3" type="noConversion"/>
  </si>
  <si>
    <t>Select value from the dropdown list of Job Type</t>
    <phoneticPr fontId="3" type="noConversion"/>
  </si>
  <si>
    <t>Select value from the dropdown list of Pricing Area</t>
    <phoneticPr fontId="3" type="noConversion"/>
  </si>
  <si>
    <t>Select value from the dropdown list of Pay Area</t>
    <phoneticPr fontId="3" type="noConversion"/>
  </si>
  <si>
    <t>Select value from the dropdown list of Dispatch District</t>
    <phoneticPr fontId="3" type="noConversion"/>
  </si>
  <si>
    <t>Select value from the dropdown list of Service Point</t>
    <phoneticPr fontId="3" type="noConversion"/>
  </si>
  <si>
    <t>Select value from the dropdown list of Is this a High Profile/Critical Well</t>
    <phoneticPr fontId="3" type="noConversion"/>
  </si>
  <si>
    <t>Add a record for Company Information</t>
    <phoneticPr fontId="3" type="noConversion"/>
  </si>
  <si>
    <t>Update Job Package from Local</t>
    <phoneticPr fontId="3" type="noConversion"/>
  </si>
  <si>
    <t>Click on a Job Package in in-progress status</t>
    <phoneticPr fontId="4" type="noConversion"/>
  </si>
  <si>
    <t>Update Job Packages section will be displayed</t>
    <phoneticPr fontId="4" type="noConversion"/>
  </si>
  <si>
    <t>UC007.001</t>
    <phoneticPr fontId="4" type="noConversion"/>
  </si>
  <si>
    <t>UC007.002</t>
    <phoneticPr fontId="4" type="noConversion"/>
  </si>
  <si>
    <t>Update Job Package from Server</t>
    <phoneticPr fontId="3" type="noConversion"/>
  </si>
  <si>
    <t>UC007.003</t>
    <phoneticPr fontId="4" type="noConversion"/>
  </si>
  <si>
    <t>Update Job Package  Awaiting Approval</t>
    <phoneticPr fontId="3" type="noConversion"/>
  </si>
  <si>
    <t>UC007.001</t>
    <phoneticPr fontId="3" type="noConversion"/>
  </si>
  <si>
    <t>UC007.002</t>
    <phoneticPr fontId="3" type="noConversion"/>
  </si>
  <si>
    <t>UC007.003</t>
    <phoneticPr fontId="3" type="noConversion"/>
  </si>
  <si>
    <t>UC008.001</t>
    <phoneticPr fontId="4" type="noConversion"/>
  </si>
  <si>
    <t>Add Primary Type to Job Performance</t>
    <phoneticPr fontId="3" type="noConversion"/>
  </si>
  <si>
    <t>Check if system will display three value under the dropdown list of Job Performance</t>
    <phoneticPr fontId="4" type="noConversion"/>
  </si>
  <si>
    <t>Click on Job Performance</t>
    <phoneticPr fontId="3" type="noConversion"/>
  </si>
  <si>
    <t>Job Performance page will be displayed</t>
    <phoneticPr fontId="3" type="noConversion"/>
  </si>
  <si>
    <t>Select value from the dropdown list of WAS THERE ANY QUALITY INCIDENTS ON THIS JOB</t>
    <phoneticPr fontId="3" type="noConversion"/>
  </si>
  <si>
    <t xml:space="preserve"> 
Yes</t>
    <phoneticPr fontId="4" type="noConversion"/>
  </si>
  <si>
    <t>System will display Incident Details section</t>
    <phoneticPr fontId="4" type="noConversion"/>
  </si>
  <si>
    <t xml:space="preserve">Click on Add </t>
    <phoneticPr fontId="3" type="noConversion"/>
  </si>
  <si>
    <t>System will display a section to input relative fields of Incident</t>
    <phoneticPr fontId="3" type="noConversion"/>
  </si>
  <si>
    <t>Check the value displayed in the dropdown list of Actual Severity</t>
    <phoneticPr fontId="3" type="noConversion"/>
  </si>
  <si>
    <t>The value should be filtered against Incident Type selected in primary incident</t>
    <phoneticPr fontId="3" type="noConversion"/>
  </si>
  <si>
    <t>Check the value displayed in the dropdown list of Performance Metric</t>
    <phoneticPr fontId="3" type="noConversion"/>
  </si>
  <si>
    <t>Select a value from the dropdown list of Actual Severity</t>
    <phoneticPr fontId="3" type="noConversion"/>
  </si>
  <si>
    <t>Select a value from the dropdown list of Performance Metric</t>
    <phoneticPr fontId="3" type="noConversion"/>
  </si>
  <si>
    <t>Check the value displayed in the dropdown list of Incident Type</t>
    <phoneticPr fontId="3" type="noConversion"/>
  </si>
  <si>
    <t>Select a value from the dropdown list of Incident Type</t>
    <phoneticPr fontId="3" type="noConversion"/>
  </si>
  <si>
    <t xml:space="preserve">The value should be filtered against Incident Type  </t>
    <phoneticPr fontId="3" type="noConversion"/>
  </si>
  <si>
    <t>The value should be filtered against primary incident type</t>
    <phoneticPr fontId="3" type="noConversion"/>
  </si>
  <si>
    <t xml:space="preserve">Fill in other mandatory fileds and click on Update </t>
    <phoneticPr fontId="3" type="noConversion"/>
  </si>
  <si>
    <t xml:space="preserve">The record will be created </t>
    <phoneticPr fontId="3" type="noConversion"/>
  </si>
  <si>
    <t>Check the value of Actual Severity, Incident Type and Performance Metric</t>
    <phoneticPr fontId="3" type="noConversion"/>
  </si>
  <si>
    <t>The value should be reflected correctly</t>
    <phoneticPr fontId="3" type="noConversion"/>
  </si>
  <si>
    <t>UC008.002</t>
    <phoneticPr fontId="4" type="noConversion"/>
  </si>
  <si>
    <r>
      <t xml:space="preserve">Select </t>
    </r>
    <r>
      <rPr>
        <b/>
        <sz val="11"/>
        <rFont val="宋体"/>
        <family val="3"/>
        <charset val="134"/>
      </rPr>
      <t>Quality</t>
    </r>
    <r>
      <rPr>
        <sz val="11"/>
        <rFont val="宋体"/>
        <family val="3"/>
        <charset val="134"/>
      </rPr>
      <t xml:space="preserve"> from the dropdown list of Primary Incident</t>
    </r>
    <phoneticPr fontId="3" type="noConversion"/>
  </si>
  <si>
    <r>
      <t xml:space="preserve">Select </t>
    </r>
    <r>
      <rPr>
        <b/>
        <sz val="11"/>
        <rFont val="宋体"/>
        <family val="3"/>
        <charset val="134"/>
      </rPr>
      <t>Late</t>
    </r>
    <r>
      <rPr>
        <sz val="11"/>
        <rFont val="宋体"/>
        <family val="3"/>
        <charset val="134"/>
      </rPr>
      <t xml:space="preserve"> from the dropdown list of Primary Incident</t>
    </r>
    <phoneticPr fontId="3" type="noConversion"/>
  </si>
  <si>
    <r>
      <t xml:space="preserve">Select </t>
    </r>
    <r>
      <rPr>
        <b/>
        <sz val="11"/>
        <rFont val="宋体"/>
        <family val="3"/>
        <charset val="134"/>
      </rPr>
      <t>Quality - Well Integrity</t>
    </r>
    <r>
      <rPr>
        <sz val="11"/>
        <rFont val="宋体"/>
        <family val="3"/>
        <charset val="134"/>
      </rPr>
      <t xml:space="preserve"> from the dropdown list of Primary Incident</t>
    </r>
    <phoneticPr fontId="3" type="noConversion"/>
  </si>
  <si>
    <t>User has already created Job Packages on Local</t>
    <phoneticPr fontId="3" type="noConversion"/>
  </si>
  <si>
    <t>UC008.006</t>
    <phoneticPr fontId="4" type="noConversion"/>
  </si>
  <si>
    <t>UC008.007</t>
    <phoneticPr fontId="4" type="noConversion"/>
  </si>
  <si>
    <t>UC008.008</t>
    <phoneticPr fontId="4" type="noConversion"/>
  </si>
  <si>
    <t>UC008.009</t>
    <phoneticPr fontId="4" type="noConversion"/>
  </si>
  <si>
    <t>UC008.010</t>
    <phoneticPr fontId="4" type="noConversion"/>
  </si>
  <si>
    <t>User has sent Job Packages to Awaiting Approval list</t>
    <phoneticPr fontId="3" type="noConversion"/>
  </si>
  <si>
    <t>User has Job Packages on Server</t>
    <phoneticPr fontId="3" type="noConversion"/>
  </si>
  <si>
    <t>Select Late as primary incident</t>
    <phoneticPr fontId="3" type="noConversion"/>
  </si>
  <si>
    <t>Click on Add under the pannel of Incident Details</t>
    <phoneticPr fontId="3" type="noConversion"/>
  </si>
  <si>
    <t>Do not input value to Non-Productive Time(Minutes) and click on update</t>
    <phoneticPr fontId="3" type="noConversion"/>
  </si>
  <si>
    <t>System will display a warning message "Non Productive time can not be empty or in decimal"</t>
    <phoneticPr fontId="3" type="noConversion"/>
  </si>
  <si>
    <t>System will display a warning message "Unit Number Can not be empty"</t>
    <phoneticPr fontId="3" type="noConversion"/>
  </si>
  <si>
    <t>Do not select value from the dropdown list of Primary Incident</t>
    <phoneticPr fontId="3" type="noConversion"/>
  </si>
  <si>
    <t>System will display a warning message "Primary Incident can not be empty"</t>
    <phoneticPr fontId="3" type="noConversion"/>
  </si>
  <si>
    <t>Do not select value from the dropdown list of Actual Severity</t>
    <phoneticPr fontId="3" type="noConversion"/>
  </si>
  <si>
    <t>System will display a warning message "Severity Matrix type can not be empty"</t>
    <phoneticPr fontId="3" type="noConversion"/>
  </si>
  <si>
    <t>Do not select value from the dropdown list of Potential Severity and click on update</t>
    <phoneticPr fontId="3" type="noConversion"/>
  </si>
  <si>
    <t>System will not display warning message</t>
    <phoneticPr fontId="3" type="noConversion"/>
  </si>
  <si>
    <t>Do not select value from the dropdown list of Incident Type</t>
    <phoneticPr fontId="3" type="noConversion"/>
  </si>
  <si>
    <t>System will display a warning message "Incident types can not be empty"</t>
    <phoneticPr fontId="3" type="noConversion"/>
  </si>
  <si>
    <t>System will display a warning message "Performance Metrics can not be empty"</t>
    <phoneticPr fontId="3" type="noConversion"/>
  </si>
  <si>
    <t>18</t>
    <phoneticPr fontId="3" type="noConversion"/>
  </si>
  <si>
    <t>Select value from the dropdown list of Unit Number</t>
    <phoneticPr fontId="3" type="noConversion"/>
  </si>
  <si>
    <t>200714</t>
    <phoneticPr fontId="3" type="noConversion"/>
  </si>
  <si>
    <t>Check if  the dropdown list of Primary Incident is defaulted to empty</t>
    <phoneticPr fontId="3" type="noConversion"/>
  </si>
  <si>
    <t>The dropdown list is defaulted to empty</t>
    <phoneticPr fontId="3" type="noConversion"/>
  </si>
  <si>
    <t>Check if  the dropdown list of Actual Severity is defaulted to empty</t>
    <phoneticPr fontId="3" type="noConversion"/>
  </si>
  <si>
    <t xml:space="preserve">Check if the dropdown list of Primary Incident is defaulted to empty </t>
    <phoneticPr fontId="3" type="noConversion"/>
  </si>
  <si>
    <t>Check if three values Late, Quality, Quality-Well Integrity were displayed under the dropdown list of Primary Incident</t>
    <phoneticPr fontId="3" type="noConversion"/>
  </si>
  <si>
    <t xml:space="preserve">The dropdown list of Actual Severity should display below options:
</t>
    <phoneticPr fontId="3" type="noConversion"/>
  </si>
  <si>
    <t>0 - Unplanned Event with No NPT
0 - &lt; 30 Min NPT
1 - &gt; 30 Min &lt; 240 Min NPT
2 - &gt; 240 Min &lt; 720 Min NPT
3 - &gt; 720 Min &lt; 1440 Min NPT
4 - &gt; 1440 Min NPT
4 - &gt; 1440 Min NPT</t>
    <phoneticPr fontId="3" type="noConversion"/>
  </si>
  <si>
    <t>Select value from the dropdown list of Potential Severity</t>
    <phoneticPr fontId="3" type="noConversion"/>
  </si>
  <si>
    <t>Select value from the dropdown list of Actual Severity</t>
    <phoneticPr fontId="3" type="noConversion"/>
  </si>
  <si>
    <t>1 - &gt; 30 Min &lt; 240 Min NPT</t>
    <phoneticPr fontId="3" type="noConversion"/>
  </si>
  <si>
    <t>System will display 1 - &gt; 30 Min &lt; 240 Min NPT as the value of Actual Severity</t>
    <phoneticPr fontId="3" type="noConversion"/>
  </si>
  <si>
    <t>5-Catastrophic</t>
    <phoneticPr fontId="3" type="noConversion"/>
  </si>
  <si>
    <t>System will display 5-Catastrophic as the value of Potential Severity</t>
    <phoneticPr fontId="3" type="noConversion"/>
  </si>
  <si>
    <t>Check if the dropdown list of Incident Type is defaulted to empty</t>
    <phoneticPr fontId="3" type="noConversion"/>
  </si>
  <si>
    <t>The dropdown list of Incident Type is defaulted to empty</t>
    <phoneticPr fontId="3" type="noConversion"/>
  </si>
  <si>
    <t>Late - Delay Client Operation (Bulk)</t>
    <phoneticPr fontId="3" type="noConversion"/>
  </si>
  <si>
    <t>System will display Late - Delay Client Operation (Bulk) as Incident Type</t>
    <phoneticPr fontId="3" type="noConversion"/>
  </si>
  <si>
    <r>
      <t xml:space="preserve">The dropdown list of Actual Severity should display below options:
</t>
    </r>
    <r>
      <rPr>
        <b/>
        <sz val="11"/>
        <rFont val="宋体"/>
        <family val="3"/>
        <charset val="134"/>
      </rPr>
      <t xml:space="preserve"> 0 - Unplanned Event with No NPT
 0 - &lt; 30 Min NPT
 1 - &gt; 30 Min &lt; 240 Min NPT
 2 - &gt; 240 Min &lt; 720 Min NPT
 3 - &gt; 720 Min &lt; 1440 Min NPT
 4 - &gt; 1440 Min NPT</t>
    </r>
    <phoneticPr fontId="3" type="noConversion"/>
  </si>
  <si>
    <r>
      <t xml:space="preserve">Check the value displayed in the dropdown list of </t>
    </r>
    <r>
      <rPr>
        <b/>
        <sz val="11"/>
        <rFont val="宋体"/>
        <family val="3"/>
        <charset val="134"/>
      </rPr>
      <t>Incident Type</t>
    </r>
    <phoneticPr fontId="3" type="noConversion"/>
  </si>
  <si>
    <r>
      <t xml:space="preserve">Check if the dropdown list of </t>
    </r>
    <r>
      <rPr>
        <b/>
        <sz val="11"/>
        <rFont val="宋体"/>
        <family val="3"/>
        <charset val="134"/>
      </rPr>
      <t>Actual Severity</t>
    </r>
    <r>
      <rPr>
        <sz val="11"/>
        <rFont val="宋体"/>
        <family val="3"/>
        <charset val="134"/>
      </rPr>
      <t xml:space="preserve"> displays all correct values of Late Incident</t>
    </r>
    <phoneticPr fontId="3" type="noConversion"/>
  </si>
  <si>
    <r>
      <t xml:space="preserve">Input value to the textbox of </t>
    </r>
    <r>
      <rPr>
        <b/>
        <sz val="11"/>
        <rFont val="宋体"/>
        <family val="3"/>
        <charset val="134"/>
      </rPr>
      <t>Non-Productive Time(Minutes)</t>
    </r>
    <phoneticPr fontId="3" type="noConversion"/>
  </si>
  <si>
    <r>
      <t xml:space="preserve">Do not select value from the dropdown list of </t>
    </r>
    <r>
      <rPr>
        <b/>
        <sz val="11"/>
        <rFont val="宋体"/>
        <family val="3"/>
        <charset val="134"/>
      </rPr>
      <t>Unit Number</t>
    </r>
    <phoneticPr fontId="3" type="noConversion"/>
  </si>
  <si>
    <t>Check if the dropdown list of Performance Metric is defaulted to empty</t>
    <phoneticPr fontId="3" type="noConversion"/>
  </si>
  <si>
    <t>Do not select value from the dropdown list of Performance Metric and click on update</t>
    <phoneticPr fontId="3" type="noConversion"/>
  </si>
  <si>
    <r>
      <t xml:space="preserve">Check the value displayed in the dropdown list of </t>
    </r>
    <r>
      <rPr>
        <b/>
        <sz val="11"/>
        <rFont val="宋体"/>
        <family val="3"/>
        <charset val="134"/>
      </rPr>
      <t>Performance Metric</t>
    </r>
    <phoneticPr fontId="3" type="noConversion"/>
  </si>
  <si>
    <r>
      <t xml:space="preserve">The dropdown list of Performance Metric should display below options:
 </t>
    </r>
    <r>
      <rPr>
        <b/>
        <sz val="11"/>
        <rFont val="宋体"/>
        <family val="3"/>
        <charset val="134"/>
      </rPr>
      <t>Air System - Tractor
 Air System - Trailer
 Blower
 Brake System
 Capacity Limit - Bulk
 Capacity Limit - Bulk Plant
 Capacity Limit - Field
 Client Orientation
 Deck Engine
 Electrical/Wiring/Fuse
 Failure to Coordinate
 Insufficient Notice from Client
 Regen
 Road Engine
 Tires
 Weather / Road conditions
 Bulk Plant Equipment Issue
 Electrical/Wiring/Fuse
 Not Following Callsheet Directions
 Inadequate Preparation</t>
    </r>
    <phoneticPr fontId="3" type="noConversion"/>
  </si>
  <si>
    <t>Air System - Tractor
 Air System - Trailer
 Blower
 Brake System
 Capacity Limit - Bulk
 Capacity Limit - Bulk Plant
 Capacity Limit - Field
 Client Orientation
 Deck Engine
 Electrical/Wiring/Fuse
 Failure to Coordinate
 Insufficient Notice from Client
 Regen
 Road Engine
 Tires
 Weather / Road conditions
 Bulk Plant Equipment Issue
 Electrical/Wiring/Fuse
 Not Following Callsheet Directions
 Inadequate Preparation</t>
    <phoneticPr fontId="3" type="noConversion"/>
  </si>
  <si>
    <t>Do not input value to the textbox of Brief Incident Description and click on update</t>
    <phoneticPr fontId="3" type="noConversion"/>
  </si>
  <si>
    <t>System will display a warning message "Brief Incident Details can not be empty"</t>
    <phoneticPr fontId="3" type="noConversion"/>
  </si>
  <si>
    <t>Input value to the textbox of Brief Incident Description</t>
    <phoneticPr fontId="3" type="noConversion"/>
  </si>
  <si>
    <t>Incident</t>
    <phoneticPr fontId="3" type="noConversion"/>
  </si>
  <si>
    <t>Incident will be dispalyed in the textbox of Brief Incident Description</t>
    <phoneticPr fontId="3" type="noConversion"/>
  </si>
  <si>
    <t>Do not input value to the textbox of Events leading up to Incident and click on update</t>
    <phoneticPr fontId="3" type="noConversion"/>
  </si>
  <si>
    <t>System will display a warning message "Events leading up to Incident can not be empty"</t>
    <phoneticPr fontId="3" type="noConversion"/>
  </si>
  <si>
    <t>Input value to the textbox of Events leading up to Incident</t>
    <phoneticPr fontId="3" type="noConversion"/>
  </si>
  <si>
    <t>Do not input value to the textbox of Detailed Incident Description  and click on update</t>
    <phoneticPr fontId="3" type="noConversion"/>
  </si>
  <si>
    <t>System will display a warning message "Detailed Incident Description can not be empty"</t>
    <phoneticPr fontId="3" type="noConversion"/>
  </si>
  <si>
    <t>Input value to the textbox of Detailed Incident Description</t>
    <phoneticPr fontId="3" type="noConversion"/>
  </si>
  <si>
    <t>Traffic Accident</t>
    <phoneticPr fontId="3" type="noConversion"/>
  </si>
  <si>
    <t>Lack of car</t>
    <phoneticPr fontId="3" type="noConversion"/>
  </si>
  <si>
    <t>Lack of car will be dispalyed in the textbox of Events leading up to Incident</t>
    <phoneticPr fontId="3" type="noConversion"/>
  </si>
  <si>
    <t>Traffic Accident will be dispalyed in the textbox of Events leading up to Incident</t>
    <phoneticPr fontId="3" type="noConversion"/>
  </si>
  <si>
    <t>Do not input value to the textbox of Immediate Actions Taken  and click on update</t>
    <phoneticPr fontId="3" type="noConversion"/>
  </si>
  <si>
    <t>System will display a warning message "Immediate Actions Taken"</t>
    <phoneticPr fontId="3" type="noConversion"/>
  </si>
  <si>
    <t>Input value to the textbox of Immediate Actions</t>
    <phoneticPr fontId="3" type="noConversion"/>
  </si>
  <si>
    <t>Immediate</t>
    <phoneticPr fontId="3" type="noConversion"/>
  </si>
  <si>
    <t>Immediate will be displayed in the textbox of Immediate Actions Taken</t>
    <phoneticPr fontId="3" type="noConversion"/>
  </si>
  <si>
    <t>Do not input value to the textbox of ClientReaction/Advice and Notification</t>
    <phoneticPr fontId="3" type="noConversion"/>
  </si>
  <si>
    <t>System will display a warning message "ClientReaction/Advice and Notification"</t>
    <phoneticPr fontId="3" type="noConversion"/>
  </si>
  <si>
    <t>Input value to the textbox of ClientReaction/Advice and Notification</t>
    <phoneticPr fontId="3" type="noConversion"/>
  </si>
  <si>
    <t>Advice</t>
    <phoneticPr fontId="3" type="noConversion"/>
  </si>
  <si>
    <t>Advice will be displayed in the textbox of Client Reaction / Advice and Notification</t>
    <phoneticPr fontId="3" type="noConversion"/>
  </si>
  <si>
    <t>Click on update</t>
    <phoneticPr fontId="3" type="noConversion"/>
  </si>
  <si>
    <t>A new record of incident will be created successfully</t>
    <phoneticPr fontId="3" type="noConversion"/>
  </si>
  <si>
    <t>Select value from the dropdown list of Performance Metrix</t>
    <phoneticPr fontId="3" type="noConversion"/>
  </si>
  <si>
    <t>Electrical/Wiring/Fuse</t>
    <phoneticPr fontId="3" type="noConversion"/>
  </si>
  <si>
    <t>Electrical/Wiring/Fuse will be displayed on the dropdown list of Performance Metric</t>
    <phoneticPr fontId="3" type="noConversion"/>
  </si>
  <si>
    <t>Severity Metric = 1-&gt;30 Min &lt;240 Min NPT
Incident Type = Late-Delay Client Operation(Bulk)
Performance Metrix = Electrical/Wiring/Fuse</t>
    <phoneticPr fontId="3" type="noConversion"/>
  </si>
  <si>
    <t>Check the value of Incident Type, Severity Matrix, Performance Metric  on Incident Detail</t>
    <phoneticPr fontId="3" type="noConversion"/>
  </si>
  <si>
    <t>Check the value of Non-Productive Time(Minutes), Unit Number, Primary Incident, Actual Severity, Potential Severity, Incident Type and Performance Metric below Incident Detials</t>
    <phoneticPr fontId="3" type="noConversion"/>
  </si>
  <si>
    <t>Non-Productive Time(Minutes) = 16 
Unit Number = 746137
Primary Incident = Late
Actual Severity =  1-&gt;30 Min &lt;240 Min NPT
Potential Severity = 5-Catastrophic
Incident Type = Late-Delay Client Operation (Bulk)
Performance Metric = Electrical/Wiring/Fuse
Brief Incident Description = Incident
Events Leading up to Incident = Traffic Accident
Detailed Incident Description = Lack of car
Immediate Actoins Taken = Immediate 
Client Reaction/Advice and Notification</t>
    <phoneticPr fontId="3" type="noConversion"/>
  </si>
  <si>
    <t xml:space="preserve">Click on Edit </t>
    <phoneticPr fontId="3" type="noConversion"/>
  </si>
  <si>
    <t>Incident details will be displayed</t>
    <phoneticPr fontId="3" type="noConversion"/>
  </si>
  <si>
    <t>change the value of Actual Severity</t>
    <phoneticPr fontId="3" type="noConversion"/>
  </si>
  <si>
    <t>4-&gt;1440 min NPT</t>
    <phoneticPr fontId="3" type="noConversion"/>
  </si>
  <si>
    <t>The value will be displayed correctly</t>
    <phoneticPr fontId="3" type="noConversion"/>
  </si>
  <si>
    <t>Change the value of Incident Type</t>
    <phoneticPr fontId="3" type="noConversion"/>
  </si>
  <si>
    <t>Late-Client Caused</t>
    <phoneticPr fontId="3" type="noConversion"/>
  </si>
  <si>
    <t>Change the value of Performance Metric</t>
    <phoneticPr fontId="3" type="noConversion"/>
  </si>
  <si>
    <t>Client Orientation</t>
    <phoneticPr fontId="3" type="noConversion"/>
  </si>
  <si>
    <t>Check if the updated value has been reflected correctly on Incident Details</t>
    <phoneticPr fontId="3" type="noConversion"/>
  </si>
  <si>
    <t>Updated values of Actual Severity, Incident Type and Performance Metric could be displayed correctly on incident detials and on the section below incident detials.</t>
    <phoneticPr fontId="3" type="noConversion"/>
  </si>
  <si>
    <r>
      <t xml:space="preserve">The dropdown list of primary incident contains below options:
</t>
    </r>
    <r>
      <rPr>
        <b/>
        <sz val="11"/>
        <rFont val="宋体"/>
        <family val="3"/>
        <charset val="134"/>
      </rPr>
      <t xml:space="preserve"> Late
 Quality
 Quality-Well Integrity</t>
    </r>
    <phoneticPr fontId="3" type="noConversion"/>
  </si>
  <si>
    <r>
      <t xml:space="preserve">The value should be filtered against primary incident type, below options should be displayed.
</t>
    </r>
    <r>
      <rPr>
        <b/>
        <sz val="11"/>
        <rFont val="宋体"/>
        <family val="3"/>
        <charset val="134"/>
      </rPr>
      <t xml:space="preserve"> Late - Delay Client Operation (Bulk)
 Late - Delay Client Operation (Pump Crew)
 Late - No Delay to Client Operation (Bulk)
 Late - No Delay to Client Operation (Pump Crew)
 Late - Client Caused
</t>
    </r>
    <r>
      <rPr>
        <sz val="11"/>
        <rFont val="宋体"/>
        <family val="3"/>
        <charset val="134"/>
      </rPr>
      <t xml:space="preserve">
</t>
    </r>
    <phoneticPr fontId="3" type="noConversion"/>
  </si>
  <si>
    <t>Late - Delay Client Operation (Bulk)
 Late - Delay Client Operation (Pump Crew)
 Late - No Delay to Client Operation (Bulk)
 Late - No Delay to Client Operation (Pump Crew)
 Late - Client Caused
 Late - No Delay to Client Operation (Pump Crew)</t>
    <phoneticPr fontId="3" type="noConversion"/>
  </si>
  <si>
    <t>Select Quality as primary incident</t>
    <phoneticPr fontId="3" type="noConversion"/>
  </si>
  <si>
    <t>Check if system will filter correct dropdown list of Actual Severity against Late incident, check if system will filter correct dropdown list of Performance Metric against Primary Incident Type and Incident Type</t>
    <phoneticPr fontId="4" type="noConversion"/>
  </si>
  <si>
    <t>Check the value of dropdown list Primary Incident</t>
    <phoneticPr fontId="3" type="noConversion"/>
  </si>
  <si>
    <t>746137</t>
    <phoneticPr fontId="3" type="noConversion"/>
  </si>
  <si>
    <t>Job Package ID = 1245679</t>
    <phoneticPr fontId="3" type="noConversion"/>
  </si>
  <si>
    <t>19</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</si>
</sst>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mmm\-yyyy"/>
    <numFmt numFmtId="177" formatCode="0.0\ \h"/>
    <numFmt numFmtId="178" formatCode="0\ \m"/>
  </numFmts>
  <fonts count="38">
    <font>
      <sz val="11"/>
      <color theme="1"/>
      <name val="等线"/>
      <family val="2"/>
      <scheme val="minor"/>
    </font>
    <font>
      <u/>
      <sz val="11"/>
      <color theme="10"/>
      <name val="等线"/>
      <family val="2"/>
      <scheme val="minor"/>
    </font>
    <font>
      <b/>
      <sz val="12"/>
      <name val="Calibri"/>
      <family val="2"/>
    </font>
    <font>
      <sz val="9"/>
      <name val="等线"/>
      <family val="3"/>
      <charset val="134"/>
      <scheme val="minor"/>
    </font>
    <font>
      <sz val="9"/>
      <name val="Arial"/>
      <family val="2"/>
    </font>
    <font>
      <sz val="10"/>
      <name val="Calibri"/>
      <family val="2"/>
    </font>
    <font>
      <b/>
      <sz val="10"/>
      <name val="Calibri"/>
      <family val="2"/>
    </font>
    <font>
      <b/>
      <sz val="10"/>
      <name val="宋体"/>
      <family val="3"/>
      <charset val="134"/>
    </font>
    <font>
      <sz val="10"/>
      <name val="宋体"/>
      <family val="3"/>
      <charset val="134"/>
    </font>
    <font>
      <b/>
      <sz val="10"/>
      <name val="Arial"/>
      <family val="2"/>
    </font>
    <font>
      <sz val="12"/>
      <name val="宋体"/>
      <family val="3"/>
      <charset val="134"/>
    </font>
    <font>
      <sz val="11"/>
      <color theme="1"/>
      <name val="等线"/>
      <family val="2"/>
      <scheme val="minor"/>
    </font>
    <font>
      <b/>
      <sz val="16"/>
      <color indexed="9"/>
      <name val="Arial"/>
      <family val="2"/>
    </font>
    <font>
      <b/>
      <sz val="8"/>
      <color indexed="9"/>
      <name val="Arial"/>
      <family val="2"/>
    </font>
    <font>
      <b/>
      <sz val="10"/>
      <color indexed="9"/>
      <name val="Arial"/>
      <family val="2"/>
    </font>
    <font>
      <b/>
      <sz val="9"/>
      <name val="Arial"/>
      <family val="2"/>
    </font>
    <font>
      <sz val="10"/>
      <name val="Arial"/>
      <family val="2"/>
    </font>
    <font>
      <sz val="8"/>
      <name val="Arial"/>
      <family val="2"/>
    </font>
    <font>
      <sz val="10"/>
      <name val="Arial"/>
      <family val="3"/>
      <charset val="134"/>
    </font>
    <font>
      <b/>
      <u/>
      <sz val="9"/>
      <name val="Tahoma"/>
      <family val="2"/>
    </font>
    <font>
      <b/>
      <sz val="9"/>
      <name val="Tahoma"/>
      <family val="2"/>
    </font>
    <font>
      <sz val="9"/>
      <name val="Tahoma"/>
      <family val="2"/>
    </font>
    <font>
      <sz val="10"/>
      <name val="Tahoma"/>
      <family val="2"/>
    </font>
    <font>
      <b/>
      <u/>
      <sz val="10"/>
      <name val="Tahoma"/>
      <family val="2"/>
    </font>
    <font>
      <u/>
      <sz val="9"/>
      <name val="Tahoma"/>
      <family val="2"/>
    </font>
    <font>
      <b/>
      <sz val="14"/>
      <name val="Calibri"/>
      <family val="2"/>
    </font>
    <font>
      <sz val="14"/>
      <name val="Calibri"/>
      <family val="2"/>
    </font>
    <font>
      <b/>
      <sz val="14"/>
      <name val="宋体"/>
      <family val="3"/>
      <charset val="134"/>
    </font>
    <font>
      <sz val="14"/>
      <name val="宋体"/>
      <family val="3"/>
      <charset val="134"/>
    </font>
    <font>
      <u/>
      <sz val="14"/>
      <color theme="10"/>
      <name val="等线"/>
      <family val="2"/>
      <scheme val="minor"/>
    </font>
    <font>
      <sz val="14"/>
      <color theme="1"/>
      <name val="等线"/>
      <family val="2"/>
      <scheme val="minor"/>
    </font>
    <font>
      <b/>
      <sz val="14"/>
      <name val="Arial"/>
      <family val="2"/>
    </font>
    <font>
      <sz val="14"/>
      <color theme="1"/>
      <name val="宋体"/>
      <family val="3"/>
      <charset val="134"/>
    </font>
    <font>
      <b/>
      <sz val="11"/>
      <name val="Calibri"/>
      <family val="2"/>
    </font>
    <font>
      <sz val="11"/>
      <name val="Calibri"/>
      <family val="2"/>
    </font>
    <font>
      <b/>
      <sz val="11"/>
      <name val="宋体"/>
      <family val="3"/>
      <charset val="134"/>
    </font>
    <font>
      <sz val="11"/>
      <name val="宋体"/>
      <family val="3"/>
      <charset val="134"/>
    </font>
    <font>
      <b/>
      <sz val="11"/>
      <name val="Arial"/>
      <family val="2"/>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indexed="8"/>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them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style="thin">
        <color auto="1"/>
      </left>
      <right style="thin">
        <color auto="1"/>
      </right>
      <top/>
      <bottom style="thin">
        <color auto="1"/>
      </bottom>
      <diagonal/>
    </border>
    <border>
      <left style="thin">
        <color auto="1"/>
      </left>
      <right/>
      <top style="medium">
        <color indexed="12"/>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9" fontId="11" fillId="0" borderId="0" applyFont="0" applyFill="0" applyBorder="0" applyAlignment="0" applyProtection="0">
      <alignment vertical="center"/>
    </xf>
  </cellStyleXfs>
  <cellXfs count="203">
    <xf numFmtId="0" fontId="0" fillId="0" borderId="0" xfId="0"/>
    <xf numFmtId="0" fontId="5" fillId="2" borderId="1" xfId="0" applyFont="1" applyFill="1" applyBorder="1" applyAlignment="1">
      <alignment horizontal="center"/>
    </xf>
    <xf numFmtId="0" fontId="6" fillId="2" borderId="1" xfId="0" applyFont="1" applyFill="1" applyBorder="1" applyAlignment="1">
      <alignment horizontal="right" vertical="center" wrapText="1"/>
    </xf>
    <xf numFmtId="0" fontId="6" fillId="2" borderId="1" xfId="0" applyFont="1" applyFill="1" applyBorder="1" applyAlignment="1">
      <alignment horizontal="center"/>
    </xf>
    <xf numFmtId="0" fontId="6" fillId="2" borderId="1" xfId="0" applyFont="1" applyFill="1" applyBorder="1" applyAlignment="1">
      <alignment horizontal="right"/>
    </xf>
    <xf numFmtId="176" fontId="5" fillId="0" borderId="1" xfId="0" applyNumberFormat="1" applyFont="1" applyBorder="1" applyAlignment="1">
      <alignment horizontal="center" wrapText="1"/>
    </xf>
    <xf numFmtId="14" fontId="5" fillId="0" borderId="1" xfId="0" applyNumberFormat="1" applyFont="1" applyBorder="1" applyAlignment="1">
      <alignment horizontal="center" wrapText="1"/>
    </xf>
    <xf numFmtId="0" fontId="6" fillId="2" borderId="1" xfId="0" applyFont="1" applyFill="1" applyBorder="1" applyAlignment="1">
      <alignment horizontal="center" vertical="center" textRotation="180"/>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xf numFmtId="0" fontId="5" fillId="0" borderId="1" xfId="0" applyFont="1" applyBorder="1" applyAlignment="1">
      <alignment horizontal="center" vertical="top" wrapText="1"/>
    </xf>
    <xf numFmtId="0" fontId="8" fillId="0" borderId="1" xfId="0" applyFont="1" applyBorder="1" applyAlignment="1">
      <alignment vertical="top" wrapText="1"/>
    </xf>
    <xf numFmtId="0" fontId="8" fillId="3" borderId="1" xfId="0" applyFont="1" applyFill="1" applyBorder="1" applyAlignment="1">
      <alignment horizontal="left" vertical="top" wrapText="1"/>
    </xf>
    <xf numFmtId="0" fontId="9" fillId="3" borderId="1" xfId="0" applyFont="1" applyFill="1" applyBorder="1" applyAlignment="1">
      <alignment horizontal="center" vertical="top" wrapText="1"/>
    </xf>
    <xf numFmtId="0" fontId="5" fillId="0" borderId="1" xfId="0" applyFont="1" applyBorder="1" applyAlignment="1">
      <alignment vertical="top" wrapText="1"/>
    </xf>
    <xf numFmtId="0" fontId="1" fillId="0" borderId="1" xfId="1" quotePrefix="1" applyBorder="1" applyAlignment="1" applyProtection="1">
      <alignment vertical="top" wrapText="1"/>
    </xf>
    <xf numFmtId="0" fontId="8" fillId="4" borderId="1" xfId="0" applyFont="1" applyFill="1" applyBorder="1" applyAlignment="1">
      <alignment horizontal="left" vertical="top" wrapText="1"/>
    </xf>
    <xf numFmtId="0" fontId="6" fillId="2" borderId="1" xfId="0" applyFont="1" applyFill="1" applyBorder="1" applyAlignment="1">
      <alignment wrapText="1"/>
    </xf>
    <xf numFmtId="0" fontId="5" fillId="2" borderId="1" xfId="0" applyFont="1" applyFill="1" applyBorder="1" applyAlignment="1">
      <alignment wrapText="1"/>
    </xf>
    <xf numFmtId="0" fontId="1" fillId="0" borderId="1" xfId="1" applyBorder="1" applyAlignment="1" applyProtection="1"/>
    <xf numFmtId="0" fontId="10" fillId="0" borderId="1" xfId="0" applyFont="1" applyBorder="1" applyAlignment="1">
      <alignment vertical="top" wrapText="1"/>
    </xf>
    <xf numFmtId="0" fontId="10" fillId="3" borderId="1" xfId="0" applyFont="1" applyFill="1" applyBorder="1" applyAlignment="1">
      <alignment horizontal="left" vertical="top" wrapText="1"/>
    </xf>
    <xf numFmtId="0" fontId="12" fillId="3" borderId="0" xfId="0" applyFont="1" applyFill="1" applyAlignment="1">
      <alignment horizontal="left"/>
    </xf>
    <xf numFmtId="0" fontId="13" fillId="3" borderId="0" xfId="0" applyFont="1" applyFill="1" applyAlignment="1">
      <alignment horizontal="left"/>
    </xf>
    <xf numFmtId="0" fontId="14" fillId="5" borderId="2" xfId="0" applyFont="1" applyFill="1" applyBorder="1" applyAlignment="1">
      <alignment vertical="top"/>
    </xf>
    <xf numFmtId="0" fontId="14" fillId="5" borderId="3" xfId="0" applyFont="1" applyFill="1" applyBorder="1" applyAlignment="1">
      <alignment vertical="top"/>
    </xf>
    <xf numFmtId="0" fontId="14" fillId="5" borderId="4" xfId="0" applyFont="1" applyFill="1" applyBorder="1" applyAlignment="1">
      <alignment vertical="top"/>
    </xf>
    <xf numFmtId="0" fontId="15" fillId="2" borderId="2" xfId="0" applyFont="1" applyFill="1" applyBorder="1" applyAlignment="1">
      <alignment horizontal="center" vertical="center" wrapText="1"/>
    </xf>
    <xf numFmtId="9" fontId="15" fillId="2" borderId="5" xfId="2" applyFont="1" applyFill="1" applyBorder="1" applyAlignment="1">
      <alignment horizontal="center" vertical="center" wrapText="1"/>
    </xf>
    <xf numFmtId="177" fontId="4" fillId="2" borderId="4" xfId="0" applyNumberFormat="1" applyFont="1" applyFill="1" applyBorder="1" applyAlignment="1">
      <alignment horizontal="center" vertical="center" wrapText="1"/>
    </xf>
    <xf numFmtId="177" fontId="4" fillId="2" borderId="6" xfId="0" applyNumberFormat="1" applyFont="1" applyFill="1" applyBorder="1" applyAlignment="1">
      <alignment horizontal="center" vertical="center" wrapText="1"/>
    </xf>
    <xf numFmtId="0" fontId="17" fillId="3" borderId="0" xfId="0" applyFont="1" applyFill="1"/>
    <xf numFmtId="9" fontId="15" fillId="2" borderId="7" xfId="2" applyFont="1" applyFill="1" applyBorder="1" applyAlignment="1">
      <alignment horizontal="center" vertical="center" wrapText="1"/>
    </xf>
    <xf numFmtId="0" fontId="15" fillId="6" borderId="8" xfId="0" applyFont="1" applyFill="1" applyBorder="1" applyAlignment="1">
      <alignment horizontal="left" vertical="center" wrapText="1"/>
    </xf>
    <xf numFmtId="0" fontId="15" fillId="6" borderId="9" xfId="0" applyFont="1" applyFill="1" applyBorder="1" applyAlignment="1">
      <alignment horizontal="center" vertical="center" wrapText="1"/>
    </xf>
    <xf numFmtId="9" fontId="15" fillId="6" borderId="8" xfId="2" applyFont="1" applyFill="1" applyBorder="1" applyAlignment="1">
      <alignment horizontal="center" vertical="center" wrapText="1"/>
    </xf>
    <xf numFmtId="177" fontId="15" fillId="6" borderId="9" xfId="0" applyNumberFormat="1" applyFont="1" applyFill="1" applyBorder="1" applyAlignment="1">
      <alignment horizontal="center" vertical="center" wrapText="1"/>
    </xf>
    <xf numFmtId="0" fontId="17" fillId="2" borderId="0" xfId="0" applyFont="1" applyFill="1"/>
    <xf numFmtId="0" fontId="17" fillId="3" borderId="0" xfId="0" applyFont="1" applyFill="1" applyAlignment="1">
      <alignment horizontal="center"/>
    </xf>
    <xf numFmtId="0" fontId="15" fillId="2" borderId="2" xfId="0" applyFont="1" applyFill="1" applyBorder="1" applyAlignment="1">
      <alignment horizontal="left" vertical="center" wrapText="1"/>
    </xf>
    <xf numFmtId="0" fontId="15" fillId="2" borderId="10" xfId="0" applyFont="1" applyFill="1" applyBorder="1" applyAlignment="1">
      <alignment horizontal="center" vertical="center" wrapText="1"/>
    </xf>
    <xf numFmtId="9" fontId="15" fillId="2" borderId="2" xfId="2" applyFont="1" applyFill="1" applyBorder="1" applyAlignment="1">
      <alignment horizontal="right" vertical="center" wrapText="1"/>
    </xf>
    <xf numFmtId="177" fontId="15" fillId="2" borderId="9" xfId="0" applyNumberFormat="1" applyFont="1" applyFill="1" applyBorder="1" applyAlignment="1">
      <alignment horizontal="center" vertical="center" wrapText="1"/>
    </xf>
    <xf numFmtId="0" fontId="0" fillId="3" borderId="0" xfId="0" applyFill="1"/>
    <xf numFmtId="0" fontId="0" fillId="3" borderId="0" xfId="0" applyFill="1" applyAlignment="1">
      <alignment horizontal="center"/>
    </xf>
    <xf numFmtId="0" fontId="14" fillId="7" borderId="1" xfId="0" applyFont="1" applyFill="1" applyBorder="1" applyAlignment="1">
      <alignment horizontal="center" wrapText="1"/>
    </xf>
    <xf numFmtId="0" fontId="14" fillId="7" borderId="2" xfId="0" applyFont="1" applyFill="1" applyBorder="1" applyAlignment="1">
      <alignment horizontal="center" wrapText="1"/>
    </xf>
    <xf numFmtId="0" fontId="14" fillId="6" borderId="1" xfId="0" applyFont="1" applyFill="1" applyBorder="1" applyAlignment="1">
      <alignment horizontal="center" wrapText="1"/>
    </xf>
    <xf numFmtId="0" fontId="16" fillId="2" borderId="8" xfId="0" applyFont="1" applyFill="1" applyBorder="1" applyAlignment="1">
      <alignment horizontal="left" vertical="top" wrapText="1"/>
    </xf>
    <xf numFmtId="0" fontId="1" fillId="3" borderId="1" xfId="1" quotePrefix="1" applyFill="1" applyBorder="1" applyAlignment="1" applyProtection="1">
      <alignment vertical="top" wrapText="1"/>
    </xf>
    <xf numFmtId="0" fontId="9" fillId="3" borderId="4" xfId="0" applyFont="1" applyFill="1" applyBorder="1" applyAlignment="1">
      <alignment horizontal="center" vertical="top" wrapText="1"/>
    </xf>
    <xf numFmtId="14" fontId="0" fillId="3" borderId="14" xfId="0" applyNumberFormat="1" applyFill="1" applyBorder="1" applyAlignment="1">
      <alignment horizontal="center" vertical="top" wrapText="1"/>
    </xf>
    <xf numFmtId="0" fontId="16" fillId="3" borderId="1" xfId="0" applyFont="1" applyFill="1" applyBorder="1" applyAlignment="1">
      <alignment horizontal="center" vertical="top" wrapText="1"/>
    </xf>
    <xf numFmtId="0" fontId="18" fillId="3" borderId="14" xfId="0" applyFont="1" applyFill="1" applyBorder="1" applyAlignment="1">
      <alignment horizontal="left" vertical="top" wrapText="1"/>
    </xf>
    <xf numFmtId="178" fontId="8" fillId="3" borderId="15" xfId="0" applyNumberFormat="1" applyFont="1" applyFill="1" applyBorder="1" applyAlignment="1">
      <alignment horizontal="left" vertical="top" wrapText="1"/>
    </xf>
    <xf numFmtId="0" fontId="0" fillId="3" borderId="14" xfId="0" applyFill="1" applyBorder="1" applyAlignment="1">
      <alignment horizontal="center" vertical="top" wrapText="1"/>
    </xf>
    <xf numFmtId="0" fontId="1" fillId="3" borderId="4" xfId="1" applyFill="1" applyBorder="1" applyAlignment="1">
      <alignment horizontal="center" vertical="top" wrapText="1"/>
    </xf>
    <xf numFmtId="0" fontId="1" fillId="0" borderId="1" xfId="1" applyBorder="1" applyAlignment="1" applyProtection="1"/>
    <xf numFmtId="0" fontId="26" fillId="2" borderId="1" xfId="0" applyFont="1" applyFill="1" applyBorder="1" applyAlignment="1">
      <alignment horizontal="center"/>
    </xf>
    <xf numFmtId="0" fontId="25" fillId="2" borderId="1" xfId="0" applyFont="1" applyFill="1" applyBorder="1" applyAlignment="1">
      <alignment horizontal="right" vertical="center" wrapText="1"/>
    </xf>
    <xf numFmtId="0" fontId="25" fillId="2" borderId="1" xfId="0" applyFont="1" applyFill="1" applyBorder="1" applyAlignment="1">
      <alignment horizontal="center"/>
    </xf>
    <xf numFmtId="0" fontId="25" fillId="2" borderId="1" xfId="0" applyFont="1" applyFill="1" applyBorder="1" applyAlignment="1">
      <alignment horizontal="right"/>
    </xf>
    <xf numFmtId="176" fontId="26" fillId="0" borderId="1" xfId="0" applyNumberFormat="1" applyFont="1" applyBorder="1" applyAlignment="1">
      <alignment horizontal="center" wrapText="1"/>
    </xf>
    <xf numFmtId="14" fontId="26" fillId="0" borderId="1" xfId="0" applyNumberFormat="1" applyFont="1" applyBorder="1" applyAlignment="1">
      <alignment horizontal="center" wrapText="1"/>
    </xf>
    <xf numFmtId="0" fontId="25" fillId="2" borderId="1" xfId="0" applyFont="1" applyFill="1" applyBorder="1" applyAlignment="1">
      <alignment horizontal="center" vertical="center" textRotation="180"/>
    </xf>
    <xf numFmtId="0" fontId="25" fillId="2" borderId="1" xfId="0" applyFont="1" applyFill="1" applyBorder="1" applyAlignment="1">
      <alignment vertical="center" wrapText="1"/>
    </xf>
    <xf numFmtId="0" fontId="25" fillId="2" borderId="1" xfId="0" applyFont="1" applyFill="1" applyBorder="1" applyAlignment="1">
      <alignment horizontal="center" vertical="center" wrapText="1"/>
    </xf>
    <xf numFmtId="0" fontId="25" fillId="2" borderId="1" xfId="0" applyFont="1" applyFill="1" applyBorder="1"/>
    <xf numFmtId="0" fontId="26" fillId="0" borderId="1" xfId="0" applyFont="1" applyBorder="1" applyAlignment="1">
      <alignment horizontal="center" vertical="top" wrapText="1"/>
    </xf>
    <xf numFmtId="0" fontId="28" fillId="0" borderId="1" xfId="0" applyFont="1" applyBorder="1" applyAlignment="1">
      <alignment vertical="top" wrapText="1"/>
    </xf>
    <xf numFmtId="0" fontId="28" fillId="3" borderId="1" xfId="0" applyFont="1" applyFill="1" applyBorder="1" applyAlignment="1">
      <alignment horizontal="left" vertical="top" wrapText="1"/>
    </xf>
    <xf numFmtId="0" fontId="31" fillId="3" borderId="1" xfId="0" applyFont="1" applyFill="1" applyBorder="1" applyAlignment="1">
      <alignment horizontal="center" vertical="top" wrapText="1"/>
    </xf>
    <xf numFmtId="0" fontId="26" fillId="0" borderId="1" xfId="0" applyFont="1" applyBorder="1" applyAlignment="1">
      <alignment vertical="top" wrapText="1"/>
    </xf>
    <xf numFmtId="0" fontId="29" fillId="0" borderId="1" xfId="1" quotePrefix="1" applyFont="1" applyBorder="1" applyAlignment="1" applyProtection="1">
      <alignment vertical="top" wrapText="1"/>
    </xf>
    <xf numFmtId="0" fontId="25" fillId="2" borderId="1" xfId="0" applyFont="1" applyFill="1" applyBorder="1" applyAlignment="1">
      <alignment wrapText="1"/>
    </xf>
    <xf numFmtId="0" fontId="26" fillId="2" borderId="1" xfId="0" applyFont="1" applyFill="1" applyBorder="1" applyAlignment="1">
      <alignment wrapText="1"/>
    </xf>
    <xf numFmtId="0" fontId="16" fillId="2" borderId="1" xfId="0" applyFont="1" applyFill="1" applyBorder="1" applyAlignment="1">
      <alignment horizontal="left" vertical="top" wrapText="1"/>
    </xf>
    <xf numFmtId="0" fontId="1" fillId="0" borderId="1" xfId="1" quotePrefix="1" applyFill="1" applyBorder="1"/>
    <xf numFmtId="14" fontId="0" fillId="3" borderId="1" xfId="0" applyNumberFormat="1" applyFill="1" applyBorder="1" applyAlignment="1">
      <alignment horizontal="center" vertical="top" wrapText="1"/>
    </xf>
    <xf numFmtId="0" fontId="18" fillId="3" borderId="1" xfId="0" applyFont="1" applyFill="1" applyBorder="1" applyAlignment="1">
      <alignment horizontal="left" vertical="top" wrapText="1"/>
    </xf>
    <xf numFmtId="178" fontId="8" fillId="3" borderId="1" xfId="0" applyNumberFormat="1" applyFont="1" applyFill="1" applyBorder="1" applyAlignment="1">
      <alignment horizontal="left" vertical="top" wrapText="1"/>
    </xf>
    <xf numFmtId="0" fontId="0" fillId="0" borderId="1" xfId="0" applyFill="1" applyBorder="1" applyAlignment="1">
      <alignment wrapText="1"/>
    </xf>
    <xf numFmtId="0" fontId="1" fillId="0" borderId="1" xfId="1" applyBorder="1"/>
    <xf numFmtId="0" fontId="1" fillId="0" borderId="1" xfId="1" applyBorder="1" applyAlignment="1" applyProtection="1"/>
    <xf numFmtId="0" fontId="0" fillId="0" borderId="1" xfId="0" applyBorder="1"/>
    <xf numFmtId="0" fontId="1" fillId="3" borderId="1" xfId="1" applyFill="1" applyBorder="1" applyAlignment="1" applyProtection="1">
      <alignment horizontal="left" vertical="top" wrapText="1"/>
    </xf>
    <xf numFmtId="0" fontId="7" fillId="0" borderId="1" xfId="0" applyFont="1" applyBorder="1" applyAlignment="1">
      <alignment vertical="top" wrapText="1"/>
    </xf>
    <xf numFmtId="0" fontId="29" fillId="0" borderId="1" xfId="1" applyFont="1" applyBorder="1" applyAlignment="1" applyProtection="1"/>
    <xf numFmtId="0" fontId="29" fillId="0" borderId="1" xfId="1" applyFont="1" applyBorder="1" applyAlignment="1" applyProtection="1"/>
    <xf numFmtId="0" fontId="0" fillId="0" borderId="1" xfId="0" applyBorder="1"/>
    <xf numFmtId="0" fontId="26" fillId="9" borderId="1" xfId="0" applyFont="1" applyFill="1" applyBorder="1" applyAlignment="1">
      <alignment horizontal="center" vertical="top" wrapText="1"/>
    </xf>
    <xf numFmtId="0" fontId="28" fillId="9" borderId="1" xfId="0" applyFont="1" applyFill="1" applyBorder="1" applyAlignment="1">
      <alignment horizontal="left" vertical="top" wrapText="1"/>
    </xf>
    <xf numFmtId="0" fontId="31" fillId="9" borderId="1" xfId="0" applyFont="1" applyFill="1" applyBorder="1" applyAlignment="1">
      <alignment horizontal="center" vertical="top" wrapText="1"/>
    </xf>
    <xf numFmtId="0" fontId="29" fillId="9" borderId="1" xfId="1" quotePrefix="1" applyFont="1" applyFill="1" applyBorder="1" applyAlignment="1" applyProtection="1">
      <alignment vertical="top" wrapText="1"/>
    </xf>
    <xf numFmtId="0" fontId="0" fillId="9" borderId="0" xfId="0" applyFill="1"/>
    <xf numFmtId="0" fontId="27" fillId="3" borderId="1" xfId="0" applyFont="1" applyFill="1" applyBorder="1" applyAlignment="1">
      <alignment horizontal="left" vertical="top" wrapText="1"/>
    </xf>
    <xf numFmtId="0" fontId="12" fillId="3" borderId="19" xfId="0" applyFont="1" applyFill="1" applyBorder="1" applyAlignment="1">
      <alignment horizontal="left"/>
    </xf>
    <xf numFmtId="0" fontId="12" fillId="3" borderId="0" xfId="0" applyFont="1" applyFill="1" applyBorder="1" applyAlignment="1">
      <alignment horizontal="left"/>
    </xf>
    <xf numFmtId="0" fontId="12" fillId="3" borderId="20" xfId="0" applyFont="1" applyFill="1" applyBorder="1" applyAlignment="1">
      <alignment horizontal="left"/>
    </xf>
    <xf numFmtId="0" fontId="13" fillId="3" borderId="19" xfId="0" applyFont="1" applyFill="1" applyBorder="1" applyAlignment="1">
      <alignment horizontal="left"/>
    </xf>
    <xf numFmtId="0" fontId="13" fillId="3" borderId="0" xfId="0" applyFont="1" applyFill="1" applyBorder="1" applyAlignment="1">
      <alignment horizontal="left"/>
    </xf>
    <xf numFmtId="0" fontId="13" fillId="3" borderId="20" xfId="0" applyFont="1" applyFill="1" applyBorder="1" applyAlignment="1">
      <alignment horizontal="left"/>
    </xf>
    <xf numFmtId="0" fontId="17" fillId="3" borderId="19" xfId="0" applyFont="1" applyFill="1" applyBorder="1"/>
    <xf numFmtId="0" fontId="17" fillId="3" borderId="0" xfId="0" applyFont="1" applyFill="1" applyBorder="1"/>
    <xf numFmtId="0" fontId="17" fillId="2" borderId="0" xfId="0" applyFont="1" applyFill="1" applyBorder="1"/>
    <xf numFmtId="0" fontId="17" fillId="3" borderId="20" xfId="0" applyFont="1" applyFill="1" applyBorder="1" applyAlignment="1">
      <alignment horizontal="center"/>
    </xf>
    <xf numFmtId="0" fontId="0" fillId="3" borderId="19" xfId="0" applyFill="1" applyBorder="1"/>
    <xf numFmtId="0" fontId="0" fillId="3" borderId="0" xfId="0" applyFill="1" applyBorder="1"/>
    <xf numFmtId="0" fontId="0" fillId="3" borderId="20" xfId="0" applyFill="1" applyBorder="1" applyAlignment="1">
      <alignment horizontal="center"/>
    </xf>
    <xf numFmtId="0" fontId="14" fillId="7" borderId="21" xfId="0" applyFont="1" applyFill="1" applyBorder="1" applyAlignment="1">
      <alignment horizontal="center" wrapText="1"/>
    </xf>
    <xf numFmtId="0" fontId="14" fillId="6" borderId="22" xfId="0" applyFont="1" applyFill="1" applyBorder="1" applyAlignment="1">
      <alignment horizontal="center" wrapText="1"/>
    </xf>
    <xf numFmtId="0" fontId="16" fillId="2" borderId="21" xfId="0" applyFont="1" applyFill="1" applyBorder="1" applyAlignment="1">
      <alignment horizontal="left" vertical="top" wrapText="1"/>
    </xf>
    <xf numFmtId="0" fontId="0" fillId="3" borderId="22" xfId="0" applyFill="1" applyBorder="1" applyAlignment="1">
      <alignment horizontal="center" vertical="top" wrapText="1"/>
    </xf>
    <xf numFmtId="0" fontId="0" fillId="0" borderId="22" xfId="0" applyBorder="1"/>
    <xf numFmtId="0" fontId="0" fillId="0" borderId="23" xfId="0" applyBorder="1"/>
    <xf numFmtId="0" fontId="0" fillId="0" borderId="24" xfId="0" applyBorder="1"/>
    <xf numFmtId="0" fontId="1" fillId="0" borderId="0" xfId="1"/>
    <xf numFmtId="0" fontId="1" fillId="0" borderId="23" xfId="1" applyBorder="1"/>
    <xf numFmtId="0" fontId="1" fillId="0" borderId="1" xfId="1" applyBorder="1" applyAlignment="1" applyProtection="1"/>
    <xf numFmtId="0" fontId="29" fillId="0" borderId="1" xfId="1" applyFont="1" applyBorder="1" applyAlignment="1" applyProtection="1"/>
    <xf numFmtId="0" fontId="0" fillId="0" borderId="1" xfId="0" applyBorder="1"/>
    <xf numFmtId="0" fontId="27" fillId="0" borderId="1" xfId="0" applyFont="1" applyBorder="1" applyAlignment="1">
      <alignment vertical="top" wrapText="1"/>
    </xf>
    <xf numFmtId="0" fontId="29" fillId="3" borderId="1" xfId="1" applyFont="1" applyFill="1" applyBorder="1" applyAlignment="1" applyProtection="1">
      <alignment horizontal="left" vertical="top" wrapText="1"/>
    </xf>
    <xf numFmtId="0" fontId="32" fillId="3" borderId="1" xfId="0" applyFont="1" applyFill="1" applyBorder="1" applyAlignment="1">
      <alignment horizontal="left" vertical="top" wrapText="1"/>
    </xf>
    <xf numFmtId="0" fontId="34" fillId="2" borderId="1" xfId="0" applyFont="1" applyFill="1" applyBorder="1" applyAlignment="1">
      <alignment horizontal="center"/>
    </xf>
    <xf numFmtId="0" fontId="33" fillId="2" borderId="1" xfId="0" applyFont="1" applyFill="1" applyBorder="1" applyAlignment="1">
      <alignment horizontal="right" vertical="center" wrapText="1"/>
    </xf>
    <xf numFmtId="0" fontId="1" fillId="0" borderId="1" xfId="1" applyFont="1" applyBorder="1" applyAlignment="1" applyProtection="1"/>
    <xf numFmtId="0" fontId="33" fillId="2" borderId="1" xfId="0" applyFont="1" applyFill="1" applyBorder="1" applyAlignment="1">
      <alignment horizontal="center"/>
    </xf>
    <xf numFmtId="0" fontId="33" fillId="2" borderId="1" xfId="0" applyFont="1" applyFill="1" applyBorder="1" applyAlignment="1">
      <alignment horizontal="right"/>
    </xf>
    <xf numFmtId="176" fontId="34" fillId="0" borderId="1" xfId="0" applyNumberFormat="1" applyFont="1" applyBorder="1" applyAlignment="1">
      <alignment horizontal="center" wrapText="1"/>
    </xf>
    <xf numFmtId="14" fontId="34" fillId="0" borderId="1" xfId="0" applyNumberFormat="1" applyFont="1" applyBorder="1" applyAlignment="1">
      <alignment horizontal="center" wrapText="1"/>
    </xf>
    <xf numFmtId="0" fontId="33" fillId="2" borderId="1" xfId="0" applyFont="1" applyFill="1" applyBorder="1" applyAlignment="1">
      <alignment horizontal="center" vertical="center" textRotation="180"/>
    </xf>
    <xf numFmtId="0" fontId="33" fillId="2" borderId="1" xfId="0" applyFont="1" applyFill="1" applyBorder="1" applyAlignment="1">
      <alignment vertical="center" wrapText="1"/>
    </xf>
    <xf numFmtId="0" fontId="33" fillId="2" borderId="1" xfId="0" applyFont="1" applyFill="1" applyBorder="1" applyAlignment="1">
      <alignment horizontal="center" vertical="center" wrapText="1"/>
    </xf>
    <xf numFmtId="0" fontId="33" fillId="2" borderId="1" xfId="0" applyFont="1" applyFill="1" applyBorder="1"/>
    <xf numFmtId="0" fontId="34" fillId="0" borderId="1" xfId="0" applyFont="1" applyBorder="1" applyAlignment="1">
      <alignment horizontal="center" vertical="top" wrapText="1"/>
    </xf>
    <xf numFmtId="0" fontId="36" fillId="0" borderId="1" xfId="0" applyFont="1" applyBorder="1" applyAlignment="1">
      <alignment vertical="top" wrapText="1"/>
    </xf>
    <xf numFmtId="0" fontId="35" fillId="0" borderId="1" xfId="0" applyFont="1" applyBorder="1" applyAlignment="1">
      <alignment vertical="top" wrapText="1"/>
    </xf>
    <xf numFmtId="0" fontId="36" fillId="3" borderId="1" xfId="0" applyFont="1" applyFill="1" applyBorder="1" applyAlignment="1">
      <alignment horizontal="left" vertical="top" wrapText="1"/>
    </xf>
    <xf numFmtId="0" fontId="37" fillId="3" borderId="1" xfId="0" applyFont="1" applyFill="1" applyBorder="1" applyAlignment="1">
      <alignment horizontal="center" vertical="top" wrapText="1"/>
    </xf>
    <xf numFmtId="0" fontId="34" fillId="0" borderId="1" xfId="0" applyFont="1" applyBorder="1" applyAlignment="1">
      <alignment vertical="top" wrapText="1"/>
    </xf>
    <xf numFmtId="0" fontId="1" fillId="0" borderId="1" xfId="1" quotePrefix="1" applyFont="1" applyBorder="1" applyAlignment="1" applyProtection="1">
      <alignment vertical="top" wrapText="1"/>
    </xf>
    <xf numFmtId="0" fontId="1" fillId="3" borderId="1" xfId="1" applyFont="1" applyFill="1" applyBorder="1" applyAlignment="1" applyProtection="1">
      <alignment horizontal="left" vertical="top" wrapText="1"/>
    </xf>
    <xf numFmtId="0" fontId="33" fillId="2" borderId="1" xfId="0" applyFont="1" applyFill="1" applyBorder="1" applyAlignment="1">
      <alignment wrapText="1"/>
    </xf>
    <xf numFmtId="0" fontId="34" fillId="2" borderId="1" xfId="0" applyFont="1" applyFill="1" applyBorder="1" applyAlignment="1">
      <alignment wrapText="1"/>
    </xf>
    <xf numFmtId="0" fontId="0" fillId="0" borderId="1" xfId="0" applyBorder="1"/>
    <xf numFmtId="0" fontId="1" fillId="0" borderId="1" xfId="1" applyFont="1" applyBorder="1" applyAlignment="1" applyProtection="1"/>
    <xf numFmtId="0" fontId="0" fillId="3" borderId="1" xfId="0" applyFill="1" applyBorder="1" applyAlignment="1">
      <alignment horizontal="center" vertical="top" wrapText="1"/>
    </xf>
    <xf numFmtId="0" fontId="1" fillId="0" borderId="1" xfId="1" applyFont="1" applyBorder="1" applyAlignment="1" applyProtection="1"/>
    <xf numFmtId="0" fontId="12" fillId="5" borderId="16" xfId="0" applyFont="1" applyFill="1" applyBorder="1" applyAlignment="1">
      <alignment horizontal="left"/>
    </xf>
    <xf numFmtId="0" fontId="12" fillId="5" borderId="17" xfId="0" applyFont="1" applyFill="1" applyBorder="1" applyAlignment="1">
      <alignment horizontal="left"/>
    </xf>
    <xf numFmtId="0" fontId="12" fillId="5" borderId="18" xfId="0" applyFont="1" applyFill="1" applyBorder="1" applyAlignment="1">
      <alignment horizontal="left"/>
    </xf>
    <xf numFmtId="0" fontId="14" fillId="8" borderId="19" xfId="0" applyFont="1" applyFill="1" applyBorder="1" applyAlignment="1">
      <alignment horizontal="left"/>
    </xf>
    <xf numFmtId="0" fontId="14" fillId="8" borderId="0" xfId="0" applyFont="1" applyFill="1" applyBorder="1" applyAlignment="1">
      <alignment horizontal="left"/>
    </xf>
    <xf numFmtId="0" fontId="14" fillId="8" borderId="20" xfId="0" applyFont="1" applyFill="1" applyBorder="1" applyAlignment="1">
      <alignment horizontal="left"/>
    </xf>
    <xf numFmtId="0" fontId="28" fillId="0" borderId="1" xfId="0" applyFont="1" applyBorder="1" applyAlignment="1">
      <alignment horizontal="left" vertical="center" wrapText="1"/>
    </xf>
    <xf numFmtId="0" fontId="25" fillId="0" borderId="1" xfId="0" applyFont="1" applyBorder="1" applyAlignment="1">
      <alignment horizontal="center"/>
    </xf>
    <xf numFmtId="49" fontId="26" fillId="0" borderId="1" xfId="0" applyNumberFormat="1" applyFont="1" applyBorder="1" applyAlignment="1">
      <alignment horizontal="left" wrapText="1"/>
    </xf>
    <xf numFmtId="0" fontId="2" fillId="0" borderId="1" xfId="0" applyFont="1" applyBorder="1" applyAlignment="1">
      <alignment horizontal="left" vertical="center" wrapText="1"/>
    </xf>
    <xf numFmtId="0" fontId="27" fillId="0" borderId="1" xfId="0" applyFont="1" applyBorder="1" applyAlignment="1">
      <alignment horizontal="left" vertical="center" wrapText="1"/>
    </xf>
    <xf numFmtId="0" fontId="29" fillId="0" borderId="1" xfId="1" applyFont="1" applyBorder="1" applyAlignment="1" applyProtection="1"/>
    <xf numFmtId="0" fontId="30" fillId="0" borderId="1" xfId="0" applyFont="1" applyBorder="1"/>
    <xf numFmtId="0" fontId="2" fillId="0" borderId="0" xfId="0" applyFont="1" applyAlignment="1">
      <alignment horizontal="left" vertical="center" wrapText="1"/>
    </xf>
    <xf numFmtId="0" fontId="12" fillId="5" borderId="0" xfId="0" applyFont="1" applyFill="1" applyAlignment="1">
      <alignment horizontal="left"/>
    </xf>
    <xf numFmtId="0" fontId="14" fillId="8" borderId="11" xfId="0" applyFont="1" applyFill="1" applyBorder="1" applyAlignment="1">
      <alignment horizontal="left"/>
    </xf>
    <xf numFmtId="0" fontId="14" fillId="8" borderId="12" xfId="0" applyFont="1" applyFill="1" applyBorder="1" applyAlignment="1">
      <alignment horizontal="left"/>
    </xf>
    <xf numFmtId="0" fontId="14" fillId="8" borderId="13" xfId="0" applyFont="1" applyFill="1" applyBorder="1" applyAlignment="1">
      <alignment horizontal="left"/>
    </xf>
    <xf numFmtId="0" fontId="6" fillId="0" borderId="1" xfId="0" applyFont="1" applyBorder="1" applyAlignment="1">
      <alignment horizontal="center"/>
    </xf>
    <xf numFmtId="49" fontId="5" fillId="0" borderId="1" xfId="0" applyNumberFormat="1" applyFont="1" applyBorder="1" applyAlignment="1">
      <alignment horizontal="left"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1" fillId="0" borderId="1" xfId="1" applyBorder="1" applyAlignment="1" applyProtection="1"/>
    <xf numFmtId="0" fontId="0" fillId="0" borderId="1" xfId="0" applyBorder="1"/>
    <xf numFmtId="0" fontId="2" fillId="0" borderId="26" xfId="0" applyFont="1" applyBorder="1" applyAlignment="1">
      <alignment horizontal="left" vertical="center" wrapText="1"/>
    </xf>
    <xf numFmtId="0" fontId="6" fillId="0" borderId="25"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49" fontId="5" fillId="0" borderId="25" xfId="0" applyNumberFormat="1" applyFont="1" applyBorder="1" applyAlignment="1">
      <alignment horizontal="left" wrapText="1"/>
    </xf>
    <xf numFmtId="49" fontId="5" fillId="0" borderId="3" xfId="0" applyNumberFormat="1" applyFont="1" applyBorder="1" applyAlignment="1">
      <alignment horizontal="left" wrapText="1"/>
    </xf>
    <xf numFmtId="49" fontId="5" fillId="0" borderId="4" xfId="0" applyNumberFormat="1" applyFont="1" applyBorder="1" applyAlignment="1">
      <alignment horizontal="left" wrapText="1"/>
    </xf>
    <xf numFmtId="0" fontId="7" fillId="0" borderId="25"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0" borderId="25"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1" fillId="0" borderId="25" xfId="1" applyBorder="1" applyAlignment="1" applyProtection="1"/>
    <xf numFmtId="0" fontId="1" fillId="0" borderId="3" xfId="1" applyBorder="1" applyAlignment="1" applyProtection="1"/>
    <xf numFmtId="0" fontId="1" fillId="0" borderId="4" xfId="1" applyBorder="1" applyAlignment="1" applyProtection="1"/>
    <xf numFmtId="0" fontId="25" fillId="0" borderId="0" xfId="0" applyFont="1" applyAlignment="1">
      <alignment horizontal="left" vertical="center" wrapText="1"/>
    </xf>
    <xf numFmtId="0" fontId="1" fillId="0" borderId="1" xfId="1" applyFont="1" applyBorder="1" applyAlignment="1" applyProtection="1"/>
    <xf numFmtId="0" fontId="0" fillId="0" borderId="1" xfId="0" applyFont="1" applyBorder="1"/>
    <xf numFmtId="0" fontId="36" fillId="0" borderId="1" xfId="0" applyFont="1" applyBorder="1" applyAlignment="1">
      <alignment horizontal="left" vertical="center" wrapText="1"/>
    </xf>
    <xf numFmtId="0" fontId="33" fillId="0" borderId="1" xfId="0" applyFont="1" applyBorder="1" applyAlignment="1">
      <alignment horizontal="center"/>
    </xf>
    <xf numFmtId="49" fontId="34" fillId="0" borderId="1" xfId="0" applyNumberFormat="1" applyFont="1" applyBorder="1" applyAlignment="1">
      <alignment horizontal="left" wrapText="1"/>
    </xf>
    <xf numFmtId="0" fontId="33" fillId="0" borderId="0" xfId="0" applyFont="1" applyAlignment="1">
      <alignment horizontal="left" vertical="center" wrapText="1"/>
    </xf>
    <xf numFmtId="0" fontId="35" fillId="0" borderId="1" xfId="0" applyFont="1" applyBorder="1" applyAlignment="1">
      <alignment horizontal="left" vertical="center" wrapText="1"/>
    </xf>
    <xf numFmtId="0" fontId="33" fillId="0" borderId="1" xfId="0" applyFont="1" applyBorder="1" applyAlignment="1">
      <alignment horizontal="left" vertical="center" wrapText="1"/>
    </xf>
    <xf numFmtId="0" fontId="36" fillId="3" borderId="1" xfId="0" quotePrefix="1" applyFont="1" applyFill="1" applyBorder="1" applyAlignment="1">
      <alignment horizontal="left" vertical="top" wrapText="1"/>
    </xf>
    <xf numFmtId="0" fontId="1" fillId="3" borderId="1" xfId="1" quotePrefix="1" applyFont="1" applyFill="1" applyBorder="1" applyAlignment="1" applyProtection="1">
      <alignment horizontal="left" vertical="top" wrapText="1"/>
    </xf>
    <xf numFmtId="0" fontId="34" fillId="0" borderId="27" xfId="0" applyFont="1" applyFill="1" applyBorder="1" applyAlignment="1">
      <alignment horizontal="center" vertical="top" wrapText="1"/>
    </xf>
    <xf numFmtId="0" fontId="36" fillId="3" borderId="27" xfId="0" applyFont="1" applyFill="1" applyBorder="1" applyAlignment="1">
      <alignment horizontal="left" vertical="top" wrapText="1"/>
    </xf>
  </cellXfs>
  <cellStyles count="3">
    <cellStyle name="常规" xfId="0" builtinId="0"/>
    <cellStyle name="百分比" xfId="2" builtinId="5"/>
    <cellStyle name="超链接" xfId="1" builtinId="8"/>
  </cellStyles>
  <dxfs count="306">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'[1]Schedule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'[1]Schedule a Product Haul'!$E$5</c:f>
              <c:numCache>
                <c:formatCode>General</c:formatCode>
                <c:ptCount val="1"/>
                <c:pt idx="0">
                  <c:v>9</c:v>
                </c:pt>
              </c:numCache>
            </c:numRef>
          </c:val>
          <c:extLst>
            <c:ext xmlns:c16="http://schemas.microsoft.com/office/drawing/2014/chart" uri="{C3380CC4-5D6E-409C-BE32-E72D297353CC}">
              <c16:uniqueId val="{00000000-64F8-4E4D-8830-92C7194B90BD}"/>
            </c:ext>
          </c:extLst>
        </c:ser>
        <c:ser>
          <c:idx val="2"/>
          <c:order val="1"/>
          <c:tx>
            <c:strRef>
              <c:f>'[1]Schedule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'[1]Schedule a Product Haul'!$E$6</c:f>
              <c:numCache>
                <c:formatCode>General</c:formatCode>
                <c:ptCount val="1"/>
                <c:pt idx="0">
                  <c:v>0</c:v>
                </c:pt>
              </c:numCache>
            </c:numRef>
          </c:val>
          <c:extLst>
            <c:ext xmlns:c16="http://schemas.microsoft.com/office/drawing/2014/chart" uri="{C3380CC4-5D6E-409C-BE32-E72D297353CC}">
              <c16:uniqueId val="{00000001-64F8-4E4D-8830-92C7194B90BD}"/>
            </c:ext>
          </c:extLst>
        </c:ser>
        <c:ser>
          <c:idx val="4"/>
          <c:order val="2"/>
          <c:tx>
            <c:strRef>
              <c:f>'[1]Schedule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'[1]Schedule a Product Haul'!$E$8</c:f>
              <c:numCache>
                <c:formatCode>General</c:formatCode>
                <c:ptCount val="1"/>
                <c:pt idx="0">
                  <c:v>0</c:v>
                </c:pt>
              </c:numCache>
            </c:numRef>
          </c:val>
          <c:extLst>
            <c:ext xmlns:c16="http://schemas.microsoft.com/office/drawing/2014/chart" uri="{C3380CC4-5D6E-409C-BE32-E72D297353CC}">
              <c16:uniqueId val="{00000002-64F8-4E4D-8830-92C7194B90BD}"/>
            </c:ext>
          </c:extLst>
        </c:ser>
        <c:ser>
          <c:idx val="0"/>
          <c:order val="3"/>
          <c:tx>
            <c:strRef>
              <c:f>'[1]Schedule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'[1]Schedule a Product Haul'!$E$4</c:f>
              <c:numCache>
                <c:formatCode>General</c:formatCode>
                <c:ptCount val="1"/>
                <c:pt idx="0">
                  <c:v>0</c:v>
                </c:pt>
              </c:numCache>
            </c:numRef>
          </c:val>
          <c:extLst>
            <c:ext xmlns:c16="http://schemas.microsoft.com/office/drawing/2014/chart" uri="{C3380CC4-5D6E-409C-BE32-E72D297353CC}">
              <c16:uniqueId val="{00000003-64F8-4E4D-8830-92C7194B90BD}"/>
            </c:ext>
          </c:extLst>
        </c:ser>
        <c:ser>
          <c:idx val="3"/>
          <c:order val="4"/>
          <c:tx>
            <c:strRef>
              <c:f>'[1]Schedule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'[1]Schedule a Product Haul'!$E$7</c:f>
              <c:numCache>
                <c:formatCode>General</c:formatCode>
                <c:ptCount val="1"/>
                <c:pt idx="0">
                  <c:v>0</c:v>
                </c:pt>
              </c:numCache>
            </c:numRef>
          </c:val>
          <c:extLst>
            <c:ext xmlns:c16="http://schemas.microsoft.com/office/drawing/2014/chart" uri="{C3380CC4-5D6E-409C-BE32-E72D297353CC}">
              <c16:uniqueId val="{00000004-64F8-4E4D-8830-92C7194B90BD}"/>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'[1]Schedule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'[1]Schedule a Product Haul'!$E$5</c:f>
              <c:numCache>
                <c:formatCode>General</c:formatCode>
                <c:ptCount val="1"/>
                <c:pt idx="0">
                  <c:v>9</c:v>
                </c:pt>
              </c:numCache>
            </c:numRef>
          </c:val>
          <c:extLst>
            <c:ext xmlns:c16="http://schemas.microsoft.com/office/drawing/2014/chart" uri="{C3380CC4-5D6E-409C-BE32-E72D297353CC}">
              <c16:uniqueId val="{00000000-16CD-4698-A9E8-35FD74C4BDAF}"/>
            </c:ext>
          </c:extLst>
        </c:ser>
        <c:ser>
          <c:idx val="2"/>
          <c:order val="1"/>
          <c:tx>
            <c:strRef>
              <c:f>'[1]Schedule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'[1]Schedule a Product Haul'!$E$6</c:f>
              <c:numCache>
                <c:formatCode>General</c:formatCode>
                <c:ptCount val="1"/>
                <c:pt idx="0">
                  <c:v>0</c:v>
                </c:pt>
              </c:numCache>
            </c:numRef>
          </c:val>
          <c:extLst>
            <c:ext xmlns:c16="http://schemas.microsoft.com/office/drawing/2014/chart" uri="{C3380CC4-5D6E-409C-BE32-E72D297353CC}">
              <c16:uniqueId val="{00000001-16CD-4698-A9E8-35FD74C4BDAF}"/>
            </c:ext>
          </c:extLst>
        </c:ser>
        <c:ser>
          <c:idx val="4"/>
          <c:order val="2"/>
          <c:tx>
            <c:strRef>
              <c:f>'[1]Schedule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'[1]Schedule a Product Haul'!$E$8</c:f>
              <c:numCache>
                <c:formatCode>General</c:formatCode>
                <c:ptCount val="1"/>
                <c:pt idx="0">
                  <c:v>0</c:v>
                </c:pt>
              </c:numCache>
            </c:numRef>
          </c:val>
          <c:extLst>
            <c:ext xmlns:c16="http://schemas.microsoft.com/office/drawing/2014/chart" uri="{C3380CC4-5D6E-409C-BE32-E72D297353CC}">
              <c16:uniqueId val="{00000002-16CD-4698-A9E8-35FD74C4BDAF}"/>
            </c:ext>
          </c:extLst>
        </c:ser>
        <c:ser>
          <c:idx val="0"/>
          <c:order val="3"/>
          <c:tx>
            <c:strRef>
              <c:f>'[1]Schedule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'[1]Schedule a Product Haul'!$E$4</c:f>
              <c:numCache>
                <c:formatCode>General</c:formatCode>
                <c:ptCount val="1"/>
                <c:pt idx="0">
                  <c:v>0</c:v>
                </c:pt>
              </c:numCache>
            </c:numRef>
          </c:val>
          <c:extLst>
            <c:ext xmlns:c16="http://schemas.microsoft.com/office/drawing/2014/chart" uri="{C3380CC4-5D6E-409C-BE32-E72D297353CC}">
              <c16:uniqueId val="{00000003-16CD-4698-A9E8-35FD74C4BDAF}"/>
            </c:ext>
          </c:extLst>
        </c:ser>
        <c:ser>
          <c:idx val="3"/>
          <c:order val="4"/>
          <c:tx>
            <c:strRef>
              <c:f>'[1]Schedule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'[1]Schedule a Product Haul'!$E$7</c:f>
              <c:numCache>
                <c:formatCode>General</c:formatCode>
                <c:ptCount val="1"/>
                <c:pt idx="0">
                  <c:v>0</c:v>
                </c:pt>
              </c:numCache>
            </c:numRef>
          </c:val>
          <c:extLst>
            <c:ext xmlns:c16="http://schemas.microsoft.com/office/drawing/2014/chart" uri="{C3380CC4-5D6E-409C-BE32-E72D297353CC}">
              <c16:uniqueId val="{00000004-16CD-4698-A9E8-35FD74C4BDAF}"/>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'[1]Schedule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'[1]Schedule a Product Haul'!$E$5</c:f>
              <c:numCache>
                <c:formatCode>General</c:formatCode>
                <c:ptCount val="1"/>
                <c:pt idx="0">
                  <c:v>9</c:v>
                </c:pt>
              </c:numCache>
            </c:numRef>
          </c:val>
          <c:extLst>
            <c:ext xmlns:c16="http://schemas.microsoft.com/office/drawing/2014/chart" uri="{C3380CC4-5D6E-409C-BE32-E72D297353CC}">
              <c16:uniqueId val="{00000000-E96B-486B-85D0-0CAC455D9BBE}"/>
            </c:ext>
          </c:extLst>
        </c:ser>
        <c:ser>
          <c:idx val="2"/>
          <c:order val="1"/>
          <c:tx>
            <c:strRef>
              <c:f>'[1]Schedule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'[1]Schedule a Product Haul'!$E$6</c:f>
              <c:numCache>
                <c:formatCode>General</c:formatCode>
                <c:ptCount val="1"/>
                <c:pt idx="0">
                  <c:v>0</c:v>
                </c:pt>
              </c:numCache>
            </c:numRef>
          </c:val>
          <c:extLst>
            <c:ext xmlns:c16="http://schemas.microsoft.com/office/drawing/2014/chart" uri="{C3380CC4-5D6E-409C-BE32-E72D297353CC}">
              <c16:uniqueId val="{00000001-E96B-486B-85D0-0CAC455D9BBE}"/>
            </c:ext>
          </c:extLst>
        </c:ser>
        <c:ser>
          <c:idx val="4"/>
          <c:order val="2"/>
          <c:tx>
            <c:strRef>
              <c:f>'[1]Schedule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'[1]Schedule a Product Haul'!$E$8</c:f>
              <c:numCache>
                <c:formatCode>General</c:formatCode>
                <c:ptCount val="1"/>
                <c:pt idx="0">
                  <c:v>0</c:v>
                </c:pt>
              </c:numCache>
            </c:numRef>
          </c:val>
          <c:extLst>
            <c:ext xmlns:c16="http://schemas.microsoft.com/office/drawing/2014/chart" uri="{C3380CC4-5D6E-409C-BE32-E72D297353CC}">
              <c16:uniqueId val="{00000002-E96B-486B-85D0-0CAC455D9BBE}"/>
            </c:ext>
          </c:extLst>
        </c:ser>
        <c:ser>
          <c:idx val="0"/>
          <c:order val="3"/>
          <c:tx>
            <c:strRef>
              <c:f>'[1]Schedule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'[1]Schedule a Product Haul'!$E$4</c:f>
              <c:numCache>
                <c:formatCode>General</c:formatCode>
                <c:ptCount val="1"/>
                <c:pt idx="0">
                  <c:v>0</c:v>
                </c:pt>
              </c:numCache>
            </c:numRef>
          </c:val>
          <c:extLst>
            <c:ext xmlns:c16="http://schemas.microsoft.com/office/drawing/2014/chart" uri="{C3380CC4-5D6E-409C-BE32-E72D297353CC}">
              <c16:uniqueId val="{00000003-E96B-486B-85D0-0CAC455D9BBE}"/>
            </c:ext>
          </c:extLst>
        </c:ser>
        <c:ser>
          <c:idx val="3"/>
          <c:order val="4"/>
          <c:tx>
            <c:strRef>
              <c:f>'[1]Schedule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'[1]Schedule a Product Haul'!$E$7</c:f>
              <c:numCache>
                <c:formatCode>General</c:formatCode>
                <c:ptCount val="1"/>
                <c:pt idx="0">
                  <c:v>0</c:v>
                </c:pt>
              </c:numCache>
            </c:numRef>
          </c:val>
          <c:extLst>
            <c:ext xmlns:c16="http://schemas.microsoft.com/office/drawing/2014/chart" uri="{C3380CC4-5D6E-409C-BE32-E72D297353CC}">
              <c16:uniqueId val="{00000004-E96B-486B-85D0-0CAC455D9BBE}"/>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'[1]Schedule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'[1]Schedule a Product Haul'!$E$5</c:f>
              <c:numCache>
                <c:formatCode>General</c:formatCode>
                <c:ptCount val="1"/>
                <c:pt idx="0">
                  <c:v>9</c:v>
                </c:pt>
              </c:numCache>
            </c:numRef>
          </c:val>
          <c:extLst>
            <c:ext xmlns:c16="http://schemas.microsoft.com/office/drawing/2014/chart" uri="{C3380CC4-5D6E-409C-BE32-E72D297353CC}">
              <c16:uniqueId val="{00000000-ED1B-4093-9AA9-694ADAD188BA}"/>
            </c:ext>
          </c:extLst>
        </c:ser>
        <c:ser>
          <c:idx val="2"/>
          <c:order val="1"/>
          <c:tx>
            <c:strRef>
              <c:f>'[1]Schedule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'[1]Schedule a Product Haul'!$E$6</c:f>
              <c:numCache>
                <c:formatCode>General</c:formatCode>
                <c:ptCount val="1"/>
                <c:pt idx="0">
                  <c:v>0</c:v>
                </c:pt>
              </c:numCache>
            </c:numRef>
          </c:val>
          <c:extLst>
            <c:ext xmlns:c16="http://schemas.microsoft.com/office/drawing/2014/chart" uri="{C3380CC4-5D6E-409C-BE32-E72D297353CC}">
              <c16:uniqueId val="{00000001-ED1B-4093-9AA9-694ADAD188BA}"/>
            </c:ext>
          </c:extLst>
        </c:ser>
        <c:ser>
          <c:idx val="4"/>
          <c:order val="2"/>
          <c:tx>
            <c:strRef>
              <c:f>'[1]Schedule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'[1]Schedule a Product Haul'!$E$8</c:f>
              <c:numCache>
                <c:formatCode>General</c:formatCode>
                <c:ptCount val="1"/>
                <c:pt idx="0">
                  <c:v>0</c:v>
                </c:pt>
              </c:numCache>
            </c:numRef>
          </c:val>
          <c:extLst>
            <c:ext xmlns:c16="http://schemas.microsoft.com/office/drawing/2014/chart" uri="{C3380CC4-5D6E-409C-BE32-E72D297353CC}">
              <c16:uniqueId val="{00000002-ED1B-4093-9AA9-694ADAD188BA}"/>
            </c:ext>
          </c:extLst>
        </c:ser>
        <c:ser>
          <c:idx val="0"/>
          <c:order val="3"/>
          <c:tx>
            <c:strRef>
              <c:f>'[1]Schedule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'[1]Schedule a Product Haul'!$E$4</c:f>
              <c:numCache>
                <c:formatCode>General</c:formatCode>
                <c:ptCount val="1"/>
                <c:pt idx="0">
                  <c:v>0</c:v>
                </c:pt>
              </c:numCache>
            </c:numRef>
          </c:val>
          <c:extLst>
            <c:ext xmlns:c16="http://schemas.microsoft.com/office/drawing/2014/chart" uri="{C3380CC4-5D6E-409C-BE32-E72D297353CC}">
              <c16:uniqueId val="{00000003-ED1B-4093-9AA9-694ADAD188BA}"/>
            </c:ext>
          </c:extLst>
        </c:ser>
        <c:ser>
          <c:idx val="3"/>
          <c:order val="4"/>
          <c:tx>
            <c:strRef>
              <c:f>'[1]Schedule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'[1]Schedule a Product Haul'!$E$7</c:f>
              <c:numCache>
                <c:formatCode>General</c:formatCode>
                <c:ptCount val="1"/>
                <c:pt idx="0">
                  <c:v>0</c:v>
                </c:pt>
              </c:numCache>
            </c:numRef>
          </c:val>
          <c:extLst>
            <c:ext xmlns:c16="http://schemas.microsoft.com/office/drawing/2014/chart" uri="{C3380CC4-5D6E-409C-BE32-E72D297353CC}">
              <c16:uniqueId val="{00000004-ED1B-4093-9AA9-694ADAD188BA}"/>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'[1]Schedule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'[1]Schedule a Product Haul'!$E$5</c:f>
              <c:numCache>
                <c:formatCode>General</c:formatCode>
                <c:ptCount val="1"/>
                <c:pt idx="0">
                  <c:v>9</c:v>
                </c:pt>
              </c:numCache>
            </c:numRef>
          </c:val>
          <c:extLst>
            <c:ext xmlns:c16="http://schemas.microsoft.com/office/drawing/2014/chart" uri="{C3380CC4-5D6E-409C-BE32-E72D297353CC}">
              <c16:uniqueId val="{00000000-7E5E-4536-BBE4-DA51CD4458B6}"/>
            </c:ext>
          </c:extLst>
        </c:ser>
        <c:ser>
          <c:idx val="2"/>
          <c:order val="1"/>
          <c:tx>
            <c:strRef>
              <c:f>'[1]Schedule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'[1]Schedule a Product Haul'!$E$6</c:f>
              <c:numCache>
                <c:formatCode>General</c:formatCode>
                <c:ptCount val="1"/>
                <c:pt idx="0">
                  <c:v>0</c:v>
                </c:pt>
              </c:numCache>
            </c:numRef>
          </c:val>
          <c:extLst>
            <c:ext xmlns:c16="http://schemas.microsoft.com/office/drawing/2014/chart" uri="{C3380CC4-5D6E-409C-BE32-E72D297353CC}">
              <c16:uniqueId val="{00000001-7E5E-4536-BBE4-DA51CD4458B6}"/>
            </c:ext>
          </c:extLst>
        </c:ser>
        <c:ser>
          <c:idx val="4"/>
          <c:order val="2"/>
          <c:tx>
            <c:strRef>
              <c:f>'[1]Schedule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'[1]Schedule a Product Haul'!$E$8</c:f>
              <c:numCache>
                <c:formatCode>General</c:formatCode>
                <c:ptCount val="1"/>
                <c:pt idx="0">
                  <c:v>0</c:v>
                </c:pt>
              </c:numCache>
            </c:numRef>
          </c:val>
          <c:extLst>
            <c:ext xmlns:c16="http://schemas.microsoft.com/office/drawing/2014/chart" uri="{C3380CC4-5D6E-409C-BE32-E72D297353CC}">
              <c16:uniqueId val="{00000002-7E5E-4536-BBE4-DA51CD4458B6}"/>
            </c:ext>
          </c:extLst>
        </c:ser>
        <c:ser>
          <c:idx val="0"/>
          <c:order val="3"/>
          <c:tx>
            <c:strRef>
              <c:f>'[1]Schedule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'[1]Schedule a Product Haul'!$E$4</c:f>
              <c:numCache>
                <c:formatCode>General</c:formatCode>
                <c:ptCount val="1"/>
                <c:pt idx="0">
                  <c:v>0</c:v>
                </c:pt>
              </c:numCache>
            </c:numRef>
          </c:val>
          <c:extLst>
            <c:ext xmlns:c16="http://schemas.microsoft.com/office/drawing/2014/chart" uri="{C3380CC4-5D6E-409C-BE32-E72D297353CC}">
              <c16:uniqueId val="{00000003-7E5E-4536-BBE4-DA51CD4458B6}"/>
            </c:ext>
          </c:extLst>
        </c:ser>
        <c:ser>
          <c:idx val="3"/>
          <c:order val="4"/>
          <c:tx>
            <c:strRef>
              <c:f>'[1]Schedule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'[1]Schedule a Product Haul'!$E$7</c:f>
              <c:numCache>
                <c:formatCode>General</c:formatCode>
                <c:ptCount val="1"/>
                <c:pt idx="0">
                  <c:v>0</c:v>
                </c:pt>
              </c:numCache>
            </c:numRef>
          </c:val>
          <c:extLst>
            <c:ext xmlns:c16="http://schemas.microsoft.com/office/drawing/2014/chart" uri="{C3380CC4-5D6E-409C-BE32-E72D297353CC}">
              <c16:uniqueId val="{00000004-7E5E-4536-BBE4-DA51CD4458B6}"/>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'[1]Schedule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'[1]Schedule a Product Haul'!$E$5</c:f>
              <c:numCache>
                <c:formatCode>General</c:formatCode>
                <c:ptCount val="1"/>
                <c:pt idx="0">
                  <c:v>9</c:v>
                </c:pt>
              </c:numCache>
            </c:numRef>
          </c:val>
          <c:extLst>
            <c:ext xmlns:c16="http://schemas.microsoft.com/office/drawing/2014/chart" uri="{C3380CC4-5D6E-409C-BE32-E72D297353CC}">
              <c16:uniqueId val="{00000000-C38B-49B7-B7D5-815D7DD4BA8F}"/>
            </c:ext>
          </c:extLst>
        </c:ser>
        <c:ser>
          <c:idx val="2"/>
          <c:order val="1"/>
          <c:tx>
            <c:strRef>
              <c:f>'[1]Schedule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'[1]Schedule a Product Haul'!$E$6</c:f>
              <c:numCache>
                <c:formatCode>General</c:formatCode>
                <c:ptCount val="1"/>
                <c:pt idx="0">
                  <c:v>0</c:v>
                </c:pt>
              </c:numCache>
            </c:numRef>
          </c:val>
          <c:extLst>
            <c:ext xmlns:c16="http://schemas.microsoft.com/office/drawing/2014/chart" uri="{C3380CC4-5D6E-409C-BE32-E72D297353CC}">
              <c16:uniqueId val="{00000001-C38B-49B7-B7D5-815D7DD4BA8F}"/>
            </c:ext>
          </c:extLst>
        </c:ser>
        <c:ser>
          <c:idx val="4"/>
          <c:order val="2"/>
          <c:tx>
            <c:strRef>
              <c:f>'[1]Schedule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'[1]Schedule a Product Haul'!$E$8</c:f>
              <c:numCache>
                <c:formatCode>General</c:formatCode>
                <c:ptCount val="1"/>
                <c:pt idx="0">
                  <c:v>0</c:v>
                </c:pt>
              </c:numCache>
            </c:numRef>
          </c:val>
          <c:extLst>
            <c:ext xmlns:c16="http://schemas.microsoft.com/office/drawing/2014/chart" uri="{C3380CC4-5D6E-409C-BE32-E72D297353CC}">
              <c16:uniqueId val="{00000002-C38B-49B7-B7D5-815D7DD4BA8F}"/>
            </c:ext>
          </c:extLst>
        </c:ser>
        <c:ser>
          <c:idx val="0"/>
          <c:order val="3"/>
          <c:tx>
            <c:strRef>
              <c:f>'[1]Schedule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'[1]Schedule a Product Haul'!$E$4</c:f>
              <c:numCache>
                <c:formatCode>General</c:formatCode>
                <c:ptCount val="1"/>
                <c:pt idx="0">
                  <c:v>0</c:v>
                </c:pt>
              </c:numCache>
            </c:numRef>
          </c:val>
          <c:extLst>
            <c:ext xmlns:c16="http://schemas.microsoft.com/office/drawing/2014/chart" uri="{C3380CC4-5D6E-409C-BE32-E72D297353CC}">
              <c16:uniqueId val="{00000003-C38B-49B7-B7D5-815D7DD4BA8F}"/>
            </c:ext>
          </c:extLst>
        </c:ser>
        <c:ser>
          <c:idx val="3"/>
          <c:order val="4"/>
          <c:tx>
            <c:strRef>
              <c:f>'[1]Schedule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'[1]Schedule a Product Haul'!$E$7</c:f>
              <c:numCache>
                <c:formatCode>General</c:formatCode>
                <c:ptCount val="1"/>
                <c:pt idx="0">
                  <c:v>0</c:v>
                </c:pt>
              </c:numCache>
            </c:numRef>
          </c:val>
          <c:extLst>
            <c:ext xmlns:c16="http://schemas.microsoft.com/office/drawing/2014/chart" uri="{C3380CC4-5D6E-409C-BE32-E72D297353CC}">
              <c16:uniqueId val="{00000004-C38B-49B7-B7D5-815D7DD4BA8F}"/>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'[1]Schedule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'[1]Schedule a Product Haul'!$E$5</c:f>
              <c:numCache>
                <c:formatCode>General</c:formatCode>
                <c:ptCount val="1"/>
                <c:pt idx="0">
                  <c:v>9</c:v>
                </c:pt>
              </c:numCache>
            </c:numRef>
          </c:val>
          <c:extLst>
            <c:ext xmlns:c16="http://schemas.microsoft.com/office/drawing/2014/chart" uri="{C3380CC4-5D6E-409C-BE32-E72D297353CC}">
              <c16:uniqueId val="{00000000-B00F-44A3-B6E5-0E33EA687BD3}"/>
            </c:ext>
          </c:extLst>
        </c:ser>
        <c:ser>
          <c:idx val="2"/>
          <c:order val="1"/>
          <c:tx>
            <c:strRef>
              <c:f>'[1]Schedule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'[1]Schedule a Product Haul'!$E$6</c:f>
              <c:numCache>
                <c:formatCode>General</c:formatCode>
                <c:ptCount val="1"/>
                <c:pt idx="0">
                  <c:v>0</c:v>
                </c:pt>
              </c:numCache>
            </c:numRef>
          </c:val>
          <c:extLst>
            <c:ext xmlns:c16="http://schemas.microsoft.com/office/drawing/2014/chart" uri="{C3380CC4-5D6E-409C-BE32-E72D297353CC}">
              <c16:uniqueId val="{00000001-B00F-44A3-B6E5-0E33EA687BD3}"/>
            </c:ext>
          </c:extLst>
        </c:ser>
        <c:ser>
          <c:idx val="4"/>
          <c:order val="2"/>
          <c:tx>
            <c:strRef>
              <c:f>'[1]Schedule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'[1]Schedule a Product Haul'!$E$8</c:f>
              <c:numCache>
                <c:formatCode>General</c:formatCode>
                <c:ptCount val="1"/>
                <c:pt idx="0">
                  <c:v>0</c:v>
                </c:pt>
              </c:numCache>
            </c:numRef>
          </c:val>
          <c:extLst>
            <c:ext xmlns:c16="http://schemas.microsoft.com/office/drawing/2014/chart" uri="{C3380CC4-5D6E-409C-BE32-E72D297353CC}">
              <c16:uniqueId val="{00000002-B00F-44A3-B6E5-0E33EA687BD3}"/>
            </c:ext>
          </c:extLst>
        </c:ser>
        <c:ser>
          <c:idx val="0"/>
          <c:order val="3"/>
          <c:tx>
            <c:strRef>
              <c:f>'[1]Schedule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'[1]Schedule a Product Haul'!$E$4</c:f>
              <c:numCache>
                <c:formatCode>General</c:formatCode>
                <c:ptCount val="1"/>
                <c:pt idx="0">
                  <c:v>0</c:v>
                </c:pt>
              </c:numCache>
            </c:numRef>
          </c:val>
          <c:extLst>
            <c:ext xmlns:c16="http://schemas.microsoft.com/office/drawing/2014/chart" uri="{C3380CC4-5D6E-409C-BE32-E72D297353CC}">
              <c16:uniqueId val="{00000003-B00F-44A3-B6E5-0E33EA687BD3}"/>
            </c:ext>
          </c:extLst>
        </c:ser>
        <c:ser>
          <c:idx val="3"/>
          <c:order val="4"/>
          <c:tx>
            <c:strRef>
              <c:f>'[1]Schedule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'[1]Schedule a Product Haul'!$E$7</c:f>
              <c:numCache>
                <c:formatCode>General</c:formatCode>
                <c:ptCount val="1"/>
                <c:pt idx="0">
                  <c:v>0</c:v>
                </c:pt>
              </c:numCache>
            </c:numRef>
          </c:val>
          <c:extLst>
            <c:ext xmlns:c16="http://schemas.microsoft.com/office/drawing/2014/chart" uri="{C3380CC4-5D6E-409C-BE32-E72D297353CC}">
              <c16:uniqueId val="{00000004-B00F-44A3-B6E5-0E33EA687BD3}"/>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'[1]Schedule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'[1]Schedule a Product Haul'!$E$5</c:f>
              <c:numCache>
                <c:formatCode>General</c:formatCode>
                <c:ptCount val="1"/>
                <c:pt idx="0">
                  <c:v>9</c:v>
                </c:pt>
              </c:numCache>
            </c:numRef>
          </c:val>
          <c:extLst>
            <c:ext xmlns:c16="http://schemas.microsoft.com/office/drawing/2014/chart" uri="{C3380CC4-5D6E-409C-BE32-E72D297353CC}">
              <c16:uniqueId val="{00000000-456D-4DC5-B1D8-843A76A723A3}"/>
            </c:ext>
          </c:extLst>
        </c:ser>
        <c:ser>
          <c:idx val="2"/>
          <c:order val="1"/>
          <c:tx>
            <c:strRef>
              <c:f>'[1]Schedule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'[1]Schedule a Product Haul'!$E$6</c:f>
              <c:numCache>
                <c:formatCode>General</c:formatCode>
                <c:ptCount val="1"/>
                <c:pt idx="0">
                  <c:v>0</c:v>
                </c:pt>
              </c:numCache>
            </c:numRef>
          </c:val>
          <c:extLst>
            <c:ext xmlns:c16="http://schemas.microsoft.com/office/drawing/2014/chart" uri="{C3380CC4-5D6E-409C-BE32-E72D297353CC}">
              <c16:uniqueId val="{00000001-456D-4DC5-B1D8-843A76A723A3}"/>
            </c:ext>
          </c:extLst>
        </c:ser>
        <c:ser>
          <c:idx val="4"/>
          <c:order val="2"/>
          <c:tx>
            <c:strRef>
              <c:f>'[1]Schedule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'[1]Schedule a Product Haul'!$E$8</c:f>
              <c:numCache>
                <c:formatCode>General</c:formatCode>
                <c:ptCount val="1"/>
                <c:pt idx="0">
                  <c:v>0</c:v>
                </c:pt>
              </c:numCache>
            </c:numRef>
          </c:val>
          <c:extLst>
            <c:ext xmlns:c16="http://schemas.microsoft.com/office/drawing/2014/chart" uri="{C3380CC4-5D6E-409C-BE32-E72D297353CC}">
              <c16:uniqueId val="{00000002-456D-4DC5-B1D8-843A76A723A3}"/>
            </c:ext>
          </c:extLst>
        </c:ser>
        <c:ser>
          <c:idx val="0"/>
          <c:order val="3"/>
          <c:tx>
            <c:strRef>
              <c:f>'[1]Schedule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'[1]Schedule a Product Haul'!$E$4</c:f>
              <c:numCache>
                <c:formatCode>General</c:formatCode>
                <c:ptCount val="1"/>
                <c:pt idx="0">
                  <c:v>0</c:v>
                </c:pt>
              </c:numCache>
            </c:numRef>
          </c:val>
          <c:extLst>
            <c:ext xmlns:c16="http://schemas.microsoft.com/office/drawing/2014/chart" uri="{C3380CC4-5D6E-409C-BE32-E72D297353CC}">
              <c16:uniqueId val="{00000003-456D-4DC5-B1D8-843A76A723A3}"/>
            </c:ext>
          </c:extLst>
        </c:ser>
        <c:ser>
          <c:idx val="3"/>
          <c:order val="4"/>
          <c:tx>
            <c:strRef>
              <c:f>'[1]Schedule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'[1]Schedule a Product Haul'!$E$7</c:f>
              <c:numCache>
                <c:formatCode>General</c:formatCode>
                <c:ptCount val="1"/>
                <c:pt idx="0">
                  <c:v>0</c:v>
                </c:pt>
              </c:numCache>
            </c:numRef>
          </c:val>
          <c:extLst>
            <c:ext xmlns:c16="http://schemas.microsoft.com/office/drawing/2014/chart" uri="{C3380CC4-5D6E-409C-BE32-E72D297353CC}">
              <c16:uniqueId val="{00000004-456D-4DC5-B1D8-843A76A723A3}"/>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10</xdr:row>
          <xdr:rowOff>171450</xdr:rowOff>
        </xdr:from>
        <xdr:to>
          <xdr:col>8</xdr:col>
          <xdr:colOff>190500</xdr:colOff>
          <xdr:row>12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8</xdr:col>
          <xdr:colOff>180975</xdr:colOff>
          <xdr:row>11</xdr:row>
          <xdr:rowOff>342900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8</xdr:col>
          <xdr:colOff>180975</xdr:colOff>
          <xdr:row>11</xdr:row>
          <xdr:rowOff>342900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8</xdr:col>
          <xdr:colOff>180975</xdr:colOff>
          <xdr:row>11</xdr:row>
          <xdr:rowOff>342900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9525</xdr:rowOff>
        </xdr:from>
        <xdr:to>
          <xdr:col>8</xdr:col>
          <xdr:colOff>180975</xdr:colOff>
          <xdr:row>11</xdr:row>
          <xdr:rowOff>438150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400-00000128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10</xdr:row>
          <xdr:rowOff>171450</xdr:rowOff>
        </xdr:from>
        <xdr:to>
          <xdr:col>8</xdr:col>
          <xdr:colOff>161925</xdr:colOff>
          <xdr:row>12</xdr:row>
          <xdr:rowOff>38100</xdr:rowOff>
        </xdr:to>
        <xdr:sp macro="" textlink="">
          <xdr:nvSpPr>
            <xdr:cNvPr id="11265" name="Object 1"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10</xdr:row>
          <xdr:rowOff>171450</xdr:rowOff>
        </xdr:from>
        <xdr:to>
          <xdr:col>8</xdr:col>
          <xdr:colOff>161925</xdr:colOff>
          <xdr:row>12</xdr:row>
          <xdr:rowOff>38100</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800-00000140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29</xdr:col>
      <xdr:colOff>454914</xdr:colOff>
      <xdr:row>58</xdr:row>
      <xdr:rowOff>132112</xdr:rowOff>
    </xdr:to>
    <xdr:pic>
      <xdr:nvPicPr>
        <xdr:cNvPr id="2" name="图片 1">
          <a:extLst>
            <a:ext uri="{FF2B5EF4-FFF2-40B4-BE49-F238E27FC236}">
              <a16:creationId xmlns:a16="http://schemas.microsoft.com/office/drawing/2014/main" id="{BC6F921B-6030-4824-9896-053413C5A0C3}"/>
            </a:ext>
          </a:extLst>
        </xdr:cNvPr>
        <xdr:cNvPicPr>
          <a:picLocks noChangeAspect="1"/>
        </xdr:cNvPicPr>
      </xdr:nvPicPr>
      <xdr:blipFill>
        <a:blip xmlns:r="http://schemas.openxmlformats.org/officeDocument/2006/relationships" r:embed="rId1"/>
        <a:stretch>
          <a:fillRect/>
        </a:stretch>
      </xdr:blipFill>
      <xdr:spPr>
        <a:xfrm>
          <a:off x="2057400" y="723900"/>
          <a:ext cx="18285714" cy="9904762"/>
        </a:xfrm>
        <a:prstGeom prst="rect">
          <a:avLst/>
        </a:prstGeom>
      </xdr:spPr>
    </xdr:pic>
    <xdr:clientData/>
  </xdr:twoCellAnchor>
  <xdr:twoCellAnchor editAs="oneCell">
    <xdr:from>
      <xdr:col>4</xdr:col>
      <xdr:colOff>0</xdr:colOff>
      <xdr:row>62</xdr:row>
      <xdr:rowOff>0</xdr:rowOff>
    </xdr:from>
    <xdr:to>
      <xdr:col>20</xdr:col>
      <xdr:colOff>389105</xdr:colOff>
      <xdr:row>107</xdr:row>
      <xdr:rowOff>179934</xdr:rowOff>
    </xdr:to>
    <xdr:pic>
      <xdr:nvPicPr>
        <xdr:cNvPr id="3" name="图片 2">
          <a:extLst>
            <a:ext uri="{FF2B5EF4-FFF2-40B4-BE49-F238E27FC236}">
              <a16:creationId xmlns:a16="http://schemas.microsoft.com/office/drawing/2014/main" id="{EEE9FDBB-F888-4989-A47B-F5389129524A}"/>
            </a:ext>
          </a:extLst>
        </xdr:cNvPr>
        <xdr:cNvPicPr>
          <a:picLocks noChangeAspect="1"/>
        </xdr:cNvPicPr>
      </xdr:nvPicPr>
      <xdr:blipFill>
        <a:blip xmlns:r="http://schemas.openxmlformats.org/officeDocument/2006/relationships" r:embed="rId2"/>
        <a:stretch>
          <a:fillRect/>
        </a:stretch>
      </xdr:blipFill>
      <xdr:spPr>
        <a:xfrm>
          <a:off x="2743200" y="11220450"/>
          <a:ext cx="11361905" cy="8323809"/>
        </a:xfrm>
        <a:prstGeom prst="rect">
          <a:avLst/>
        </a:prstGeom>
      </xdr:spPr>
    </xdr:pic>
    <xdr:clientData/>
  </xdr:twoCellAnchor>
  <xdr:twoCellAnchor editAs="oneCell">
    <xdr:from>
      <xdr:col>3</xdr:col>
      <xdr:colOff>0</xdr:colOff>
      <xdr:row>109</xdr:row>
      <xdr:rowOff>0</xdr:rowOff>
    </xdr:from>
    <xdr:to>
      <xdr:col>29</xdr:col>
      <xdr:colOff>454914</xdr:colOff>
      <xdr:row>165</xdr:row>
      <xdr:rowOff>151114</xdr:rowOff>
    </xdr:to>
    <xdr:pic>
      <xdr:nvPicPr>
        <xdr:cNvPr id="4" name="图片 3">
          <a:extLst>
            <a:ext uri="{FF2B5EF4-FFF2-40B4-BE49-F238E27FC236}">
              <a16:creationId xmlns:a16="http://schemas.microsoft.com/office/drawing/2014/main" id="{2F90E236-2B7B-42FF-8220-701A7EBA609A}"/>
            </a:ext>
          </a:extLst>
        </xdr:cNvPr>
        <xdr:cNvPicPr>
          <a:picLocks noChangeAspect="1"/>
        </xdr:cNvPicPr>
      </xdr:nvPicPr>
      <xdr:blipFill>
        <a:blip xmlns:r="http://schemas.openxmlformats.org/officeDocument/2006/relationships" r:embed="rId3"/>
        <a:stretch>
          <a:fillRect/>
        </a:stretch>
      </xdr:blipFill>
      <xdr:spPr>
        <a:xfrm>
          <a:off x="2057400" y="19726275"/>
          <a:ext cx="18285714" cy="102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jelDocuments/trunk/Requirements/Phase%2045%20-%20Product%20Haul%20v2/Requirement%203/Test%20Cases/TestCase_2023_Build%20Blend%20Libr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apshot"/>
      <sheetName val="Trend"/>
      <sheetName val="Schedule a Product Haul"/>
      <sheetName val="UC003 Test Cases "/>
      <sheetName val="Reschedule a Blend Request"/>
      <sheetName val="UC004 Test Cases"/>
      <sheetName val="Test Data1"/>
      <sheetName val="Cost API"/>
      <sheetName val="UC006 Test Cases"/>
      <sheetName val="Testdata2"/>
    </sheetNames>
    <sheetDataSet>
      <sheetData sheetId="0"/>
      <sheetData sheetId="1"/>
      <sheetData sheetId="2">
        <row r="4">
          <cell r="D4" t="str">
            <v>U</v>
          </cell>
          <cell r="E4">
            <v>0</v>
          </cell>
        </row>
        <row r="5">
          <cell r="D5" t="str">
            <v>P</v>
          </cell>
          <cell r="E5">
            <v>9</v>
          </cell>
        </row>
        <row r="6">
          <cell r="D6" t="str">
            <v>F</v>
          </cell>
          <cell r="E6">
            <v>0</v>
          </cell>
        </row>
        <row r="7">
          <cell r="D7" t="str">
            <v>S</v>
          </cell>
          <cell r="E7">
            <v>0</v>
          </cell>
        </row>
        <row r="8">
          <cell r="D8" t="str">
            <v>B</v>
          </cell>
          <cell r="E8">
            <v>0</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2.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oleObject" Target="../embeddings/oleObject4.bin"/><Relationship Id="rId5" Type="http://schemas.openxmlformats.org/officeDocument/2006/relationships/oleObject" Target="../embeddings/oleObject3.bin"/><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3.vml"/><Relationship Id="rId1" Type="http://schemas.openxmlformats.org/officeDocument/2006/relationships/drawing" Target="../drawings/drawing3.xml"/><Relationship Id="rId5" Type="http://schemas.openxmlformats.org/officeDocument/2006/relationships/comments" Target="../comments3.xml"/><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mments" Target="../comments4.xml"/><Relationship Id="rId5" Type="http://schemas.openxmlformats.org/officeDocument/2006/relationships/image" Target="../media/image1.emf"/><Relationship Id="rId4" Type="http://schemas.openxmlformats.org/officeDocument/2006/relationships/oleObject" Target="../embeddings/oleObject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5.vml"/><Relationship Id="rId1" Type="http://schemas.openxmlformats.org/officeDocument/2006/relationships/drawing" Target="../drawings/drawing5.xml"/><Relationship Id="rId5" Type="http://schemas.openxmlformats.org/officeDocument/2006/relationships/comments" Target="../comments5.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4BBE-FC3B-4B89-ADC7-DB3B2C5DA0E6}">
  <dimension ref="A1:I21"/>
  <sheetViews>
    <sheetView workbookViewId="0">
      <selection sqref="A1:I21"/>
    </sheetView>
  </sheetViews>
  <sheetFormatPr defaultRowHeight="14.25"/>
  <cols>
    <col min="2" max="2" width="40.25" customWidth="1"/>
    <col min="3" max="3" width="78.25" customWidth="1"/>
    <col min="4" max="4" width="13.875" customWidth="1"/>
    <col min="5" max="5" width="19.625" customWidth="1"/>
  </cols>
  <sheetData>
    <row r="1" spans="1:9" ht="20.25">
      <c r="A1" s="150" t="str">
        <f ca="1">MID(CELL("filename",A7),FIND("]",CELL("filename"),1)+1,255)</f>
        <v>Program ID update</v>
      </c>
      <c r="B1" s="151"/>
      <c r="C1" s="151"/>
      <c r="D1" s="151"/>
      <c r="E1" s="151"/>
      <c r="F1" s="151"/>
      <c r="G1" s="151"/>
      <c r="H1" s="151"/>
      <c r="I1" s="152"/>
    </row>
    <row r="2" spans="1:9" ht="20.25">
      <c r="A2" s="97"/>
      <c r="B2" s="98"/>
      <c r="C2" s="98"/>
      <c r="D2" s="98"/>
      <c r="E2" s="98"/>
      <c r="F2" s="98"/>
      <c r="G2" s="98"/>
      <c r="H2" s="98"/>
      <c r="I2" s="99"/>
    </row>
    <row r="3" spans="1:9">
      <c r="A3" s="100"/>
      <c r="B3" s="101"/>
      <c r="C3" s="101"/>
      <c r="D3" s="25"/>
      <c r="E3" s="25" t="s">
        <v>26</v>
      </c>
      <c r="F3" s="26"/>
      <c r="G3" s="27"/>
      <c r="H3" s="101"/>
      <c r="I3" s="102"/>
    </row>
    <row r="4" spans="1:9">
      <c r="A4" s="100"/>
      <c r="B4" s="101"/>
      <c r="C4" s="101"/>
      <c r="D4" s="28" t="s">
        <v>27</v>
      </c>
      <c r="E4" s="28">
        <f>COUNTIF($D$12:$D$15,"U")</f>
        <v>0</v>
      </c>
      <c r="F4" s="29">
        <f>IF($E$9=0,"-",$E4/$E$9)</f>
        <v>0</v>
      </c>
      <c r="G4" s="30">
        <f>SUMIF($D$12:$D$15,"U",$G$12:$G$15)/60</f>
        <v>0</v>
      </c>
      <c r="H4" s="101"/>
      <c r="I4" s="102"/>
    </row>
    <row r="5" spans="1:9">
      <c r="A5" s="100"/>
      <c r="B5" s="101"/>
      <c r="C5" s="101"/>
      <c r="D5" s="28" t="s">
        <v>19</v>
      </c>
      <c r="E5" s="28">
        <f>COUNTIF($D$12:$D$15,"P")</f>
        <v>2</v>
      </c>
      <c r="F5" s="29">
        <f>IF($E$9=0,"-",$E5/$E$9)</f>
        <v>1</v>
      </c>
      <c r="G5" s="31">
        <f>SUMIF($D$12:$D$15,"P",$G$12:$G$15)/60</f>
        <v>0</v>
      </c>
      <c r="H5" s="101"/>
      <c r="I5" s="102"/>
    </row>
    <row r="6" spans="1:9">
      <c r="A6" s="100"/>
      <c r="B6" s="101"/>
      <c r="C6" s="101"/>
      <c r="D6" s="28" t="s">
        <v>28</v>
      </c>
      <c r="E6" s="28">
        <f>COUNTIF($D$12:$D$15,"F")</f>
        <v>0</v>
      </c>
      <c r="F6" s="29">
        <f>IF($E$9=0,"-",$E6/$E$9)</f>
        <v>0</v>
      </c>
      <c r="G6" s="31">
        <f>SUMIF($D$12:$D$15,"F",$G$12:$G$15)/60</f>
        <v>0</v>
      </c>
      <c r="H6" s="101"/>
      <c r="I6" s="102"/>
    </row>
    <row r="7" spans="1:9">
      <c r="A7" s="103"/>
      <c r="B7" s="104"/>
      <c r="C7" s="104"/>
      <c r="D7" s="28" t="s">
        <v>29</v>
      </c>
      <c r="E7" s="28">
        <f>COUNTIF($D$12:$D$15,"S")</f>
        <v>0</v>
      </c>
      <c r="F7" s="29">
        <f>IF($E$9=0,"-",$E7/$E$9)</f>
        <v>0</v>
      </c>
      <c r="G7" s="31">
        <f>SUMIF($D$12:$D$15,"S",$G$12:$G$15)/60</f>
        <v>0</v>
      </c>
      <c r="H7" s="101"/>
      <c r="I7" s="102"/>
    </row>
    <row r="8" spans="1:9">
      <c r="A8" s="103"/>
      <c r="B8" s="104"/>
      <c r="C8" s="104"/>
      <c r="D8" s="28" t="s">
        <v>30</v>
      </c>
      <c r="E8" s="28">
        <f>COUNTIF($D$12:$D$15,"B")</f>
        <v>0</v>
      </c>
      <c r="F8" s="33">
        <f>IF($E$9=0,"-",$E8/$E$9)</f>
        <v>0</v>
      </c>
      <c r="G8" s="31">
        <f>SUMIF($D$12:$D$15,"B",$G$12:$G$15)/60</f>
        <v>0</v>
      </c>
      <c r="H8" s="101"/>
      <c r="I8" s="102"/>
    </row>
    <row r="9" spans="1:9">
      <c r="A9" s="103"/>
      <c r="B9" s="104"/>
      <c r="C9" s="104"/>
      <c r="D9" s="34" t="s">
        <v>31</v>
      </c>
      <c r="E9" s="35">
        <f>SUM(E4:E8)</f>
        <v>2</v>
      </c>
      <c r="F9" s="36">
        <f>IF($E$9=0,"-",$E$9/$E$9)</f>
        <v>1</v>
      </c>
      <c r="G9" s="37">
        <f>SUM(G4:G8)</f>
        <v>0</v>
      </c>
      <c r="H9" s="105"/>
      <c r="I9" s="106"/>
    </row>
    <row r="10" spans="1:9">
      <c r="A10" s="103"/>
      <c r="B10" s="104"/>
      <c r="C10" s="104"/>
      <c r="D10" s="40" t="s">
        <v>32</v>
      </c>
      <c r="E10" s="41">
        <f>COUNTIF($D$12:$D$15,"N/A")</f>
        <v>0</v>
      </c>
      <c r="F10" s="42"/>
      <c r="G10" s="43">
        <f>SUMIF($D$12:$D$15,"n/a",$G$12:$G$15)/60</f>
        <v>0</v>
      </c>
      <c r="H10" s="105"/>
      <c r="I10" s="106"/>
    </row>
    <row r="11" spans="1:9">
      <c r="A11" s="107"/>
      <c r="B11" s="108"/>
      <c r="C11" s="108"/>
      <c r="D11" s="108"/>
      <c r="E11" s="108"/>
      <c r="F11" s="108"/>
      <c r="G11" s="108"/>
      <c r="H11" s="108"/>
      <c r="I11" s="109"/>
    </row>
    <row r="12" spans="1:9" ht="25.5">
      <c r="A12" s="110" t="s">
        <v>33</v>
      </c>
      <c r="B12" s="46" t="s">
        <v>34</v>
      </c>
      <c r="C12" s="46" t="s">
        <v>35</v>
      </c>
      <c r="D12" s="46" t="s">
        <v>17</v>
      </c>
      <c r="E12" s="46" t="s">
        <v>36</v>
      </c>
      <c r="F12" s="46" t="s">
        <v>37</v>
      </c>
      <c r="G12" s="46" t="s">
        <v>38</v>
      </c>
      <c r="H12" s="47" t="s">
        <v>39</v>
      </c>
      <c r="I12" s="111"/>
    </row>
    <row r="13" spans="1:9">
      <c r="A13" s="153" t="e">
        <f>#REF!&amp;#REF!</f>
        <v>#REF!</v>
      </c>
      <c r="B13" s="154"/>
      <c r="C13" s="154"/>
      <c r="D13" s="154"/>
      <c r="E13" s="154"/>
      <c r="F13" s="154"/>
      <c r="G13" s="154"/>
      <c r="H13" s="154"/>
      <c r="I13" s="155"/>
    </row>
    <row r="14" spans="1:9" ht="41.25" customHeight="1">
      <c r="A14" s="112" t="s">
        <v>56</v>
      </c>
      <c r="B14" s="78" t="s">
        <v>152</v>
      </c>
      <c r="C14" s="82" t="s">
        <v>55</v>
      </c>
      <c r="D14" s="14" t="s">
        <v>19</v>
      </c>
      <c r="E14" s="79">
        <v>45147</v>
      </c>
      <c r="F14" s="53" t="s">
        <v>53</v>
      </c>
      <c r="G14" s="80"/>
      <c r="H14" s="81"/>
      <c r="I14" s="113"/>
    </row>
    <row r="15" spans="1:9" ht="31.5" customHeight="1">
      <c r="A15" s="112" t="s">
        <v>57</v>
      </c>
      <c r="B15" s="83" t="s">
        <v>58</v>
      </c>
      <c r="C15" s="90" t="s">
        <v>228</v>
      </c>
      <c r="D15" s="14" t="s">
        <v>19</v>
      </c>
      <c r="E15" s="79">
        <v>45147</v>
      </c>
      <c r="F15" s="53" t="s">
        <v>53</v>
      </c>
      <c r="G15" s="90"/>
      <c r="H15" s="90"/>
      <c r="I15" s="114"/>
    </row>
    <row r="16" spans="1:9" ht="24.75" customHeight="1">
      <c r="A16" s="112" t="s">
        <v>216</v>
      </c>
      <c r="B16" s="83" t="s">
        <v>222</v>
      </c>
      <c r="C16" s="90" t="s">
        <v>228</v>
      </c>
      <c r="D16" s="14" t="s">
        <v>19</v>
      </c>
      <c r="E16" s="79">
        <v>45147</v>
      </c>
      <c r="F16" s="53" t="s">
        <v>53</v>
      </c>
      <c r="G16" s="90"/>
      <c r="H16" s="90"/>
      <c r="I16" s="114"/>
    </row>
    <row r="17" spans="1:9" ht="27" customHeight="1">
      <c r="A17" s="112" t="s">
        <v>217</v>
      </c>
      <c r="B17" s="83" t="s">
        <v>223</v>
      </c>
      <c r="C17" s="90" t="s">
        <v>229</v>
      </c>
      <c r="D17" s="14" t="s">
        <v>19</v>
      </c>
      <c r="E17" s="79">
        <v>45147</v>
      </c>
      <c r="F17" s="53" t="s">
        <v>53</v>
      </c>
      <c r="G17" s="90"/>
      <c r="H17" s="90"/>
      <c r="I17" s="114"/>
    </row>
    <row r="18" spans="1:9" ht="21.75" customHeight="1">
      <c r="A18" s="112" t="s">
        <v>218</v>
      </c>
      <c r="B18" s="117" t="s">
        <v>224</v>
      </c>
      <c r="C18" s="90" t="s">
        <v>230</v>
      </c>
      <c r="D18" s="14" t="s">
        <v>19</v>
      </c>
      <c r="E18" s="79">
        <v>45147</v>
      </c>
      <c r="F18" s="53" t="s">
        <v>53</v>
      </c>
      <c r="G18" s="90"/>
      <c r="H18" s="90"/>
      <c r="I18" s="114"/>
    </row>
    <row r="19" spans="1:9" ht="21.75" customHeight="1">
      <c r="A19" s="112" t="s">
        <v>219</v>
      </c>
      <c r="B19" s="83" t="s">
        <v>225</v>
      </c>
      <c r="C19" s="90" t="s">
        <v>230</v>
      </c>
      <c r="D19" s="14" t="s">
        <v>19</v>
      </c>
      <c r="E19" s="79">
        <v>45147</v>
      </c>
      <c r="F19" s="53" t="s">
        <v>53</v>
      </c>
      <c r="G19" s="90"/>
      <c r="H19" s="90"/>
      <c r="I19" s="114"/>
    </row>
    <row r="20" spans="1:9" ht="25.5" customHeight="1">
      <c r="A20" s="112" t="s">
        <v>220</v>
      </c>
      <c r="B20" s="83" t="s">
        <v>226</v>
      </c>
      <c r="C20" s="90" t="s">
        <v>230</v>
      </c>
      <c r="D20" s="14" t="s">
        <v>19</v>
      </c>
      <c r="E20" s="79">
        <v>45147</v>
      </c>
      <c r="F20" s="53" t="s">
        <v>53</v>
      </c>
      <c r="G20" s="90"/>
      <c r="H20" s="90"/>
      <c r="I20" s="114"/>
    </row>
    <row r="21" spans="1:9" ht="24" customHeight="1" thickBot="1">
      <c r="A21" s="112" t="s">
        <v>221</v>
      </c>
      <c r="B21" s="118" t="s">
        <v>227</v>
      </c>
      <c r="C21" s="115" t="s">
        <v>230</v>
      </c>
      <c r="D21" s="14" t="s">
        <v>19</v>
      </c>
      <c r="E21" s="79">
        <v>45147</v>
      </c>
      <c r="F21" s="53" t="s">
        <v>53</v>
      </c>
      <c r="G21" s="115"/>
      <c r="H21" s="115"/>
      <c r="I21" s="116"/>
    </row>
  </sheetData>
  <mergeCells count="2">
    <mergeCell ref="A1:I1"/>
    <mergeCell ref="A13:I13"/>
  </mergeCells>
  <phoneticPr fontId="3" type="noConversion"/>
  <conditionalFormatting sqref="D14">
    <cfRule type="cellIs" dxfId="305" priority="7" stopIfTrue="1" operator="equal">
      <formula>"F"</formula>
    </cfRule>
    <cfRule type="cellIs" dxfId="304" priority="8" stopIfTrue="1" operator="equal">
      <formula>"B"</formula>
    </cfRule>
    <cfRule type="cellIs" dxfId="303" priority="9" stopIfTrue="1" operator="equal">
      <formula>"u"</formula>
    </cfRule>
  </conditionalFormatting>
  <conditionalFormatting sqref="C14">
    <cfRule type="cellIs" dxfId="302" priority="4" stopIfTrue="1" operator="equal">
      <formula>"F"</formula>
    </cfRule>
    <cfRule type="cellIs" dxfId="301" priority="5" stopIfTrue="1" operator="equal">
      <formula>"B"</formula>
    </cfRule>
    <cfRule type="cellIs" dxfId="300" priority="6" stopIfTrue="1" operator="equal">
      <formula>"u"</formula>
    </cfRule>
  </conditionalFormatting>
  <conditionalFormatting sqref="D15:D21">
    <cfRule type="cellIs" dxfId="299" priority="1" stopIfTrue="1" operator="equal">
      <formula>"F"</formula>
    </cfRule>
    <cfRule type="cellIs" dxfId="298" priority="2" stopIfTrue="1" operator="equal">
      <formula>"B"</formula>
    </cfRule>
    <cfRule type="cellIs" dxfId="297"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21" xr:uid="{D8939FA0-A95F-45F0-885D-93E90FABD86F}">
      <formula1>"U,P,F,B,S,n/a"</formula1>
    </dataValidation>
    <dataValidation allowBlank="1" showErrorMessage="1" promptTitle="Valid values include:" sqref="D12" xr:uid="{E8E54254-C449-47A6-BCBE-296CCC19C7DA}"/>
    <dataValidation allowBlank="1" showErrorMessage="1" sqref="A12:B12" xr:uid="{D515666E-83D2-4C4B-9167-499AE85EF01B}"/>
  </dataValidations>
  <hyperlinks>
    <hyperlink ref="B14" location="'UC001'!A2" display="Check Program ID on Main Page" xr:uid="{8767EBE1-91EA-4D05-815A-E71188ABD5CA}"/>
    <hyperlink ref="B15" location="'UC001'!C20" display="Create a Callsheet" xr:uid="{68A629DE-B479-44C5-9809-6F47033718DA}"/>
    <hyperlink ref="B16" location="'UC001'!A49" display="Create CallSheet -- Program Not Imported" xr:uid="{8737FD70-DBD0-423D-B6B5-8AFD6743D0A4}"/>
    <hyperlink ref="B17" location="'UC001'!A75" display="Print Call Sheet" xr:uid="{D569DCCC-AB18-42AB-8878-F846909A4D8E}"/>
    <hyperlink ref="B18" location="'UC001'!A92" display="Print Job Package from Local" xr:uid="{D3F86191-21ED-4DEA-B2D0-548FD13CFA0B}"/>
    <hyperlink ref="B19" location="'UC001'!A110" display="Print Job Package from Server" xr:uid="{B8C4640C-48EE-42DA-BA66-D19F4E015406}"/>
    <hyperlink ref="B20" location="'UC001'!A131" display="Print Job Package Awaiting Approval" xr:uid="{486AB953-0376-4C11-83C8-02092482D1C4}"/>
    <hyperlink ref="B21" location="'UC001'!A151" display="Print Job Package" xr:uid="{BAE69A11-CFF5-4D62-B0E5-A45C3ABBD9B1}"/>
  </hyperlink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5121" r:id="rId4">
          <objectPr defaultSize="0" autoPict="0" altText="" r:id="rId5">
            <anchor moveWithCells="1">
              <from>
                <xdr:col>8</xdr:col>
                <xdr:colOff>19050</xdr:colOff>
                <xdr:row>10</xdr:row>
                <xdr:rowOff>171450</xdr:rowOff>
              </from>
              <to>
                <xdr:col>8</xdr:col>
                <xdr:colOff>190500</xdr:colOff>
                <xdr:row>12</xdr:row>
                <xdr:rowOff>0</xdr:rowOff>
              </to>
            </anchor>
          </objectPr>
        </oleObject>
      </mc:Choice>
      <mc:Fallback>
        <oleObject progId="Paint.Picture" shapeId="5121"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9933E-0046-4B9B-A458-1DDDA8E294A4}">
  <dimension ref="A1:G19"/>
  <sheetViews>
    <sheetView topLeftCell="A3" workbookViewId="0">
      <selection sqref="A1:G19"/>
    </sheetView>
  </sheetViews>
  <sheetFormatPr defaultRowHeight="14.25"/>
  <cols>
    <col min="2" max="2" width="41.625" customWidth="1"/>
    <col min="3" max="3" width="22.5" customWidth="1"/>
    <col min="4" max="4" width="26.25" customWidth="1"/>
    <col min="5" max="5" width="13.625" customWidth="1"/>
    <col min="6" max="6" width="14" customWidth="1"/>
    <col min="7" max="7" width="16" customWidth="1"/>
  </cols>
  <sheetData>
    <row r="1" spans="1:7" ht="15">
      <c r="A1" s="196" t="s">
        <v>281</v>
      </c>
      <c r="B1" s="196"/>
      <c r="C1" s="196"/>
      <c r="D1" s="196"/>
      <c r="E1" s="196"/>
      <c r="F1" s="196"/>
      <c r="G1" s="196"/>
    </row>
    <row r="2" spans="1:7" ht="21" customHeight="1">
      <c r="A2" s="125"/>
      <c r="B2" s="126" t="s">
        <v>0</v>
      </c>
      <c r="C2" s="197" t="s">
        <v>310</v>
      </c>
      <c r="D2" s="193"/>
      <c r="E2" s="193"/>
      <c r="F2" s="126" t="s">
        <v>1</v>
      </c>
      <c r="G2" s="127" t="s">
        <v>281</v>
      </c>
    </row>
    <row r="3" spans="1:7" ht="25.5" customHeight="1">
      <c r="A3" s="125"/>
      <c r="B3" s="126" t="s">
        <v>2</v>
      </c>
      <c r="C3" s="193" t="s">
        <v>311</v>
      </c>
      <c r="D3" s="193"/>
      <c r="E3" s="193"/>
      <c r="F3" s="193"/>
      <c r="G3" s="193"/>
    </row>
    <row r="4" spans="1:7" ht="24" customHeight="1">
      <c r="A4" s="125"/>
      <c r="B4" s="126" t="s">
        <v>3</v>
      </c>
      <c r="C4" s="193"/>
      <c r="D4" s="193"/>
      <c r="E4" s="193"/>
      <c r="F4" s="193"/>
      <c r="G4" s="193"/>
    </row>
    <row r="5" spans="1:7" ht="25.5" customHeight="1">
      <c r="A5" s="125"/>
      <c r="B5" s="126" t="s">
        <v>4</v>
      </c>
      <c r="C5" s="191"/>
      <c r="D5" s="192"/>
      <c r="E5" s="192"/>
      <c r="F5" s="192"/>
      <c r="G5" s="192"/>
    </row>
    <row r="6" spans="1:7" ht="18" customHeight="1">
      <c r="A6" s="125"/>
      <c r="B6" s="126" t="s">
        <v>5</v>
      </c>
      <c r="C6" s="193" t="s">
        <v>312</v>
      </c>
      <c r="D6" s="193"/>
      <c r="E6" s="193"/>
      <c r="F6" s="193"/>
      <c r="G6" s="193"/>
    </row>
    <row r="7" spans="1:7" ht="15">
      <c r="A7" s="128"/>
      <c r="B7" s="129" t="s">
        <v>6</v>
      </c>
      <c r="C7" s="194" t="s">
        <v>7</v>
      </c>
      <c r="D7" s="194"/>
      <c r="E7" s="194"/>
      <c r="F7" s="128" t="s">
        <v>8</v>
      </c>
      <c r="G7" s="130"/>
    </row>
    <row r="8" spans="1:7" ht="15">
      <c r="A8" s="128"/>
      <c r="B8" s="129" t="s">
        <v>9</v>
      </c>
      <c r="C8" s="195" t="s">
        <v>10</v>
      </c>
      <c r="D8" s="195"/>
      <c r="E8" s="195"/>
      <c r="F8" s="128" t="s">
        <v>11</v>
      </c>
      <c r="G8" s="131">
        <v>45183</v>
      </c>
    </row>
    <row r="9" spans="1:7" ht="42" customHeight="1">
      <c r="A9" s="132" t="s">
        <v>12</v>
      </c>
      <c r="B9" s="133" t="s">
        <v>13</v>
      </c>
      <c r="C9" s="133" t="s">
        <v>14</v>
      </c>
      <c r="D9" s="133" t="s">
        <v>15</v>
      </c>
      <c r="E9" s="133" t="s">
        <v>16</v>
      </c>
      <c r="F9" s="134" t="s">
        <v>17</v>
      </c>
      <c r="G9" s="135" t="s">
        <v>18</v>
      </c>
    </row>
    <row r="10" spans="1:7" ht="36" customHeight="1">
      <c r="A10" s="136">
        <v>1</v>
      </c>
      <c r="B10" s="137" t="s">
        <v>241</v>
      </c>
      <c r="C10" s="138" t="s">
        <v>61</v>
      </c>
      <c r="D10" s="139" t="s">
        <v>237</v>
      </c>
      <c r="E10" s="139"/>
      <c r="F10" s="140" t="s">
        <v>19</v>
      </c>
      <c r="G10" s="141"/>
    </row>
    <row r="11" spans="1:7" ht="39" customHeight="1">
      <c r="A11" s="136">
        <v>2</v>
      </c>
      <c r="B11" s="137" t="s">
        <v>313</v>
      </c>
      <c r="C11" s="138"/>
      <c r="D11" s="139" t="s">
        <v>240</v>
      </c>
      <c r="E11" s="139"/>
      <c r="F11" s="140" t="s">
        <v>19</v>
      </c>
      <c r="G11" s="141"/>
    </row>
    <row r="12" spans="1:7" ht="36.75" customHeight="1">
      <c r="A12" s="136">
        <v>3</v>
      </c>
      <c r="B12" s="137" t="s">
        <v>314</v>
      </c>
      <c r="C12" s="137"/>
      <c r="D12" s="139" t="s">
        <v>318</v>
      </c>
      <c r="E12" s="139"/>
      <c r="F12" s="140" t="s">
        <v>19</v>
      </c>
      <c r="G12" s="141"/>
    </row>
    <row r="13" spans="1:7" ht="42.75" customHeight="1">
      <c r="A13" s="136">
        <v>4</v>
      </c>
      <c r="B13" s="137" t="s">
        <v>315</v>
      </c>
      <c r="C13" s="137"/>
      <c r="D13" s="139" t="s">
        <v>23</v>
      </c>
      <c r="E13" s="139"/>
      <c r="F13" s="140" t="s">
        <v>19</v>
      </c>
      <c r="G13" s="141"/>
    </row>
    <row r="14" spans="1:7" ht="43.5" customHeight="1">
      <c r="A14" s="136">
        <v>5</v>
      </c>
      <c r="B14" s="137" t="s">
        <v>316</v>
      </c>
      <c r="C14" s="139" t="s">
        <v>65</v>
      </c>
      <c r="D14" s="139" t="s">
        <v>62</v>
      </c>
      <c r="E14" s="139"/>
      <c r="F14" s="140" t="s">
        <v>19</v>
      </c>
      <c r="G14" s="142" t="s">
        <v>59</v>
      </c>
    </row>
    <row r="15" spans="1:7" ht="48" customHeight="1">
      <c r="A15" s="136">
        <v>6</v>
      </c>
      <c r="B15" s="137" t="s">
        <v>317</v>
      </c>
      <c r="C15" s="139"/>
      <c r="D15" s="139" t="s">
        <v>23</v>
      </c>
      <c r="E15" s="139"/>
      <c r="F15" s="140" t="s">
        <v>19</v>
      </c>
      <c r="G15" s="142"/>
    </row>
    <row r="16" spans="1:7" ht="31.5" customHeight="1">
      <c r="A16" s="136">
        <v>7</v>
      </c>
      <c r="B16" s="139" t="s">
        <v>319</v>
      </c>
      <c r="C16" s="139"/>
      <c r="D16" s="139" t="s">
        <v>23</v>
      </c>
      <c r="E16" s="143"/>
      <c r="F16" s="140" t="s">
        <v>19</v>
      </c>
      <c r="G16" s="142"/>
    </row>
    <row r="17" spans="1:7" ht="33.75" customHeight="1">
      <c r="A17" s="136">
        <v>8</v>
      </c>
      <c r="B17" s="139" t="s">
        <v>320</v>
      </c>
      <c r="C17" s="139"/>
      <c r="D17" s="139" t="s">
        <v>23</v>
      </c>
      <c r="E17" s="143"/>
      <c r="F17" s="140" t="s">
        <v>19</v>
      </c>
      <c r="G17" s="142"/>
    </row>
    <row r="18" spans="1:7" ht="33" customHeight="1">
      <c r="A18" s="136">
        <v>9</v>
      </c>
      <c r="B18" s="139" t="s">
        <v>167</v>
      </c>
      <c r="C18" s="139"/>
      <c r="D18" s="139" t="s">
        <v>321</v>
      </c>
      <c r="E18" s="143"/>
      <c r="F18" s="140" t="s">
        <v>19</v>
      </c>
      <c r="G18" s="142"/>
    </row>
    <row r="19" spans="1:7" ht="15">
      <c r="A19" s="125">
        <v>10</v>
      </c>
      <c r="B19" s="144" t="s">
        <v>20</v>
      </c>
      <c r="C19" s="144"/>
      <c r="D19" s="145"/>
      <c r="E19" s="145"/>
      <c r="F19" s="140" t="s">
        <v>19</v>
      </c>
      <c r="G19" s="145"/>
    </row>
  </sheetData>
  <mergeCells count="8">
    <mergeCell ref="C5:G5"/>
    <mergeCell ref="C6:G6"/>
    <mergeCell ref="C7:E7"/>
    <mergeCell ref="C8:E8"/>
    <mergeCell ref="A1:G1"/>
    <mergeCell ref="C2:E2"/>
    <mergeCell ref="C3:G3"/>
    <mergeCell ref="C4:G4"/>
  </mergeCells>
  <phoneticPr fontId="3" type="noConversion"/>
  <conditionalFormatting sqref="F10:F18">
    <cfRule type="cellIs" dxfId="128" priority="1" stopIfTrue="1" operator="equal">
      <formula>"F"</formula>
    </cfRule>
    <cfRule type="cellIs" dxfId="127" priority="2" stopIfTrue="1" operator="equal">
      <formula>"B"</formula>
    </cfRule>
    <cfRule type="cellIs" dxfId="126" priority="3" stopIfTrue="1" operator="equal">
      <formula>"u"</formula>
    </cfRule>
  </conditionalFormatting>
  <conditionalFormatting sqref="F19">
    <cfRule type="cellIs" dxfId="125" priority="4" stopIfTrue="1" operator="equal">
      <formula>"F"</formula>
    </cfRule>
    <cfRule type="cellIs" dxfId="124" priority="5" stopIfTrue="1" operator="equal">
      <formula>"B"</formula>
    </cfRule>
    <cfRule type="cellIs" dxfId="123" priority="6" stopIfTrue="1" operator="equal">
      <formula>"u"</formula>
    </cfRule>
  </conditionalFormatting>
  <dataValidations xWindow="988" yWindow="768" count="1">
    <dataValidation type="list" showInputMessage="1" showErrorMessage="1" promptTitle="Valid values include:" prompt="U - Untested_x000a_P - Pass_x000a_F - Fail_x000a_B - Blocked_x000a_S - Skipped_x000a_n/a - Not applicable_x000a_" sqref="F10:F19" xr:uid="{F2DBEF97-1C86-4040-8D2E-9A755185E938}">
      <formula1>"U,P,F,B,S,n/a"</formula1>
    </dataValidation>
  </dataValidations>
  <hyperlinks>
    <hyperlink ref="G2" location="'Lab request'!A14" display="UC003-1" xr:uid="{3BB3A7F9-7C0C-4ED1-9C3E-EB0C0F7CF8BA}"/>
    <hyperlink ref="G14" location="'Test Data'!A1" display="'Test Data'!A1" xr:uid="{78FC3D6F-A9D4-491A-9CFA-CA4A8F83603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61FAF-19C9-4919-8463-A3E9BB115858}">
  <dimension ref="A1:I14"/>
  <sheetViews>
    <sheetView workbookViewId="0">
      <selection activeCell="E14" sqref="E14"/>
    </sheetView>
  </sheetViews>
  <sheetFormatPr defaultRowHeight="14.25"/>
  <cols>
    <col min="2" max="2" width="38.375" customWidth="1"/>
    <col min="3" max="3" width="41" customWidth="1"/>
    <col min="4" max="4" width="13.625" customWidth="1"/>
    <col min="5" max="5" width="17.125" customWidth="1"/>
    <col min="6" max="6" width="10.25" customWidth="1"/>
    <col min="7" max="7" width="7.75" customWidth="1"/>
    <col min="8" max="8" width="8.125" customWidth="1"/>
    <col min="9" max="9" width="6.5" customWidth="1"/>
  </cols>
  <sheetData>
    <row r="1" spans="1:9" ht="20.25">
      <c r="A1" s="150" t="str">
        <f ca="1">MID(CELL("filename",A7),FIND("]",CELL("filename"),1)+1,255)</f>
        <v>Create Job Package</v>
      </c>
      <c r="B1" s="151"/>
      <c r="C1" s="151"/>
      <c r="D1" s="151"/>
      <c r="E1" s="151"/>
      <c r="F1" s="151"/>
      <c r="G1" s="151"/>
      <c r="H1" s="151"/>
      <c r="I1" s="152"/>
    </row>
    <row r="2" spans="1:9" ht="20.25">
      <c r="A2" s="97"/>
      <c r="B2" s="98"/>
      <c r="C2" s="98"/>
      <c r="D2" s="98"/>
      <c r="E2" s="98"/>
      <c r="F2" s="98"/>
      <c r="G2" s="98"/>
      <c r="H2" s="98"/>
      <c r="I2" s="99"/>
    </row>
    <row r="3" spans="1:9">
      <c r="A3" s="100"/>
      <c r="B3" s="101"/>
      <c r="C3" s="101"/>
      <c r="D3" s="25"/>
      <c r="E3" s="25" t="s">
        <v>26</v>
      </c>
      <c r="F3" s="26"/>
      <c r="G3" s="27"/>
      <c r="H3" s="101"/>
      <c r="I3" s="102"/>
    </row>
    <row r="4" spans="1:9">
      <c r="A4" s="100"/>
      <c r="B4" s="101"/>
      <c r="C4" s="101"/>
      <c r="D4" s="28" t="s">
        <v>27</v>
      </c>
      <c r="E4" s="28">
        <f>COUNTIF($D$12:$D$14,"U")</f>
        <v>0</v>
      </c>
      <c r="F4" s="29">
        <f>IF($E$9=0,"-",$E4/$E$9)</f>
        <v>0</v>
      </c>
      <c r="G4" s="30">
        <f>SUMIF($D$12:$D$14,"U",$G$12:$G$14)/60</f>
        <v>0</v>
      </c>
      <c r="H4" s="101"/>
      <c r="I4" s="102"/>
    </row>
    <row r="5" spans="1:9">
      <c r="A5" s="100"/>
      <c r="B5" s="101"/>
      <c r="C5" s="101"/>
      <c r="D5" s="28" t="s">
        <v>19</v>
      </c>
      <c r="E5" s="28">
        <f>COUNTIF($D$12:$D$14,"P")</f>
        <v>1</v>
      </c>
      <c r="F5" s="29">
        <f>IF($E$9=0,"-",$E5/$E$9)</f>
        <v>1</v>
      </c>
      <c r="G5" s="31">
        <f>SUMIF($D$12:$D$14,"P",$G$12:$G$14)/60</f>
        <v>0</v>
      </c>
      <c r="H5" s="101"/>
      <c r="I5" s="102"/>
    </row>
    <row r="6" spans="1:9">
      <c r="A6" s="100"/>
      <c r="B6" s="101"/>
      <c r="C6" s="101"/>
      <c r="D6" s="28" t="s">
        <v>28</v>
      </c>
      <c r="E6" s="28">
        <f>COUNTIF($D$12:$D$14,"F")</f>
        <v>0</v>
      </c>
      <c r="F6" s="29">
        <f>IF($E$9=0,"-",$E6/$E$9)</f>
        <v>0</v>
      </c>
      <c r="G6" s="31">
        <f>SUMIF($D$12:$D$14,"F",$G$12:$G$14)/60</f>
        <v>0</v>
      </c>
      <c r="H6" s="101"/>
      <c r="I6" s="102"/>
    </row>
    <row r="7" spans="1:9">
      <c r="A7" s="103"/>
      <c r="B7" s="104"/>
      <c r="C7" s="104"/>
      <c r="D7" s="28" t="s">
        <v>29</v>
      </c>
      <c r="E7" s="28">
        <f>COUNTIF($D$12:$D$14,"S")</f>
        <v>0</v>
      </c>
      <c r="F7" s="29">
        <f>IF($E$9=0,"-",$E7/$E$9)</f>
        <v>0</v>
      </c>
      <c r="G7" s="31">
        <f>SUMIF($D$12:$D$14,"S",$G$12:$G$14)/60</f>
        <v>0</v>
      </c>
      <c r="H7" s="101"/>
      <c r="I7" s="102"/>
    </row>
    <row r="8" spans="1:9">
      <c r="A8" s="103"/>
      <c r="B8" s="104"/>
      <c r="C8" s="104"/>
      <c r="D8" s="28" t="s">
        <v>30</v>
      </c>
      <c r="E8" s="28">
        <f>COUNTIF($D$12:$D$14,"B")</f>
        <v>0</v>
      </c>
      <c r="F8" s="33">
        <f>IF($E$9=0,"-",$E8/$E$9)</f>
        <v>0</v>
      </c>
      <c r="G8" s="31">
        <f>SUMIF($D$12:$D$14,"B",$G$12:$G$14)/60</f>
        <v>0</v>
      </c>
      <c r="H8" s="101"/>
      <c r="I8" s="102"/>
    </row>
    <row r="9" spans="1:9">
      <c r="A9" s="103"/>
      <c r="B9" s="104"/>
      <c r="C9" s="104"/>
      <c r="D9" s="34" t="s">
        <v>31</v>
      </c>
      <c r="E9" s="35">
        <f>SUM(E4:E8)</f>
        <v>1</v>
      </c>
      <c r="F9" s="36">
        <f>IF($E$9=0,"-",$E$9/$E$9)</f>
        <v>1</v>
      </c>
      <c r="G9" s="37">
        <f>SUM(G4:G8)</f>
        <v>0</v>
      </c>
      <c r="H9" s="105"/>
      <c r="I9" s="106"/>
    </row>
    <row r="10" spans="1:9">
      <c r="A10" s="103"/>
      <c r="B10" s="104"/>
      <c r="C10" s="104"/>
      <c r="D10" s="40" t="s">
        <v>32</v>
      </c>
      <c r="E10" s="41">
        <f>COUNTIF($D$12:$D$14,"N/A")</f>
        <v>0</v>
      </c>
      <c r="F10" s="42"/>
      <c r="G10" s="43">
        <f>SUMIF($D$12:$D$14,"n/a",$G$12:$G$14)/60</f>
        <v>0</v>
      </c>
      <c r="H10" s="105"/>
      <c r="I10" s="106"/>
    </row>
    <row r="11" spans="1:9">
      <c r="A11" s="107"/>
      <c r="B11" s="108"/>
      <c r="C11" s="108"/>
      <c r="D11" s="108"/>
      <c r="E11" s="108"/>
      <c r="F11" s="108"/>
      <c r="G11" s="108"/>
      <c r="H11" s="108"/>
      <c r="I11" s="109"/>
    </row>
    <row r="12" spans="1:9" ht="25.5">
      <c r="A12" s="110" t="s">
        <v>33</v>
      </c>
      <c r="B12" s="46" t="s">
        <v>34</v>
      </c>
      <c r="C12" s="46" t="s">
        <v>35</v>
      </c>
      <c r="D12" s="46" t="s">
        <v>17</v>
      </c>
      <c r="E12" s="46" t="s">
        <v>36</v>
      </c>
      <c r="F12" s="46" t="s">
        <v>37</v>
      </c>
      <c r="G12" s="46" t="s">
        <v>38</v>
      </c>
      <c r="H12" s="47" t="s">
        <v>39</v>
      </c>
      <c r="I12" s="111"/>
    </row>
    <row r="13" spans="1:9">
      <c r="A13" s="153" t="e">
        <f>#REF!&amp;#REF!</f>
        <v>#REF!</v>
      </c>
      <c r="B13" s="154"/>
      <c r="C13" s="154"/>
      <c r="D13" s="154"/>
      <c r="E13" s="154"/>
      <c r="F13" s="154"/>
      <c r="G13" s="154"/>
      <c r="H13" s="154"/>
      <c r="I13" s="155"/>
    </row>
    <row r="14" spans="1:9" ht="40.5" customHeight="1">
      <c r="A14" s="112" t="s">
        <v>56</v>
      </c>
      <c r="B14" s="78" t="s">
        <v>152</v>
      </c>
      <c r="C14" s="82" t="s">
        <v>55</v>
      </c>
      <c r="D14" s="14" t="s">
        <v>19</v>
      </c>
      <c r="E14" s="79">
        <v>45147</v>
      </c>
      <c r="F14" s="53" t="s">
        <v>53</v>
      </c>
      <c r="G14" s="80"/>
      <c r="H14" s="81"/>
      <c r="I14" s="113"/>
    </row>
  </sheetData>
  <mergeCells count="2">
    <mergeCell ref="A1:I1"/>
    <mergeCell ref="A13:I13"/>
  </mergeCells>
  <phoneticPr fontId="3" type="noConversion"/>
  <conditionalFormatting sqref="D14">
    <cfRule type="cellIs" dxfId="122" priority="7" stopIfTrue="1" operator="equal">
      <formula>"F"</formula>
    </cfRule>
    <cfRule type="cellIs" dxfId="121" priority="8" stopIfTrue="1" operator="equal">
      <formula>"B"</formula>
    </cfRule>
    <cfRule type="cellIs" dxfId="120" priority="9" stopIfTrue="1" operator="equal">
      <formula>"u"</formula>
    </cfRule>
  </conditionalFormatting>
  <conditionalFormatting sqref="C14">
    <cfRule type="cellIs" dxfId="119" priority="4" stopIfTrue="1" operator="equal">
      <formula>"F"</formula>
    </cfRule>
    <cfRule type="cellIs" dxfId="118" priority="5" stopIfTrue="1" operator="equal">
      <formula>"B"</formula>
    </cfRule>
    <cfRule type="cellIs" dxfId="117" priority="6" stopIfTrue="1" operator="equal">
      <formula>"u"</formula>
    </cfRule>
  </conditionalFormatting>
  <dataValidations count="3">
    <dataValidation allowBlank="1" showErrorMessage="1" sqref="A12:B12" xr:uid="{39CC74CB-1B5F-4371-B352-464BE2DA1518}"/>
    <dataValidation allowBlank="1" showErrorMessage="1" promptTitle="Valid values include:" sqref="D12" xr:uid="{EEE91CF5-0585-49E6-8B8F-6562E78E7FBC}"/>
    <dataValidation type="list" showInputMessage="1" showErrorMessage="1" promptTitle="Valid values include:" prompt="U - Untested_x000a_P - Pass_x000a_F - Fail_x000a_B - Blocked_x000a_S - Skipped_x000a_n/a - Not applicable_x000a_" sqref="D14" xr:uid="{950B53AF-8895-49CF-8811-A3A143D37A95}">
      <formula1>"U,P,F,B,S,n/a"</formula1>
    </dataValidation>
  </dataValidations>
  <hyperlinks>
    <hyperlink ref="B14" location="'UC001'!A2" display="Check Program ID on Main Page" xr:uid="{C2B73ECF-720A-4FEB-AE1C-9717ED5F65A4}"/>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2461B-6162-4ADA-9DBE-2C871E1850FD}">
  <dimension ref="A1:G79"/>
  <sheetViews>
    <sheetView topLeftCell="A79" zoomScale="85" zoomScaleNormal="85" workbookViewId="0">
      <selection activeCell="B78" sqref="B78"/>
    </sheetView>
  </sheetViews>
  <sheetFormatPr defaultRowHeight="14.25"/>
  <cols>
    <col min="2" max="2" width="60.125" customWidth="1"/>
    <col min="3" max="3" width="25.875" customWidth="1"/>
    <col min="4" max="4" width="49.75" customWidth="1"/>
    <col min="5" max="5" width="10" customWidth="1"/>
    <col min="6" max="6" width="15" customWidth="1"/>
    <col min="7" max="7" width="21.125" customWidth="1"/>
  </cols>
  <sheetData>
    <row r="1" spans="1:7" ht="18.75">
      <c r="A1" s="190" t="s">
        <v>328</v>
      </c>
      <c r="B1" s="190"/>
      <c r="C1" s="190"/>
      <c r="D1" s="190"/>
      <c r="E1" s="190"/>
      <c r="F1" s="190"/>
      <c r="G1" s="190"/>
    </row>
    <row r="2" spans="1:7" ht="27" customHeight="1">
      <c r="A2" s="59"/>
      <c r="B2" s="60" t="s">
        <v>0</v>
      </c>
      <c r="C2" s="160" t="s">
        <v>336</v>
      </c>
      <c r="D2" s="156"/>
      <c r="E2" s="156"/>
      <c r="F2" s="60" t="s">
        <v>1</v>
      </c>
      <c r="G2" s="120" t="s">
        <v>328</v>
      </c>
    </row>
    <row r="3" spans="1:7" ht="33.75" customHeight="1">
      <c r="A3" s="59"/>
      <c r="B3" s="60" t="s">
        <v>2</v>
      </c>
      <c r="C3" s="156" t="s">
        <v>283</v>
      </c>
      <c r="D3" s="156"/>
      <c r="E3" s="156"/>
      <c r="F3" s="156"/>
      <c r="G3" s="156"/>
    </row>
    <row r="4" spans="1:7" ht="27" customHeight="1">
      <c r="A4" s="59"/>
      <c r="B4" s="60" t="s">
        <v>3</v>
      </c>
      <c r="C4" s="156"/>
      <c r="D4" s="156"/>
      <c r="E4" s="156"/>
      <c r="F4" s="156"/>
      <c r="G4" s="156"/>
    </row>
    <row r="5" spans="1:7" ht="25.5" customHeight="1">
      <c r="A5" s="59"/>
      <c r="B5" s="60" t="s">
        <v>4</v>
      </c>
      <c r="C5" s="161"/>
      <c r="D5" s="162"/>
      <c r="E5" s="162"/>
      <c r="F5" s="162"/>
      <c r="G5" s="162"/>
    </row>
    <row r="6" spans="1:7" ht="27.75" customHeight="1">
      <c r="A6" s="59"/>
      <c r="B6" s="60" t="s">
        <v>5</v>
      </c>
      <c r="C6" s="156" t="s">
        <v>339</v>
      </c>
      <c r="D6" s="156"/>
      <c r="E6" s="156"/>
      <c r="F6" s="156"/>
      <c r="G6" s="156"/>
    </row>
    <row r="7" spans="1:7" ht="23.25" customHeight="1">
      <c r="A7" s="61"/>
      <c r="B7" s="62" t="s">
        <v>6</v>
      </c>
      <c r="C7" s="157" t="s">
        <v>7</v>
      </c>
      <c r="D7" s="157"/>
      <c r="E7" s="157"/>
      <c r="F7" s="61" t="s">
        <v>8</v>
      </c>
      <c r="G7" s="63"/>
    </row>
    <row r="8" spans="1:7" ht="24" customHeight="1">
      <c r="A8" s="61"/>
      <c r="B8" s="62" t="s">
        <v>9</v>
      </c>
      <c r="C8" s="158" t="s">
        <v>10</v>
      </c>
      <c r="D8" s="158"/>
      <c r="E8" s="158"/>
      <c r="F8" s="61" t="s">
        <v>11</v>
      </c>
      <c r="G8" s="64">
        <v>45183</v>
      </c>
    </row>
    <row r="9" spans="1:7" ht="37.5" customHeight="1">
      <c r="A9" s="65" t="s">
        <v>12</v>
      </c>
      <c r="B9" s="66" t="s">
        <v>13</v>
      </c>
      <c r="C9" s="66" t="s">
        <v>14</v>
      </c>
      <c r="D9" s="66" t="s">
        <v>15</v>
      </c>
      <c r="E9" s="66" t="s">
        <v>16</v>
      </c>
      <c r="F9" s="67" t="s">
        <v>17</v>
      </c>
      <c r="G9" s="68" t="s">
        <v>18</v>
      </c>
    </row>
    <row r="10" spans="1:7" ht="32.25" customHeight="1">
      <c r="A10" s="69">
        <v>1</v>
      </c>
      <c r="B10" s="70" t="s">
        <v>241</v>
      </c>
      <c r="C10" s="122" t="s">
        <v>61</v>
      </c>
      <c r="D10" s="71" t="s">
        <v>237</v>
      </c>
      <c r="E10" s="71"/>
      <c r="F10" s="72" t="s">
        <v>19</v>
      </c>
      <c r="G10" s="73"/>
    </row>
    <row r="11" spans="1:7" ht="31.5" customHeight="1">
      <c r="A11" s="69">
        <v>2</v>
      </c>
      <c r="B11" s="70" t="s">
        <v>329</v>
      </c>
      <c r="C11" s="70" t="s">
        <v>175</v>
      </c>
      <c r="D11" s="71" t="s">
        <v>232</v>
      </c>
      <c r="E11" s="71"/>
      <c r="F11" s="72" t="s">
        <v>19</v>
      </c>
      <c r="G11" s="73"/>
    </row>
    <row r="12" spans="1:7" ht="38.25" customHeight="1">
      <c r="A12" s="69">
        <v>3</v>
      </c>
      <c r="B12" s="70" t="s">
        <v>285</v>
      </c>
      <c r="C12" s="70"/>
      <c r="D12" s="71" t="s">
        <v>330</v>
      </c>
      <c r="E12" s="71"/>
      <c r="F12" s="72" t="s">
        <v>19</v>
      </c>
      <c r="G12" s="73"/>
    </row>
    <row r="13" spans="1:7" ht="32.25" customHeight="1">
      <c r="A13" s="69">
        <v>4</v>
      </c>
      <c r="B13" s="71" t="s">
        <v>331</v>
      </c>
      <c r="C13" s="71" t="s">
        <v>65</v>
      </c>
      <c r="D13" s="71" t="s">
        <v>23</v>
      </c>
      <c r="E13" s="71"/>
      <c r="F13" s="72" t="s">
        <v>19</v>
      </c>
      <c r="G13" s="74" t="s">
        <v>59</v>
      </c>
    </row>
    <row r="14" spans="1:7" ht="39.75" customHeight="1">
      <c r="A14" s="69">
        <v>5</v>
      </c>
      <c r="B14" s="71" t="s">
        <v>288</v>
      </c>
      <c r="C14" s="71"/>
      <c r="D14" s="71" t="s">
        <v>286</v>
      </c>
      <c r="E14" s="71"/>
      <c r="F14" s="72" t="s">
        <v>19</v>
      </c>
      <c r="G14" s="74"/>
    </row>
    <row r="15" spans="1:7" ht="45.75" customHeight="1">
      <c r="A15" s="69">
        <v>6</v>
      </c>
      <c r="B15" s="71" t="s">
        <v>290</v>
      </c>
      <c r="C15" s="71"/>
      <c r="D15" s="124" t="s">
        <v>332</v>
      </c>
      <c r="E15" s="123"/>
      <c r="F15" s="72" t="s">
        <v>19</v>
      </c>
      <c r="G15" s="74"/>
    </row>
    <row r="16" spans="1:7" ht="43.5" customHeight="1">
      <c r="A16" s="69">
        <v>7</v>
      </c>
      <c r="B16" s="71" t="s">
        <v>291</v>
      </c>
      <c r="C16" s="71"/>
      <c r="D16" s="71" t="s">
        <v>333</v>
      </c>
      <c r="E16" s="123"/>
      <c r="F16" s="72" t="s">
        <v>19</v>
      </c>
      <c r="G16" s="74"/>
    </row>
    <row r="17" spans="1:7" ht="44.25" customHeight="1">
      <c r="A17" s="69">
        <v>8</v>
      </c>
      <c r="B17" s="71" t="s">
        <v>294</v>
      </c>
      <c r="C17" s="71"/>
      <c r="D17" s="71" t="s">
        <v>334</v>
      </c>
      <c r="E17" s="123"/>
      <c r="F17" s="72" t="s">
        <v>19</v>
      </c>
      <c r="G17" s="74"/>
    </row>
    <row r="18" spans="1:7" ht="36" customHeight="1">
      <c r="A18" s="69">
        <v>9</v>
      </c>
      <c r="B18" s="71" t="s">
        <v>296</v>
      </c>
      <c r="C18" s="71"/>
      <c r="D18" s="71" t="s">
        <v>23</v>
      </c>
      <c r="E18" s="123"/>
      <c r="F18" s="72" t="s">
        <v>19</v>
      </c>
      <c r="G18" s="74"/>
    </row>
    <row r="19" spans="1:7" ht="40.5" customHeight="1">
      <c r="A19" s="69">
        <v>10</v>
      </c>
      <c r="B19" s="71" t="s">
        <v>167</v>
      </c>
      <c r="C19" s="71"/>
      <c r="D19" s="71" t="s">
        <v>303</v>
      </c>
      <c r="E19" s="123"/>
      <c r="F19" s="72" t="s">
        <v>19</v>
      </c>
      <c r="G19" s="74"/>
    </row>
    <row r="20" spans="1:7" ht="76.5" customHeight="1">
      <c r="A20" s="69">
        <v>11</v>
      </c>
      <c r="B20" s="71" t="s">
        <v>304</v>
      </c>
      <c r="C20" s="71"/>
      <c r="D20" s="71" t="s">
        <v>305</v>
      </c>
      <c r="E20" s="123"/>
      <c r="F20" s="72" t="s">
        <v>19</v>
      </c>
      <c r="G20" s="74"/>
    </row>
    <row r="21" spans="1:7" ht="31.5" customHeight="1">
      <c r="A21" s="59">
        <v>18</v>
      </c>
      <c r="B21" s="75" t="s">
        <v>20</v>
      </c>
      <c r="C21" s="75"/>
      <c r="D21" s="76"/>
      <c r="E21" s="76"/>
      <c r="F21" s="72" t="s">
        <v>19</v>
      </c>
      <c r="G21" s="76"/>
    </row>
    <row r="23" spans="1:7" ht="18.75">
      <c r="A23" s="190" t="s">
        <v>335</v>
      </c>
      <c r="B23" s="190"/>
      <c r="C23" s="190"/>
      <c r="D23" s="190"/>
      <c r="E23" s="190"/>
      <c r="F23" s="190"/>
      <c r="G23" s="190"/>
    </row>
    <row r="24" spans="1:7" ht="18.75">
      <c r="A24" s="59"/>
      <c r="B24" s="60" t="s">
        <v>0</v>
      </c>
      <c r="C24" s="160" t="s">
        <v>337</v>
      </c>
      <c r="D24" s="156"/>
      <c r="E24" s="156"/>
      <c r="F24" s="60" t="s">
        <v>1</v>
      </c>
      <c r="G24" s="120" t="s">
        <v>335</v>
      </c>
    </row>
    <row r="25" spans="1:7" ht="18.75">
      <c r="A25" s="59"/>
      <c r="B25" s="60" t="s">
        <v>2</v>
      </c>
      <c r="C25" s="156" t="s">
        <v>283</v>
      </c>
      <c r="D25" s="156"/>
      <c r="E25" s="156"/>
      <c r="F25" s="156"/>
      <c r="G25" s="156"/>
    </row>
    <row r="26" spans="1:7" ht="18.75">
      <c r="A26" s="59"/>
      <c r="B26" s="60" t="s">
        <v>3</v>
      </c>
      <c r="C26" s="156"/>
      <c r="D26" s="156"/>
      <c r="E26" s="156"/>
      <c r="F26" s="156"/>
      <c r="G26" s="156"/>
    </row>
    <row r="27" spans="1:7" ht="18.75">
      <c r="A27" s="59"/>
      <c r="B27" s="60" t="s">
        <v>4</v>
      </c>
      <c r="C27" s="161"/>
      <c r="D27" s="162"/>
      <c r="E27" s="162"/>
      <c r="F27" s="162"/>
      <c r="G27" s="162"/>
    </row>
    <row r="28" spans="1:7" ht="18.75">
      <c r="A28" s="59"/>
      <c r="B28" s="60" t="s">
        <v>5</v>
      </c>
      <c r="C28" s="156" t="s">
        <v>338</v>
      </c>
      <c r="D28" s="156"/>
      <c r="E28" s="156"/>
      <c r="F28" s="156"/>
      <c r="G28" s="156"/>
    </row>
    <row r="29" spans="1:7" ht="18.75">
      <c r="A29" s="61"/>
      <c r="B29" s="62" t="s">
        <v>6</v>
      </c>
      <c r="C29" s="157" t="s">
        <v>7</v>
      </c>
      <c r="D29" s="157"/>
      <c r="E29" s="157"/>
      <c r="F29" s="61" t="s">
        <v>8</v>
      </c>
      <c r="G29" s="63"/>
    </row>
    <row r="30" spans="1:7" ht="18.75">
      <c r="A30" s="61"/>
      <c r="B30" s="62" t="s">
        <v>9</v>
      </c>
      <c r="C30" s="158" t="s">
        <v>10</v>
      </c>
      <c r="D30" s="158"/>
      <c r="E30" s="158"/>
      <c r="F30" s="61" t="s">
        <v>11</v>
      </c>
      <c r="G30" s="64">
        <v>45183</v>
      </c>
    </row>
    <row r="31" spans="1:7" ht="32.25">
      <c r="A31" s="65" t="s">
        <v>12</v>
      </c>
      <c r="B31" s="66" t="s">
        <v>13</v>
      </c>
      <c r="C31" s="66" t="s">
        <v>14</v>
      </c>
      <c r="D31" s="66" t="s">
        <v>15</v>
      </c>
      <c r="E31" s="66" t="s">
        <v>16</v>
      </c>
      <c r="F31" s="67" t="s">
        <v>17</v>
      </c>
      <c r="G31" s="68" t="s">
        <v>18</v>
      </c>
    </row>
    <row r="32" spans="1:7" ht="37.5">
      <c r="A32" s="69">
        <v>1</v>
      </c>
      <c r="B32" s="70" t="s">
        <v>241</v>
      </c>
      <c r="C32" s="122" t="s">
        <v>61</v>
      </c>
      <c r="D32" s="71" t="s">
        <v>237</v>
      </c>
      <c r="E32" s="71"/>
      <c r="F32" s="72"/>
      <c r="G32" s="73"/>
    </row>
    <row r="33" spans="1:7" ht="37.5">
      <c r="A33" s="69">
        <v>2</v>
      </c>
      <c r="B33" s="70" t="s">
        <v>329</v>
      </c>
      <c r="C33" s="70" t="s">
        <v>175</v>
      </c>
      <c r="D33" s="71" t="s">
        <v>232</v>
      </c>
      <c r="E33" s="71"/>
      <c r="F33" s="72"/>
      <c r="G33" s="73"/>
    </row>
    <row r="34" spans="1:7" ht="37.5">
      <c r="A34" s="69">
        <v>3</v>
      </c>
      <c r="B34" s="70" t="s">
        <v>285</v>
      </c>
      <c r="C34" s="70"/>
      <c r="D34" s="71" t="s">
        <v>330</v>
      </c>
      <c r="E34" s="71"/>
      <c r="F34" s="72"/>
      <c r="G34" s="73"/>
    </row>
    <row r="35" spans="1:7" ht="18.75">
      <c r="A35" s="69">
        <v>4</v>
      </c>
      <c r="B35" s="71" t="s">
        <v>340</v>
      </c>
      <c r="C35" s="71" t="s">
        <v>65</v>
      </c>
      <c r="D35" s="71" t="s">
        <v>23</v>
      </c>
      <c r="E35" s="71"/>
      <c r="F35" s="72"/>
      <c r="G35" s="74" t="s">
        <v>59</v>
      </c>
    </row>
    <row r="36" spans="1:7" ht="37.5">
      <c r="A36" s="69">
        <v>5</v>
      </c>
      <c r="B36" s="71" t="s">
        <v>288</v>
      </c>
      <c r="C36" s="71"/>
      <c r="D36" s="71" t="s">
        <v>286</v>
      </c>
      <c r="E36" s="71"/>
      <c r="F36" s="72"/>
      <c r="G36" s="74"/>
    </row>
    <row r="37" spans="1:7" ht="37.5">
      <c r="A37" s="69">
        <v>6</v>
      </c>
      <c r="B37" s="71" t="s">
        <v>290</v>
      </c>
      <c r="C37" s="71"/>
      <c r="D37" s="124" t="s">
        <v>332</v>
      </c>
      <c r="E37" s="123"/>
      <c r="F37" s="72"/>
      <c r="G37" s="74"/>
    </row>
    <row r="38" spans="1:7" ht="37.5">
      <c r="A38" s="69">
        <v>7</v>
      </c>
      <c r="B38" s="71" t="s">
        <v>291</v>
      </c>
      <c r="C38" s="71"/>
      <c r="D38" s="71" t="s">
        <v>333</v>
      </c>
      <c r="E38" s="123"/>
      <c r="F38" s="72"/>
      <c r="G38" s="74"/>
    </row>
    <row r="39" spans="1:7" ht="56.25">
      <c r="A39" s="69">
        <v>8</v>
      </c>
      <c r="B39" s="71" t="s">
        <v>294</v>
      </c>
      <c r="C39" s="71"/>
      <c r="D39" s="71" t="s">
        <v>334</v>
      </c>
      <c r="E39" s="123"/>
      <c r="F39" s="72"/>
      <c r="G39" s="74"/>
    </row>
    <row r="40" spans="1:7" ht="18.75">
      <c r="A40" s="69">
        <v>9</v>
      </c>
      <c r="B40" s="71" t="s">
        <v>296</v>
      </c>
      <c r="C40" s="71"/>
      <c r="D40" s="71" t="s">
        <v>23</v>
      </c>
      <c r="E40" s="123"/>
      <c r="F40" s="72"/>
      <c r="G40" s="74"/>
    </row>
    <row r="41" spans="1:7" ht="18.75">
      <c r="A41" s="69">
        <v>10</v>
      </c>
      <c r="B41" s="71" t="s">
        <v>167</v>
      </c>
      <c r="C41" s="71"/>
      <c r="D41" s="71" t="s">
        <v>303</v>
      </c>
      <c r="E41" s="123"/>
      <c r="F41" s="72"/>
      <c r="G41" s="74"/>
    </row>
    <row r="42" spans="1:7" ht="56.25">
      <c r="A42" s="69">
        <v>11</v>
      </c>
      <c r="B42" s="71" t="s">
        <v>304</v>
      </c>
      <c r="C42" s="71"/>
      <c r="D42" s="71" t="s">
        <v>305</v>
      </c>
      <c r="E42" s="123"/>
      <c r="F42" s="72"/>
      <c r="G42" s="74"/>
    </row>
    <row r="43" spans="1:7" ht="18.75">
      <c r="A43" s="59">
        <v>18</v>
      </c>
      <c r="B43" s="75" t="s">
        <v>20</v>
      </c>
      <c r="C43" s="75"/>
      <c r="D43" s="76"/>
      <c r="E43" s="76"/>
      <c r="F43" s="72"/>
      <c r="G43" s="76"/>
    </row>
    <row r="45" spans="1:7" ht="18.75">
      <c r="A45" s="190" t="s">
        <v>341</v>
      </c>
      <c r="B45" s="190"/>
      <c r="C45" s="190"/>
      <c r="D45" s="190"/>
      <c r="E45" s="190"/>
      <c r="F45" s="190"/>
      <c r="G45" s="190"/>
    </row>
    <row r="46" spans="1:7" ht="18.75">
      <c r="A46" s="59"/>
      <c r="B46" s="60" t="s">
        <v>0</v>
      </c>
      <c r="C46" s="160" t="s">
        <v>342</v>
      </c>
      <c r="D46" s="156"/>
      <c r="E46" s="156"/>
      <c r="F46" s="60" t="s">
        <v>1</v>
      </c>
      <c r="G46" s="120" t="s">
        <v>341</v>
      </c>
    </row>
    <row r="47" spans="1:7" ht="18.75">
      <c r="A47" s="59"/>
      <c r="B47" s="60" t="s">
        <v>2</v>
      </c>
      <c r="C47" s="156" t="s">
        <v>283</v>
      </c>
      <c r="D47" s="156"/>
      <c r="E47" s="156"/>
      <c r="F47" s="156"/>
      <c r="G47" s="156"/>
    </row>
    <row r="48" spans="1:7" ht="18.75">
      <c r="A48" s="59"/>
      <c r="B48" s="60" t="s">
        <v>3</v>
      </c>
      <c r="C48" s="156"/>
      <c r="D48" s="156"/>
      <c r="E48" s="156"/>
      <c r="F48" s="156"/>
      <c r="G48" s="156"/>
    </row>
    <row r="49" spans="1:7" ht="18.75">
      <c r="A49" s="59"/>
      <c r="B49" s="60" t="s">
        <v>4</v>
      </c>
      <c r="C49" s="161"/>
      <c r="D49" s="162"/>
      <c r="E49" s="162"/>
      <c r="F49" s="162"/>
      <c r="G49" s="162"/>
    </row>
    <row r="50" spans="1:7" ht="18.75">
      <c r="A50" s="59"/>
      <c r="B50" s="60" t="s">
        <v>5</v>
      </c>
      <c r="C50" s="156" t="s">
        <v>338</v>
      </c>
      <c r="D50" s="156"/>
      <c r="E50" s="156"/>
      <c r="F50" s="156"/>
      <c r="G50" s="156"/>
    </row>
    <row r="51" spans="1:7" ht="18.75">
      <c r="A51" s="61"/>
      <c r="B51" s="62" t="s">
        <v>6</v>
      </c>
      <c r="C51" s="157" t="s">
        <v>7</v>
      </c>
      <c r="D51" s="157"/>
      <c r="E51" s="157"/>
      <c r="F51" s="61" t="s">
        <v>8</v>
      </c>
      <c r="G51" s="63"/>
    </row>
    <row r="52" spans="1:7" ht="18.75">
      <c r="A52" s="61"/>
      <c r="B52" s="62" t="s">
        <v>9</v>
      </c>
      <c r="C52" s="158" t="s">
        <v>10</v>
      </c>
      <c r="D52" s="158"/>
      <c r="E52" s="158"/>
      <c r="F52" s="61" t="s">
        <v>11</v>
      </c>
      <c r="G52" s="64">
        <v>45183</v>
      </c>
    </row>
    <row r="53" spans="1:7" ht="32.25">
      <c r="A53" s="65" t="s">
        <v>12</v>
      </c>
      <c r="B53" s="66" t="s">
        <v>13</v>
      </c>
      <c r="C53" s="66" t="s">
        <v>14</v>
      </c>
      <c r="D53" s="66" t="s">
        <v>15</v>
      </c>
      <c r="E53" s="66" t="s">
        <v>16</v>
      </c>
      <c r="F53" s="67" t="s">
        <v>17</v>
      </c>
      <c r="G53" s="68" t="s">
        <v>18</v>
      </c>
    </row>
    <row r="54" spans="1:7" ht="37.5">
      <c r="A54" s="69">
        <v>1</v>
      </c>
      <c r="B54" s="70" t="s">
        <v>241</v>
      </c>
      <c r="C54" s="122" t="s">
        <v>61</v>
      </c>
      <c r="D54" s="71" t="s">
        <v>237</v>
      </c>
      <c r="E54" s="71"/>
      <c r="F54" s="72" t="s">
        <v>19</v>
      </c>
      <c r="G54" s="73"/>
    </row>
    <row r="55" spans="1:7" ht="37.5">
      <c r="A55" s="69">
        <v>2</v>
      </c>
      <c r="B55" s="70" t="s">
        <v>329</v>
      </c>
      <c r="C55" s="70" t="s">
        <v>175</v>
      </c>
      <c r="D55" s="71" t="s">
        <v>232</v>
      </c>
      <c r="E55" s="71"/>
      <c r="F55" s="72" t="s">
        <v>19</v>
      </c>
      <c r="G55" s="73"/>
    </row>
    <row r="56" spans="1:7" ht="37.5">
      <c r="A56" s="69">
        <v>3</v>
      </c>
      <c r="B56" s="70" t="s">
        <v>285</v>
      </c>
      <c r="C56" s="70"/>
      <c r="D56" s="71" t="s">
        <v>330</v>
      </c>
      <c r="E56" s="71"/>
      <c r="F56" s="72" t="s">
        <v>19</v>
      </c>
      <c r="G56" s="73"/>
    </row>
    <row r="57" spans="1:7" ht="35.25" customHeight="1">
      <c r="A57" s="69">
        <v>4</v>
      </c>
      <c r="B57" s="71" t="s">
        <v>343</v>
      </c>
      <c r="C57" s="71" t="s">
        <v>65</v>
      </c>
      <c r="D57" s="71" t="s">
        <v>23</v>
      </c>
      <c r="E57" s="71"/>
      <c r="F57" s="72" t="s">
        <v>19</v>
      </c>
      <c r="G57" s="74" t="s">
        <v>59</v>
      </c>
    </row>
    <row r="58" spans="1:7" ht="25.5" customHeight="1">
      <c r="A58" s="69">
        <v>5</v>
      </c>
      <c r="B58" s="71" t="s">
        <v>288</v>
      </c>
      <c r="C58" s="71"/>
      <c r="D58" s="71" t="s">
        <v>23</v>
      </c>
      <c r="E58" s="71"/>
      <c r="F58" s="72" t="s">
        <v>19</v>
      </c>
      <c r="G58" s="74"/>
    </row>
    <row r="59" spans="1:7" ht="75.75" customHeight="1">
      <c r="A59" s="69">
        <v>6</v>
      </c>
      <c r="B59" s="71" t="s">
        <v>344</v>
      </c>
      <c r="C59" s="71"/>
      <c r="D59" s="71" t="s">
        <v>23</v>
      </c>
      <c r="E59" s="71"/>
      <c r="F59" s="72" t="s">
        <v>19</v>
      </c>
      <c r="G59" s="74"/>
    </row>
    <row r="60" spans="1:7" ht="44.25" customHeight="1">
      <c r="A60" s="69">
        <v>7</v>
      </c>
      <c r="B60" s="71" t="s">
        <v>345</v>
      </c>
      <c r="C60" s="71"/>
      <c r="D60" s="71" t="s">
        <v>23</v>
      </c>
      <c r="E60" s="71"/>
      <c r="F60" s="72" t="s">
        <v>19</v>
      </c>
      <c r="G60" s="74"/>
    </row>
    <row r="61" spans="1:7" ht="37.5">
      <c r="A61" s="69">
        <v>8</v>
      </c>
      <c r="B61" s="71" t="s">
        <v>290</v>
      </c>
      <c r="C61" s="71"/>
      <c r="D61" s="124" t="s">
        <v>332</v>
      </c>
      <c r="E61" s="123"/>
      <c r="F61" s="72" t="s">
        <v>19</v>
      </c>
      <c r="G61" s="74"/>
    </row>
    <row r="62" spans="1:7" ht="37.5">
      <c r="A62" s="69">
        <v>9</v>
      </c>
      <c r="B62" s="71" t="s">
        <v>291</v>
      </c>
      <c r="C62" s="71"/>
      <c r="D62" s="71" t="s">
        <v>333</v>
      </c>
      <c r="E62" s="123"/>
      <c r="F62" s="72" t="s">
        <v>19</v>
      </c>
      <c r="G62" s="74"/>
    </row>
    <row r="63" spans="1:7" ht="56.25">
      <c r="A63" s="69">
        <v>10</v>
      </c>
      <c r="B63" s="71" t="s">
        <v>294</v>
      </c>
      <c r="C63" s="71"/>
      <c r="D63" s="71" t="s">
        <v>334</v>
      </c>
      <c r="E63" s="123"/>
      <c r="F63" s="72" t="s">
        <v>19</v>
      </c>
      <c r="G63" s="74"/>
    </row>
    <row r="64" spans="1:7" ht="44.25" customHeight="1">
      <c r="A64" s="69">
        <v>11</v>
      </c>
      <c r="B64" s="71" t="s">
        <v>346</v>
      </c>
      <c r="C64" s="71"/>
      <c r="D64" s="71" t="s">
        <v>23</v>
      </c>
      <c r="E64" s="123"/>
      <c r="F64" s="72" t="s">
        <v>19</v>
      </c>
      <c r="G64" s="74"/>
    </row>
    <row r="65" spans="1:7" ht="44.25" customHeight="1">
      <c r="A65" s="69">
        <v>12</v>
      </c>
      <c r="B65" s="71" t="s">
        <v>347</v>
      </c>
      <c r="C65" s="71"/>
      <c r="D65" s="71" t="s">
        <v>23</v>
      </c>
      <c r="E65" s="123"/>
      <c r="F65" s="72" t="s">
        <v>19</v>
      </c>
      <c r="G65" s="74"/>
    </row>
    <row r="66" spans="1:7" ht="44.25" customHeight="1">
      <c r="A66" s="69">
        <v>13</v>
      </c>
      <c r="B66" s="71" t="s">
        <v>348</v>
      </c>
      <c r="C66" s="71"/>
      <c r="D66" s="71" t="s">
        <v>23</v>
      </c>
      <c r="E66" s="123"/>
      <c r="F66" s="72" t="s">
        <v>19</v>
      </c>
      <c r="G66" s="74"/>
    </row>
    <row r="67" spans="1:7" ht="38.25" customHeight="1">
      <c r="A67" s="69">
        <v>14</v>
      </c>
      <c r="B67" s="71" t="s">
        <v>349</v>
      </c>
      <c r="C67" s="71"/>
      <c r="D67" s="71" t="s">
        <v>23</v>
      </c>
      <c r="E67" s="123"/>
      <c r="F67" s="72" t="s">
        <v>19</v>
      </c>
      <c r="G67" s="74"/>
    </row>
    <row r="68" spans="1:7" ht="44.25" customHeight="1">
      <c r="A68" s="69">
        <v>15</v>
      </c>
      <c r="B68" s="71" t="s">
        <v>350</v>
      </c>
      <c r="C68" s="71"/>
      <c r="D68" s="71" t="s">
        <v>23</v>
      </c>
      <c r="E68" s="123"/>
      <c r="F68" s="72" t="s">
        <v>19</v>
      </c>
      <c r="G68" s="74"/>
    </row>
    <row r="69" spans="1:7" ht="44.25" customHeight="1">
      <c r="A69" s="69">
        <v>16</v>
      </c>
      <c r="B69" s="71" t="s">
        <v>351</v>
      </c>
      <c r="C69" s="71"/>
      <c r="D69" s="71" t="s">
        <v>23</v>
      </c>
      <c r="E69" s="123"/>
      <c r="F69" s="72" t="s">
        <v>19</v>
      </c>
      <c r="G69" s="74"/>
    </row>
    <row r="70" spans="1:7" ht="44.25" customHeight="1">
      <c r="A70" s="69">
        <v>17</v>
      </c>
      <c r="B70" s="71" t="s">
        <v>352</v>
      </c>
      <c r="C70" s="71"/>
      <c r="D70" s="71" t="s">
        <v>23</v>
      </c>
      <c r="E70" s="123"/>
      <c r="F70" s="72" t="s">
        <v>19</v>
      </c>
      <c r="G70" s="74"/>
    </row>
    <row r="71" spans="1:7" ht="44.25" customHeight="1">
      <c r="A71" s="69">
        <v>18</v>
      </c>
      <c r="B71" s="71" t="s">
        <v>353</v>
      </c>
      <c r="C71" s="71"/>
      <c r="D71" s="71" t="s">
        <v>23</v>
      </c>
      <c r="E71" s="123"/>
      <c r="F71" s="72" t="s">
        <v>19</v>
      </c>
      <c r="G71" s="74"/>
    </row>
    <row r="72" spans="1:7" ht="44.25" customHeight="1">
      <c r="A72" s="69">
        <v>19</v>
      </c>
      <c r="B72" s="71" t="s">
        <v>354</v>
      </c>
      <c r="C72" s="71"/>
      <c r="D72" s="71" t="s">
        <v>23</v>
      </c>
      <c r="E72" s="123"/>
      <c r="F72" s="72" t="s">
        <v>19</v>
      </c>
      <c r="G72" s="74"/>
    </row>
    <row r="73" spans="1:7" ht="44.25" customHeight="1">
      <c r="A73" s="69">
        <v>20</v>
      </c>
      <c r="B73" s="71" t="s">
        <v>355</v>
      </c>
      <c r="C73" s="71"/>
      <c r="D73" s="71" t="s">
        <v>23</v>
      </c>
      <c r="E73" s="123"/>
      <c r="F73" s="72" t="s">
        <v>19</v>
      </c>
      <c r="G73" s="74"/>
    </row>
    <row r="74" spans="1:7" ht="44.25" customHeight="1">
      <c r="A74" s="69">
        <v>21</v>
      </c>
      <c r="B74" s="71" t="s">
        <v>356</v>
      </c>
      <c r="C74" s="71"/>
      <c r="D74" s="71" t="s">
        <v>23</v>
      </c>
      <c r="E74" s="123"/>
      <c r="F74" s="72" t="s">
        <v>19</v>
      </c>
      <c r="G74" s="74"/>
    </row>
    <row r="75" spans="1:7" ht="44.25" customHeight="1">
      <c r="A75" s="69">
        <v>22</v>
      </c>
      <c r="B75" s="71" t="s">
        <v>357</v>
      </c>
      <c r="C75" s="71"/>
      <c r="D75" s="71" t="s">
        <v>23</v>
      </c>
      <c r="E75" s="123"/>
      <c r="F75" s="72" t="s">
        <v>19</v>
      </c>
      <c r="G75" s="74"/>
    </row>
    <row r="76" spans="1:7" ht="44.25" customHeight="1">
      <c r="A76" s="69">
        <v>23</v>
      </c>
      <c r="B76" s="71" t="s">
        <v>358</v>
      </c>
      <c r="C76" s="71"/>
      <c r="D76" s="71" t="s">
        <v>23</v>
      </c>
      <c r="E76" s="123"/>
      <c r="F76" s="72" t="s">
        <v>19</v>
      </c>
      <c r="G76" s="74"/>
    </row>
    <row r="77" spans="1:7" ht="43.5" customHeight="1">
      <c r="A77" s="69">
        <v>24</v>
      </c>
      <c r="B77" s="71" t="s">
        <v>167</v>
      </c>
      <c r="C77" s="71"/>
      <c r="D77" s="71" t="s">
        <v>303</v>
      </c>
      <c r="E77" s="123"/>
      <c r="F77" s="72" t="s">
        <v>19</v>
      </c>
      <c r="G77" s="74"/>
    </row>
    <row r="78" spans="1:7" ht="56.25">
      <c r="A78" s="69">
        <v>25</v>
      </c>
      <c r="B78" s="71" t="s">
        <v>304</v>
      </c>
      <c r="C78" s="71"/>
      <c r="D78" s="71" t="s">
        <v>305</v>
      </c>
      <c r="E78" s="123"/>
      <c r="F78" s="72" t="s">
        <v>19</v>
      </c>
      <c r="G78" s="74"/>
    </row>
    <row r="79" spans="1:7" ht="18.75">
      <c r="A79" s="59">
        <v>26</v>
      </c>
      <c r="B79" s="75" t="s">
        <v>20</v>
      </c>
      <c r="C79" s="75"/>
      <c r="D79" s="76"/>
      <c r="E79" s="76"/>
      <c r="F79" s="72" t="s">
        <v>19</v>
      </c>
      <c r="G79" s="76"/>
    </row>
  </sheetData>
  <mergeCells count="24">
    <mergeCell ref="C26:G26"/>
    <mergeCell ref="A1:G1"/>
    <mergeCell ref="C2:E2"/>
    <mergeCell ref="C3:G3"/>
    <mergeCell ref="C4:G4"/>
    <mergeCell ref="C5:G5"/>
    <mergeCell ref="C6:G6"/>
    <mergeCell ref="C7:E7"/>
    <mergeCell ref="C8:E8"/>
    <mergeCell ref="A23:G23"/>
    <mergeCell ref="C24:E24"/>
    <mergeCell ref="C25:G25"/>
    <mergeCell ref="C52:E52"/>
    <mergeCell ref="C27:G27"/>
    <mergeCell ref="C28:G28"/>
    <mergeCell ref="C29:E29"/>
    <mergeCell ref="C30:E30"/>
    <mergeCell ref="A45:G45"/>
    <mergeCell ref="C46:E46"/>
    <mergeCell ref="C47:G47"/>
    <mergeCell ref="C48:G48"/>
    <mergeCell ref="C49:G49"/>
    <mergeCell ref="C50:G50"/>
    <mergeCell ref="C51:E51"/>
  </mergeCells>
  <phoneticPr fontId="3" type="noConversion"/>
  <conditionalFormatting sqref="F10:F20 F54:F78">
    <cfRule type="cellIs" dxfId="116" priority="13" stopIfTrue="1" operator="equal">
      <formula>"F"</formula>
    </cfRule>
    <cfRule type="cellIs" dxfId="115" priority="14" stopIfTrue="1" operator="equal">
      <formula>"B"</formula>
    </cfRule>
    <cfRule type="cellIs" dxfId="114" priority="15" stopIfTrue="1" operator="equal">
      <formula>"u"</formula>
    </cfRule>
  </conditionalFormatting>
  <conditionalFormatting sqref="F21">
    <cfRule type="cellIs" dxfId="113" priority="16" stopIfTrue="1" operator="equal">
      <formula>"F"</formula>
    </cfRule>
    <cfRule type="cellIs" dxfId="112" priority="17" stopIfTrue="1" operator="equal">
      <formula>"B"</formula>
    </cfRule>
    <cfRule type="cellIs" dxfId="111" priority="18" stopIfTrue="1" operator="equal">
      <formula>"u"</formula>
    </cfRule>
  </conditionalFormatting>
  <conditionalFormatting sqref="F32:F42">
    <cfRule type="cellIs" dxfId="110" priority="7" stopIfTrue="1" operator="equal">
      <formula>"F"</formula>
    </cfRule>
    <cfRule type="cellIs" dxfId="109" priority="8" stopIfTrue="1" operator="equal">
      <formula>"B"</formula>
    </cfRule>
    <cfRule type="cellIs" dxfId="108" priority="9" stopIfTrue="1" operator="equal">
      <formula>"u"</formula>
    </cfRule>
  </conditionalFormatting>
  <conditionalFormatting sqref="F43">
    <cfRule type="cellIs" dxfId="107" priority="10" stopIfTrue="1" operator="equal">
      <formula>"F"</formula>
    </cfRule>
    <cfRule type="cellIs" dxfId="106" priority="11" stopIfTrue="1" operator="equal">
      <formula>"B"</formula>
    </cfRule>
    <cfRule type="cellIs" dxfId="105" priority="12" stopIfTrue="1" operator="equal">
      <formula>"u"</formula>
    </cfRule>
  </conditionalFormatting>
  <conditionalFormatting sqref="F79">
    <cfRule type="cellIs" dxfId="104" priority="4" stopIfTrue="1" operator="equal">
      <formula>"F"</formula>
    </cfRule>
    <cfRule type="cellIs" dxfId="103" priority="5" stopIfTrue="1" operator="equal">
      <formula>"B"</formula>
    </cfRule>
    <cfRule type="cellIs" dxfId="102"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21 F32:F43 F54:F79" xr:uid="{E9FDC505-E5EB-4635-8E46-DACCF2BFAB57}">
      <formula1>"U,P,F,B,S,n/a"</formula1>
    </dataValidation>
  </dataValidations>
  <hyperlinks>
    <hyperlink ref="G2" location="'Lab request'!A14" display="UC003-1" xr:uid="{ABE0CDE4-38A8-48CB-ADF0-0968D2A62EE0}"/>
    <hyperlink ref="G13" location="'Test Data'!A1" display="'Test Data'!A1" xr:uid="{D2953F80-C909-4316-ADB2-3290D1938BEA}"/>
    <hyperlink ref="G24" location="'Lab request'!A14" display="UC003-1" xr:uid="{FDF575E6-5CD3-4C82-A2C0-B9AA0FC29EC3}"/>
    <hyperlink ref="G35" location="'Test Data'!A1" display="'Test Data'!A1" xr:uid="{1DC23210-9F0B-414E-9E98-18F4DB27E531}"/>
    <hyperlink ref="G46" location="'Lab request'!A14" display="UC003-1" xr:uid="{E1105715-56E3-4757-A284-2833D5952300}"/>
    <hyperlink ref="G57" location="'Test Data'!A1" display="'Test Data'!A1" xr:uid="{46741828-E7F2-4EA5-890E-A76F2F958CE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F307-C23B-42F1-B5EA-4646F0413204}">
  <dimension ref="A1:I16"/>
  <sheetViews>
    <sheetView workbookViewId="0">
      <selection sqref="A1:I16"/>
    </sheetView>
  </sheetViews>
  <sheetFormatPr defaultRowHeight="14.25"/>
  <cols>
    <col min="2" max="2" width="35.75" customWidth="1"/>
    <col min="3" max="3" width="42.375" customWidth="1"/>
    <col min="4" max="4" width="21.5" customWidth="1"/>
    <col min="5" max="5" width="31.375" customWidth="1"/>
    <col min="6" max="6" width="18.625" customWidth="1"/>
    <col min="7" max="7" width="23.25" customWidth="1"/>
    <col min="8" max="8" width="22.875" customWidth="1"/>
    <col min="9" max="9" width="18.5" customWidth="1"/>
  </cols>
  <sheetData>
    <row r="1" spans="1:9" ht="20.25">
      <c r="A1" s="150" t="str">
        <f ca="1">MID(CELL("filename",A7),FIND("]",CELL("filename"),1)+1,255)</f>
        <v>Update Job Package</v>
      </c>
      <c r="B1" s="151"/>
      <c r="C1" s="151"/>
      <c r="D1" s="151"/>
      <c r="E1" s="151"/>
      <c r="F1" s="151"/>
      <c r="G1" s="151"/>
      <c r="H1" s="151"/>
      <c r="I1" s="152"/>
    </row>
    <row r="2" spans="1:9" ht="20.25">
      <c r="A2" s="97"/>
      <c r="B2" s="98"/>
      <c r="C2" s="98"/>
      <c r="D2" s="98"/>
      <c r="E2" s="98"/>
      <c r="F2" s="98"/>
      <c r="G2" s="98"/>
      <c r="H2" s="98"/>
      <c r="I2" s="99"/>
    </row>
    <row r="3" spans="1:9">
      <c r="A3" s="100"/>
      <c r="B3" s="101"/>
      <c r="C3" s="101"/>
      <c r="D3" s="25"/>
      <c r="E3" s="25" t="s">
        <v>26</v>
      </c>
      <c r="F3" s="26"/>
      <c r="G3" s="27"/>
      <c r="H3" s="101"/>
      <c r="I3" s="102"/>
    </row>
    <row r="4" spans="1:9">
      <c r="A4" s="100"/>
      <c r="B4" s="101"/>
      <c r="C4" s="101"/>
      <c r="D4" s="28" t="s">
        <v>27</v>
      </c>
      <c r="E4" s="28">
        <f>COUNTIF($D$12:$D$14,"U")</f>
        <v>0</v>
      </c>
      <c r="F4" s="29">
        <f>IF($E$9=0,"-",$E4/$E$9)</f>
        <v>0</v>
      </c>
      <c r="G4" s="30">
        <f>SUMIF($D$12:$D$14,"U",$G$12:$G$14)/60</f>
        <v>0</v>
      </c>
      <c r="H4" s="101"/>
      <c r="I4" s="102"/>
    </row>
    <row r="5" spans="1:9">
      <c r="A5" s="100"/>
      <c r="B5" s="101"/>
      <c r="C5" s="101"/>
      <c r="D5" s="28" t="s">
        <v>19</v>
      </c>
      <c r="E5" s="28">
        <f>COUNTIF($D$12:$D$14,"P")</f>
        <v>1</v>
      </c>
      <c r="F5" s="29">
        <f>IF($E$9=0,"-",$E5/$E$9)</f>
        <v>1</v>
      </c>
      <c r="G5" s="31">
        <f>SUMIF($D$12:$D$14,"P",$G$12:$G$14)/60</f>
        <v>0</v>
      </c>
      <c r="H5" s="101"/>
      <c r="I5" s="102"/>
    </row>
    <row r="6" spans="1:9">
      <c r="A6" s="100"/>
      <c r="B6" s="101"/>
      <c r="C6" s="101"/>
      <c r="D6" s="28" t="s">
        <v>28</v>
      </c>
      <c r="E6" s="28">
        <f>COUNTIF($D$12:$D$14,"F")</f>
        <v>0</v>
      </c>
      <c r="F6" s="29">
        <f>IF($E$9=0,"-",$E6/$E$9)</f>
        <v>0</v>
      </c>
      <c r="G6" s="31">
        <f>SUMIF($D$12:$D$14,"F",$G$12:$G$14)/60</f>
        <v>0</v>
      </c>
      <c r="H6" s="101"/>
      <c r="I6" s="102"/>
    </row>
    <row r="7" spans="1:9">
      <c r="A7" s="103"/>
      <c r="B7" s="104"/>
      <c r="C7" s="104"/>
      <c r="D7" s="28" t="s">
        <v>29</v>
      </c>
      <c r="E7" s="28">
        <f>COUNTIF($D$12:$D$14,"S")</f>
        <v>0</v>
      </c>
      <c r="F7" s="29">
        <f>IF($E$9=0,"-",$E7/$E$9)</f>
        <v>0</v>
      </c>
      <c r="G7" s="31">
        <f>SUMIF($D$12:$D$14,"S",$G$12:$G$14)/60</f>
        <v>0</v>
      </c>
      <c r="H7" s="101"/>
      <c r="I7" s="102"/>
    </row>
    <row r="8" spans="1:9">
      <c r="A8" s="103"/>
      <c r="B8" s="104"/>
      <c r="C8" s="104"/>
      <c r="D8" s="28" t="s">
        <v>30</v>
      </c>
      <c r="E8" s="28">
        <f>COUNTIF($D$12:$D$14,"B")</f>
        <v>0</v>
      </c>
      <c r="F8" s="33">
        <f>IF($E$9=0,"-",$E8/$E$9)</f>
        <v>0</v>
      </c>
      <c r="G8" s="31">
        <f>SUMIF($D$12:$D$14,"B",$G$12:$G$14)/60</f>
        <v>0</v>
      </c>
      <c r="H8" s="101"/>
      <c r="I8" s="102"/>
    </row>
    <row r="9" spans="1:9">
      <c r="A9" s="103"/>
      <c r="B9" s="104"/>
      <c r="C9" s="104"/>
      <c r="D9" s="34" t="s">
        <v>31</v>
      </c>
      <c r="E9" s="35">
        <f>SUM(E4:E8)</f>
        <v>1</v>
      </c>
      <c r="F9" s="36">
        <f>IF($E$9=0,"-",$E$9/$E$9)</f>
        <v>1</v>
      </c>
      <c r="G9" s="37">
        <f>SUM(G4:G8)</f>
        <v>0</v>
      </c>
      <c r="H9" s="105"/>
      <c r="I9" s="106"/>
    </row>
    <row r="10" spans="1:9">
      <c r="A10" s="103"/>
      <c r="B10" s="104"/>
      <c r="C10" s="104"/>
      <c r="D10" s="40" t="s">
        <v>32</v>
      </c>
      <c r="E10" s="41">
        <f>COUNTIF($D$12:$D$14,"N/A")</f>
        <v>0</v>
      </c>
      <c r="F10" s="42"/>
      <c r="G10" s="43">
        <f>SUMIF($D$12:$D$14,"n/a",$G$12:$G$14)/60</f>
        <v>0</v>
      </c>
      <c r="H10" s="105"/>
      <c r="I10" s="106"/>
    </row>
    <row r="11" spans="1:9">
      <c r="A11" s="107"/>
      <c r="B11" s="108"/>
      <c r="C11" s="108"/>
      <c r="D11" s="108"/>
      <c r="E11" s="108"/>
      <c r="F11" s="108"/>
      <c r="G11" s="108"/>
      <c r="H11" s="108"/>
      <c r="I11" s="109"/>
    </row>
    <row r="12" spans="1:9" ht="25.5">
      <c r="A12" s="110" t="s">
        <v>33</v>
      </c>
      <c r="B12" s="46" t="s">
        <v>34</v>
      </c>
      <c r="C12" s="46" t="s">
        <v>35</v>
      </c>
      <c r="D12" s="46" t="s">
        <v>17</v>
      </c>
      <c r="E12" s="46" t="s">
        <v>36</v>
      </c>
      <c r="F12" s="46" t="s">
        <v>37</v>
      </c>
      <c r="G12" s="46" t="s">
        <v>38</v>
      </c>
      <c r="H12" s="47" t="s">
        <v>39</v>
      </c>
      <c r="I12" s="111"/>
    </row>
    <row r="13" spans="1:9">
      <c r="A13" s="153" t="e">
        <f>#REF!&amp;#REF!</f>
        <v>#REF!</v>
      </c>
      <c r="B13" s="154"/>
      <c r="C13" s="154"/>
      <c r="D13" s="154"/>
      <c r="E13" s="154"/>
      <c r="F13" s="154"/>
      <c r="G13" s="154"/>
      <c r="H13" s="154"/>
      <c r="I13" s="155"/>
    </row>
    <row r="14" spans="1:9">
      <c r="A14" s="112" t="s">
        <v>367</v>
      </c>
      <c r="B14" s="78" t="s">
        <v>359</v>
      </c>
      <c r="C14" s="82" t="s">
        <v>359</v>
      </c>
      <c r="D14" s="14" t="s">
        <v>19</v>
      </c>
      <c r="E14" s="79">
        <v>45183</v>
      </c>
      <c r="F14" s="53" t="s">
        <v>53</v>
      </c>
      <c r="G14" s="80"/>
      <c r="H14" s="81"/>
      <c r="I14" s="148"/>
    </row>
    <row r="15" spans="1:9">
      <c r="A15" s="112" t="s">
        <v>368</v>
      </c>
      <c r="B15" s="146" t="s">
        <v>366</v>
      </c>
      <c r="C15" s="146" t="s">
        <v>366</v>
      </c>
      <c r="D15" s="146"/>
      <c r="E15" s="146"/>
      <c r="F15" s="53" t="s">
        <v>53</v>
      </c>
      <c r="G15" s="146"/>
      <c r="H15" s="146"/>
      <c r="I15" s="146"/>
    </row>
    <row r="16" spans="1:9">
      <c r="A16" s="112" t="s">
        <v>369</v>
      </c>
      <c r="B16" s="146" t="s">
        <v>364</v>
      </c>
      <c r="C16" s="146" t="s">
        <v>364</v>
      </c>
      <c r="D16" s="146"/>
      <c r="E16" s="146"/>
      <c r="F16" s="53" t="s">
        <v>53</v>
      </c>
      <c r="G16" s="146"/>
      <c r="H16" s="146"/>
      <c r="I16" s="146"/>
    </row>
  </sheetData>
  <mergeCells count="2">
    <mergeCell ref="A1:I1"/>
    <mergeCell ref="A13:I13"/>
  </mergeCells>
  <phoneticPr fontId="3" type="noConversion"/>
  <conditionalFormatting sqref="D14">
    <cfRule type="cellIs" dxfId="101" priority="7" stopIfTrue="1" operator="equal">
      <formula>"F"</formula>
    </cfRule>
    <cfRule type="cellIs" dxfId="100" priority="8" stopIfTrue="1" operator="equal">
      <formula>"B"</formula>
    </cfRule>
    <cfRule type="cellIs" dxfId="99" priority="9" stopIfTrue="1" operator="equal">
      <formula>"u"</formula>
    </cfRule>
  </conditionalFormatting>
  <conditionalFormatting sqref="C14">
    <cfRule type="cellIs" dxfId="98" priority="4" stopIfTrue="1" operator="equal">
      <formula>"F"</formula>
    </cfRule>
    <cfRule type="cellIs" dxfId="97" priority="5" stopIfTrue="1" operator="equal">
      <formula>"B"</formula>
    </cfRule>
    <cfRule type="cellIs" dxfId="96" priority="6"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 xr:uid="{6B05BF15-D76F-4862-B9A4-845CCE6780F1}">
      <formula1>"U,P,F,B,S,n/a"</formula1>
    </dataValidation>
    <dataValidation allowBlank="1" showErrorMessage="1" promptTitle="Valid values include:" sqref="D12" xr:uid="{251AB142-EFBC-4B0E-8FA7-0B5B60BAC313}"/>
    <dataValidation allowBlank="1" showErrorMessage="1" sqref="A12:B12" xr:uid="{5611EBB7-89D3-482A-904F-29F54050A9FA}"/>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1F05A-B9A8-497A-8239-D2DC1A893BF2}">
  <dimension ref="A1:G60"/>
  <sheetViews>
    <sheetView topLeftCell="A58" workbookViewId="0">
      <selection activeCell="D16" sqref="D16"/>
    </sheetView>
  </sheetViews>
  <sheetFormatPr defaultRowHeight="14.25"/>
  <cols>
    <col min="2" max="2" width="40.375" customWidth="1"/>
    <col min="3" max="3" width="17.5" customWidth="1"/>
    <col min="4" max="4" width="30.375" customWidth="1"/>
    <col min="5" max="5" width="15.375" customWidth="1"/>
    <col min="6" max="6" width="24.5" customWidth="1"/>
    <col min="7" max="7" width="16.375" customWidth="1"/>
  </cols>
  <sheetData>
    <row r="1" spans="1:7" ht="15">
      <c r="A1" s="196" t="s">
        <v>362</v>
      </c>
      <c r="B1" s="196"/>
      <c r="C1" s="196"/>
      <c r="D1" s="196"/>
      <c r="E1" s="196"/>
      <c r="F1" s="196"/>
      <c r="G1" s="196"/>
    </row>
    <row r="2" spans="1:7" ht="15">
      <c r="A2" s="125"/>
      <c r="B2" s="126" t="s">
        <v>0</v>
      </c>
      <c r="C2" s="197" t="s">
        <v>359</v>
      </c>
      <c r="D2" s="193"/>
      <c r="E2" s="193"/>
      <c r="F2" s="126" t="s">
        <v>1</v>
      </c>
      <c r="G2" s="127" t="s">
        <v>281</v>
      </c>
    </row>
    <row r="3" spans="1:7" ht="15">
      <c r="A3" s="125"/>
      <c r="B3" s="126" t="s">
        <v>2</v>
      </c>
      <c r="C3" s="193" t="s">
        <v>311</v>
      </c>
      <c r="D3" s="193"/>
      <c r="E3" s="193"/>
      <c r="F3" s="193"/>
      <c r="G3" s="193"/>
    </row>
    <row r="4" spans="1:7" ht="15">
      <c r="A4" s="125"/>
      <c r="B4" s="126" t="s">
        <v>3</v>
      </c>
      <c r="C4" s="193"/>
      <c r="D4" s="193"/>
      <c r="E4" s="193"/>
      <c r="F4" s="193"/>
      <c r="G4" s="193"/>
    </row>
    <row r="5" spans="1:7" ht="24" customHeight="1">
      <c r="A5" s="125"/>
      <c r="B5" s="126" t="s">
        <v>4</v>
      </c>
      <c r="C5" s="191"/>
      <c r="D5" s="192"/>
      <c r="E5" s="192"/>
      <c r="F5" s="192"/>
      <c r="G5" s="192"/>
    </row>
    <row r="6" spans="1:7" ht="15">
      <c r="A6" s="125"/>
      <c r="B6" s="126" t="s">
        <v>5</v>
      </c>
      <c r="C6" s="193" t="s">
        <v>312</v>
      </c>
      <c r="D6" s="193"/>
      <c r="E6" s="193"/>
      <c r="F6" s="193"/>
      <c r="G6" s="193"/>
    </row>
    <row r="7" spans="1:7" ht="15">
      <c r="A7" s="128"/>
      <c r="B7" s="129" t="s">
        <v>6</v>
      </c>
      <c r="C7" s="194" t="s">
        <v>7</v>
      </c>
      <c r="D7" s="194"/>
      <c r="E7" s="194"/>
      <c r="F7" s="128" t="s">
        <v>8</v>
      </c>
      <c r="G7" s="130"/>
    </row>
    <row r="8" spans="1:7" ht="15">
      <c r="A8" s="128"/>
      <c r="B8" s="129" t="s">
        <v>9</v>
      </c>
      <c r="C8" s="195" t="s">
        <v>10</v>
      </c>
      <c r="D8" s="195"/>
      <c r="E8" s="195"/>
      <c r="F8" s="128" t="s">
        <v>11</v>
      </c>
      <c r="G8" s="131">
        <v>45183</v>
      </c>
    </row>
    <row r="9" spans="1:7" ht="24.75">
      <c r="A9" s="132" t="s">
        <v>12</v>
      </c>
      <c r="B9" s="133" t="s">
        <v>13</v>
      </c>
      <c r="C9" s="133" t="s">
        <v>14</v>
      </c>
      <c r="D9" s="133" t="s">
        <v>15</v>
      </c>
      <c r="E9" s="133" t="s">
        <v>16</v>
      </c>
      <c r="F9" s="134" t="s">
        <v>17</v>
      </c>
      <c r="G9" s="135" t="s">
        <v>18</v>
      </c>
    </row>
    <row r="10" spans="1:7" ht="37.5" customHeight="1">
      <c r="A10" s="136">
        <v>1</v>
      </c>
      <c r="B10" s="137" t="s">
        <v>241</v>
      </c>
      <c r="C10" s="138" t="s">
        <v>61</v>
      </c>
      <c r="D10" s="139" t="s">
        <v>237</v>
      </c>
      <c r="E10" s="139"/>
      <c r="F10" s="140" t="s">
        <v>19</v>
      </c>
      <c r="G10" s="141"/>
    </row>
    <row r="11" spans="1:7" ht="34.5" customHeight="1">
      <c r="A11" s="136">
        <v>2</v>
      </c>
      <c r="B11" s="137" t="s">
        <v>253</v>
      </c>
      <c r="C11" s="138"/>
      <c r="D11" s="139" t="s">
        <v>23</v>
      </c>
      <c r="E11" s="139"/>
      <c r="F11" s="140" t="s">
        <v>19</v>
      </c>
      <c r="G11" s="141"/>
    </row>
    <row r="12" spans="1:7" ht="33.75" customHeight="1">
      <c r="A12" s="136">
        <v>3</v>
      </c>
      <c r="B12" s="137" t="s">
        <v>360</v>
      </c>
      <c r="C12" s="137"/>
      <c r="D12" s="139" t="s">
        <v>361</v>
      </c>
      <c r="E12" s="139"/>
      <c r="F12" s="140" t="s">
        <v>19</v>
      </c>
      <c r="G12" s="141"/>
    </row>
    <row r="13" spans="1:7" ht="42" customHeight="1">
      <c r="A13" s="136">
        <v>4</v>
      </c>
      <c r="B13" s="137" t="s">
        <v>315</v>
      </c>
      <c r="C13" s="137"/>
      <c r="D13" s="139" t="s">
        <v>23</v>
      </c>
      <c r="E13" s="139"/>
      <c r="F13" s="140" t="s">
        <v>19</v>
      </c>
      <c r="G13" s="141"/>
    </row>
    <row r="14" spans="1:7" ht="54" customHeight="1">
      <c r="A14" s="136">
        <v>5</v>
      </c>
      <c r="B14" s="137" t="s">
        <v>316</v>
      </c>
      <c r="C14" s="139" t="s">
        <v>65</v>
      </c>
      <c r="D14" s="139" t="s">
        <v>62</v>
      </c>
      <c r="E14" s="139"/>
      <c r="F14" s="140" t="s">
        <v>19</v>
      </c>
      <c r="G14" s="142" t="s">
        <v>59</v>
      </c>
    </row>
    <row r="15" spans="1:7" ht="51" customHeight="1">
      <c r="A15" s="136">
        <v>6</v>
      </c>
      <c r="B15" s="137" t="s">
        <v>317</v>
      </c>
      <c r="C15" s="139"/>
      <c r="D15" s="139" t="s">
        <v>23</v>
      </c>
      <c r="E15" s="139"/>
      <c r="F15" s="140" t="s">
        <v>19</v>
      </c>
      <c r="G15" s="142"/>
    </row>
    <row r="16" spans="1:7" ht="44.25" customHeight="1">
      <c r="A16" s="136">
        <v>7</v>
      </c>
      <c r="B16" s="139" t="s">
        <v>319</v>
      </c>
      <c r="C16" s="139"/>
      <c r="D16" s="139" t="s">
        <v>23</v>
      </c>
      <c r="E16" s="143"/>
      <c r="F16" s="140" t="s">
        <v>19</v>
      </c>
      <c r="G16" s="142"/>
    </row>
    <row r="17" spans="1:7" ht="48" customHeight="1">
      <c r="A17" s="136">
        <v>8</v>
      </c>
      <c r="B17" s="139" t="s">
        <v>320</v>
      </c>
      <c r="C17" s="139"/>
      <c r="D17" s="139" t="s">
        <v>23</v>
      </c>
      <c r="E17" s="143"/>
      <c r="F17" s="140" t="s">
        <v>19</v>
      </c>
      <c r="G17" s="142"/>
    </row>
    <row r="18" spans="1:7" ht="45.75" customHeight="1">
      <c r="A18" s="136">
        <v>9</v>
      </c>
      <c r="B18" s="139" t="s">
        <v>167</v>
      </c>
      <c r="C18" s="139"/>
      <c r="D18" s="139" t="s">
        <v>321</v>
      </c>
      <c r="E18" s="143"/>
      <c r="F18" s="140" t="s">
        <v>19</v>
      </c>
      <c r="G18" s="142"/>
    </row>
    <row r="19" spans="1:7" ht="15">
      <c r="A19" s="125">
        <v>10</v>
      </c>
      <c r="B19" s="144" t="s">
        <v>20</v>
      </c>
      <c r="C19" s="144"/>
      <c r="D19" s="145"/>
      <c r="E19" s="145"/>
      <c r="F19" s="140" t="s">
        <v>19</v>
      </c>
      <c r="G19" s="145"/>
    </row>
    <row r="22" spans="1:7" ht="15">
      <c r="A22" s="196" t="s">
        <v>363</v>
      </c>
      <c r="B22" s="196"/>
      <c r="C22" s="196"/>
      <c r="D22" s="196"/>
      <c r="E22" s="196"/>
      <c r="F22" s="196"/>
      <c r="G22" s="196"/>
    </row>
    <row r="23" spans="1:7" ht="15">
      <c r="A23" s="125"/>
      <c r="B23" s="126" t="s">
        <v>0</v>
      </c>
      <c r="C23" s="197" t="s">
        <v>366</v>
      </c>
      <c r="D23" s="193"/>
      <c r="E23" s="193"/>
      <c r="F23" s="126" t="s">
        <v>1</v>
      </c>
      <c r="G23" s="127" t="s">
        <v>363</v>
      </c>
    </row>
    <row r="24" spans="1:7" ht="15">
      <c r="A24" s="125"/>
      <c r="B24" s="126" t="s">
        <v>2</v>
      </c>
      <c r="C24" s="193" t="s">
        <v>311</v>
      </c>
      <c r="D24" s="193"/>
      <c r="E24" s="193"/>
      <c r="F24" s="193"/>
      <c r="G24" s="193"/>
    </row>
    <row r="25" spans="1:7" ht="15">
      <c r="A25" s="125"/>
      <c r="B25" s="126" t="s">
        <v>3</v>
      </c>
      <c r="C25" s="193"/>
      <c r="D25" s="193"/>
      <c r="E25" s="193"/>
      <c r="F25" s="193"/>
      <c r="G25" s="193"/>
    </row>
    <row r="26" spans="1:7" ht="15">
      <c r="A26" s="125"/>
      <c r="B26" s="126" t="s">
        <v>4</v>
      </c>
      <c r="C26" s="191"/>
      <c r="D26" s="192"/>
      <c r="E26" s="192"/>
      <c r="F26" s="192"/>
      <c r="G26" s="192"/>
    </row>
    <row r="27" spans="1:7" ht="15">
      <c r="A27" s="125"/>
      <c r="B27" s="126" t="s">
        <v>5</v>
      </c>
      <c r="C27" s="193" t="s">
        <v>312</v>
      </c>
      <c r="D27" s="193"/>
      <c r="E27" s="193"/>
      <c r="F27" s="193"/>
      <c r="G27" s="193"/>
    </row>
    <row r="28" spans="1:7" ht="15">
      <c r="A28" s="128"/>
      <c r="B28" s="129" t="s">
        <v>6</v>
      </c>
      <c r="C28" s="194" t="s">
        <v>7</v>
      </c>
      <c r="D28" s="194"/>
      <c r="E28" s="194"/>
      <c r="F28" s="128" t="s">
        <v>8</v>
      </c>
      <c r="G28" s="130"/>
    </row>
    <row r="29" spans="1:7" ht="15">
      <c r="A29" s="128"/>
      <c r="B29" s="129" t="s">
        <v>9</v>
      </c>
      <c r="C29" s="195" t="s">
        <v>10</v>
      </c>
      <c r="D29" s="195"/>
      <c r="E29" s="195"/>
      <c r="F29" s="128" t="s">
        <v>11</v>
      </c>
      <c r="G29" s="131">
        <v>45183</v>
      </c>
    </row>
    <row r="30" spans="1:7" ht="24.75">
      <c r="A30" s="132" t="s">
        <v>12</v>
      </c>
      <c r="B30" s="133" t="s">
        <v>13</v>
      </c>
      <c r="C30" s="133" t="s">
        <v>14</v>
      </c>
      <c r="D30" s="133" t="s">
        <v>15</v>
      </c>
      <c r="E30" s="133" t="s">
        <v>16</v>
      </c>
      <c r="F30" s="134" t="s">
        <v>17</v>
      </c>
      <c r="G30" s="135" t="s">
        <v>18</v>
      </c>
    </row>
    <row r="31" spans="1:7" ht="27">
      <c r="A31" s="136">
        <v>1</v>
      </c>
      <c r="B31" s="137" t="s">
        <v>241</v>
      </c>
      <c r="C31" s="138" t="s">
        <v>61</v>
      </c>
      <c r="D31" s="139" t="s">
        <v>237</v>
      </c>
      <c r="E31" s="139"/>
      <c r="F31" s="140" t="s">
        <v>19</v>
      </c>
      <c r="G31" s="141"/>
    </row>
    <row r="32" spans="1:7" ht="15">
      <c r="A32" s="136">
        <v>2</v>
      </c>
      <c r="B32" s="137" t="s">
        <v>253</v>
      </c>
      <c r="C32" s="138"/>
      <c r="D32" s="139" t="s">
        <v>23</v>
      </c>
      <c r="E32" s="139"/>
      <c r="F32" s="140" t="s">
        <v>19</v>
      </c>
      <c r="G32" s="141"/>
    </row>
    <row r="33" spans="1:7" ht="27">
      <c r="A33" s="136">
        <v>3</v>
      </c>
      <c r="B33" s="137" t="s">
        <v>360</v>
      </c>
      <c r="C33" s="137"/>
      <c r="D33" s="139" t="s">
        <v>361</v>
      </c>
      <c r="E33" s="139"/>
      <c r="F33" s="140" t="s">
        <v>19</v>
      </c>
      <c r="G33" s="141"/>
    </row>
    <row r="34" spans="1:7" ht="40.5">
      <c r="A34" s="136">
        <v>4</v>
      </c>
      <c r="B34" s="137" t="s">
        <v>315</v>
      </c>
      <c r="C34" s="137"/>
      <c r="D34" s="139" t="s">
        <v>23</v>
      </c>
      <c r="E34" s="139"/>
      <c r="F34" s="140" t="s">
        <v>19</v>
      </c>
      <c r="G34" s="141"/>
    </row>
    <row r="35" spans="1:7" ht="48.75" customHeight="1">
      <c r="A35" s="136">
        <v>5</v>
      </c>
      <c r="B35" s="137" t="s">
        <v>316</v>
      </c>
      <c r="C35" s="139" t="s">
        <v>65</v>
      </c>
      <c r="D35" s="139" t="s">
        <v>62</v>
      </c>
      <c r="E35" s="139"/>
      <c r="F35" s="140" t="s">
        <v>19</v>
      </c>
      <c r="G35" s="142" t="s">
        <v>59</v>
      </c>
    </row>
    <row r="36" spans="1:7" ht="44.25" customHeight="1">
      <c r="A36" s="136">
        <v>6</v>
      </c>
      <c r="B36" s="137" t="s">
        <v>317</v>
      </c>
      <c r="C36" s="139"/>
      <c r="D36" s="139" t="s">
        <v>23</v>
      </c>
      <c r="E36" s="139"/>
      <c r="F36" s="140" t="s">
        <v>19</v>
      </c>
      <c r="G36" s="142"/>
    </row>
    <row r="37" spans="1:7" ht="27">
      <c r="A37" s="136">
        <v>7</v>
      </c>
      <c r="B37" s="139" t="s">
        <v>319</v>
      </c>
      <c r="C37" s="139"/>
      <c r="D37" s="139" t="s">
        <v>23</v>
      </c>
      <c r="E37" s="143"/>
      <c r="F37" s="140" t="s">
        <v>19</v>
      </c>
      <c r="G37" s="142"/>
    </row>
    <row r="38" spans="1:7" ht="27">
      <c r="A38" s="136">
        <v>8</v>
      </c>
      <c r="B38" s="139" t="s">
        <v>320</v>
      </c>
      <c r="C38" s="139"/>
      <c r="D38" s="139" t="s">
        <v>23</v>
      </c>
      <c r="E38" s="143"/>
      <c r="F38" s="140" t="s">
        <v>19</v>
      </c>
      <c r="G38" s="142"/>
    </row>
    <row r="39" spans="1:7" ht="27">
      <c r="A39" s="136">
        <v>9</v>
      </c>
      <c r="B39" s="139" t="s">
        <v>167</v>
      </c>
      <c r="C39" s="139"/>
      <c r="D39" s="139" t="s">
        <v>321</v>
      </c>
      <c r="E39" s="143"/>
      <c r="F39" s="140" t="s">
        <v>19</v>
      </c>
      <c r="G39" s="142"/>
    </row>
    <row r="40" spans="1:7" ht="15">
      <c r="A40" s="125">
        <v>10</v>
      </c>
      <c r="B40" s="144" t="s">
        <v>20</v>
      </c>
      <c r="C40" s="144"/>
      <c r="D40" s="145"/>
      <c r="E40" s="145"/>
      <c r="F40" s="140" t="s">
        <v>19</v>
      </c>
      <c r="G40" s="145"/>
    </row>
    <row r="42" spans="1:7" ht="15">
      <c r="A42" s="196" t="s">
        <v>365</v>
      </c>
      <c r="B42" s="196"/>
      <c r="C42" s="196"/>
      <c r="D42" s="196"/>
      <c r="E42" s="196"/>
      <c r="F42" s="196"/>
      <c r="G42" s="196"/>
    </row>
    <row r="43" spans="1:7" ht="15">
      <c r="A43" s="125"/>
      <c r="B43" s="126" t="s">
        <v>0</v>
      </c>
      <c r="C43" s="197" t="s">
        <v>364</v>
      </c>
      <c r="D43" s="193"/>
      <c r="E43" s="193"/>
      <c r="F43" s="126" t="s">
        <v>1</v>
      </c>
      <c r="G43" s="127" t="s">
        <v>363</v>
      </c>
    </row>
    <row r="44" spans="1:7" ht="15">
      <c r="A44" s="125"/>
      <c r="B44" s="126" t="s">
        <v>2</v>
      </c>
      <c r="C44" s="193" t="s">
        <v>311</v>
      </c>
      <c r="D44" s="193"/>
      <c r="E44" s="193"/>
      <c r="F44" s="193"/>
      <c r="G44" s="193"/>
    </row>
    <row r="45" spans="1:7" ht="15">
      <c r="A45" s="125"/>
      <c r="B45" s="126" t="s">
        <v>3</v>
      </c>
      <c r="C45" s="193"/>
      <c r="D45" s="193"/>
      <c r="E45" s="193"/>
      <c r="F45" s="193"/>
      <c r="G45" s="193"/>
    </row>
    <row r="46" spans="1:7" ht="15">
      <c r="A46" s="125"/>
      <c r="B46" s="126" t="s">
        <v>4</v>
      </c>
      <c r="C46" s="191"/>
      <c r="D46" s="192"/>
      <c r="E46" s="192"/>
      <c r="F46" s="192"/>
      <c r="G46" s="192"/>
    </row>
    <row r="47" spans="1:7" ht="15">
      <c r="A47" s="125"/>
      <c r="B47" s="126" t="s">
        <v>5</v>
      </c>
      <c r="C47" s="193" t="s">
        <v>312</v>
      </c>
      <c r="D47" s="193"/>
      <c r="E47" s="193"/>
      <c r="F47" s="193"/>
      <c r="G47" s="193"/>
    </row>
    <row r="48" spans="1:7" ht="15">
      <c r="A48" s="128"/>
      <c r="B48" s="129" t="s">
        <v>6</v>
      </c>
      <c r="C48" s="194" t="s">
        <v>7</v>
      </c>
      <c r="D48" s="194"/>
      <c r="E48" s="194"/>
      <c r="F48" s="128" t="s">
        <v>8</v>
      </c>
      <c r="G48" s="130"/>
    </row>
    <row r="49" spans="1:7" ht="15">
      <c r="A49" s="128"/>
      <c r="B49" s="129" t="s">
        <v>9</v>
      </c>
      <c r="C49" s="195" t="s">
        <v>10</v>
      </c>
      <c r="D49" s="195"/>
      <c r="E49" s="195"/>
      <c r="F49" s="128" t="s">
        <v>11</v>
      </c>
      <c r="G49" s="131">
        <v>45183</v>
      </c>
    </row>
    <row r="50" spans="1:7" ht="24.75">
      <c r="A50" s="132" t="s">
        <v>12</v>
      </c>
      <c r="B50" s="133" t="s">
        <v>13</v>
      </c>
      <c r="C50" s="133" t="s">
        <v>14</v>
      </c>
      <c r="D50" s="133" t="s">
        <v>15</v>
      </c>
      <c r="E50" s="133" t="s">
        <v>16</v>
      </c>
      <c r="F50" s="134" t="s">
        <v>17</v>
      </c>
      <c r="G50" s="135" t="s">
        <v>18</v>
      </c>
    </row>
    <row r="51" spans="1:7" ht="27">
      <c r="A51" s="136">
        <v>1</v>
      </c>
      <c r="B51" s="137" t="s">
        <v>241</v>
      </c>
      <c r="C51" s="138" t="s">
        <v>61</v>
      </c>
      <c r="D51" s="139" t="s">
        <v>237</v>
      </c>
      <c r="E51" s="139"/>
      <c r="F51" s="140" t="s">
        <v>19</v>
      </c>
      <c r="G51" s="141"/>
    </row>
    <row r="52" spans="1:7" ht="15">
      <c r="A52" s="136">
        <v>2</v>
      </c>
      <c r="B52" s="137" t="s">
        <v>253</v>
      </c>
      <c r="C52" s="138"/>
      <c r="D52" s="139" t="s">
        <v>23</v>
      </c>
      <c r="E52" s="139"/>
      <c r="F52" s="140" t="s">
        <v>19</v>
      </c>
      <c r="G52" s="141"/>
    </row>
    <row r="53" spans="1:7" ht="27">
      <c r="A53" s="136">
        <v>3</v>
      </c>
      <c r="B53" s="137" t="s">
        <v>360</v>
      </c>
      <c r="C53" s="137"/>
      <c r="D53" s="139" t="s">
        <v>361</v>
      </c>
      <c r="E53" s="139"/>
      <c r="F53" s="140" t="s">
        <v>19</v>
      </c>
      <c r="G53" s="141"/>
    </row>
    <row r="54" spans="1:7" ht="40.5">
      <c r="A54" s="136">
        <v>4</v>
      </c>
      <c r="B54" s="137" t="s">
        <v>315</v>
      </c>
      <c r="C54" s="137"/>
      <c r="D54" s="139" t="s">
        <v>23</v>
      </c>
      <c r="E54" s="139"/>
      <c r="F54" s="140" t="s">
        <v>19</v>
      </c>
      <c r="G54" s="141"/>
    </row>
    <row r="55" spans="1:7" ht="51" customHeight="1">
      <c r="A55" s="136">
        <v>5</v>
      </c>
      <c r="B55" s="137" t="s">
        <v>316</v>
      </c>
      <c r="C55" s="139" t="s">
        <v>65</v>
      </c>
      <c r="D55" s="139" t="s">
        <v>62</v>
      </c>
      <c r="E55" s="139"/>
      <c r="F55" s="140" t="s">
        <v>19</v>
      </c>
      <c r="G55" s="142" t="s">
        <v>59</v>
      </c>
    </row>
    <row r="56" spans="1:7" ht="44.25" customHeight="1">
      <c r="A56" s="136">
        <v>6</v>
      </c>
      <c r="B56" s="137" t="s">
        <v>317</v>
      </c>
      <c r="C56" s="139"/>
      <c r="D56" s="139" t="s">
        <v>23</v>
      </c>
      <c r="E56" s="139"/>
      <c r="F56" s="140" t="s">
        <v>19</v>
      </c>
      <c r="G56" s="142"/>
    </row>
    <row r="57" spans="1:7" ht="27">
      <c r="A57" s="136">
        <v>7</v>
      </c>
      <c r="B57" s="139" t="s">
        <v>319</v>
      </c>
      <c r="C57" s="139"/>
      <c r="D57" s="139" t="s">
        <v>23</v>
      </c>
      <c r="E57" s="143"/>
      <c r="F57" s="140" t="s">
        <v>19</v>
      </c>
      <c r="G57" s="142"/>
    </row>
    <row r="58" spans="1:7" ht="27">
      <c r="A58" s="136">
        <v>8</v>
      </c>
      <c r="B58" s="139" t="s">
        <v>320</v>
      </c>
      <c r="C58" s="139"/>
      <c r="D58" s="139" t="s">
        <v>23</v>
      </c>
      <c r="E58" s="143"/>
      <c r="F58" s="140" t="s">
        <v>19</v>
      </c>
      <c r="G58" s="142"/>
    </row>
    <row r="59" spans="1:7" ht="27">
      <c r="A59" s="136">
        <v>9</v>
      </c>
      <c r="B59" s="139" t="s">
        <v>167</v>
      </c>
      <c r="C59" s="139"/>
      <c r="D59" s="139" t="s">
        <v>321</v>
      </c>
      <c r="E59" s="143"/>
      <c r="F59" s="140" t="s">
        <v>19</v>
      </c>
      <c r="G59" s="142"/>
    </row>
    <row r="60" spans="1:7" ht="15">
      <c r="A60" s="125">
        <v>10</v>
      </c>
      <c r="B60" s="144" t="s">
        <v>20</v>
      </c>
      <c r="C60" s="144"/>
      <c r="D60" s="145"/>
      <c r="E60" s="145"/>
      <c r="F60" s="140" t="s">
        <v>19</v>
      </c>
      <c r="G60" s="145"/>
    </row>
  </sheetData>
  <mergeCells count="24">
    <mergeCell ref="C25:G25"/>
    <mergeCell ref="A1:G1"/>
    <mergeCell ref="C2:E2"/>
    <mergeCell ref="C3:G3"/>
    <mergeCell ref="C4:G4"/>
    <mergeCell ref="C5:G5"/>
    <mergeCell ref="C6:G6"/>
    <mergeCell ref="C7:E7"/>
    <mergeCell ref="C8:E8"/>
    <mergeCell ref="A22:G22"/>
    <mergeCell ref="C23:E23"/>
    <mergeCell ref="C24:G24"/>
    <mergeCell ref="C49:E49"/>
    <mergeCell ref="C26:G26"/>
    <mergeCell ref="C27:G27"/>
    <mergeCell ref="C28:E28"/>
    <mergeCell ref="C29:E29"/>
    <mergeCell ref="A42:G42"/>
    <mergeCell ref="C43:E43"/>
    <mergeCell ref="C44:G44"/>
    <mergeCell ref="C45:G45"/>
    <mergeCell ref="C46:G46"/>
    <mergeCell ref="C47:G47"/>
    <mergeCell ref="C48:E48"/>
  </mergeCells>
  <phoneticPr fontId="3" type="noConversion"/>
  <conditionalFormatting sqref="F10:F18">
    <cfRule type="cellIs" dxfId="95" priority="13" stopIfTrue="1" operator="equal">
      <formula>"F"</formula>
    </cfRule>
    <cfRule type="cellIs" dxfId="94" priority="14" stopIfTrue="1" operator="equal">
      <formula>"B"</formula>
    </cfRule>
    <cfRule type="cellIs" dxfId="93" priority="15" stopIfTrue="1" operator="equal">
      <formula>"u"</formula>
    </cfRule>
  </conditionalFormatting>
  <conditionalFormatting sqref="F19">
    <cfRule type="cellIs" dxfId="92" priority="16" stopIfTrue="1" operator="equal">
      <formula>"F"</formula>
    </cfRule>
    <cfRule type="cellIs" dxfId="91" priority="17" stopIfTrue="1" operator="equal">
      <formula>"B"</formula>
    </cfRule>
    <cfRule type="cellIs" dxfId="90" priority="18" stopIfTrue="1" operator="equal">
      <formula>"u"</formula>
    </cfRule>
  </conditionalFormatting>
  <conditionalFormatting sqref="F31:F39">
    <cfRule type="cellIs" dxfId="89" priority="7" stopIfTrue="1" operator="equal">
      <formula>"F"</formula>
    </cfRule>
    <cfRule type="cellIs" dxfId="88" priority="8" stopIfTrue="1" operator="equal">
      <formula>"B"</formula>
    </cfRule>
    <cfRule type="cellIs" dxfId="87" priority="9" stopIfTrue="1" operator="equal">
      <formula>"u"</formula>
    </cfRule>
  </conditionalFormatting>
  <conditionalFormatting sqref="F40">
    <cfRule type="cellIs" dxfId="86" priority="10" stopIfTrue="1" operator="equal">
      <formula>"F"</formula>
    </cfRule>
    <cfRule type="cellIs" dxfId="85" priority="11" stopIfTrue="1" operator="equal">
      <formula>"B"</formula>
    </cfRule>
    <cfRule type="cellIs" dxfId="84" priority="12" stopIfTrue="1" operator="equal">
      <formula>"u"</formula>
    </cfRule>
  </conditionalFormatting>
  <conditionalFormatting sqref="F51:F59">
    <cfRule type="cellIs" dxfId="83" priority="1" stopIfTrue="1" operator="equal">
      <formula>"F"</formula>
    </cfRule>
    <cfRule type="cellIs" dxfId="82" priority="2" stopIfTrue="1" operator="equal">
      <formula>"B"</formula>
    </cfRule>
    <cfRule type="cellIs" dxfId="81" priority="3" stopIfTrue="1" operator="equal">
      <formula>"u"</formula>
    </cfRule>
  </conditionalFormatting>
  <conditionalFormatting sqref="F60">
    <cfRule type="cellIs" dxfId="80" priority="4" stopIfTrue="1" operator="equal">
      <formula>"F"</formula>
    </cfRule>
    <cfRule type="cellIs" dxfId="79" priority="5" stopIfTrue="1" operator="equal">
      <formula>"B"</formula>
    </cfRule>
    <cfRule type="cellIs" dxfId="78" priority="6"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9 F31:F40 F51:F60" xr:uid="{C104B6E8-9CBF-4700-9533-ED7B74A4F09D}">
      <formula1>"U,P,F,B,S,n/a"</formula1>
    </dataValidation>
  </dataValidations>
  <hyperlinks>
    <hyperlink ref="G2" location="'Lab request'!A14" display="UC003-1" xr:uid="{22FFB503-ADFD-4B93-B3DC-CF98756DD01F}"/>
    <hyperlink ref="G14" location="'Test Data'!A1" display="'Test Data'!A1" xr:uid="{7D593FF2-DE39-4B66-A758-34E10B51E892}"/>
    <hyperlink ref="G23" location="'Lab request'!A14" display="UC003-1" xr:uid="{9192A5B1-2292-4B81-8997-B3A13B44BAB7}"/>
    <hyperlink ref="G35" location="'Test Data'!A1" display="'Test Data'!A1" xr:uid="{AF2C8A6A-876A-4E31-AFE3-6C8C068D6A1F}"/>
    <hyperlink ref="G43" location="'Lab request'!A14" display="UC003-1" xr:uid="{A9443A6B-05AF-404C-B862-0323A32D0EFC}"/>
    <hyperlink ref="G55" location="'Test Data'!A1" display="'Test Data'!A1" xr:uid="{A0698D01-A7EB-452C-9C08-CAD2D06755CE}"/>
  </hyperlinks>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99A9B-F816-4D9F-A8A4-F0A65198ECB5}">
  <dimension ref="A1:I16"/>
  <sheetViews>
    <sheetView workbookViewId="0">
      <selection activeCell="D22" sqref="D22:D23"/>
    </sheetView>
  </sheetViews>
  <sheetFormatPr defaultRowHeight="14.25"/>
  <cols>
    <col min="2" max="2" width="35.5" customWidth="1"/>
    <col min="3" max="3" width="33.625" customWidth="1"/>
    <col min="4" max="4" width="11.75" customWidth="1"/>
    <col min="5" max="5" width="11" customWidth="1"/>
    <col min="6" max="6" width="9.75" customWidth="1"/>
  </cols>
  <sheetData>
    <row r="1" spans="1:9" ht="20.25">
      <c r="A1" s="150" t="str">
        <f ca="1">MID(CELL("filename",A7),FIND("]",CELL("filename"),1)+1,255)</f>
        <v>Job Performance</v>
      </c>
      <c r="B1" s="151"/>
      <c r="C1" s="151"/>
      <c r="D1" s="151"/>
      <c r="E1" s="151"/>
      <c r="F1" s="151"/>
      <c r="G1" s="151"/>
      <c r="H1" s="151"/>
      <c r="I1" s="152"/>
    </row>
    <row r="2" spans="1:9" ht="20.25">
      <c r="A2" s="97"/>
      <c r="B2" s="98"/>
      <c r="C2" s="98"/>
      <c r="D2" s="98"/>
      <c r="E2" s="98"/>
      <c r="F2" s="98"/>
      <c r="G2" s="98"/>
      <c r="H2" s="98"/>
      <c r="I2" s="99"/>
    </row>
    <row r="3" spans="1:9">
      <c r="A3" s="100"/>
      <c r="B3" s="101"/>
      <c r="C3" s="101"/>
      <c r="D3" s="25"/>
      <c r="E3" s="25" t="s">
        <v>26</v>
      </c>
      <c r="F3" s="26"/>
      <c r="G3" s="27"/>
      <c r="H3" s="101"/>
      <c r="I3" s="102"/>
    </row>
    <row r="4" spans="1:9">
      <c r="A4" s="100"/>
      <c r="B4" s="101"/>
      <c r="C4" s="101"/>
      <c r="D4" s="28" t="s">
        <v>27</v>
      </c>
      <c r="E4" s="28">
        <f>COUNTIF($D$12:$D$14,"U")</f>
        <v>0</v>
      </c>
      <c r="F4" s="29">
        <f>IF($E$9=0,"-",$E4/$E$9)</f>
        <v>0</v>
      </c>
      <c r="G4" s="30">
        <f>SUMIF($D$12:$D$14,"U",$G$12:$G$14)/60</f>
        <v>0</v>
      </c>
      <c r="H4" s="101"/>
      <c r="I4" s="102"/>
    </row>
    <row r="5" spans="1:9">
      <c r="A5" s="100"/>
      <c r="B5" s="101"/>
      <c r="C5" s="101"/>
      <c r="D5" s="28" t="s">
        <v>19</v>
      </c>
      <c r="E5" s="28">
        <f>COUNTIF($D$12:$D$14,"P")</f>
        <v>1</v>
      </c>
      <c r="F5" s="29">
        <f>IF($E$9=0,"-",$E5/$E$9)</f>
        <v>1</v>
      </c>
      <c r="G5" s="31">
        <f>SUMIF($D$12:$D$14,"P",$G$12:$G$14)/60</f>
        <v>0</v>
      </c>
      <c r="H5" s="101"/>
      <c r="I5" s="102"/>
    </row>
    <row r="6" spans="1:9">
      <c r="A6" s="100"/>
      <c r="B6" s="101"/>
      <c r="C6" s="101"/>
      <c r="D6" s="28" t="s">
        <v>28</v>
      </c>
      <c r="E6" s="28">
        <f>COUNTIF($D$12:$D$14,"F")</f>
        <v>0</v>
      </c>
      <c r="F6" s="29">
        <f>IF($E$9=0,"-",$E6/$E$9)</f>
        <v>0</v>
      </c>
      <c r="G6" s="31">
        <f>SUMIF($D$12:$D$14,"F",$G$12:$G$14)/60</f>
        <v>0</v>
      </c>
      <c r="H6" s="101"/>
      <c r="I6" s="102"/>
    </row>
    <row r="7" spans="1:9">
      <c r="A7" s="103"/>
      <c r="B7" s="104"/>
      <c r="C7" s="104"/>
      <c r="D7" s="28" t="s">
        <v>29</v>
      </c>
      <c r="E7" s="28">
        <f>COUNTIF($D$12:$D$14,"S")</f>
        <v>0</v>
      </c>
      <c r="F7" s="29">
        <f>IF($E$9=0,"-",$E7/$E$9)</f>
        <v>0</v>
      </c>
      <c r="G7" s="31">
        <f>SUMIF($D$12:$D$14,"S",$G$12:$G$14)/60</f>
        <v>0</v>
      </c>
      <c r="H7" s="101"/>
      <c r="I7" s="102"/>
    </row>
    <row r="8" spans="1:9">
      <c r="A8" s="103"/>
      <c r="B8" s="104"/>
      <c r="C8" s="104"/>
      <c r="D8" s="28" t="s">
        <v>30</v>
      </c>
      <c r="E8" s="28">
        <f>COUNTIF($D$12:$D$14,"B")</f>
        <v>0</v>
      </c>
      <c r="F8" s="33">
        <f>IF($E$9=0,"-",$E8/$E$9)</f>
        <v>0</v>
      </c>
      <c r="G8" s="31">
        <f>SUMIF($D$12:$D$14,"B",$G$12:$G$14)/60</f>
        <v>0</v>
      </c>
      <c r="H8" s="101"/>
      <c r="I8" s="102"/>
    </row>
    <row r="9" spans="1:9">
      <c r="A9" s="103"/>
      <c r="B9" s="104"/>
      <c r="C9" s="104"/>
      <c r="D9" s="34" t="s">
        <v>31</v>
      </c>
      <c r="E9" s="35">
        <f>SUM(E4:E8)</f>
        <v>1</v>
      </c>
      <c r="F9" s="36">
        <f>IF($E$9=0,"-",$E$9/$E$9)</f>
        <v>1</v>
      </c>
      <c r="G9" s="37">
        <f>SUM(G4:G8)</f>
        <v>0</v>
      </c>
      <c r="H9" s="105"/>
      <c r="I9" s="106"/>
    </row>
    <row r="10" spans="1:9">
      <c r="A10" s="103"/>
      <c r="B10" s="104"/>
      <c r="C10" s="104"/>
      <c r="D10" s="40" t="s">
        <v>32</v>
      </c>
      <c r="E10" s="41">
        <f>COUNTIF($D$12:$D$14,"N/A")</f>
        <v>0</v>
      </c>
      <c r="F10" s="42"/>
      <c r="G10" s="43">
        <f>SUMIF($D$12:$D$14,"n/a",$G$12:$G$14)/60</f>
        <v>0</v>
      </c>
      <c r="H10" s="105"/>
      <c r="I10" s="106"/>
    </row>
    <row r="11" spans="1:9">
      <c r="A11" s="107"/>
      <c r="B11" s="108"/>
      <c r="C11" s="108"/>
      <c r="D11" s="108"/>
      <c r="E11" s="108"/>
      <c r="F11" s="108"/>
      <c r="G11" s="108"/>
      <c r="H11" s="108"/>
      <c r="I11" s="109"/>
    </row>
    <row r="12" spans="1:9" ht="25.5">
      <c r="A12" s="110" t="s">
        <v>33</v>
      </c>
      <c r="B12" s="46" t="s">
        <v>34</v>
      </c>
      <c r="C12" s="46" t="s">
        <v>35</v>
      </c>
      <c r="D12" s="46" t="s">
        <v>17</v>
      </c>
      <c r="E12" s="46" t="s">
        <v>36</v>
      </c>
      <c r="F12" s="46" t="s">
        <v>37</v>
      </c>
      <c r="G12" s="46" t="s">
        <v>38</v>
      </c>
      <c r="H12" s="47" t="s">
        <v>39</v>
      </c>
      <c r="I12" s="111"/>
    </row>
    <row r="13" spans="1:9">
      <c r="A13" s="153" t="e">
        <f>#REF!&amp;#REF!</f>
        <v>#REF!</v>
      </c>
      <c r="B13" s="154"/>
      <c r="C13" s="154"/>
      <c r="D13" s="154"/>
      <c r="E13" s="154"/>
      <c r="F13" s="154"/>
      <c r="G13" s="154"/>
      <c r="H13" s="154"/>
      <c r="I13" s="155"/>
    </row>
    <row r="14" spans="1:9" ht="33" customHeight="1">
      <c r="A14" s="112" t="s">
        <v>367</v>
      </c>
      <c r="B14" s="78" t="s">
        <v>359</v>
      </c>
      <c r="C14" s="82" t="s">
        <v>359</v>
      </c>
      <c r="D14" s="14" t="s">
        <v>19</v>
      </c>
      <c r="E14" s="79">
        <v>45183</v>
      </c>
      <c r="F14" s="53" t="s">
        <v>53</v>
      </c>
      <c r="G14" s="80"/>
      <c r="H14" s="81"/>
      <c r="I14" s="148"/>
    </row>
    <row r="15" spans="1:9">
      <c r="A15" s="112" t="s">
        <v>368</v>
      </c>
      <c r="B15" s="146" t="s">
        <v>366</v>
      </c>
      <c r="C15" s="146" t="s">
        <v>366</v>
      </c>
      <c r="D15" s="146"/>
      <c r="E15" s="146"/>
      <c r="F15" s="53" t="s">
        <v>53</v>
      </c>
      <c r="G15" s="146"/>
      <c r="H15" s="146"/>
      <c r="I15" s="146"/>
    </row>
    <row r="16" spans="1:9">
      <c r="A16" s="112" t="s">
        <v>369</v>
      </c>
      <c r="B16" s="146" t="s">
        <v>364</v>
      </c>
      <c r="C16" s="146" t="s">
        <v>364</v>
      </c>
      <c r="D16" s="146"/>
      <c r="E16" s="146"/>
      <c r="F16" s="53" t="s">
        <v>53</v>
      </c>
      <c r="G16" s="146"/>
      <c r="H16" s="146"/>
      <c r="I16" s="146"/>
    </row>
  </sheetData>
  <mergeCells count="2">
    <mergeCell ref="A1:I1"/>
    <mergeCell ref="A13:I13"/>
  </mergeCells>
  <phoneticPr fontId="3" type="noConversion"/>
  <conditionalFormatting sqref="D14">
    <cfRule type="cellIs" dxfId="77" priority="4" stopIfTrue="1" operator="equal">
      <formula>"F"</formula>
    </cfRule>
    <cfRule type="cellIs" dxfId="76" priority="5" stopIfTrue="1" operator="equal">
      <formula>"B"</formula>
    </cfRule>
    <cfRule type="cellIs" dxfId="75" priority="6" stopIfTrue="1" operator="equal">
      <formula>"u"</formula>
    </cfRule>
  </conditionalFormatting>
  <conditionalFormatting sqref="C14">
    <cfRule type="cellIs" dxfId="74" priority="1" stopIfTrue="1" operator="equal">
      <formula>"F"</formula>
    </cfRule>
    <cfRule type="cellIs" dxfId="73" priority="2" stopIfTrue="1" operator="equal">
      <formula>"B"</formula>
    </cfRule>
    <cfRule type="cellIs" dxfId="72" priority="3" stopIfTrue="1" operator="equal">
      <formula>"u"</formula>
    </cfRule>
  </conditionalFormatting>
  <dataValidations count="3">
    <dataValidation allowBlank="1" showErrorMessage="1" sqref="A12:B12" xr:uid="{4C231373-073C-4063-872D-BEDC64C7546E}"/>
    <dataValidation allowBlank="1" showErrorMessage="1" promptTitle="Valid values include:" sqref="D12" xr:uid="{672CBB20-B395-4FD4-B0A4-F9FDD0273081}"/>
    <dataValidation type="list" showInputMessage="1" showErrorMessage="1" promptTitle="Valid values include:" prompt="U - Untested_x000a_P - Pass_x000a_F - Fail_x000a_B - Blocked_x000a_S - Skipped_x000a_n/a - Not applicable_x000a_" sqref="D14" xr:uid="{6F961684-BFCC-4843-8EB3-A55D16A535FD}">
      <formula1>"U,P,F,B,S,n/a"</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28C6A-E7C7-494C-84AB-C281A4C0B873}">
  <dimension ref="A1:G258"/>
  <sheetViews>
    <sheetView tabSelected="1" topLeftCell="A82" workbookViewId="0">
      <selection activeCell="C85" sqref="C85"/>
    </sheetView>
  </sheetViews>
  <sheetFormatPr defaultRowHeight="14.25"/>
  <cols>
    <col min="1" max="1" width="15.375" customWidth="1"/>
    <col min="2" max="2" width="41.5" customWidth="1"/>
    <col min="3" max="3" width="22.125" customWidth="1"/>
    <col min="4" max="4" width="52.5" customWidth="1"/>
    <col min="5" max="5" width="39.25" customWidth="1"/>
    <col min="6" max="6" width="14.375" customWidth="1"/>
    <col min="7" max="7" width="10.375" customWidth="1"/>
  </cols>
  <sheetData>
    <row r="1" spans="1:7" ht="15">
      <c r="A1" s="198" t="s">
        <v>370</v>
      </c>
      <c r="B1" s="198"/>
      <c r="C1" s="198"/>
      <c r="D1" s="198"/>
      <c r="E1" s="198"/>
      <c r="F1" s="198"/>
      <c r="G1" s="198"/>
    </row>
    <row r="2" spans="1:7" ht="22.5" customHeight="1">
      <c r="A2" s="125"/>
      <c r="B2" s="126" t="s">
        <v>0</v>
      </c>
      <c r="C2" s="197" t="s">
        <v>405</v>
      </c>
      <c r="D2" s="193"/>
      <c r="E2" s="193"/>
      <c r="F2" s="126" t="s">
        <v>1</v>
      </c>
      <c r="G2" s="147" t="s">
        <v>370</v>
      </c>
    </row>
    <row r="3" spans="1:7" ht="32.25" customHeight="1">
      <c r="A3" s="125"/>
      <c r="B3" s="126" t="s">
        <v>2</v>
      </c>
      <c r="C3" s="193" t="s">
        <v>498</v>
      </c>
      <c r="D3" s="193"/>
      <c r="E3" s="193"/>
      <c r="F3" s="193"/>
      <c r="G3" s="193"/>
    </row>
    <row r="4" spans="1:7" ht="15">
      <c r="A4" s="125"/>
      <c r="B4" s="126" t="s">
        <v>3</v>
      </c>
      <c r="C4" s="193"/>
      <c r="D4" s="193"/>
      <c r="E4" s="193"/>
      <c r="F4" s="193"/>
      <c r="G4" s="193"/>
    </row>
    <row r="5" spans="1:7" ht="15">
      <c r="A5" s="125"/>
      <c r="B5" s="126" t="s">
        <v>4</v>
      </c>
      <c r="C5" s="191"/>
      <c r="D5" s="192"/>
      <c r="E5" s="192"/>
      <c r="F5" s="192"/>
      <c r="G5" s="192"/>
    </row>
    <row r="6" spans="1:7" ht="15">
      <c r="A6" s="125"/>
      <c r="B6" s="126" t="s">
        <v>5</v>
      </c>
      <c r="C6" s="193" t="s">
        <v>397</v>
      </c>
      <c r="D6" s="193"/>
      <c r="E6" s="193"/>
      <c r="F6" s="193"/>
      <c r="G6" s="193"/>
    </row>
    <row r="7" spans="1:7" ht="15">
      <c r="A7" s="128"/>
      <c r="B7" s="129" t="s">
        <v>6</v>
      </c>
      <c r="C7" s="194" t="s">
        <v>7</v>
      </c>
      <c r="D7" s="194"/>
      <c r="E7" s="194"/>
      <c r="F7" s="128" t="s">
        <v>8</v>
      </c>
      <c r="G7" s="130"/>
    </row>
    <row r="8" spans="1:7" ht="15">
      <c r="A8" s="128"/>
      <c r="B8" s="129" t="s">
        <v>9</v>
      </c>
      <c r="C8" s="195" t="s">
        <v>10</v>
      </c>
      <c r="D8" s="195"/>
      <c r="E8" s="195"/>
      <c r="F8" s="128" t="s">
        <v>11</v>
      </c>
      <c r="G8" s="131">
        <v>45183</v>
      </c>
    </row>
    <row r="9" spans="1:7" ht="24.75">
      <c r="A9" s="132" t="s">
        <v>12</v>
      </c>
      <c r="B9" s="133" t="s">
        <v>13</v>
      </c>
      <c r="C9" s="133" t="s">
        <v>14</v>
      </c>
      <c r="D9" s="133" t="s">
        <v>15</v>
      </c>
      <c r="E9" s="133" t="s">
        <v>16</v>
      </c>
      <c r="F9" s="134" t="s">
        <v>17</v>
      </c>
      <c r="G9" s="135" t="s">
        <v>18</v>
      </c>
    </row>
    <row r="10" spans="1:7" ht="31.5" customHeight="1">
      <c r="A10" s="136">
        <v>1</v>
      </c>
      <c r="B10" s="137" t="s">
        <v>241</v>
      </c>
      <c r="C10" s="138"/>
      <c r="D10" s="139" t="s">
        <v>237</v>
      </c>
      <c r="E10" s="139"/>
      <c r="F10" s="140" t="s">
        <v>19</v>
      </c>
      <c r="G10" s="141"/>
    </row>
    <row r="11" spans="1:7" ht="33" customHeight="1">
      <c r="A11" s="136">
        <v>2</v>
      </c>
      <c r="B11" s="137" t="s">
        <v>253</v>
      </c>
      <c r="C11" s="138" t="s">
        <v>501</v>
      </c>
      <c r="D11" s="139" t="s">
        <v>23</v>
      </c>
      <c r="E11" s="139"/>
      <c r="F11" s="140" t="s">
        <v>19</v>
      </c>
      <c r="G11" s="141"/>
    </row>
    <row r="12" spans="1:7" ht="33.75" customHeight="1">
      <c r="A12" s="136">
        <v>3</v>
      </c>
      <c r="B12" s="137" t="s">
        <v>360</v>
      </c>
      <c r="C12" s="137"/>
      <c r="D12" s="139" t="s">
        <v>361</v>
      </c>
      <c r="E12" s="139"/>
      <c r="F12" s="140" t="s">
        <v>19</v>
      </c>
      <c r="G12" s="141"/>
    </row>
    <row r="13" spans="1:7" ht="29.25" customHeight="1">
      <c r="A13" s="136">
        <v>4</v>
      </c>
      <c r="B13" s="137" t="s">
        <v>373</v>
      </c>
      <c r="C13" s="137"/>
      <c r="D13" s="139" t="s">
        <v>374</v>
      </c>
      <c r="E13" s="139"/>
      <c r="F13" s="140" t="s">
        <v>19</v>
      </c>
      <c r="G13" s="141"/>
    </row>
    <row r="14" spans="1:7" ht="48" customHeight="1">
      <c r="A14" s="136">
        <v>5</v>
      </c>
      <c r="B14" s="137" t="s">
        <v>375</v>
      </c>
      <c r="C14" s="139" t="s">
        <v>376</v>
      </c>
      <c r="D14" s="139" t="s">
        <v>377</v>
      </c>
      <c r="E14" s="139"/>
      <c r="F14" s="140" t="s">
        <v>19</v>
      </c>
      <c r="G14" s="142" t="s">
        <v>59</v>
      </c>
    </row>
    <row r="15" spans="1:7" ht="33.75" customHeight="1">
      <c r="A15" s="136">
        <v>6</v>
      </c>
      <c r="B15" s="137" t="s">
        <v>406</v>
      </c>
      <c r="C15" s="139"/>
      <c r="D15" s="139" t="s">
        <v>379</v>
      </c>
      <c r="E15" s="139"/>
      <c r="F15" s="140" t="s">
        <v>19</v>
      </c>
      <c r="G15" s="142"/>
    </row>
    <row r="16" spans="1:7" ht="43.5" customHeight="1">
      <c r="A16" s="136">
        <v>7</v>
      </c>
      <c r="B16" s="139" t="s">
        <v>410</v>
      </c>
      <c r="C16" s="139"/>
      <c r="D16" s="139" t="s">
        <v>411</v>
      </c>
      <c r="E16" s="143"/>
      <c r="F16" s="140" t="s">
        <v>28</v>
      </c>
      <c r="G16" s="142"/>
    </row>
    <row r="17" spans="1:7" ht="36" customHeight="1">
      <c r="A17" s="136">
        <v>8</v>
      </c>
      <c r="B17" s="139" t="s">
        <v>425</v>
      </c>
      <c r="C17" s="139"/>
      <c r="D17" s="139" t="s">
        <v>423</v>
      </c>
      <c r="E17" s="143"/>
      <c r="F17" s="140" t="s">
        <v>19</v>
      </c>
      <c r="G17" s="142"/>
    </row>
    <row r="18" spans="1:7" ht="71.25" customHeight="1">
      <c r="A18" s="136">
        <v>9</v>
      </c>
      <c r="B18" s="139" t="s">
        <v>426</v>
      </c>
      <c r="C18" s="139"/>
      <c r="D18" s="139" t="s">
        <v>494</v>
      </c>
      <c r="E18" s="143"/>
      <c r="F18" s="140" t="s">
        <v>19</v>
      </c>
      <c r="G18" s="142"/>
    </row>
    <row r="19" spans="1:7" ht="38.25" customHeight="1">
      <c r="A19" s="136">
        <v>10</v>
      </c>
      <c r="B19" s="139" t="s">
        <v>395</v>
      </c>
      <c r="C19" s="139"/>
      <c r="D19" s="139" t="s">
        <v>23</v>
      </c>
      <c r="E19" s="143"/>
      <c r="F19" s="140" t="s">
        <v>19</v>
      </c>
      <c r="G19" s="142"/>
    </row>
    <row r="20" spans="1:7" ht="46.5" customHeight="1">
      <c r="A20" s="136">
        <v>11</v>
      </c>
      <c r="B20" s="139" t="s">
        <v>407</v>
      </c>
      <c r="C20" s="139"/>
      <c r="D20" s="139" t="s">
        <v>408</v>
      </c>
      <c r="E20" s="143"/>
      <c r="F20" s="140" t="s">
        <v>19</v>
      </c>
      <c r="G20" s="142"/>
    </row>
    <row r="21" spans="1:7" ht="35.25" customHeight="1">
      <c r="A21" s="136">
        <v>12</v>
      </c>
      <c r="B21" s="139" t="s">
        <v>442</v>
      </c>
      <c r="C21" s="199" t="s">
        <v>419</v>
      </c>
      <c r="D21" s="139" t="s">
        <v>23</v>
      </c>
      <c r="E21" s="143"/>
      <c r="F21" s="140" t="s">
        <v>19</v>
      </c>
      <c r="G21" s="142"/>
    </row>
    <row r="22" spans="1:7" ht="44.25" customHeight="1">
      <c r="A22" s="136">
        <v>13</v>
      </c>
      <c r="B22" s="139" t="s">
        <v>443</v>
      </c>
      <c r="C22" s="139"/>
      <c r="D22" s="139" t="s">
        <v>409</v>
      </c>
      <c r="E22" s="143"/>
      <c r="F22" s="140" t="s">
        <v>19</v>
      </c>
      <c r="G22" s="142"/>
    </row>
    <row r="23" spans="1:7" ht="38.25" customHeight="1">
      <c r="A23" s="136">
        <v>11</v>
      </c>
      <c r="B23" s="139" t="s">
        <v>420</v>
      </c>
      <c r="C23" s="199" t="s">
        <v>421</v>
      </c>
      <c r="D23" s="139" t="s">
        <v>23</v>
      </c>
      <c r="E23" s="143"/>
      <c r="F23" s="140" t="s">
        <v>19</v>
      </c>
      <c r="G23" s="142"/>
    </row>
    <row r="24" spans="1:7" ht="38.25" customHeight="1">
      <c r="A24" s="136">
        <v>13</v>
      </c>
      <c r="B24" s="139" t="s">
        <v>422</v>
      </c>
      <c r="C24" s="139"/>
      <c r="D24" s="139" t="s">
        <v>423</v>
      </c>
      <c r="E24" s="143"/>
      <c r="F24" s="140" t="s">
        <v>19</v>
      </c>
      <c r="G24" s="142"/>
    </row>
    <row r="25" spans="1:7" ht="40.5" customHeight="1">
      <c r="A25" s="136">
        <v>14</v>
      </c>
      <c r="B25" s="139" t="s">
        <v>412</v>
      </c>
      <c r="C25" s="139"/>
      <c r="D25" s="139" t="s">
        <v>413</v>
      </c>
      <c r="E25" s="143"/>
      <c r="F25" s="140" t="s">
        <v>19</v>
      </c>
      <c r="G25" s="142"/>
    </row>
    <row r="26" spans="1:7" ht="38.25" customHeight="1">
      <c r="A26" s="136">
        <v>15</v>
      </c>
      <c r="B26" s="139" t="s">
        <v>424</v>
      </c>
      <c r="C26" s="139"/>
      <c r="D26" s="139" t="s">
        <v>423</v>
      </c>
      <c r="E26" s="143"/>
      <c r="F26" s="140" t="s">
        <v>19</v>
      </c>
      <c r="G26" s="142"/>
    </row>
    <row r="27" spans="1:7" ht="112.5" customHeight="1">
      <c r="A27" s="136">
        <v>16</v>
      </c>
      <c r="B27" s="139" t="s">
        <v>441</v>
      </c>
      <c r="C27" s="139"/>
      <c r="D27" s="139" t="s">
        <v>439</v>
      </c>
      <c r="E27" s="143" t="s">
        <v>428</v>
      </c>
      <c r="F27" s="140" t="s">
        <v>28</v>
      </c>
      <c r="G27" s="142"/>
    </row>
    <row r="28" spans="1:7" ht="45.75" customHeight="1">
      <c r="A28" s="136">
        <v>17</v>
      </c>
      <c r="B28" s="139" t="s">
        <v>430</v>
      </c>
      <c r="C28" s="199" t="s">
        <v>431</v>
      </c>
      <c r="D28" s="139" t="s">
        <v>432</v>
      </c>
      <c r="E28" s="143"/>
      <c r="F28" s="140" t="s">
        <v>19</v>
      </c>
      <c r="G28" s="142"/>
    </row>
    <row r="29" spans="1:7" ht="45" customHeight="1">
      <c r="A29" s="136">
        <v>18</v>
      </c>
      <c r="B29" s="139" t="s">
        <v>414</v>
      </c>
      <c r="C29" s="139"/>
      <c r="D29" s="139" t="s">
        <v>415</v>
      </c>
      <c r="E29" s="143"/>
      <c r="F29" s="140" t="s">
        <v>19</v>
      </c>
      <c r="G29" s="142"/>
    </row>
    <row r="30" spans="1:7" ht="39.75" customHeight="1">
      <c r="A30" s="136">
        <v>19</v>
      </c>
      <c r="B30" s="139" t="s">
        <v>429</v>
      </c>
      <c r="C30" s="199" t="s">
        <v>433</v>
      </c>
      <c r="D30" s="139" t="s">
        <v>434</v>
      </c>
      <c r="E30" s="143"/>
      <c r="F30" s="140" t="s">
        <v>19</v>
      </c>
      <c r="G30" s="142"/>
    </row>
    <row r="31" spans="1:7" ht="45.75" customHeight="1">
      <c r="A31" s="136">
        <v>20</v>
      </c>
      <c r="B31" s="139" t="s">
        <v>416</v>
      </c>
      <c r="C31" s="139"/>
      <c r="D31" s="139" t="s">
        <v>417</v>
      </c>
      <c r="E31" s="143"/>
      <c r="F31" s="140" t="s">
        <v>19</v>
      </c>
      <c r="G31" s="142"/>
    </row>
    <row r="32" spans="1:7" ht="36.75" customHeight="1">
      <c r="A32" s="136">
        <v>21</v>
      </c>
      <c r="B32" s="139" t="s">
        <v>435</v>
      </c>
      <c r="C32" s="139"/>
      <c r="D32" s="139" t="s">
        <v>436</v>
      </c>
      <c r="E32" s="143"/>
      <c r="F32" s="140" t="s">
        <v>19</v>
      </c>
      <c r="G32" s="142"/>
    </row>
    <row r="33" spans="1:7" ht="113.25" customHeight="1">
      <c r="A33" s="136">
        <v>22</v>
      </c>
      <c r="B33" s="139" t="s">
        <v>440</v>
      </c>
      <c r="C33" s="139"/>
      <c r="D33" s="139" t="s">
        <v>495</v>
      </c>
      <c r="E33" s="143" t="s">
        <v>496</v>
      </c>
      <c r="F33" s="140" t="s">
        <v>28</v>
      </c>
      <c r="G33" s="142"/>
    </row>
    <row r="34" spans="1:7" ht="41.25" customHeight="1">
      <c r="A34" s="136">
        <v>23</v>
      </c>
      <c r="B34" s="139" t="s">
        <v>386</v>
      </c>
      <c r="C34" s="199" t="s">
        <v>437</v>
      </c>
      <c r="D34" s="139" t="s">
        <v>438</v>
      </c>
      <c r="E34" s="143"/>
      <c r="F34" s="140" t="s">
        <v>19</v>
      </c>
      <c r="G34" s="142"/>
    </row>
    <row r="35" spans="1:7" ht="41.25" customHeight="1">
      <c r="A35" s="136">
        <v>24</v>
      </c>
      <c r="B35" s="139" t="s">
        <v>445</v>
      </c>
      <c r="C35" s="139"/>
      <c r="D35" s="139" t="s">
        <v>418</v>
      </c>
      <c r="E35" s="143"/>
      <c r="F35" s="140" t="s">
        <v>19</v>
      </c>
      <c r="G35" s="142"/>
    </row>
    <row r="36" spans="1:7" ht="36" customHeight="1">
      <c r="A36" s="136">
        <v>25</v>
      </c>
      <c r="B36" s="139" t="s">
        <v>444</v>
      </c>
      <c r="C36" s="139"/>
      <c r="D36" s="139" t="s">
        <v>423</v>
      </c>
      <c r="E36" s="143"/>
      <c r="F36" s="140" t="s">
        <v>19</v>
      </c>
      <c r="G36" s="142"/>
    </row>
    <row r="37" spans="1:7" ht="300" customHeight="1">
      <c r="A37" s="136">
        <v>26</v>
      </c>
      <c r="B37" s="139" t="s">
        <v>446</v>
      </c>
      <c r="C37" s="139"/>
      <c r="D37" s="139" t="s">
        <v>447</v>
      </c>
      <c r="E37" s="200" t="s">
        <v>448</v>
      </c>
      <c r="F37" s="140" t="s">
        <v>19</v>
      </c>
      <c r="G37" s="142"/>
    </row>
    <row r="38" spans="1:7" ht="38.25" customHeight="1">
      <c r="A38" s="136">
        <v>27</v>
      </c>
      <c r="B38" s="139" t="s">
        <v>476</v>
      </c>
      <c r="C38" s="199" t="s">
        <v>477</v>
      </c>
      <c r="D38" s="139" t="s">
        <v>478</v>
      </c>
      <c r="E38" s="200"/>
      <c r="F38" s="140" t="s">
        <v>19</v>
      </c>
      <c r="G38" s="142"/>
    </row>
    <row r="39" spans="1:7" ht="45" customHeight="1">
      <c r="A39" s="136">
        <v>27</v>
      </c>
      <c r="B39" s="139" t="s">
        <v>449</v>
      </c>
      <c r="C39" s="139"/>
      <c r="D39" s="139" t="s">
        <v>450</v>
      </c>
      <c r="E39" s="143"/>
      <c r="F39" s="140" t="s">
        <v>19</v>
      </c>
      <c r="G39" s="142"/>
    </row>
    <row r="40" spans="1:7" ht="40.5" customHeight="1">
      <c r="A40" s="136">
        <v>28</v>
      </c>
      <c r="B40" s="139" t="s">
        <v>451</v>
      </c>
      <c r="C40" s="199" t="s">
        <v>452</v>
      </c>
      <c r="D40" s="139" t="s">
        <v>453</v>
      </c>
      <c r="E40" s="143"/>
      <c r="F40" s="140" t="s">
        <v>19</v>
      </c>
      <c r="G40" s="142"/>
    </row>
    <row r="41" spans="1:7" ht="43.5" customHeight="1">
      <c r="A41" s="136">
        <v>29</v>
      </c>
      <c r="B41" s="139" t="s">
        <v>454</v>
      </c>
      <c r="C41" s="139"/>
      <c r="D41" s="139" t="s">
        <v>455</v>
      </c>
      <c r="E41" s="143"/>
      <c r="F41" s="140" t="s">
        <v>19</v>
      </c>
      <c r="G41" s="142"/>
    </row>
    <row r="42" spans="1:7" ht="35.25" customHeight="1">
      <c r="A42" s="136">
        <v>30</v>
      </c>
      <c r="B42" s="139" t="s">
        <v>456</v>
      </c>
      <c r="C42" s="199" t="s">
        <v>460</v>
      </c>
      <c r="D42" s="139" t="s">
        <v>463</v>
      </c>
      <c r="E42" s="143"/>
      <c r="F42" s="140" t="s">
        <v>19</v>
      </c>
      <c r="G42" s="142"/>
    </row>
    <row r="43" spans="1:7" ht="39" customHeight="1">
      <c r="A43" s="136">
        <v>31</v>
      </c>
      <c r="B43" s="139" t="s">
        <v>457</v>
      </c>
      <c r="C43" s="199"/>
      <c r="D43" s="139" t="s">
        <v>458</v>
      </c>
      <c r="E43" s="143"/>
      <c r="F43" s="140" t="s">
        <v>19</v>
      </c>
      <c r="G43" s="142"/>
    </row>
    <row r="44" spans="1:7" ht="33" customHeight="1">
      <c r="A44" s="136">
        <v>32</v>
      </c>
      <c r="B44" s="139" t="s">
        <v>459</v>
      </c>
      <c r="C44" s="199" t="s">
        <v>461</v>
      </c>
      <c r="D44" s="139" t="s">
        <v>462</v>
      </c>
      <c r="E44" s="143"/>
      <c r="F44" s="140" t="s">
        <v>19</v>
      </c>
      <c r="G44" s="142"/>
    </row>
    <row r="45" spans="1:7" ht="39.75" customHeight="1">
      <c r="A45" s="136">
        <v>33</v>
      </c>
      <c r="B45" s="139" t="s">
        <v>464</v>
      </c>
      <c r="C45" s="199"/>
      <c r="D45" s="139" t="s">
        <v>465</v>
      </c>
      <c r="E45" s="143"/>
      <c r="F45" s="140" t="s">
        <v>19</v>
      </c>
      <c r="G45" s="142"/>
    </row>
    <row r="46" spans="1:7" ht="39" customHeight="1">
      <c r="A46" s="136">
        <v>34</v>
      </c>
      <c r="B46" s="139" t="s">
        <v>466</v>
      </c>
      <c r="C46" s="199" t="s">
        <v>467</v>
      </c>
      <c r="D46" s="139" t="s">
        <v>468</v>
      </c>
      <c r="E46" s="143"/>
      <c r="F46" s="140" t="s">
        <v>19</v>
      </c>
      <c r="G46" s="142"/>
    </row>
    <row r="47" spans="1:7" ht="35.25" customHeight="1">
      <c r="A47" s="136">
        <v>35</v>
      </c>
      <c r="B47" s="139" t="s">
        <v>469</v>
      </c>
      <c r="C47" s="199"/>
      <c r="D47" s="139" t="s">
        <v>470</v>
      </c>
      <c r="E47" s="143"/>
      <c r="F47" s="140" t="s">
        <v>19</v>
      </c>
      <c r="G47" s="142"/>
    </row>
    <row r="48" spans="1:7" ht="36.75" customHeight="1">
      <c r="A48" s="136">
        <v>36</v>
      </c>
      <c r="B48" s="139" t="s">
        <v>471</v>
      </c>
      <c r="C48" s="199" t="s">
        <v>472</v>
      </c>
      <c r="D48" s="139" t="s">
        <v>473</v>
      </c>
      <c r="E48" s="143"/>
      <c r="F48" s="140" t="s">
        <v>19</v>
      </c>
      <c r="G48" s="142"/>
    </row>
    <row r="49" spans="1:7" ht="36.75" customHeight="1">
      <c r="A49" s="136">
        <v>37</v>
      </c>
      <c r="B49" s="139" t="s">
        <v>474</v>
      </c>
      <c r="C49" s="199"/>
      <c r="D49" s="139" t="s">
        <v>475</v>
      </c>
      <c r="E49" s="143"/>
      <c r="F49" s="140" t="s">
        <v>19</v>
      </c>
      <c r="G49" s="142"/>
    </row>
    <row r="50" spans="1:7" ht="52.5" customHeight="1">
      <c r="A50" s="136">
        <v>38</v>
      </c>
      <c r="B50" s="139" t="s">
        <v>480</v>
      </c>
      <c r="C50" s="199"/>
      <c r="D50" s="139" t="s">
        <v>479</v>
      </c>
      <c r="E50" s="143"/>
      <c r="F50" s="140" t="s">
        <v>19</v>
      </c>
      <c r="G50" s="142"/>
    </row>
    <row r="51" spans="1:7" ht="164.25" customHeight="1">
      <c r="A51" s="136">
        <v>39</v>
      </c>
      <c r="B51" s="139" t="s">
        <v>481</v>
      </c>
      <c r="C51" s="139"/>
      <c r="D51" s="139" t="s">
        <v>482</v>
      </c>
      <c r="E51" s="143"/>
      <c r="F51" s="140" t="s">
        <v>19</v>
      </c>
      <c r="G51" s="142"/>
    </row>
    <row r="52" spans="1:7" ht="27.75" customHeight="1">
      <c r="A52" s="136">
        <v>40</v>
      </c>
      <c r="B52" s="139" t="s">
        <v>483</v>
      </c>
      <c r="C52" s="139"/>
      <c r="D52" s="139" t="s">
        <v>484</v>
      </c>
      <c r="E52" s="143"/>
      <c r="F52" s="140" t="s">
        <v>19</v>
      </c>
      <c r="G52" s="142"/>
    </row>
    <row r="53" spans="1:7" ht="21" customHeight="1">
      <c r="A53" s="136">
        <v>41</v>
      </c>
      <c r="B53" s="139" t="s">
        <v>485</v>
      </c>
      <c r="C53" s="139" t="s">
        <v>486</v>
      </c>
      <c r="D53" s="139" t="s">
        <v>487</v>
      </c>
      <c r="E53" s="143"/>
      <c r="F53" s="140" t="s">
        <v>19</v>
      </c>
      <c r="G53" s="142"/>
    </row>
    <row r="54" spans="1:7" ht="24" customHeight="1">
      <c r="A54" s="136">
        <v>42</v>
      </c>
      <c r="B54" s="139" t="s">
        <v>488</v>
      </c>
      <c r="C54" s="199" t="s">
        <v>489</v>
      </c>
      <c r="D54" s="139" t="s">
        <v>487</v>
      </c>
      <c r="E54" s="143"/>
      <c r="F54" s="140" t="s">
        <v>19</v>
      </c>
      <c r="G54" s="142"/>
    </row>
    <row r="55" spans="1:7" ht="26.25" customHeight="1">
      <c r="A55" s="136">
        <v>43</v>
      </c>
      <c r="B55" s="139" t="s">
        <v>490</v>
      </c>
      <c r="C55" s="199" t="s">
        <v>491</v>
      </c>
      <c r="D55" s="139" t="s">
        <v>487</v>
      </c>
      <c r="E55" s="143"/>
      <c r="F55" s="140" t="s">
        <v>19</v>
      </c>
      <c r="G55" s="142"/>
    </row>
    <row r="56" spans="1:7" ht="39" customHeight="1">
      <c r="A56" s="201">
        <v>44</v>
      </c>
      <c r="B56" s="202" t="s">
        <v>492</v>
      </c>
      <c r="D56" s="202" t="s">
        <v>493</v>
      </c>
      <c r="F56" s="140" t="s">
        <v>19</v>
      </c>
    </row>
    <row r="57" spans="1:7" ht="15">
      <c r="A57" s="125">
        <v>45</v>
      </c>
      <c r="B57" s="144" t="s">
        <v>20</v>
      </c>
      <c r="C57" s="144"/>
      <c r="D57" s="145"/>
      <c r="E57" s="145"/>
      <c r="F57" s="140" t="s">
        <v>19</v>
      </c>
      <c r="G57" s="145"/>
    </row>
    <row r="59" spans="1:7" ht="15">
      <c r="A59" s="198" t="s">
        <v>393</v>
      </c>
      <c r="B59" s="198"/>
      <c r="C59" s="198"/>
      <c r="D59" s="198"/>
      <c r="E59" s="198"/>
      <c r="F59" s="198"/>
      <c r="G59" s="198"/>
    </row>
    <row r="60" spans="1:7" ht="27" customHeight="1">
      <c r="A60" s="125"/>
      <c r="B60" s="126" t="s">
        <v>0</v>
      </c>
      <c r="C60" s="197" t="s">
        <v>497</v>
      </c>
      <c r="D60" s="193"/>
      <c r="E60" s="193"/>
      <c r="F60" s="126" t="s">
        <v>1</v>
      </c>
      <c r="G60" s="149" t="s">
        <v>393</v>
      </c>
    </row>
    <row r="61" spans="1:7" ht="39" customHeight="1">
      <c r="A61" s="125"/>
      <c r="B61" s="126" t="s">
        <v>2</v>
      </c>
      <c r="C61" s="193" t="s">
        <v>498</v>
      </c>
      <c r="D61" s="193"/>
      <c r="E61" s="193"/>
      <c r="F61" s="193"/>
      <c r="G61" s="193"/>
    </row>
    <row r="62" spans="1:7" ht="20.25" customHeight="1">
      <c r="A62" s="125"/>
      <c r="B62" s="126" t="s">
        <v>3</v>
      </c>
      <c r="C62" s="193"/>
      <c r="D62" s="193"/>
      <c r="E62" s="193"/>
      <c r="F62" s="193"/>
      <c r="G62" s="193"/>
    </row>
    <row r="63" spans="1:7" ht="25.5" customHeight="1">
      <c r="A63" s="125"/>
      <c r="B63" s="126" t="s">
        <v>4</v>
      </c>
      <c r="C63" s="191"/>
      <c r="D63" s="192"/>
      <c r="E63" s="192"/>
      <c r="F63" s="192"/>
      <c r="G63" s="192"/>
    </row>
    <row r="64" spans="1:7" ht="15" customHeight="1">
      <c r="A64" s="125"/>
      <c r="B64" s="126" t="s">
        <v>5</v>
      </c>
      <c r="C64" s="193" t="s">
        <v>397</v>
      </c>
      <c r="D64" s="193"/>
      <c r="E64" s="193"/>
      <c r="F64" s="193"/>
      <c r="G64" s="193"/>
    </row>
    <row r="65" spans="1:7" ht="15">
      <c r="A65" s="128"/>
      <c r="B65" s="129" t="s">
        <v>6</v>
      </c>
      <c r="C65" s="194" t="s">
        <v>7</v>
      </c>
      <c r="D65" s="194"/>
      <c r="E65" s="194"/>
      <c r="F65" s="128" t="s">
        <v>8</v>
      </c>
      <c r="G65" s="130"/>
    </row>
    <row r="66" spans="1:7" ht="15">
      <c r="A66" s="128"/>
      <c r="B66" s="129" t="s">
        <v>9</v>
      </c>
      <c r="C66" s="195" t="s">
        <v>10</v>
      </c>
      <c r="D66" s="195"/>
      <c r="E66" s="195"/>
      <c r="F66" s="128" t="s">
        <v>11</v>
      </c>
      <c r="G66" s="131">
        <v>45183</v>
      </c>
    </row>
    <row r="67" spans="1:7" ht="24.75">
      <c r="A67" s="132" t="s">
        <v>12</v>
      </c>
      <c r="B67" s="133" t="s">
        <v>13</v>
      </c>
      <c r="C67" s="133" t="s">
        <v>14</v>
      </c>
      <c r="D67" s="133" t="s">
        <v>15</v>
      </c>
      <c r="E67" s="133" t="s">
        <v>16</v>
      </c>
      <c r="F67" s="134" t="s">
        <v>17</v>
      </c>
      <c r="G67" s="135" t="s">
        <v>18</v>
      </c>
    </row>
    <row r="68" spans="1:7" ht="30.75" customHeight="1">
      <c r="A68" s="136">
        <v>1</v>
      </c>
      <c r="B68" s="137" t="s">
        <v>241</v>
      </c>
      <c r="C68" s="138"/>
      <c r="D68" s="139" t="s">
        <v>237</v>
      </c>
      <c r="E68" s="139"/>
      <c r="F68" s="140" t="s">
        <v>19</v>
      </c>
      <c r="G68" s="141"/>
    </row>
    <row r="69" spans="1:7" ht="27" customHeight="1">
      <c r="A69" s="136">
        <v>2</v>
      </c>
      <c r="B69" s="137" t="s">
        <v>253</v>
      </c>
      <c r="C69" s="138"/>
      <c r="D69" s="139" t="s">
        <v>23</v>
      </c>
      <c r="E69" s="139"/>
      <c r="F69" s="140" t="s">
        <v>19</v>
      </c>
      <c r="G69" s="141"/>
    </row>
    <row r="70" spans="1:7" ht="31.5" customHeight="1">
      <c r="A70" s="136">
        <v>3</v>
      </c>
      <c r="B70" s="137" t="s">
        <v>360</v>
      </c>
      <c r="C70" s="137"/>
      <c r="D70" s="139" t="s">
        <v>361</v>
      </c>
      <c r="E70" s="139"/>
      <c r="F70" s="140" t="s">
        <v>19</v>
      </c>
      <c r="G70" s="141"/>
    </row>
    <row r="71" spans="1:7" ht="26.25" customHeight="1">
      <c r="A71" s="136">
        <v>4</v>
      </c>
      <c r="B71" s="137" t="s">
        <v>373</v>
      </c>
      <c r="C71" s="137"/>
      <c r="D71" s="139" t="s">
        <v>374</v>
      </c>
      <c r="E71" s="139"/>
      <c r="F71" s="140" t="s">
        <v>19</v>
      </c>
      <c r="G71" s="141"/>
    </row>
    <row r="72" spans="1:7" ht="40.5">
      <c r="A72" s="136">
        <v>5</v>
      </c>
      <c r="B72" s="137" t="s">
        <v>375</v>
      </c>
      <c r="C72" s="139" t="s">
        <v>376</v>
      </c>
      <c r="D72" s="139" t="s">
        <v>377</v>
      </c>
      <c r="E72" s="139"/>
      <c r="F72" s="140" t="s">
        <v>19</v>
      </c>
      <c r="G72" s="142" t="s">
        <v>59</v>
      </c>
    </row>
    <row r="73" spans="1:7" ht="33.75" customHeight="1">
      <c r="A73" s="136">
        <v>6</v>
      </c>
      <c r="B73" s="137" t="s">
        <v>406</v>
      </c>
      <c r="C73" s="139"/>
      <c r="D73" s="139" t="s">
        <v>379</v>
      </c>
      <c r="E73" s="139"/>
      <c r="F73" s="140" t="s">
        <v>19</v>
      </c>
      <c r="G73" s="142"/>
    </row>
    <row r="74" spans="1:7" ht="38.25" customHeight="1">
      <c r="A74" s="136">
        <v>7</v>
      </c>
      <c r="B74" s="139" t="s">
        <v>410</v>
      </c>
      <c r="C74" s="139"/>
      <c r="D74" s="139" t="s">
        <v>411</v>
      </c>
      <c r="E74" s="143"/>
      <c r="F74" s="140" t="s">
        <v>28</v>
      </c>
      <c r="G74" s="142"/>
    </row>
    <row r="75" spans="1:7" ht="40.5" customHeight="1">
      <c r="A75" s="136">
        <v>8</v>
      </c>
      <c r="B75" s="139" t="s">
        <v>425</v>
      </c>
      <c r="C75" s="139"/>
      <c r="D75" s="139" t="s">
        <v>423</v>
      </c>
      <c r="E75" s="143"/>
      <c r="F75" s="140" t="s">
        <v>19</v>
      </c>
      <c r="G75" s="142"/>
    </row>
    <row r="76" spans="1:7" ht="67.5">
      <c r="A76" s="136">
        <v>9</v>
      </c>
      <c r="B76" s="139" t="s">
        <v>499</v>
      </c>
      <c r="C76" s="139"/>
      <c r="D76" s="139" t="s">
        <v>494</v>
      </c>
      <c r="E76" s="143"/>
      <c r="F76" s="140" t="s">
        <v>19</v>
      </c>
      <c r="G76" s="142"/>
    </row>
    <row r="77" spans="1:7" ht="36.75" customHeight="1">
      <c r="A77" s="136">
        <v>10</v>
      </c>
      <c r="B77" s="139" t="s">
        <v>394</v>
      </c>
      <c r="C77" s="139"/>
      <c r="D77" s="139" t="s">
        <v>23</v>
      </c>
      <c r="E77" s="143"/>
      <c r="F77" s="140" t="s">
        <v>19</v>
      </c>
      <c r="G77" s="142"/>
    </row>
    <row r="78" spans="1:7" ht="36" customHeight="1">
      <c r="A78" s="136">
        <v>11</v>
      </c>
      <c r="B78" s="139" t="s">
        <v>407</v>
      </c>
      <c r="C78" s="139"/>
      <c r="D78" s="139" t="s">
        <v>408</v>
      </c>
      <c r="E78" s="143"/>
      <c r="F78" s="140" t="s">
        <v>19</v>
      </c>
      <c r="G78" s="142"/>
    </row>
    <row r="79" spans="1:7" ht="39.75" customHeight="1">
      <c r="A79" s="136">
        <v>12</v>
      </c>
      <c r="B79" s="139" t="s">
        <v>442</v>
      </c>
      <c r="C79" s="199" t="s">
        <v>502</v>
      </c>
      <c r="D79" s="139" t="s">
        <v>23</v>
      </c>
      <c r="E79" s="143"/>
      <c r="F79" s="140" t="s">
        <v>19</v>
      </c>
      <c r="G79" s="142"/>
    </row>
    <row r="80" spans="1:7" ht="36" customHeight="1">
      <c r="A80" s="136">
        <v>13</v>
      </c>
      <c r="B80" s="139" t="s">
        <v>443</v>
      </c>
      <c r="C80" s="199"/>
      <c r="D80" s="139" t="s">
        <v>409</v>
      </c>
      <c r="E80" s="143"/>
      <c r="F80" s="140" t="s">
        <v>19</v>
      </c>
      <c r="G80" s="142"/>
    </row>
    <row r="81" spans="1:7" ht="33.75" customHeight="1">
      <c r="A81" s="136">
        <v>11</v>
      </c>
      <c r="B81" s="139" t="s">
        <v>420</v>
      </c>
      <c r="C81" s="199" t="s">
        <v>500</v>
      </c>
      <c r="D81" s="139" t="s">
        <v>23</v>
      </c>
      <c r="E81" s="143"/>
      <c r="F81" s="140" t="s">
        <v>19</v>
      </c>
      <c r="G81" s="142"/>
    </row>
    <row r="82" spans="1:7" ht="31.5" customHeight="1">
      <c r="A82" s="136">
        <v>13</v>
      </c>
      <c r="B82" s="139" t="s">
        <v>422</v>
      </c>
      <c r="C82" s="139"/>
      <c r="D82" s="139" t="s">
        <v>423</v>
      </c>
      <c r="E82" s="143"/>
      <c r="F82" s="140" t="s">
        <v>19</v>
      </c>
      <c r="G82" s="142"/>
    </row>
    <row r="83" spans="1:7" ht="35.25" customHeight="1">
      <c r="A83" s="136">
        <v>14</v>
      </c>
      <c r="B83" s="139" t="s">
        <v>412</v>
      </c>
      <c r="C83" s="139"/>
      <c r="D83" s="139" t="s">
        <v>413</v>
      </c>
      <c r="E83" s="143"/>
      <c r="F83" s="140" t="s">
        <v>19</v>
      </c>
      <c r="G83" s="142"/>
    </row>
    <row r="84" spans="1:7" ht="27">
      <c r="A84" s="136">
        <v>15</v>
      </c>
      <c r="B84" s="139" t="s">
        <v>424</v>
      </c>
      <c r="C84" s="139"/>
      <c r="D84" s="139" t="s">
        <v>423</v>
      </c>
      <c r="E84" s="143"/>
      <c r="F84" s="140" t="s">
        <v>19</v>
      </c>
      <c r="G84" s="142"/>
    </row>
    <row r="85" spans="1:7" ht="99.75">
      <c r="A85" s="136">
        <v>16</v>
      </c>
      <c r="B85" s="139" t="s">
        <v>441</v>
      </c>
      <c r="C85" s="139"/>
      <c r="D85" s="139" t="s">
        <v>427</v>
      </c>
      <c r="E85" s="143" t="s">
        <v>428</v>
      </c>
      <c r="F85" s="140" t="s">
        <v>28</v>
      </c>
      <c r="G85" s="142"/>
    </row>
    <row r="86" spans="1:7" ht="15" customHeight="1">
      <c r="A86" s="136">
        <v>17</v>
      </c>
      <c r="B86" s="139" t="s">
        <v>430</v>
      </c>
      <c r="C86" s="199" t="s">
        <v>431</v>
      </c>
      <c r="D86" s="139" t="s">
        <v>432</v>
      </c>
      <c r="E86" s="143"/>
      <c r="F86" s="140" t="s">
        <v>19</v>
      </c>
      <c r="G86" s="142"/>
    </row>
    <row r="87" spans="1:7" ht="15" customHeight="1">
      <c r="A87" s="136">
        <v>18</v>
      </c>
      <c r="B87" s="139" t="s">
        <v>414</v>
      </c>
      <c r="C87" s="139"/>
      <c r="D87" s="139" t="s">
        <v>415</v>
      </c>
      <c r="E87" s="143"/>
      <c r="F87" s="140" t="s">
        <v>19</v>
      </c>
      <c r="G87" s="142"/>
    </row>
    <row r="88" spans="1:7" ht="27">
      <c r="A88" s="136">
        <v>19</v>
      </c>
      <c r="B88" s="139" t="s">
        <v>429</v>
      </c>
      <c r="C88" s="199" t="s">
        <v>433</v>
      </c>
      <c r="D88" s="139" t="s">
        <v>434</v>
      </c>
      <c r="E88" s="143"/>
      <c r="F88" s="140" t="s">
        <v>19</v>
      </c>
      <c r="G88" s="142"/>
    </row>
    <row r="89" spans="1:7" ht="27">
      <c r="A89" s="136">
        <v>20</v>
      </c>
      <c r="B89" s="139" t="s">
        <v>416</v>
      </c>
      <c r="C89" s="139"/>
      <c r="D89" s="139" t="s">
        <v>417</v>
      </c>
      <c r="E89" s="143"/>
      <c r="F89" s="140" t="s">
        <v>19</v>
      </c>
      <c r="G89" s="142"/>
    </row>
    <row r="90" spans="1:7" ht="15" customHeight="1">
      <c r="A90" s="136">
        <v>21</v>
      </c>
      <c r="B90" s="139" t="s">
        <v>435</v>
      </c>
      <c r="C90" s="139"/>
      <c r="D90" s="139" t="s">
        <v>436</v>
      </c>
      <c r="E90" s="143"/>
      <c r="F90" s="140" t="s">
        <v>19</v>
      </c>
      <c r="G90" s="142"/>
    </row>
    <row r="91" spans="1:7" ht="162">
      <c r="A91" s="136">
        <v>22</v>
      </c>
      <c r="B91" s="139" t="s">
        <v>440</v>
      </c>
      <c r="C91" s="139"/>
      <c r="D91" s="139" t="s">
        <v>495</v>
      </c>
      <c r="E91" s="143" t="s">
        <v>496</v>
      </c>
      <c r="F91" s="140" t="s">
        <v>28</v>
      </c>
      <c r="G91" s="142"/>
    </row>
    <row r="92" spans="1:7" ht="30" customHeight="1">
      <c r="A92" s="136">
        <v>23</v>
      </c>
      <c r="B92" s="139" t="s">
        <v>386</v>
      </c>
      <c r="C92" s="199" t="s">
        <v>437</v>
      </c>
      <c r="D92" s="139" t="s">
        <v>438</v>
      </c>
      <c r="E92" s="143"/>
      <c r="F92" s="140" t="s">
        <v>19</v>
      </c>
      <c r="G92" s="142"/>
    </row>
    <row r="93" spans="1:7" ht="33.75" customHeight="1">
      <c r="A93" s="136">
        <v>24</v>
      </c>
      <c r="B93" s="139" t="s">
        <v>445</v>
      </c>
      <c r="C93" s="139"/>
      <c r="D93" s="139" t="s">
        <v>418</v>
      </c>
      <c r="E93" s="143"/>
      <c r="F93" s="140" t="s">
        <v>19</v>
      </c>
      <c r="G93" s="142"/>
    </row>
    <row r="94" spans="1:7" ht="29.25" customHeight="1">
      <c r="A94" s="136">
        <v>25</v>
      </c>
      <c r="B94" s="139" t="s">
        <v>444</v>
      </c>
      <c r="C94" s="139"/>
      <c r="D94" s="139" t="s">
        <v>423</v>
      </c>
      <c r="E94" s="143"/>
      <c r="F94" s="140" t="s">
        <v>19</v>
      </c>
      <c r="G94" s="142"/>
    </row>
    <row r="95" spans="1:7" ht="42" customHeight="1">
      <c r="A95" s="136">
        <v>26</v>
      </c>
      <c r="B95" s="139" t="s">
        <v>446</v>
      </c>
      <c r="C95" s="139"/>
      <c r="D95" s="139" t="s">
        <v>447</v>
      </c>
      <c r="E95" s="200" t="s">
        <v>448</v>
      </c>
      <c r="F95" s="140" t="s">
        <v>19</v>
      </c>
      <c r="G95" s="142"/>
    </row>
    <row r="96" spans="1:7" ht="33" customHeight="1">
      <c r="A96" s="136">
        <v>27</v>
      </c>
      <c r="B96" s="139" t="s">
        <v>476</v>
      </c>
      <c r="C96" s="199" t="s">
        <v>477</v>
      </c>
      <c r="D96" s="139" t="s">
        <v>478</v>
      </c>
      <c r="E96" s="200"/>
      <c r="F96" s="140" t="s">
        <v>19</v>
      </c>
      <c r="G96" s="142"/>
    </row>
    <row r="97" spans="1:7" ht="36.75" customHeight="1">
      <c r="A97" s="136">
        <v>27</v>
      </c>
      <c r="B97" s="139" t="s">
        <v>449</v>
      </c>
      <c r="C97" s="139"/>
      <c r="D97" s="139" t="s">
        <v>450</v>
      </c>
      <c r="E97" s="143"/>
      <c r="F97" s="140" t="s">
        <v>19</v>
      </c>
      <c r="G97" s="142"/>
    </row>
    <row r="98" spans="1:7" ht="40.5" customHeight="1">
      <c r="A98" s="136">
        <v>28</v>
      </c>
      <c r="B98" s="139" t="s">
        <v>451</v>
      </c>
      <c r="C98" s="199" t="s">
        <v>452</v>
      </c>
      <c r="D98" s="139" t="s">
        <v>453</v>
      </c>
      <c r="E98" s="143"/>
      <c r="F98" s="140" t="s">
        <v>19</v>
      </c>
      <c r="G98" s="142"/>
    </row>
    <row r="99" spans="1:7" ht="32.25" customHeight="1">
      <c r="A99" s="136">
        <v>29</v>
      </c>
      <c r="B99" s="139" t="s">
        <v>454</v>
      </c>
      <c r="C99" s="139"/>
      <c r="D99" s="139" t="s">
        <v>455</v>
      </c>
      <c r="E99" s="143"/>
      <c r="F99" s="140" t="s">
        <v>19</v>
      </c>
      <c r="G99" s="142"/>
    </row>
    <row r="100" spans="1:7" ht="43.5" customHeight="1">
      <c r="A100" s="136">
        <v>30</v>
      </c>
      <c r="B100" s="139" t="s">
        <v>456</v>
      </c>
      <c r="C100" s="199" t="s">
        <v>460</v>
      </c>
      <c r="D100" s="139" t="s">
        <v>463</v>
      </c>
      <c r="E100" s="143"/>
      <c r="F100" s="140" t="s">
        <v>19</v>
      </c>
      <c r="G100" s="142"/>
    </row>
    <row r="101" spans="1:7" ht="38.25" customHeight="1">
      <c r="A101" s="136">
        <v>31</v>
      </c>
      <c r="B101" s="139" t="s">
        <v>457</v>
      </c>
      <c r="C101" s="199"/>
      <c r="D101" s="139" t="s">
        <v>458</v>
      </c>
      <c r="E101" s="143"/>
      <c r="F101" s="140" t="s">
        <v>19</v>
      </c>
      <c r="G101" s="142"/>
    </row>
    <row r="102" spans="1:7" ht="39.75" customHeight="1">
      <c r="A102" s="136">
        <v>32</v>
      </c>
      <c r="B102" s="139" t="s">
        <v>459</v>
      </c>
      <c r="C102" s="199" t="s">
        <v>461</v>
      </c>
      <c r="D102" s="139" t="s">
        <v>462</v>
      </c>
      <c r="E102" s="143"/>
      <c r="F102" s="140" t="s">
        <v>19</v>
      </c>
      <c r="G102" s="142"/>
    </row>
    <row r="103" spans="1:7" ht="33.75" customHeight="1">
      <c r="A103" s="136">
        <v>33</v>
      </c>
      <c r="B103" s="139" t="s">
        <v>464</v>
      </c>
      <c r="C103" s="199"/>
      <c r="D103" s="139" t="s">
        <v>465</v>
      </c>
      <c r="E103" s="143"/>
      <c r="F103" s="140" t="s">
        <v>19</v>
      </c>
      <c r="G103" s="142"/>
    </row>
    <row r="104" spans="1:7" ht="31.5" customHeight="1">
      <c r="A104" s="136">
        <v>34</v>
      </c>
      <c r="B104" s="139" t="s">
        <v>466</v>
      </c>
      <c r="C104" s="199" t="s">
        <v>467</v>
      </c>
      <c r="D104" s="139" t="s">
        <v>468</v>
      </c>
      <c r="E104" s="143"/>
      <c r="F104" s="140" t="s">
        <v>19</v>
      </c>
      <c r="G104" s="142"/>
    </row>
    <row r="105" spans="1:7" ht="44.25" customHeight="1">
      <c r="A105" s="136">
        <v>35</v>
      </c>
      <c r="B105" s="139" t="s">
        <v>469</v>
      </c>
      <c r="C105" s="199"/>
      <c r="D105" s="139" t="s">
        <v>470</v>
      </c>
      <c r="E105" s="143"/>
      <c r="F105" s="140" t="s">
        <v>19</v>
      </c>
      <c r="G105" s="142"/>
    </row>
    <row r="106" spans="1:7" ht="27">
      <c r="A106" s="136">
        <v>36</v>
      </c>
      <c r="B106" s="139" t="s">
        <v>471</v>
      </c>
      <c r="C106" s="199" t="s">
        <v>472</v>
      </c>
      <c r="D106" s="139" t="s">
        <v>473</v>
      </c>
      <c r="E106" s="143"/>
      <c r="F106" s="140" t="s">
        <v>19</v>
      </c>
      <c r="G106" s="142"/>
    </row>
    <row r="107" spans="1:7" ht="27">
      <c r="A107" s="136">
        <v>37</v>
      </c>
      <c r="B107" s="139" t="s">
        <v>474</v>
      </c>
      <c r="C107" s="199"/>
      <c r="D107" s="139" t="s">
        <v>475</v>
      </c>
      <c r="E107" s="143"/>
      <c r="F107" s="140" t="s">
        <v>19</v>
      </c>
      <c r="G107" s="142"/>
    </row>
    <row r="108" spans="1:7" ht="40.5">
      <c r="A108" s="136">
        <v>38</v>
      </c>
      <c r="B108" s="139" t="s">
        <v>480</v>
      </c>
      <c r="C108" s="199"/>
      <c r="D108" s="139" t="s">
        <v>479</v>
      </c>
      <c r="E108" s="143"/>
      <c r="F108" s="140" t="s">
        <v>19</v>
      </c>
      <c r="G108" s="142"/>
    </row>
    <row r="109" spans="1:7" ht="15" customHeight="1">
      <c r="A109" s="136">
        <v>39</v>
      </c>
      <c r="B109" s="139" t="s">
        <v>481</v>
      </c>
      <c r="C109" s="139"/>
      <c r="D109" s="139" t="s">
        <v>482</v>
      </c>
      <c r="E109" s="143"/>
      <c r="F109" s="140" t="s">
        <v>19</v>
      </c>
      <c r="G109" s="142"/>
    </row>
    <row r="110" spans="1:7" ht="15" customHeight="1">
      <c r="A110" s="136">
        <v>40</v>
      </c>
      <c r="B110" s="139" t="s">
        <v>483</v>
      </c>
      <c r="C110" s="139"/>
      <c r="D110" s="139" t="s">
        <v>484</v>
      </c>
      <c r="E110" s="143"/>
      <c r="F110" s="140" t="s">
        <v>19</v>
      </c>
      <c r="G110" s="142"/>
    </row>
    <row r="111" spans="1:7" ht="15">
      <c r="A111" s="136">
        <v>41</v>
      </c>
      <c r="B111" s="139" t="s">
        <v>485</v>
      </c>
      <c r="C111" s="139" t="s">
        <v>486</v>
      </c>
      <c r="D111" s="139" t="s">
        <v>487</v>
      </c>
      <c r="E111" s="143"/>
      <c r="F111" s="140" t="s">
        <v>19</v>
      </c>
      <c r="G111" s="142"/>
    </row>
    <row r="112" spans="1:7" ht="15">
      <c r="A112" s="136">
        <v>42</v>
      </c>
      <c r="B112" s="139" t="s">
        <v>488</v>
      </c>
      <c r="C112" s="199" t="s">
        <v>489</v>
      </c>
      <c r="D112" s="139" t="s">
        <v>487</v>
      </c>
      <c r="E112" s="143"/>
      <c r="F112" s="140" t="s">
        <v>19</v>
      </c>
      <c r="G112" s="142"/>
    </row>
    <row r="113" spans="1:7" ht="15" customHeight="1">
      <c r="A113" s="136">
        <v>43</v>
      </c>
      <c r="B113" s="139" t="s">
        <v>490</v>
      </c>
      <c r="C113" s="199" t="s">
        <v>491</v>
      </c>
      <c r="D113" s="139" t="s">
        <v>487</v>
      </c>
      <c r="E113" s="143"/>
      <c r="F113" s="140" t="s">
        <v>19</v>
      </c>
      <c r="G113" s="142"/>
    </row>
    <row r="114" spans="1:7" ht="54">
      <c r="A114" s="201">
        <v>44</v>
      </c>
      <c r="B114" s="202" t="s">
        <v>492</v>
      </c>
      <c r="D114" s="202" t="s">
        <v>493</v>
      </c>
      <c r="F114" s="140" t="s">
        <v>19</v>
      </c>
    </row>
    <row r="115" spans="1:7" ht="15">
      <c r="A115" s="125">
        <v>45</v>
      </c>
      <c r="B115" s="144" t="s">
        <v>20</v>
      </c>
      <c r="C115" s="144"/>
      <c r="D115" s="145"/>
      <c r="E115" s="145"/>
      <c r="F115" s="140" t="s">
        <v>19</v>
      </c>
      <c r="G115" s="145"/>
    </row>
    <row r="116" spans="1:7" ht="15">
      <c r="A116" s="132"/>
      <c r="B116" s="133"/>
      <c r="C116" s="133"/>
      <c r="D116" s="133"/>
      <c r="E116" s="133"/>
      <c r="F116" s="134"/>
      <c r="G116" s="135"/>
    </row>
    <row r="117" spans="1:7" ht="15">
      <c r="A117" s="136"/>
      <c r="B117" s="137"/>
      <c r="C117" s="138"/>
      <c r="D117" s="139"/>
      <c r="E117" s="139"/>
      <c r="F117" s="140"/>
      <c r="G117" s="141"/>
    </row>
    <row r="118" spans="1:7" ht="19.5" customHeight="1">
      <c r="A118" s="136"/>
      <c r="B118" s="137"/>
      <c r="C118" s="138"/>
      <c r="D118" s="139"/>
      <c r="E118" s="139"/>
      <c r="F118" s="140"/>
      <c r="G118" s="141"/>
    </row>
    <row r="119" spans="1:7" ht="15">
      <c r="A119" s="136"/>
      <c r="B119" s="137"/>
      <c r="C119" s="137"/>
      <c r="D119" s="139"/>
      <c r="E119" s="139"/>
      <c r="F119" s="140"/>
      <c r="G119" s="141"/>
    </row>
    <row r="120" spans="1:7" ht="15">
      <c r="A120" s="136"/>
      <c r="B120" s="137"/>
      <c r="C120" s="137"/>
      <c r="D120" s="139"/>
      <c r="E120" s="139"/>
      <c r="F120" s="140"/>
      <c r="G120" s="141"/>
    </row>
    <row r="121" spans="1:7" ht="15">
      <c r="A121" s="136"/>
      <c r="B121" s="137"/>
      <c r="C121" s="139"/>
      <c r="D121" s="139"/>
      <c r="E121" s="139"/>
      <c r="F121" s="140"/>
      <c r="G121" s="142"/>
    </row>
    <row r="122" spans="1:7" ht="15">
      <c r="A122" s="136"/>
      <c r="B122" s="137"/>
      <c r="C122" s="139"/>
      <c r="D122" s="139"/>
      <c r="E122" s="139"/>
      <c r="F122" s="140"/>
      <c r="G122" s="142"/>
    </row>
    <row r="123" spans="1:7" ht="15">
      <c r="A123" s="136"/>
      <c r="B123" s="139"/>
      <c r="C123" s="139"/>
      <c r="D123" s="139"/>
      <c r="E123" s="143"/>
      <c r="F123" s="140"/>
      <c r="G123" s="142"/>
    </row>
    <row r="124" spans="1:7" ht="15">
      <c r="A124" s="136"/>
      <c r="B124" s="139"/>
      <c r="C124" s="139"/>
      <c r="D124" s="139"/>
      <c r="E124" s="143"/>
      <c r="F124" s="140"/>
      <c r="G124" s="142"/>
    </row>
    <row r="125" spans="1:7" ht="15">
      <c r="A125" s="136"/>
      <c r="B125" s="139"/>
      <c r="C125" s="139"/>
      <c r="D125" s="139"/>
      <c r="E125" s="143"/>
      <c r="F125" s="140"/>
      <c r="G125" s="142"/>
    </row>
    <row r="126" spans="1:7" ht="35.25" customHeight="1">
      <c r="A126" s="136"/>
      <c r="B126" s="139"/>
      <c r="C126" s="139"/>
      <c r="D126" s="139"/>
      <c r="E126" s="143"/>
      <c r="F126" s="140"/>
      <c r="G126" s="142"/>
    </row>
    <row r="127" spans="1:7" ht="38.25" customHeight="1">
      <c r="A127" s="136"/>
      <c r="B127" s="139"/>
      <c r="C127" s="139"/>
      <c r="D127" s="139"/>
      <c r="E127" s="143"/>
      <c r="F127" s="140"/>
      <c r="G127" s="142"/>
    </row>
    <row r="128" spans="1:7" ht="15">
      <c r="A128" s="136"/>
      <c r="B128" s="139"/>
      <c r="C128" s="139"/>
      <c r="D128" s="139"/>
      <c r="E128" s="143"/>
      <c r="F128" s="140"/>
      <c r="G128" s="142"/>
    </row>
    <row r="129" spans="1:7" ht="15">
      <c r="A129" s="136"/>
      <c r="B129" s="139"/>
      <c r="C129" s="139"/>
      <c r="D129" s="139"/>
      <c r="E129" s="143"/>
      <c r="F129" s="140"/>
      <c r="G129" s="142"/>
    </row>
    <row r="130" spans="1:7" ht="33.75" customHeight="1">
      <c r="A130" s="136"/>
      <c r="B130" s="139"/>
      <c r="C130" s="139"/>
      <c r="D130" s="139"/>
      <c r="E130" s="143"/>
      <c r="F130" s="140"/>
      <c r="G130" s="142"/>
    </row>
    <row r="131" spans="1:7" ht="31.5" customHeight="1">
      <c r="A131" s="136"/>
      <c r="B131" s="139"/>
      <c r="C131" s="139"/>
      <c r="D131" s="139"/>
      <c r="E131" s="143"/>
      <c r="F131" s="140"/>
      <c r="G131" s="142"/>
    </row>
    <row r="132" spans="1:7" ht="31.5" customHeight="1">
      <c r="A132" s="136"/>
      <c r="B132" s="139"/>
      <c r="C132" s="139"/>
      <c r="D132" s="139"/>
      <c r="E132" s="143"/>
      <c r="F132" s="140"/>
      <c r="G132" s="142"/>
    </row>
    <row r="133" spans="1:7" ht="30" customHeight="1">
      <c r="A133" s="136"/>
      <c r="B133" s="139"/>
      <c r="C133" s="139"/>
      <c r="D133" s="139"/>
      <c r="E133" s="143"/>
      <c r="F133" s="140"/>
      <c r="G133" s="142"/>
    </row>
    <row r="134" spans="1:7" ht="18.75" customHeight="1">
      <c r="A134" s="125"/>
      <c r="B134" s="144"/>
      <c r="C134" s="144"/>
      <c r="D134" s="145"/>
      <c r="E134" s="145"/>
      <c r="F134" s="140"/>
      <c r="G134" s="145"/>
    </row>
    <row r="136" spans="1:7" ht="15">
      <c r="A136" s="198" t="s">
        <v>398</v>
      </c>
      <c r="B136" s="198"/>
      <c r="C136" s="198"/>
      <c r="D136" s="198"/>
      <c r="E136" s="198"/>
      <c r="F136" s="198"/>
      <c r="G136" s="198"/>
    </row>
    <row r="137" spans="1:7" ht="15">
      <c r="A137" s="125"/>
      <c r="B137" s="126" t="s">
        <v>0</v>
      </c>
      <c r="C137" s="197" t="s">
        <v>371</v>
      </c>
      <c r="D137" s="193"/>
      <c r="E137" s="193"/>
      <c r="F137" s="126" t="s">
        <v>1</v>
      </c>
      <c r="G137" s="149" t="s">
        <v>398</v>
      </c>
    </row>
    <row r="138" spans="1:7" ht="15">
      <c r="A138" s="125"/>
      <c r="B138" s="126" t="s">
        <v>2</v>
      </c>
      <c r="C138" s="193" t="s">
        <v>372</v>
      </c>
      <c r="D138" s="193"/>
      <c r="E138" s="193"/>
      <c r="F138" s="193"/>
      <c r="G138" s="193"/>
    </row>
    <row r="139" spans="1:7" ht="15">
      <c r="A139" s="125"/>
      <c r="B139" s="126" t="s">
        <v>3</v>
      </c>
      <c r="C139" s="193"/>
      <c r="D139" s="193"/>
      <c r="E139" s="193"/>
      <c r="F139" s="193"/>
      <c r="G139" s="193"/>
    </row>
    <row r="140" spans="1:7" ht="15">
      <c r="A140" s="125"/>
      <c r="B140" s="126" t="s">
        <v>4</v>
      </c>
      <c r="C140" s="191"/>
      <c r="D140" s="192"/>
      <c r="E140" s="192"/>
      <c r="F140" s="192"/>
      <c r="G140" s="192"/>
    </row>
    <row r="141" spans="1:7" ht="15" customHeight="1">
      <c r="A141" s="125"/>
      <c r="B141" s="126" t="s">
        <v>5</v>
      </c>
      <c r="C141" s="193" t="s">
        <v>403</v>
      </c>
      <c r="D141" s="193"/>
      <c r="E141" s="193"/>
      <c r="F141" s="193"/>
      <c r="G141" s="193"/>
    </row>
    <row r="142" spans="1:7" ht="15">
      <c r="A142" s="128"/>
      <c r="B142" s="129" t="s">
        <v>6</v>
      </c>
      <c r="C142" s="194" t="s">
        <v>7</v>
      </c>
      <c r="D142" s="194"/>
      <c r="E142" s="194"/>
      <c r="F142" s="128" t="s">
        <v>8</v>
      </c>
      <c r="G142" s="130"/>
    </row>
    <row r="143" spans="1:7" ht="15">
      <c r="A143" s="128"/>
      <c r="B143" s="129" t="s">
        <v>9</v>
      </c>
      <c r="C143" s="195" t="s">
        <v>10</v>
      </c>
      <c r="D143" s="195"/>
      <c r="E143" s="195"/>
      <c r="F143" s="128" t="s">
        <v>11</v>
      </c>
      <c r="G143" s="131">
        <v>45183</v>
      </c>
    </row>
    <row r="144" spans="1:7" ht="24.75">
      <c r="A144" s="132" t="s">
        <v>12</v>
      </c>
      <c r="B144" s="133" t="s">
        <v>13</v>
      </c>
      <c r="C144" s="133" t="s">
        <v>14</v>
      </c>
      <c r="D144" s="133" t="s">
        <v>15</v>
      </c>
      <c r="E144" s="133" t="s">
        <v>16</v>
      </c>
      <c r="F144" s="134" t="s">
        <v>17</v>
      </c>
      <c r="G144" s="135" t="s">
        <v>18</v>
      </c>
    </row>
    <row r="145" spans="1:7" ht="27">
      <c r="A145" s="136">
        <v>1</v>
      </c>
      <c r="B145" s="137" t="s">
        <v>241</v>
      </c>
      <c r="C145" s="138"/>
      <c r="D145" s="139" t="s">
        <v>237</v>
      </c>
      <c r="E145" s="139"/>
      <c r="F145" s="140"/>
      <c r="G145" s="141"/>
    </row>
    <row r="146" spans="1:7" ht="15">
      <c r="A146" s="136">
        <v>2</v>
      </c>
      <c r="B146" s="137" t="s">
        <v>253</v>
      </c>
      <c r="C146" s="138"/>
      <c r="D146" s="139" t="s">
        <v>23</v>
      </c>
      <c r="E146" s="139"/>
      <c r="F146" s="140"/>
      <c r="G146" s="141"/>
    </row>
    <row r="147" spans="1:7" ht="27">
      <c r="A147" s="136">
        <v>3</v>
      </c>
      <c r="B147" s="137" t="s">
        <v>360</v>
      </c>
      <c r="C147" s="137"/>
      <c r="D147" s="139" t="s">
        <v>361</v>
      </c>
      <c r="E147" s="139"/>
      <c r="F147" s="140"/>
      <c r="G147" s="141"/>
    </row>
    <row r="148" spans="1:7" ht="27">
      <c r="A148" s="136">
        <v>4</v>
      </c>
      <c r="B148" s="137" t="s">
        <v>373</v>
      </c>
      <c r="C148" s="137"/>
      <c r="D148" s="139" t="s">
        <v>374</v>
      </c>
      <c r="E148" s="139"/>
      <c r="F148" s="140"/>
      <c r="G148" s="141"/>
    </row>
    <row r="149" spans="1:7" ht="40.5">
      <c r="A149" s="136">
        <v>5</v>
      </c>
      <c r="B149" s="137" t="s">
        <v>375</v>
      </c>
      <c r="C149" s="139" t="s">
        <v>376</v>
      </c>
      <c r="D149" s="139" t="s">
        <v>377</v>
      </c>
      <c r="E149" s="139"/>
      <c r="F149" s="140"/>
      <c r="G149" s="142" t="s">
        <v>59</v>
      </c>
    </row>
    <row r="150" spans="1:7" ht="27">
      <c r="A150" s="136">
        <v>6</v>
      </c>
      <c r="B150" s="137" t="s">
        <v>378</v>
      </c>
      <c r="C150" s="139"/>
      <c r="D150" s="139" t="s">
        <v>379</v>
      </c>
      <c r="E150" s="139"/>
      <c r="F150" s="140"/>
      <c r="G150" s="142"/>
    </row>
    <row r="151" spans="1:7" ht="27">
      <c r="A151" s="136">
        <v>7</v>
      </c>
      <c r="B151" s="139" t="s">
        <v>396</v>
      </c>
      <c r="C151" s="139"/>
      <c r="D151" s="139" t="s">
        <v>23</v>
      </c>
      <c r="E151" s="143"/>
      <c r="F151" s="140"/>
      <c r="G151" s="142"/>
    </row>
    <row r="152" spans="1:7" ht="40.5">
      <c r="A152" s="136">
        <v>8</v>
      </c>
      <c r="B152" s="139" t="s">
        <v>380</v>
      </c>
      <c r="C152" s="139"/>
      <c r="D152" s="139" t="s">
        <v>381</v>
      </c>
      <c r="E152" s="143"/>
      <c r="F152" s="140"/>
      <c r="G152" s="142"/>
    </row>
    <row r="153" spans="1:7" ht="27">
      <c r="A153" s="136">
        <v>9</v>
      </c>
      <c r="B153" s="139" t="s">
        <v>383</v>
      </c>
      <c r="C153" s="139"/>
      <c r="D153" s="139" t="s">
        <v>23</v>
      </c>
      <c r="E153" s="143"/>
      <c r="F153" s="140"/>
      <c r="G153" s="142"/>
    </row>
    <row r="154" spans="1:7" ht="27">
      <c r="A154" s="136">
        <v>10</v>
      </c>
      <c r="B154" s="139" t="s">
        <v>385</v>
      </c>
      <c r="C154" s="139"/>
      <c r="D154" s="139" t="s">
        <v>388</v>
      </c>
      <c r="E154" s="143"/>
      <c r="F154" s="140"/>
      <c r="G154" s="142"/>
    </row>
    <row r="155" spans="1:7" ht="27">
      <c r="A155" s="136">
        <v>11</v>
      </c>
      <c r="B155" s="139" t="s">
        <v>386</v>
      </c>
      <c r="C155" s="139"/>
      <c r="D155" s="139" t="s">
        <v>23</v>
      </c>
      <c r="E155" s="143"/>
      <c r="F155" s="140"/>
      <c r="G155" s="142"/>
    </row>
    <row r="156" spans="1:7" ht="27">
      <c r="A156" s="136">
        <v>12</v>
      </c>
      <c r="B156" s="139" t="s">
        <v>382</v>
      </c>
      <c r="C156" s="139"/>
      <c r="D156" s="139" t="s">
        <v>387</v>
      </c>
      <c r="E156" s="143"/>
      <c r="F156" s="140"/>
      <c r="G156" s="142"/>
    </row>
    <row r="157" spans="1:7" ht="27">
      <c r="A157" s="136">
        <v>13</v>
      </c>
      <c r="B157" s="139" t="s">
        <v>384</v>
      </c>
      <c r="C157" s="139"/>
      <c r="D157" s="139" t="s">
        <v>23</v>
      </c>
      <c r="E157" s="143"/>
      <c r="F157" s="140"/>
      <c r="G157" s="142"/>
    </row>
    <row r="158" spans="1:7" ht="27">
      <c r="A158" s="136">
        <v>14</v>
      </c>
      <c r="B158" s="139" t="s">
        <v>389</v>
      </c>
      <c r="C158" s="139"/>
      <c r="D158" s="139" t="s">
        <v>390</v>
      </c>
      <c r="E158" s="143"/>
      <c r="F158" s="140"/>
      <c r="G158" s="142"/>
    </row>
    <row r="159" spans="1:7" ht="27">
      <c r="A159" s="136">
        <v>15</v>
      </c>
      <c r="B159" s="139" t="s">
        <v>391</v>
      </c>
      <c r="C159" s="139"/>
      <c r="D159" s="139" t="s">
        <v>392</v>
      </c>
      <c r="E159" s="143"/>
      <c r="F159" s="140"/>
      <c r="G159" s="142"/>
    </row>
    <row r="160" spans="1:7" ht="15">
      <c r="A160" s="125">
        <v>15</v>
      </c>
      <c r="B160" s="144" t="s">
        <v>20</v>
      </c>
      <c r="C160" s="144"/>
      <c r="D160" s="145"/>
      <c r="E160" s="145"/>
      <c r="F160" s="140"/>
      <c r="G160" s="145"/>
    </row>
    <row r="162" spans="1:7" ht="15">
      <c r="A162" s="196" t="s">
        <v>399</v>
      </c>
      <c r="B162" s="196"/>
      <c r="C162" s="196"/>
      <c r="D162" s="196"/>
      <c r="E162" s="196"/>
      <c r="F162" s="196"/>
      <c r="G162" s="196"/>
    </row>
    <row r="163" spans="1:7" ht="15">
      <c r="A163" s="125"/>
      <c r="B163" s="126" t="s">
        <v>0</v>
      </c>
      <c r="C163" s="197" t="s">
        <v>371</v>
      </c>
      <c r="D163" s="193"/>
      <c r="E163" s="193"/>
      <c r="F163" s="126" t="s">
        <v>1</v>
      </c>
      <c r="G163" s="149" t="s">
        <v>399</v>
      </c>
    </row>
    <row r="164" spans="1:7" ht="15">
      <c r="A164" s="125"/>
      <c r="B164" s="126" t="s">
        <v>2</v>
      </c>
      <c r="C164" s="193" t="s">
        <v>372</v>
      </c>
      <c r="D164" s="193"/>
      <c r="E164" s="193"/>
      <c r="F164" s="193"/>
      <c r="G164" s="193"/>
    </row>
    <row r="165" spans="1:7" ht="15">
      <c r="A165" s="125"/>
      <c r="B165" s="126" t="s">
        <v>3</v>
      </c>
      <c r="C165" s="193"/>
      <c r="D165" s="193"/>
      <c r="E165" s="193"/>
      <c r="F165" s="193"/>
      <c r="G165" s="193"/>
    </row>
    <row r="166" spans="1:7" ht="15">
      <c r="A166" s="125"/>
      <c r="B166" s="126" t="s">
        <v>4</v>
      </c>
      <c r="C166" s="191"/>
      <c r="D166" s="192"/>
      <c r="E166" s="192"/>
      <c r="F166" s="192"/>
      <c r="G166" s="192"/>
    </row>
    <row r="167" spans="1:7" ht="15" customHeight="1">
      <c r="A167" s="125"/>
      <c r="B167" s="126" t="s">
        <v>5</v>
      </c>
      <c r="C167" s="193" t="s">
        <v>403</v>
      </c>
      <c r="D167" s="193"/>
      <c r="E167" s="193"/>
      <c r="F167" s="193"/>
      <c r="G167" s="193"/>
    </row>
    <row r="169" spans="1:7" ht="15">
      <c r="A169" s="136">
        <v>2</v>
      </c>
      <c r="B169" s="137" t="s">
        <v>253</v>
      </c>
      <c r="C169" s="138"/>
      <c r="D169" s="139" t="s">
        <v>23</v>
      </c>
      <c r="E169" s="139"/>
      <c r="F169" s="140"/>
      <c r="G169" s="141"/>
    </row>
    <row r="170" spans="1:7" ht="27">
      <c r="A170" s="136">
        <v>3</v>
      </c>
      <c r="B170" s="137" t="s">
        <v>360</v>
      </c>
      <c r="C170" s="137"/>
      <c r="D170" s="139" t="s">
        <v>361</v>
      </c>
      <c r="E170" s="139"/>
      <c r="F170" s="140"/>
      <c r="G170" s="141"/>
    </row>
    <row r="171" spans="1:7" ht="27">
      <c r="A171" s="136">
        <v>4</v>
      </c>
      <c r="B171" s="137" t="s">
        <v>373</v>
      </c>
      <c r="C171" s="137"/>
      <c r="D171" s="139" t="s">
        <v>374</v>
      </c>
      <c r="E171" s="139"/>
      <c r="F171" s="140"/>
      <c r="G171" s="141"/>
    </row>
    <row r="172" spans="1:7" ht="40.5">
      <c r="A172" s="136">
        <v>5</v>
      </c>
      <c r="B172" s="137" t="s">
        <v>375</v>
      </c>
      <c r="C172" s="139" t="s">
        <v>376</v>
      </c>
      <c r="D172" s="139" t="s">
        <v>377</v>
      </c>
      <c r="E172" s="139"/>
      <c r="F172" s="140"/>
      <c r="G172" s="142" t="s">
        <v>59</v>
      </c>
    </row>
    <row r="173" spans="1:7" ht="27">
      <c r="A173" s="136">
        <v>6</v>
      </c>
      <c r="B173" s="137" t="s">
        <v>378</v>
      </c>
      <c r="C173" s="139"/>
      <c r="D173" s="139" t="s">
        <v>379</v>
      </c>
      <c r="E173" s="139"/>
      <c r="F173" s="140"/>
      <c r="G173" s="142"/>
    </row>
    <row r="174" spans="1:7" ht="27">
      <c r="A174" s="136">
        <v>7</v>
      </c>
      <c r="B174" s="139" t="s">
        <v>394</v>
      </c>
      <c r="C174" s="139"/>
      <c r="D174" s="139" t="s">
        <v>23</v>
      </c>
      <c r="E174" s="143"/>
      <c r="F174" s="140"/>
      <c r="G174" s="142"/>
    </row>
    <row r="175" spans="1:7" ht="40.5">
      <c r="A175" s="136">
        <v>8</v>
      </c>
      <c r="B175" s="139" t="s">
        <v>380</v>
      </c>
      <c r="C175" s="139"/>
      <c r="D175" s="139" t="s">
        <v>381</v>
      </c>
      <c r="E175" s="143"/>
      <c r="F175" s="140"/>
      <c r="G175" s="142"/>
    </row>
    <row r="176" spans="1:7" ht="27">
      <c r="A176" s="136">
        <v>9</v>
      </c>
      <c r="B176" s="139" t="s">
        <v>383</v>
      </c>
      <c r="C176" s="139"/>
      <c r="D176" s="139" t="s">
        <v>23</v>
      </c>
      <c r="E176" s="143"/>
      <c r="F176" s="140"/>
      <c r="G176" s="142"/>
    </row>
    <row r="177" spans="1:7" ht="27">
      <c r="A177" s="136">
        <v>10</v>
      </c>
      <c r="B177" s="139" t="s">
        <v>385</v>
      </c>
      <c r="C177" s="139"/>
      <c r="D177" s="139" t="s">
        <v>388</v>
      </c>
      <c r="E177" s="143"/>
      <c r="F177" s="140"/>
      <c r="G177" s="142"/>
    </row>
    <row r="178" spans="1:7" ht="27">
      <c r="A178" s="136">
        <v>11</v>
      </c>
      <c r="B178" s="139" t="s">
        <v>386</v>
      </c>
      <c r="C178" s="139"/>
      <c r="D178" s="139" t="s">
        <v>23</v>
      </c>
      <c r="E178" s="143"/>
      <c r="F178" s="140"/>
      <c r="G178" s="142"/>
    </row>
    <row r="179" spans="1:7" ht="27">
      <c r="A179" s="136">
        <v>12</v>
      </c>
      <c r="B179" s="139" t="s">
        <v>382</v>
      </c>
      <c r="C179" s="139"/>
      <c r="D179" s="139" t="s">
        <v>387</v>
      </c>
      <c r="E179" s="143"/>
      <c r="F179" s="140"/>
      <c r="G179" s="142"/>
    </row>
    <row r="180" spans="1:7" ht="27">
      <c r="A180" s="136">
        <v>13</v>
      </c>
      <c r="B180" s="139" t="s">
        <v>384</v>
      </c>
      <c r="C180" s="139"/>
      <c r="D180" s="139" t="s">
        <v>23</v>
      </c>
      <c r="E180" s="143"/>
      <c r="F180" s="140"/>
      <c r="G180" s="142"/>
    </row>
    <row r="181" spans="1:7" ht="27">
      <c r="A181" s="136">
        <v>14</v>
      </c>
      <c r="B181" s="139" t="s">
        <v>389</v>
      </c>
      <c r="C181" s="139"/>
      <c r="D181" s="139" t="s">
        <v>390</v>
      </c>
      <c r="E181" s="143"/>
      <c r="F181" s="140"/>
      <c r="G181" s="142"/>
    </row>
    <row r="182" spans="1:7" ht="27">
      <c r="A182" s="136">
        <v>15</v>
      </c>
      <c r="B182" s="139" t="s">
        <v>391</v>
      </c>
      <c r="C182" s="139"/>
      <c r="D182" s="139" t="s">
        <v>392</v>
      </c>
      <c r="E182" s="143"/>
      <c r="F182" s="140"/>
      <c r="G182" s="142"/>
    </row>
    <row r="183" spans="1:7" ht="15">
      <c r="A183" s="125">
        <v>15</v>
      </c>
      <c r="B183" s="144" t="s">
        <v>20</v>
      </c>
      <c r="C183" s="144"/>
      <c r="D183" s="145"/>
      <c r="E183" s="145"/>
      <c r="F183" s="140"/>
      <c r="G183" s="145"/>
    </row>
    <row r="185" spans="1:7" ht="15">
      <c r="A185" s="198" t="s">
        <v>400</v>
      </c>
      <c r="B185" s="198"/>
      <c r="C185" s="198"/>
      <c r="D185" s="198"/>
      <c r="E185" s="198"/>
      <c r="F185" s="198"/>
      <c r="G185" s="198"/>
    </row>
    <row r="186" spans="1:7" ht="15">
      <c r="A186" s="125"/>
      <c r="B186" s="126" t="s">
        <v>0</v>
      </c>
      <c r="C186" s="197" t="s">
        <v>371</v>
      </c>
      <c r="D186" s="193"/>
      <c r="E186" s="193"/>
      <c r="F186" s="126" t="s">
        <v>1</v>
      </c>
      <c r="G186" s="149" t="s">
        <v>400</v>
      </c>
    </row>
    <row r="187" spans="1:7" ht="15">
      <c r="A187" s="125"/>
      <c r="B187" s="126" t="s">
        <v>2</v>
      </c>
      <c r="C187" s="193" t="s">
        <v>372</v>
      </c>
      <c r="D187" s="193"/>
      <c r="E187" s="193"/>
      <c r="F187" s="193"/>
      <c r="G187" s="193"/>
    </row>
    <row r="188" spans="1:7" ht="15">
      <c r="A188" s="125"/>
      <c r="B188" s="126" t="s">
        <v>3</v>
      </c>
      <c r="C188" s="193"/>
      <c r="D188" s="193"/>
      <c r="E188" s="193"/>
      <c r="F188" s="193"/>
      <c r="G188" s="193"/>
    </row>
    <row r="189" spans="1:7" ht="15">
      <c r="A189" s="125"/>
      <c r="B189" s="126" t="s">
        <v>4</v>
      </c>
      <c r="C189" s="191"/>
      <c r="D189" s="192"/>
      <c r="E189" s="192"/>
      <c r="F189" s="192"/>
      <c r="G189" s="192"/>
    </row>
    <row r="190" spans="1:7" ht="15">
      <c r="A190" s="125"/>
      <c r="B190" s="126" t="s">
        <v>5</v>
      </c>
      <c r="C190" s="193" t="s">
        <v>404</v>
      </c>
      <c r="D190" s="193"/>
      <c r="E190" s="193"/>
      <c r="F190" s="193"/>
      <c r="G190" s="193"/>
    </row>
    <row r="191" spans="1:7" ht="15">
      <c r="A191" s="128"/>
      <c r="B191" s="129" t="s">
        <v>6</v>
      </c>
      <c r="C191" s="194" t="s">
        <v>7</v>
      </c>
      <c r="D191" s="194"/>
      <c r="E191" s="194"/>
      <c r="F191" s="128" t="s">
        <v>8</v>
      </c>
      <c r="G191" s="130"/>
    </row>
    <row r="192" spans="1:7" ht="15">
      <c r="A192" s="128"/>
      <c r="B192" s="129" t="s">
        <v>9</v>
      </c>
      <c r="C192" s="195" t="s">
        <v>10</v>
      </c>
      <c r="D192" s="195"/>
      <c r="E192" s="195"/>
      <c r="F192" s="128" t="s">
        <v>11</v>
      </c>
      <c r="G192" s="131">
        <v>45183</v>
      </c>
    </row>
    <row r="193" spans="1:7" ht="24.75">
      <c r="A193" s="132" t="s">
        <v>12</v>
      </c>
      <c r="B193" s="133" t="s">
        <v>13</v>
      </c>
      <c r="C193" s="133" t="s">
        <v>14</v>
      </c>
      <c r="D193" s="133" t="s">
        <v>15</v>
      </c>
      <c r="E193" s="133" t="s">
        <v>16</v>
      </c>
      <c r="F193" s="134" t="s">
        <v>17</v>
      </c>
      <c r="G193" s="135" t="s">
        <v>18</v>
      </c>
    </row>
    <row r="194" spans="1:7" ht="27">
      <c r="A194" s="136">
        <v>1</v>
      </c>
      <c r="B194" s="137" t="s">
        <v>241</v>
      </c>
      <c r="C194" s="138"/>
      <c r="D194" s="139" t="s">
        <v>237</v>
      </c>
      <c r="E194" s="139"/>
      <c r="F194" s="140"/>
      <c r="G194" s="141"/>
    </row>
    <row r="195" spans="1:7" ht="15">
      <c r="A195" s="136">
        <v>2</v>
      </c>
      <c r="B195" s="137" t="s">
        <v>253</v>
      </c>
      <c r="C195" s="138"/>
      <c r="D195" s="139" t="s">
        <v>23</v>
      </c>
      <c r="E195" s="139"/>
      <c r="F195" s="140"/>
      <c r="G195" s="141"/>
    </row>
    <row r="196" spans="1:7" ht="27">
      <c r="A196" s="136">
        <v>3</v>
      </c>
      <c r="B196" s="137" t="s">
        <v>360</v>
      </c>
      <c r="C196" s="137"/>
      <c r="D196" s="139" t="s">
        <v>361</v>
      </c>
      <c r="E196" s="139"/>
      <c r="F196" s="140"/>
      <c r="G196" s="141"/>
    </row>
    <row r="197" spans="1:7" ht="27">
      <c r="A197" s="136">
        <v>4</v>
      </c>
      <c r="B197" s="137" t="s">
        <v>373</v>
      </c>
      <c r="C197" s="137"/>
      <c r="D197" s="139" t="s">
        <v>374</v>
      </c>
      <c r="E197" s="139"/>
      <c r="F197" s="140"/>
      <c r="G197" s="141"/>
    </row>
    <row r="198" spans="1:7" ht="40.5">
      <c r="A198" s="136">
        <v>5</v>
      </c>
      <c r="B198" s="137" t="s">
        <v>375</v>
      </c>
      <c r="C198" s="139" t="s">
        <v>376</v>
      </c>
      <c r="D198" s="139" t="s">
        <v>377</v>
      </c>
      <c r="E198" s="139"/>
      <c r="F198" s="140"/>
      <c r="G198" s="142" t="s">
        <v>59</v>
      </c>
    </row>
    <row r="199" spans="1:7" ht="27">
      <c r="A199" s="136">
        <v>6</v>
      </c>
      <c r="B199" s="137" t="s">
        <v>378</v>
      </c>
      <c r="C199" s="139"/>
      <c r="D199" s="139" t="s">
        <v>379</v>
      </c>
      <c r="E199" s="139"/>
      <c r="F199" s="140"/>
      <c r="G199" s="142"/>
    </row>
    <row r="200" spans="1:7" ht="27">
      <c r="A200" s="136">
        <v>7</v>
      </c>
      <c r="B200" s="139" t="s">
        <v>395</v>
      </c>
      <c r="C200" s="139"/>
      <c r="D200" s="139" t="s">
        <v>23</v>
      </c>
      <c r="E200" s="143"/>
      <c r="F200" s="140"/>
      <c r="G200" s="142"/>
    </row>
    <row r="201" spans="1:7" ht="40.5">
      <c r="A201" s="136">
        <v>8</v>
      </c>
      <c r="B201" s="139" t="s">
        <v>380</v>
      </c>
      <c r="C201" s="139"/>
      <c r="D201" s="139" t="s">
        <v>381</v>
      </c>
      <c r="E201" s="143"/>
      <c r="F201" s="140"/>
      <c r="G201" s="142"/>
    </row>
    <row r="202" spans="1:7" ht="27">
      <c r="A202" s="136">
        <v>9</v>
      </c>
      <c r="B202" s="139" t="s">
        <v>383</v>
      </c>
      <c r="C202" s="139"/>
      <c r="D202" s="139" t="s">
        <v>23</v>
      </c>
      <c r="E202" s="143"/>
      <c r="F202" s="140"/>
      <c r="G202" s="142"/>
    </row>
    <row r="203" spans="1:7" ht="27">
      <c r="A203" s="136">
        <v>10</v>
      </c>
      <c r="B203" s="139" t="s">
        <v>385</v>
      </c>
      <c r="C203" s="139"/>
      <c r="D203" s="139" t="s">
        <v>388</v>
      </c>
      <c r="E203" s="143"/>
      <c r="F203" s="140"/>
      <c r="G203" s="142"/>
    </row>
    <row r="204" spans="1:7" ht="27">
      <c r="A204" s="136">
        <v>11</v>
      </c>
      <c r="B204" s="139" t="s">
        <v>386</v>
      </c>
      <c r="C204" s="139"/>
      <c r="D204" s="139" t="s">
        <v>23</v>
      </c>
      <c r="E204" s="143"/>
      <c r="F204" s="140"/>
      <c r="G204" s="142"/>
    </row>
    <row r="205" spans="1:7" ht="27">
      <c r="A205" s="136">
        <v>12</v>
      </c>
      <c r="B205" s="139" t="s">
        <v>382</v>
      </c>
      <c r="C205" s="139"/>
      <c r="D205" s="139" t="s">
        <v>387</v>
      </c>
      <c r="E205" s="143"/>
      <c r="F205" s="140"/>
      <c r="G205" s="142"/>
    </row>
    <row r="206" spans="1:7" ht="27">
      <c r="A206" s="136">
        <v>13</v>
      </c>
      <c r="B206" s="139" t="s">
        <v>384</v>
      </c>
      <c r="C206" s="139"/>
      <c r="D206" s="139" t="s">
        <v>23</v>
      </c>
      <c r="E206" s="143"/>
      <c r="F206" s="140"/>
      <c r="G206" s="142"/>
    </row>
    <row r="207" spans="1:7" ht="27">
      <c r="A207" s="136">
        <v>14</v>
      </c>
      <c r="B207" s="139" t="s">
        <v>389</v>
      </c>
      <c r="C207" s="139"/>
      <c r="D207" s="139" t="s">
        <v>390</v>
      </c>
      <c r="E207" s="143"/>
      <c r="F207" s="140"/>
      <c r="G207" s="142"/>
    </row>
    <row r="208" spans="1:7" ht="27">
      <c r="A208" s="136">
        <v>15</v>
      </c>
      <c r="B208" s="139" t="s">
        <v>391</v>
      </c>
      <c r="C208" s="139"/>
      <c r="D208" s="139" t="s">
        <v>392</v>
      </c>
      <c r="E208" s="143"/>
      <c r="F208" s="140"/>
      <c r="G208" s="142"/>
    </row>
    <row r="209" spans="1:7" ht="15">
      <c r="A209" s="125">
        <v>15</v>
      </c>
      <c r="B209" s="144" t="s">
        <v>20</v>
      </c>
      <c r="C209" s="144"/>
      <c r="D209" s="145"/>
      <c r="E209" s="145"/>
      <c r="F209" s="140"/>
      <c r="G209" s="145"/>
    </row>
    <row r="211" spans="1:7" ht="15">
      <c r="A211" s="198" t="s">
        <v>401</v>
      </c>
      <c r="B211" s="198"/>
      <c r="C211" s="198"/>
      <c r="D211" s="198"/>
      <c r="E211" s="198"/>
      <c r="F211" s="198"/>
      <c r="G211" s="198"/>
    </row>
    <row r="212" spans="1:7" ht="15">
      <c r="A212" s="125"/>
      <c r="B212" s="126" t="s">
        <v>0</v>
      </c>
      <c r="C212" s="197" t="s">
        <v>371</v>
      </c>
      <c r="D212" s="193"/>
      <c r="E212" s="193"/>
      <c r="F212" s="126" t="s">
        <v>1</v>
      </c>
      <c r="G212" s="149" t="s">
        <v>401</v>
      </c>
    </row>
    <row r="213" spans="1:7" ht="15">
      <c r="A213" s="125"/>
      <c r="B213" s="126" t="s">
        <v>2</v>
      </c>
      <c r="C213" s="193" t="s">
        <v>372</v>
      </c>
      <c r="D213" s="193"/>
      <c r="E213" s="193"/>
      <c r="F213" s="193"/>
      <c r="G213" s="193"/>
    </row>
    <row r="214" spans="1:7" ht="15">
      <c r="A214" s="125"/>
      <c r="B214" s="126" t="s">
        <v>3</v>
      </c>
      <c r="C214" s="193"/>
      <c r="D214" s="193"/>
      <c r="E214" s="193"/>
      <c r="F214" s="193"/>
      <c r="G214" s="193"/>
    </row>
    <row r="215" spans="1:7" ht="15">
      <c r="A215" s="125"/>
      <c r="B215" s="126" t="s">
        <v>4</v>
      </c>
      <c r="C215" s="191"/>
      <c r="D215" s="192"/>
      <c r="E215" s="192"/>
      <c r="F215" s="192"/>
      <c r="G215" s="192"/>
    </row>
    <row r="216" spans="1:7" ht="15" customHeight="1">
      <c r="A216" s="125"/>
      <c r="B216" s="126" t="s">
        <v>5</v>
      </c>
      <c r="C216" s="193" t="s">
        <v>404</v>
      </c>
      <c r="D216" s="193"/>
      <c r="E216" s="193"/>
      <c r="F216" s="193"/>
      <c r="G216" s="193"/>
    </row>
    <row r="217" spans="1:7" ht="15">
      <c r="A217" s="128"/>
      <c r="B217" s="129" t="s">
        <v>6</v>
      </c>
      <c r="C217" s="194" t="s">
        <v>7</v>
      </c>
      <c r="D217" s="194"/>
      <c r="E217" s="194"/>
      <c r="F217" s="128" t="s">
        <v>8</v>
      </c>
      <c r="G217" s="130"/>
    </row>
    <row r="218" spans="1:7" ht="15">
      <c r="A218" s="128"/>
      <c r="B218" s="129" t="s">
        <v>9</v>
      </c>
      <c r="C218" s="195" t="s">
        <v>10</v>
      </c>
      <c r="D218" s="195"/>
      <c r="E218" s="195"/>
      <c r="F218" s="128" t="s">
        <v>11</v>
      </c>
      <c r="G218" s="131">
        <v>45183</v>
      </c>
    </row>
    <row r="219" spans="1:7" ht="24.75">
      <c r="A219" s="132" t="s">
        <v>12</v>
      </c>
      <c r="B219" s="133" t="s">
        <v>13</v>
      </c>
      <c r="C219" s="133" t="s">
        <v>14</v>
      </c>
      <c r="D219" s="133" t="s">
        <v>15</v>
      </c>
      <c r="E219" s="133" t="s">
        <v>16</v>
      </c>
      <c r="F219" s="134" t="s">
        <v>17</v>
      </c>
      <c r="G219" s="135" t="s">
        <v>18</v>
      </c>
    </row>
    <row r="220" spans="1:7" ht="27">
      <c r="A220" s="136">
        <v>1</v>
      </c>
      <c r="B220" s="137" t="s">
        <v>241</v>
      </c>
      <c r="C220" s="138"/>
      <c r="D220" s="139" t="s">
        <v>237</v>
      </c>
      <c r="E220" s="139"/>
      <c r="F220" s="140"/>
      <c r="G220" s="141"/>
    </row>
    <row r="221" spans="1:7" ht="15">
      <c r="A221" s="136">
        <v>2</v>
      </c>
      <c r="B221" s="137" t="s">
        <v>253</v>
      </c>
      <c r="C221" s="138"/>
      <c r="D221" s="139" t="s">
        <v>23</v>
      </c>
      <c r="E221" s="139"/>
      <c r="F221" s="140"/>
      <c r="G221" s="141"/>
    </row>
    <row r="222" spans="1:7" ht="27">
      <c r="A222" s="136">
        <v>3</v>
      </c>
      <c r="B222" s="137" t="s">
        <v>360</v>
      </c>
      <c r="C222" s="137"/>
      <c r="D222" s="139" t="s">
        <v>361</v>
      </c>
      <c r="E222" s="139"/>
      <c r="F222" s="140"/>
      <c r="G222" s="141"/>
    </row>
    <row r="223" spans="1:7" ht="27">
      <c r="A223" s="136">
        <v>4</v>
      </c>
      <c r="B223" s="137" t="s">
        <v>373</v>
      </c>
      <c r="C223" s="137"/>
      <c r="D223" s="139" t="s">
        <v>374</v>
      </c>
      <c r="E223" s="139"/>
      <c r="F223" s="140"/>
      <c r="G223" s="141"/>
    </row>
    <row r="224" spans="1:7" ht="40.5">
      <c r="A224" s="136">
        <v>5</v>
      </c>
      <c r="B224" s="137" t="s">
        <v>375</v>
      </c>
      <c r="C224" s="139" t="s">
        <v>376</v>
      </c>
      <c r="D224" s="139" t="s">
        <v>377</v>
      </c>
      <c r="E224" s="139"/>
      <c r="F224" s="140"/>
      <c r="G224" s="142" t="s">
        <v>59</v>
      </c>
    </row>
    <row r="225" spans="1:7" ht="27">
      <c r="A225" s="136">
        <v>6</v>
      </c>
      <c r="B225" s="137" t="s">
        <v>378</v>
      </c>
      <c r="C225" s="139"/>
      <c r="D225" s="139" t="s">
        <v>379</v>
      </c>
      <c r="E225" s="139"/>
      <c r="F225" s="140"/>
      <c r="G225" s="142"/>
    </row>
    <row r="226" spans="1:7" ht="27">
      <c r="A226" s="136">
        <v>7</v>
      </c>
      <c r="B226" s="139" t="s">
        <v>396</v>
      </c>
      <c r="C226" s="139"/>
      <c r="D226" s="139" t="s">
        <v>23</v>
      </c>
      <c r="E226" s="143"/>
      <c r="F226" s="140"/>
      <c r="G226" s="142"/>
    </row>
    <row r="227" spans="1:7" ht="40.5">
      <c r="A227" s="136">
        <v>8</v>
      </c>
      <c r="B227" s="139" t="s">
        <v>380</v>
      </c>
      <c r="C227" s="139"/>
      <c r="D227" s="139" t="s">
        <v>381</v>
      </c>
      <c r="E227" s="143"/>
      <c r="F227" s="140"/>
      <c r="G227" s="142"/>
    </row>
    <row r="228" spans="1:7" ht="27">
      <c r="A228" s="136">
        <v>9</v>
      </c>
      <c r="B228" s="139" t="s">
        <v>383</v>
      </c>
      <c r="C228" s="139"/>
      <c r="D228" s="139" t="s">
        <v>23</v>
      </c>
      <c r="E228" s="143"/>
      <c r="F228" s="140"/>
      <c r="G228" s="142"/>
    </row>
    <row r="229" spans="1:7" ht="27">
      <c r="A229" s="136">
        <v>10</v>
      </c>
      <c r="B229" s="139" t="s">
        <v>385</v>
      </c>
      <c r="C229" s="139"/>
      <c r="D229" s="139" t="s">
        <v>388</v>
      </c>
      <c r="E229" s="143"/>
      <c r="F229" s="140"/>
      <c r="G229" s="142"/>
    </row>
    <row r="230" spans="1:7" ht="27">
      <c r="A230" s="136">
        <v>11</v>
      </c>
      <c r="B230" s="139" t="s">
        <v>386</v>
      </c>
      <c r="C230" s="139"/>
      <c r="D230" s="139" t="s">
        <v>23</v>
      </c>
      <c r="E230" s="143"/>
      <c r="F230" s="140"/>
      <c r="G230" s="142"/>
    </row>
    <row r="231" spans="1:7" ht="27">
      <c r="A231" s="136">
        <v>12</v>
      </c>
      <c r="B231" s="139" t="s">
        <v>382</v>
      </c>
      <c r="C231" s="139"/>
      <c r="D231" s="139" t="s">
        <v>387</v>
      </c>
      <c r="E231" s="143"/>
      <c r="F231" s="140"/>
      <c r="G231" s="142"/>
    </row>
    <row r="232" spans="1:7" ht="27">
      <c r="A232" s="136">
        <v>13</v>
      </c>
      <c r="B232" s="139" t="s">
        <v>384</v>
      </c>
      <c r="C232" s="139"/>
      <c r="D232" s="139" t="s">
        <v>23</v>
      </c>
      <c r="E232" s="143"/>
      <c r="F232" s="140"/>
      <c r="G232" s="142"/>
    </row>
    <row r="233" spans="1:7" ht="27">
      <c r="A233" s="136">
        <v>14</v>
      </c>
      <c r="B233" s="139" t="s">
        <v>389</v>
      </c>
      <c r="C233" s="139"/>
      <c r="D233" s="139" t="s">
        <v>390</v>
      </c>
      <c r="E233" s="143"/>
      <c r="F233" s="140"/>
      <c r="G233" s="142"/>
    </row>
    <row r="234" spans="1:7" ht="27">
      <c r="A234" s="136">
        <v>15</v>
      </c>
      <c r="B234" s="139" t="s">
        <v>391</v>
      </c>
      <c r="C234" s="139"/>
      <c r="D234" s="139" t="s">
        <v>392</v>
      </c>
      <c r="E234" s="143"/>
      <c r="F234" s="140"/>
      <c r="G234" s="142"/>
    </row>
    <row r="235" spans="1:7" ht="15">
      <c r="A235" s="125">
        <v>15</v>
      </c>
      <c r="B235" s="144" t="s">
        <v>20</v>
      </c>
      <c r="C235" s="144"/>
      <c r="D235" s="145"/>
      <c r="E235" s="145"/>
      <c r="F235" s="140"/>
      <c r="G235" s="145"/>
    </row>
    <row r="237" spans="1:7" ht="15">
      <c r="A237" s="196" t="s">
        <v>402</v>
      </c>
      <c r="B237" s="196"/>
      <c r="C237" s="196"/>
      <c r="D237" s="196"/>
      <c r="E237" s="196"/>
      <c r="F237" s="196"/>
      <c r="G237" s="196"/>
    </row>
    <row r="238" spans="1:7" ht="15">
      <c r="A238" s="125"/>
      <c r="B238" s="126" t="s">
        <v>0</v>
      </c>
      <c r="C238" s="197" t="s">
        <v>371</v>
      </c>
      <c r="D238" s="193"/>
      <c r="E238" s="193"/>
      <c r="F238" s="126" t="s">
        <v>1</v>
      </c>
      <c r="G238" s="149" t="s">
        <v>402</v>
      </c>
    </row>
    <row r="239" spans="1:7" ht="15">
      <c r="A239" s="125"/>
      <c r="B239" s="126" t="s">
        <v>2</v>
      </c>
      <c r="C239" s="193" t="s">
        <v>372</v>
      </c>
      <c r="D239" s="193"/>
      <c r="E239" s="193"/>
      <c r="F239" s="193"/>
      <c r="G239" s="193"/>
    </row>
    <row r="240" spans="1:7" ht="15">
      <c r="A240" s="125"/>
      <c r="B240" s="126" t="s">
        <v>3</v>
      </c>
      <c r="C240" s="193"/>
      <c r="D240" s="193"/>
      <c r="E240" s="193"/>
      <c r="F240" s="193"/>
      <c r="G240" s="193"/>
    </row>
    <row r="241" spans="1:7" ht="15">
      <c r="A241" s="125"/>
      <c r="B241" s="126" t="s">
        <v>4</v>
      </c>
      <c r="C241" s="191"/>
      <c r="D241" s="192"/>
      <c r="E241" s="192"/>
      <c r="F241" s="192"/>
      <c r="G241" s="192"/>
    </row>
    <row r="242" spans="1:7" ht="15" customHeight="1">
      <c r="A242" s="125"/>
      <c r="B242" s="126" t="s">
        <v>5</v>
      </c>
      <c r="C242" s="193" t="s">
        <v>404</v>
      </c>
      <c r="D242" s="193"/>
      <c r="E242" s="193"/>
      <c r="F242" s="193"/>
      <c r="G242" s="193"/>
    </row>
    <row r="244" spans="1:7" ht="15">
      <c r="A244" s="136">
        <v>2</v>
      </c>
      <c r="B244" s="137" t="s">
        <v>253</v>
      </c>
      <c r="C244" s="138"/>
      <c r="D244" s="139" t="s">
        <v>23</v>
      </c>
      <c r="E244" s="139"/>
      <c r="F244" s="140"/>
      <c r="G244" s="141"/>
    </row>
    <row r="245" spans="1:7" ht="27">
      <c r="A245" s="136">
        <v>3</v>
      </c>
      <c r="B245" s="137" t="s">
        <v>360</v>
      </c>
      <c r="C245" s="137"/>
      <c r="D245" s="139" t="s">
        <v>361</v>
      </c>
      <c r="E245" s="139"/>
      <c r="F245" s="140"/>
      <c r="G245" s="141"/>
    </row>
    <row r="246" spans="1:7" ht="27">
      <c r="A246" s="136">
        <v>4</v>
      </c>
      <c r="B246" s="137" t="s">
        <v>373</v>
      </c>
      <c r="C246" s="137"/>
      <c r="D246" s="139" t="s">
        <v>374</v>
      </c>
      <c r="E246" s="139"/>
      <c r="F246" s="140"/>
      <c r="G246" s="141"/>
    </row>
    <row r="247" spans="1:7" ht="40.5">
      <c r="A247" s="136">
        <v>5</v>
      </c>
      <c r="B247" s="137" t="s">
        <v>375</v>
      </c>
      <c r="C247" s="139" t="s">
        <v>376</v>
      </c>
      <c r="D247" s="139" t="s">
        <v>377</v>
      </c>
      <c r="E247" s="139"/>
      <c r="F247" s="140"/>
      <c r="G247" s="142" t="s">
        <v>59</v>
      </c>
    </row>
    <row r="248" spans="1:7" ht="27">
      <c r="A248" s="136">
        <v>6</v>
      </c>
      <c r="B248" s="137" t="s">
        <v>378</v>
      </c>
      <c r="C248" s="139"/>
      <c r="D248" s="139" t="s">
        <v>379</v>
      </c>
      <c r="E248" s="139"/>
      <c r="F248" s="140"/>
      <c r="G248" s="142"/>
    </row>
    <row r="249" spans="1:7" ht="31.5" customHeight="1">
      <c r="A249" s="136">
        <v>7</v>
      </c>
      <c r="B249" s="139" t="s">
        <v>394</v>
      </c>
      <c r="C249" s="139"/>
      <c r="D249" s="139" t="s">
        <v>23</v>
      </c>
      <c r="E249" s="143"/>
      <c r="F249" s="140"/>
      <c r="G249" s="142"/>
    </row>
    <row r="250" spans="1:7" ht="43.5" customHeight="1">
      <c r="A250" s="136">
        <v>8</v>
      </c>
      <c r="B250" s="139" t="s">
        <v>380</v>
      </c>
      <c r="C250" s="139"/>
      <c r="D250" s="139" t="s">
        <v>381</v>
      </c>
      <c r="E250" s="143"/>
      <c r="F250" s="140"/>
      <c r="G250" s="142"/>
    </row>
    <row r="251" spans="1:7" ht="27">
      <c r="A251" s="136">
        <v>9</v>
      </c>
      <c r="B251" s="139" t="s">
        <v>383</v>
      </c>
      <c r="C251" s="139"/>
      <c r="D251" s="139" t="s">
        <v>23</v>
      </c>
      <c r="E251" s="143"/>
      <c r="F251" s="140"/>
      <c r="G251" s="142"/>
    </row>
    <row r="252" spans="1:7" ht="27">
      <c r="A252" s="136">
        <v>10</v>
      </c>
      <c r="B252" s="139" t="s">
        <v>385</v>
      </c>
      <c r="C252" s="139"/>
      <c r="D252" s="139" t="s">
        <v>388</v>
      </c>
      <c r="E252" s="143"/>
      <c r="F252" s="140"/>
      <c r="G252" s="142"/>
    </row>
    <row r="253" spans="1:7" ht="27">
      <c r="A253" s="136">
        <v>11</v>
      </c>
      <c r="B253" s="139" t="s">
        <v>386</v>
      </c>
      <c r="C253" s="139"/>
      <c r="D253" s="139" t="s">
        <v>23</v>
      </c>
      <c r="E253" s="143"/>
      <c r="F253" s="140"/>
      <c r="G253" s="142"/>
    </row>
    <row r="254" spans="1:7" ht="27">
      <c r="A254" s="136">
        <v>12</v>
      </c>
      <c r="B254" s="139" t="s">
        <v>382</v>
      </c>
      <c r="C254" s="139"/>
      <c r="D254" s="139" t="s">
        <v>387</v>
      </c>
      <c r="E254" s="143"/>
      <c r="F254" s="140"/>
      <c r="G254" s="142"/>
    </row>
    <row r="255" spans="1:7" ht="27">
      <c r="A255" s="136">
        <v>13</v>
      </c>
      <c r="B255" s="139" t="s">
        <v>384</v>
      </c>
      <c r="C255" s="139"/>
      <c r="D255" s="139" t="s">
        <v>23</v>
      </c>
      <c r="E255" s="143"/>
      <c r="F255" s="140"/>
      <c r="G255" s="142"/>
    </row>
    <row r="256" spans="1:7" ht="27">
      <c r="A256" s="136">
        <v>14</v>
      </c>
      <c r="B256" s="139" t="s">
        <v>389</v>
      </c>
      <c r="C256" s="139"/>
      <c r="D256" s="139" t="s">
        <v>390</v>
      </c>
      <c r="E256" s="143"/>
      <c r="F256" s="140"/>
      <c r="G256" s="142"/>
    </row>
    <row r="257" spans="1:7" ht="27">
      <c r="A257" s="136">
        <v>15</v>
      </c>
      <c r="B257" s="139" t="s">
        <v>391</v>
      </c>
      <c r="C257" s="139"/>
      <c r="D257" s="139" t="s">
        <v>392</v>
      </c>
      <c r="E257" s="143"/>
      <c r="F257" s="140"/>
      <c r="G257" s="142"/>
    </row>
    <row r="258" spans="1:7" ht="15">
      <c r="A258" s="125">
        <v>15</v>
      </c>
      <c r="B258" s="144" t="s">
        <v>20</v>
      </c>
      <c r="C258" s="144"/>
      <c r="D258" s="145"/>
      <c r="E258" s="145"/>
      <c r="F258" s="140"/>
      <c r="G258" s="145"/>
    </row>
  </sheetData>
  <mergeCells count="52">
    <mergeCell ref="C240:G240"/>
    <mergeCell ref="C241:G241"/>
    <mergeCell ref="C242:G242"/>
    <mergeCell ref="C217:E217"/>
    <mergeCell ref="C218:E218"/>
    <mergeCell ref="A237:G237"/>
    <mergeCell ref="C238:E238"/>
    <mergeCell ref="C239:G239"/>
    <mergeCell ref="C212:E212"/>
    <mergeCell ref="C213:G213"/>
    <mergeCell ref="C214:G214"/>
    <mergeCell ref="C215:G215"/>
    <mergeCell ref="C216:G216"/>
    <mergeCell ref="C189:G189"/>
    <mergeCell ref="C190:G190"/>
    <mergeCell ref="C191:E191"/>
    <mergeCell ref="C192:E192"/>
    <mergeCell ref="A211:G211"/>
    <mergeCell ref="C167:G167"/>
    <mergeCell ref="A185:G185"/>
    <mergeCell ref="C186:E186"/>
    <mergeCell ref="C187:G187"/>
    <mergeCell ref="C188:G188"/>
    <mergeCell ref="A162:G162"/>
    <mergeCell ref="C163:E163"/>
    <mergeCell ref="C164:G164"/>
    <mergeCell ref="C165:G165"/>
    <mergeCell ref="C166:G166"/>
    <mergeCell ref="C139:G139"/>
    <mergeCell ref="C140:G140"/>
    <mergeCell ref="C141:G141"/>
    <mergeCell ref="C142:E142"/>
    <mergeCell ref="C143:E143"/>
    <mergeCell ref="A136:G136"/>
    <mergeCell ref="C137:E137"/>
    <mergeCell ref="C138:G138"/>
    <mergeCell ref="A59:G59"/>
    <mergeCell ref="C4:G4"/>
    <mergeCell ref="C3:G3"/>
    <mergeCell ref="A1:G1"/>
    <mergeCell ref="C2:E2"/>
    <mergeCell ref="C66:E66"/>
    <mergeCell ref="C5:G5"/>
    <mergeCell ref="C6:G6"/>
    <mergeCell ref="C7:E7"/>
    <mergeCell ref="C8:E8"/>
    <mergeCell ref="C60:E60"/>
    <mergeCell ref="C61:G61"/>
    <mergeCell ref="C62:G62"/>
    <mergeCell ref="C63:G63"/>
    <mergeCell ref="C64:G64"/>
    <mergeCell ref="C65:E65"/>
  </mergeCells>
  <phoneticPr fontId="3" type="noConversion"/>
  <conditionalFormatting sqref="F10:F39 F41:F55">
    <cfRule type="cellIs" dxfId="71" priority="88" stopIfTrue="1" operator="equal">
      <formula>"F"</formula>
    </cfRule>
    <cfRule type="cellIs" dxfId="70" priority="89" stopIfTrue="1" operator="equal">
      <formula>"B"</formula>
    </cfRule>
    <cfRule type="cellIs" dxfId="69" priority="90" stopIfTrue="1" operator="equal">
      <formula>"u"</formula>
    </cfRule>
  </conditionalFormatting>
  <conditionalFormatting sqref="F169:F182">
    <cfRule type="cellIs" dxfId="62" priority="67" stopIfTrue="1" operator="equal">
      <formula>"F"</formula>
    </cfRule>
    <cfRule type="cellIs" dxfId="61" priority="68" stopIfTrue="1" operator="equal">
      <formula>"B"</formula>
    </cfRule>
    <cfRule type="cellIs" dxfId="60" priority="69" stopIfTrue="1" operator="equal">
      <formula>"u"</formula>
    </cfRule>
  </conditionalFormatting>
  <conditionalFormatting sqref="F118:F134">
    <cfRule type="cellIs" dxfId="59" priority="25" stopIfTrue="1" operator="equal">
      <formula>"F"</formula>
    </cfRule>
    <cfRule type="cellIs" dxfId="58" priority="26" stopIfTrue="1" operator="equal">
      <formula>"B"</formula>
    </cfRule>
    <cfRule type="cellIs" dxfId="57" priority="27" stopIfTrue="1" operator="equal">
      <formula>"u"</formula>
    </cfRule>
  </conditionalFormatting>
  <conditionalFormatting sqref="F183">
    <cfRule type="cellIs" dxfId="56" priority="70" stopIfTrue="1" operator="equal">
      <formula>"F"</formula>
    </cfRule>
    <cfRule type="cellIs" dxfId="55" priority="71" stopIfTrue="1" operator="equal">
      <formula>"B"</formula>
    </cfRule>
    <cfRule type="cellIs" dxfId="54" priority="72" stopIfTrue="1" operator="equal">
      <formula>"u"</formula>
    </cfRule>
  </conditionalFormatting>
  <conditionalFormatting sqref="F160">
    <cfRule type="cellIs" dxfId="53" priority="58" stopIfTrue="1" operator="equal">
      <formula>"F"</formula>
    </cfRule>
    <cfRule type="cellIs" dxfId="52" priority="59" stopIfTrue="1" operator="equal">
      <formula>"B"</formula>
    </cfRule>
    <cfRule type="cellIs" dxfId="51" priority="60" stopIfTrue="1" operator="equal">
      <formula>"u"</formula>
    </cfRule>
  </conditionalFormatting>
  <conditionalFormatting sqref="F145:F159">
    <cfRule type="cellIs" dxfId="50" priority="55" stopIfTrue="1" operator="equal">
      <formula>"F"</formula>
    </cfRule>
    <cfRule type="cellIs" dxfId="49" priority="56" stopIfTrue="1" operator="equal">
      <formula>"B"</formula>
    </cfRule>
    <cfRule type="cellIs" dxfId="48" priority="57" stopIfTrue="1" operator="equal">
      <formula>"u"</formula>
    </cfRule>
  </conditionalFormatting>
  <conditionalFormatting sqref="F244:F257">
    <cfRule type="cellIs" dxfId="47" priority="49" stopIfTrue="1" operator="equal">
      <formula>"F"</formula>
    </cfRule>
    <cfRule type="cellIs" dxfId="46" priority="50" stopIfTrue="1" operator="equal">
      <formula>"B"</formula>
    </cfRule>
    <cfRule type="cellIs" dxfId="45" priority="51" stopIfTrue="1" operator="equal">
      <formula>"u"</formula>
    </cfRule>
  </conditionalFormatting>
  <conditionalFormatting sqref="F258">
    <cfRule type="cellIs" dxfId="44" priority="52" stopIfTrue="1" operator="equal">
      <formula>"F"</formula>
    </cfRule>
    <cfRule type="cellIs" dxfId="43" priority="53" stopIfTrue="1" operator="equal">
      <formula>"B"</formula>
    </cfRule>
    <cfRule type="cellIs" dxfId="42" priority="54" stopIfTrue="1" operator="equal">
      <formula>"u"</formula>
    </cfRule>
  </conditionalFormatting>
  <conditionalFormatting sqref="F194:F208">
    <cfRule type="cellIs" dxfId="41" priority="43" stopIfTrue="1" operator="equal">
      <formula>"F"</formula>
    </cfRule>
    <cfRule type="cellIs" dxfId="40" priority="44" stopIfTrue="1" operator="equal">
      <formula>"B"</formula>
    </cfRule>
    <cfRule type="cellIs" dxfId="39" priority="45" stopIfTrue="1" operator="equal">
      <formula>"u"</formula>
    </cfRule>
  </conditionalFormatting>
  <conditionalFormatting sqref="F209">
    <cfRule type="cellIs" dxfId="38" priority="46" stopIfTrue="1" operator="equal">
      <formula>"F"</formula>
    </cfRule>
    <cfRule type="cellIs" dxfId="37" priority="47" stopIfTrue="1" operator="equal">
      <formula>"B"</formula>
    </cfRule>
    <cfRule type="cellIs" dxfId="36" priority="48" stopIfTrue="1" operator="equal">
      <formula>"u"</formula>
    </cfRule>
  </conditionalFormatting>
  <conditionalFormatting sqref="F220:F234">
    <cfRule type="cellIs" dxfId="35" priority="37" stopIfTrue="1" operator="equal">
      <formula>"F"</formula>
    </cfRule>
    <cfRule type="cellIs" dxfId="34" priority="38" stopIfTrue="1" operator="equal">
      <formula>"B"</formula>
    </cfRule>
    <cfRule type="cellIs" dxfId="33" priority="39" stopIfTrue="1" operator="equal">
      <formula>"u"</formula>
    </cfRule>
  </conditionalFormatting>
  <conditionalFormatting sqref="F235">
    <cfRule type="cellIs" dxfId="32" priority="40" stopIfTrue="1" operator="equal">
      <formula>"F"</formula>
    </cfRule>
    <cfRule type="cellIs" dxfId="31" priority="41" stopIfTrue="1" operator="equal">
      <formula>"B"</formula>
    </cfRule>
    <cfRule type="cellIs" dxfId="30" priority="42" stopIfTrue="1" operator="equal">
      <formula>"u"</formula>
    </cfRule>
  </conditionalFormatting>
  <conditionalFormatting sqref="F117">
    <cfRule type="cellIs" dxfId="23" priority="28" stopIfTrue="1" operator="equal">
      <formula>"F"</formula>
    </cfRule>
    <cfRule type="cellIs" dxfId="22" priority="29" stopIfTrue="1" operator="equal">
      <formula>"B"</formula>
    </cfRule>
    <cfRule type="cellIs" dxfId="21" priority="30" stopIfTrue="1" operator="equal">
      <formula>"u"</formula>
    </cfRule>
  </conditionalFormatting>
  <conditionalFormatting sqref="F40">
    <cfRule type="cellIs" dxfId="20" priority="19" stopIfTrue="1" operator="equal">
      <formula>"F"</formula>
    </cfRule>
    <cfRule type="cellIs" dxfId="19" priority="20" stopIfTrue="1" operator="equal">
      <formula>"B"</formula>
    </cfRule>
    <cfRule type="cellIs" dxfId="18" priority="21" stopIfTrue="1" operator="equal">
      <formula>"u"</formula>
    </cfRule>
  </conditionalFormatting>
  <conditionalFormatting sqref="F56">
    <cfRule type="cellIs" dxfId="17" priority="16" stopIfTrue="1" operator="equal">
      <formula>"F"</formula>
    </cfRule>
    <cfRule type="cellIs" dxfId="16" priority="17" stopIfTrue="1" operator="equal">
      <formula>"B"</formula>
    </cfRule>
    <cfRule type="cellIs" dxfId="15" priority="18" stopIfTrue="1" operator="equal">
      <formula>"u"</formula>
    </cfRule>
  </conditionalFormatting>
  <conditionalFormatting sqref="F57">
    <cfRule type="cellIs" dxfId="14" priority="13" stopIfTrue="1" operator="equal">
      <formula>"F"</formula>
    </cfRule>
    <cfRule type="cellIs" dxfId="13" priority="14" stopIfTrue="1" operator="equal">
      <formula>"B"</formula>
    </cfRule>
    <cfRule type="cellIs" dxfId="12" priority="15" stopIfTrue="1" operator="equal">
      <formula>"u"</formula>
    </cfRule>
  </conditionalFormatting>
  <conditionalFormatting sqref="F68:F97 F99:F113">
    <cfRule type="cellIs" dxfId="11" priority="10" stopIfTrue="1" operator="equal">
      <formula>"F"</formula>
    </cfRule>
    <cfRule type="cellIs" dxfId="10" priority="11" stopIfTrue="1" operator="equal">
      <formula>"B"</formula>
    </cfRule>
    <cfRule type="cellIs" dxfId="9" priority="12" stopIfTrue="1" operator="equal">
      <formula>"u"</formula>
    </cfRule>
  </conditionalFormatting>
  <conditionalFormatting sqref="F98">
    <cfRule type="cellIs" dxfId="8" priority="7" stopIfTrue="1" operator="equal">
      <formula>"F"</formula>
    </cfRule>
    <cfRule type="cellIs" dxfId="7" priority="8" stopIfTrue="1" operator="equal">
      <formula>"B"</formula>
    </cfRule>
    <cfRule type="cellIs" dxfId="6" priority="9" stopIfTrue="1" operator="equal">
      <formula>"u"</formula>
    </cfRule>
  </conditionalFormatting>
  <conditionalFormatting sqref="F114">
    <cfRule type="cellIs" dxfId="5" priority="4" stopIfTrue="1" operator="equal">
      <formula>"F"</formula>
    </cfRule>
    <cfRule type="cellIs" dxfId="4" priority="5" stopIfTrue="1" operator="equal">
      <formula>"B"</formula>
    </cfRule>
    <cfRule type="cellIs" dxfId="3" priority="6" stopIfTrue="1" operator="equal">
      <formula>"u"</formula>
    </cfRule>
  </conditionalFormatting>
  <conditionalFormatting sqref="F115">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244:F258 F117:F134 F10:F57 F145:F160 F169:F183 F194:F209 F220:F235 F68:F115" xr:uid="{2E2FE8F3-7B93-41F4-AAE2-B467267A87BD}">
      <formula1>"U,P,F,B,S,n/a"</formula1>
    </dataValidation>
  </dataValidations>
  <hyperlinks>
    <hyperlink ref="G2" location="'Lab request'!A14" display="UC003-1" xr:uid="{A42AE06E-F25E-44AA-B300-CF69794DA4A4}"/>
    <hyperlink ref="G14" location="'Test Data'!A1" display="'Test Data'!A1" xr:uid="{E22DDA69-A7DC-4DD2-B077-222FA392D795}"/>
    <hyperlink ref="G172" location="'Test Data'!A1" display="'Test Data'!A1" xr:uid="{970EE36A-78EA-4D1F-B89F-CB0398821961}"/>
    <hyperlink ref="G137" location="'Lab request'!A14" display="UC003-1" xr:uid="{F48E0013-362A-49F4-A442-EA5223925413}"/>
    <hyperlink ref="G149" location="'Test Data'!A1" display="'Test Data'!A1" xr:uid="{D4DD3588-9F4A-4974-A58C-F7153ED3D03D}"/>
    <hyperlink ref="G163" location="'Lab request'!A14" display="UC003-1" xr:uid="{0B70892A-D89C-422B-9FBF-9362487A825D}"/>
    <hyperlink ref="G247" location="'Test Data'!A1" display="'Test Data'!A1" xr:uid="{5730E1DE-7C70-4FBA-84E1-FE2ACB3D04AC}"/>
    <hyperlink ref="G186" location="'Lab request'!A14" display="UC003-1" xr:uid="{8832A26C-516F-4A27-9701-9C91F737A5CD}"/>
    <hyperlink ref="G198" location="'Test Data'!A1" display="'Test Data'!A1" xr:uid="{96E2C8AD-C32A-4D8F-95A3-D89B650C7EDE}"/>
    <hyperlink ref="G212" location="'Lab request'!A14" display="UC003-1" xr:uid="{BA4915DE-2689-4875-97CB-2A74B40BF999}"/>
    <hyperlink ref="G224" location="'Test Data'!A1" display="'Test Data'!A1" xr:uid="{07538455-93E9-4057-B562-22842A5EBA35}"/>
    <hyperlink ref="G238" location="'Lab request'!A14" display="UC003-1" xr:uid="{3BDDBE0B-ED0B-412F-8CE6-F71BC8272F47}"/>
    <hyperlink ref="G60" location="'Lab request'!A14" display="UC003-1" xr:uid="{35641442-3339-4BC9-B93D-B983D7FD91ED}"/>
    <hyperlink ref="G72" location="'Test Data'!A1" display="'Test Data'!A1" xr:uid="{78AA6381-7871-4271-B140-5716AB061AE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867AC-CCA1-4A1B-A614-78FEC783FC0E}">
  <dimension ref="A1"/>
  <sheetViews>
    <sheetView topLeftCell="A88" workbookViewId="0">
      <selection activeCell="D110" sqref="D110"/>
    </sheetView>
  </sheetViews>
  <sheetFormatPr defaultRowHeight="14.25"/>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6"/>
  <sheetViews>
    <sheetView zoomScale="84" zoomScaleNormal="84" workbookViewId="0">
      <selection sqref="A1:G17"/>
    </sheetView>
  </sheetViews>
  <sheetFormatPr defaultRowHeight="14.25"/>
  <cols>
    <col min="1" max="1" width="11.25" customWidth="1"/>
    <col min="2" max="2" width="52.875" customWidth="1"/>
    <col min="3" max="3" width="36.25" customWidth="1"/>
    <col min="4" max="4" width="38.5" customWidth="1"/>
    <col min="5" max="5" width="23.375" customWidth="1"/>
    <col min="6" max="6" width="21.25" customWidth="1"/>
    <col min="7" max="7" width="20" customWidth="1"/>
  </cols>
  <sheetData>
    <row r="1" spans="1:7" ht="15.75">
      <c r="A1" s="163" t="s">
        <v>21</v>
      </c>
      <c r="B1" s="163"/>
      <c r="C1" s="163"/>
      <c r="D1" s="163"/>
      <c r="E1" s="163"/>
      <c r="F1" s="163"/>
      <c r="G1" s="163"/>
    </row>
    <row r="2" spans="1:7" ht="18.75">
      <c r="A2" s="59"/>
      <c r="B2" s="60" t="s">
        <v>0</v>
      </c>
      <c r="C2" s="160" t="s">
        <v>120</v>
      </c>
      <c r="D2" s="156"/>
      <c r="E2" s="156"/>
      <c r="F2" s="60" t="s">
        <v>1</v>
      </c>
      <c r="G2" s="88" t="s">
        <v>118</v>
      </c>
    </row>
    <row r="3" spans="1:7" ht="18.75">
      <c r="A3" s="59"/>
      <c r="B3" s="60" t="s">
        <v>2</v>
      </c>
      <c r="C3" s="156"/>
      <c r="D3" s="156"/>
      <c r="E3" s="156"/>
      <c r="F3" s="156"/>
      <c r="G3" s="156"/>
    </row>
    <row r="4" spans="1:7" ht="18.75">
      <c r="A4" s="59"/>
      <c r="B4" s="60" t="s">
        <v>3</v>
      </c>
      <c r="C4" s="156"/>
      <c r="D4" s="156"/>
      <c r="E4" s="156"/>
      <c r="F4" s="156"/>
      <c r="G4" s="156"/>
    </row>
    <row r="5" spans="1:7" ht="18.75">
      <c r="A5" s="59"/>
      <c r="B5" s="60" t="s">
        <v>4</v>
      </c>
      <c r="C5" s="161"/>
      <c r="D5" s="162"/>
      <c r="E5" s="162"/>
      <c r="F5" s="162"/>
      <c r="G5" s="162"/>
    </row>
    <row r="6" spans="1:7" ht="18.75">
      <c r="A6" s="59"/>
      <c r="B6" s="60" t="s">
        <v>5</v>
      </c>
      <c r="C6" s="156" t="s">
        <v>130</v>
      </c>
      <c r="D6" s="156"/>
      <c r="E6" s="156"/>
      <c r="F6" s="156"/>
      <c r="G6" s="156"/>
    </row>
    <row r="7" spans="1:7" ht="18.75">
      <c r="A7" s="61"/>
      <c r="B7" s="62" t="s">
        <v>6</v>
      </c>
      <c r="C7" s="157" t="s">
        <v>7</v>
      </c>
      <c r="D7" s="157"/>
      <c r="E7" s="157"/>
      <c r="F7" s="61" t="s">
        <v>8</v>
      </c>
      <c r="G7" s="63"/>
    </row>
    <row r="8" spans="1:7" ht="18.75">
      <c r="A8" s="61"/>
      <c r="B8" s="62" t="s">
        <v>9</v>
      </c>
      <c r="C8" s="158" t="s">
        <v>10</v>
      </c>
      <c r="D8" s="158"/>
      <c r="E8" s="158"/>
      <c r="F8" s="61" t="s">
        <v>11</v>
      </c>
      <c r="G8" s="64">
        <v>45146</v>
      </c>
    </row>
    <row r="9" spans="1:7" ht="32.25">
      <c r="A9" s="65" t="s">
        <v>12</v>
      </c>
      <c r="B9" s="66" t="s">
        <v>13</v>
      </c>
      <c r="C9" s="66" t="s">
        <v>14</v>
      </c>
      <c r="D9" s="66" t="s">
        <v>15</v>
      </c>
      <c r="E9" s="66" t="s">
        <v>16</v>
      </c>
      <c r="F9" s="67" t="s">
        <v>17</v>
      </c>
      <c r="G9" s="68" t="s">
        <v>18</v>
      </c>
    </row>
    <row r="10" spans="1:7" ht="27.75" customHeight="1">
      <c r="A10" s="69">
        <v>1</v>
      </c>
      <c r="B10" s="70" t="s">
        <v>119</v>
      </c>
      <c r="C10" s="70"/>
      <c r="D10" s="71" t="s">
        <v>23</v>
      </c>
      <c r="E10" s="71"/>
      <c r="F10" s="72" t="s">
        <v>19</v>
      </c>
      <c r="G10" s="73"/>
    </row>
    <row r="11" spans="1:7" ht="38.25" customHeight="1">
      <c r="A11" s="69">
        <v>2</v>
      </c>
      <c r="B11" s="70" t="s">
        <v>115</v>
      </c>
      <c r="C11" s="70"/>
      <c r="D11" s="70" t="s">
        <v>116</v>
      </c>
      <c r="E11" s="71"/>
      <c r="F11" s="72" t="s">
        <v>19</v>
      </c>
      <c r="G11" s="73"/>
    </row>
    <row r="12" spans="1:7" ht="32.25" customHeight="1">
      <c r="A12" s="69">
        <v>3</v>
      </c>
      <c r="B12" s="71" t="s">
        <v>24</v>
      </c>
      <c r="C12" s="71"/>
      <c r="D12" s="71" t="s">
        <v>117</v>
      </c>
      <c r="E12" s="71"/>
      <c r="F12" s="72" t="s">
        <v>19</v>
      </c>
      <c r="G12" s="74"/>
    </row>
    <row r="13" spans="1:7" ht="42" customHeight="1">
      <c r="A13" s="69">
        <v>4</v>
      </c>
      <c r="B13" s="70" t="s">
        <v>125</v>
      </c>
      <c r="C13" s="70" t="s">
        <v>121</v>
      </c>
      <c r="D13" s="71" t="s">
        <v>127</v>
      </c>
      <c r="E13" s="71"/>
      <c r="F13" s="72" t="s">
        <v>19</v>
      </c>
      <c r="G13" s="73"/>
    </row>
    <row r="14" spans="1:7" ht="32.25" customHeight="1">
      <c r="A14" s="69">
        <v>5</v>
      </c>
      <c r="B14" s="70" t="s">
        <v>122</v>
      </c>
      <c r="C14" s="70"/>
      <c r="D14" s="71" t="s">
        <v>117</v>
      </c>
      <c r="E14" s="71" t="s">
        <v>123</v>
      </c>
      <c r="F14" s="72" t="s">
        <v>19</v>
      </c>
      <c r="G14" s="73"/>
    </row>
    <row r="15" spans="1:7" ht="41.25" customHeight="1">
      <c r="A15" s="69">
        <v>6</v>
      </c>
      <c r="B15" s="70" t="s">
        <v>124</v>
      </c>
      <c r="C15" s="70" t="s">
        <v>126</v>
      </c>
      <c r="D15" s="71" t="s">
        <v>128</v>
      </c>
      <c r="E15" s="71"/>
      <c r="F15" s="72" t="s">
        <v>19</v>
      </c>
      <c r="G15" s="73"/>
    </row>
    <row r="16" spans="1:7" ht="38.25" customHeight="1">
      <c r="A16" s="69">
        <v>7</v>
      </c>
      <c r="B16" s="70" t="s">
        <v>278</v>
      </c>
      <c r="C16" s="70"/>
      <c r="D16" s="71" t="s">
        <v>117</v>
      </c>
      <c r="E16" s="71" t="s">
        <v>129</v>
      </c>
      <c r="F16" s="72" t="s">
        <v>19</v>
      </c>
      <c r="G16" s="73"/>
    </row>
    <row r="17" spans="1:7" ht="20.25" customHeight="1">
      <c r="A17" s="59"/>
      <c r="B17" s="75" t="s">
        <v>20</v>
      </c>
      <c r="C17" s="75"/>
      <c r="D17" s="76"/>
      <c r="E17" s="76"/>
      <c r="F17" s="72" t="s">
        <v>19</v>
      </c>
      <c r="G17" s="76"/>
    </row>
    <row r="18" spans="1:7" ht="24" customHeight="1"/>
    <row r="20" spans="1:7" ht="15.75">
      <c r="A20" s="163" t="s">
        <v>25</v>
      </c>
      <c r="B20" s="163"/>
      <c r="C20" s="163"/>
      <c r="D20" s="163"/>
      <c r="E20" s="163"/>
      <c r="F20" s="163"/>
      <c r="G20" s="163"/>
    </row>
    <row r="21" spans="1:7" ht="18.75">
      <c r="A21" s="59"/>
      <c r="B21" s="60" t="s">
        <v>0</v>
      </c>
      <c r="C21" s="160" t="s">
        <v>156</v>
      </c>
      <c r="D21" s="156"/>
      <c r="E21" s="156"/>
      <c r="F21" s="60" t="s">
        <v>1</v>
      </c>
      <c r="G21" s="88" t="s">
        <v>131</v>
      </c>
    </row>
    <row r="22" spans="1:7" ht="18.75">
      <c r="A22" s="59"/>
      <c r="B22" s="60" t="s">
        <v>2</v>
      </c>
      <c r="C22" s="156" t="s">
        <v>228</v>
      </c>
      <c r="D22" s="156"/>
      <c r="E22" s="156"/>
      <c r="F22" s="156"/>
      <c r="G22" s="156"/>
    </row>
    <row r="23" spans="1:7" ht="18.75">
      <c r="A23" s="59"/>
      <c r="B23" s="60" t="s">
        <v>3</v>
      </c>
      <c r="C23" s="156"/>
      <c r="D23" s="156"/>
      <c r="E23" s="156"/>
      <c r="F23" s="156"/>
      <c r="G23" s="156"/>
    </row>
    <row r="24" spans="1:7" ht="18.75">
      <c r="A24" s="59"/>
      <c r="B24" s="60" t="s">
        <v>4</v>
      </c>
      <c r="C24" s="161"/>
      <c r="D24" s="162"/>
      <c r="E24" s="162"/>
      <c r="F24" s="162"/>
      <c r="G24" s="162"/>
    </row>
    <row r="25" spans="1:7" ht="18.75">
      <c r="A25" s="59"/>
      <c r="B25" s="60" t="s">
        <v>5</v>
      </c>
      <c r="C25" s="156" t="s">
        <v>132</v>
      </c>
      <c r="D25" s="156"/>
      <c r="E25" s="156"/>
      <c r="F25" s="156"/>
      <c r="G25" s="156"/>
    </row>
    <row r="26" spans="1:7" ht="18.75">
      <c r="A26" s="61"/>
      <c r="B26" s="62" t="s">
        <v>6</v>
      </c>
      <c r="C26" s="157" t="s">
        <v>7</v>
      </c>
      <c r="D26" s="157"/>
      <c r="E26" s="157"/>
      <c r="F26" s="61" t="s">
        <v>8</v>
      </c>
      <c r="G26" s="63"/>
    </row>
    <row r="27" spans="1:7" ht="18.75">
      <c r="A27" s="61"/>
      <c r="B27" s="62" t="s">
        <v>9</v>
      </c>
      <c r="C27" s="158" t="s">
        <v>10</v>
      </c>
      <c r="D27" s="158"/>
      <c r="E27" s="158"/>
      <c r="F27" s="61" t="s">
        <v>11</v>
      </c>
      <c r="G27" s="64">
        <v>45146</v>
      </c>
    </row>
    <row r="28" spans="1:7" ht="32.25">
      <c r="A28" s="65" t="s">
        <v>12</v>
      </c>
      <c r="B28" s="66" t="s">
        <v>13</v>
      </c>
      <c r="C28" s="66" t="s">
        <v>14</v>
      </c>
      <c r="D28" s="66" t="s">
        <v>15</v>
      </c>
      <c r="E28" s="66" t="s">
        <v>16</v>
      </c>
      <c r="F28" s="67" t="s">
        <v>17</v>
      </c>
      <c r="G28" s="68" t="s">
        <v>18</v>
      </c>
    </row>
    <row r="29" spans="1:7" ht="36" customHeight="1">
      <c r="A29" s="69">
        <v>1</v>
      </c>
      <c r="B29" s="70" t="s">
        <v>114</v>
      </c>
      <c r="C29" s="70"/>
      <c r="D29" s="71" t="s">
        <v>23</v>
      </c>
      <c r="E29" s="71"/>
      <c r="F29" s="72" t="s">
        <v>19</v>
      </c>
      <c r="G29" s="73"/>
    </row>
    <row r="30" spans="1:7" ht="44.25" customHeight="1">
      <c r="A30" s="69">
        <v>2</v>
      </c>
      <c r="B30" s="70" t="s">
        <v>133</v>
      </c>
      <c r="C30" s="70"/>
      <c r="D30" s="70" t="s">
        <v>134</v>
      </c>
      <c r="E30" s="71"/>
      <c r="F30" s="72" t="s">
        <v>19</v>
      </c>
      <c r="G30" s="73"/>
    </row>
    <row r="31" spans="1:7" ht="30.75" customHeight="1">
      <c r="A31" s="69">
        <v>3</v>
      </c>
      <c r="B31" s="70" t="s">
        <v>138</v>
      </c>
      <c r="C31" s="70"/>
      <c r="D31" s="70" t="s">
        <v>23</v>
      </c>
      <c r="E31" s="71"/>
      <c r="F31" s="72" t="s">
        <v>19</v>
      </c>
      <c r="G31" s="73"/>
    </row>
    <row r="32" spans="1:7" ht="57.75" customHeight="1">
      <c r="A32" s="69">
        <v>4</v>
      </c>
      <c r="B32" s="71" t="s">
        <v>139</v>
      </c>
      <c r="C32" s="71"/>
      <c r="D32" s="71" t="s">
        <v>135</v>
      </c>
      <c r="E32" s="71"/>
      <c r="F32" s="72" t="s">
        <v>19</v>
      </c>
      <c r="G32" s="74"/>
    </row>
    <row r="33" spans="1:7" ht="42.75" customHeight="1">
      <c r="A33" s="69">
        <v>5</v>
      </c>
      <c r="B33" s="71" t="s">
        <v>140</v>
      </c>
      <c r="C33" s="71" t="s">
        <v>136</v>
      </c>
      <c r="D33" s="71" t="s">
        <v>23</v>
      </c>
      <c r="E33" s="71"/>
      <c r="F33" s="72" t="s">
        <v>19</v>
      </c>
      <c r="G33" s="74"/>
    </row>
    <row r="34" spans="1:7" ht="41.25" customHeight="1">
      <c r="A34" s="69">
        <v>6</v>
      </c>
      <c r="B34" s="71" t="s">
        <v>141</v>
      </c>
      <c r="C34" s="71" t="s">
        <v>137</v>
      </c>
      <c r="D34" s="71" t="s">
        <v>23</v>
      </c>
      <c r="E34" s="71"/>
      <c r="F34" s="72" t="s">
        <v>19</v>
      </c>
      <c r="G34" s="74"/>
    </row>
    <row r="35" spans="1:7" ht="42.75" customHeight="1">
      <c r="A35" s="69">
        <v>7</v>
      </c>
      <c r="B35" s="71" t="s">
        <v>142</v>
      </c>
      <c r="C35" s="71"/>
      <c r="D35" s="71" t="s">
        <v>23</v>
      </c>
      <c r="E35" s="71"/>
      <c r="F35" s="72" t="s">
        <v>19</v>
      </c>
      <c r="G35" s="74"/>
    </row>
    <row r="36" spans="1:7" ht="42.75" customHeight="1">
      <c r="A36" s="69">
        <v>8</v>
      </c>
      <c r="B36" s="71" t="s">
        <v>143</v>
      </c>
      <c r="C36" s="71"/>
      <c r="D36" s="71" t="s">
        <v>23</v>
      </c>
      <c r="E36" s="71"/>
      <c r="F36" s="72" t="s">
        <v>19</v>
      </c>
      <c r="G36" s="74"/>
    </row>
    <row r="37" spans="1:7" ht="42" customHeight="1">
      <c r="A37" s="69">
        <v>9</v>
      </c>
      <c r="B37" s="71" t="s">
        <v>144</v>
      </c>
      <c r="C37" s="71"/>
      <c r="D37" s="71" t="s">
        <v>23</v>
      </c>
      <c r="E37" s="71"/>
      <c r="F37" s="72" t="s">
        <v>19</v>
      </c>
      <c r="G37" s="74"/>
    </row>
    <row r="38" spans="1:7" ht="54.75" customHeight="1">
      <c r="A38" s="69">
        <v>10</v>
      </c>
      <c r="B38" s="71" t="s">
        <v>145</v>
      </c>
      <c r="C38" s="71"/>
      <c r="D38" s="71" t="s">
        <v>23</v>
      </c>
      <c r="E38" s="71"/>
      <c r="F38" s="72" t="s">
        <v>19</v>
      </c>
      <c r="G38" s="74"/>
    </row>
    <row r="39" spans="1:7" ht="41.25" customHeight="1">
      <c r="A39" s="69">
        <v>11</v>
      </c>
      <c r="B39" s="71" t="s">
        <v>146</v>
      </c>
      <c r="C39" s="71"/>
      <c r="D39" s="71" t="s">
        <v>23</v>
      </c>
      <c r="E39" s="71"/>
      <c r="F39" s="72" t="s">
        <v>19</v>
      </c>
      <c r="G39" s="74"/>
    </row>
    <row r="40" spans="1:7" ht="43.5" customHeight="1">
      <c r="A40" s="69">
        <v>12</v>
      </c>
      <c r="B40" s="71" t="s">
        <v>147</v>
      </c>
      <c r="C40" s="71"/>
      <c r="D40" s="71" t="s">
        <v>23</v>
      </c>
      <c r="E40" s="71"/>
      <c r="F40" s="72" t="s">
        <v>19</v>
      </c>
      <c r="G40" s="74"/>
    </row>
    <row r="41" spans="1:7" ht="40.5" customHeight="1">
      <c r="A41" s="69">
        <v>13</v>
      </c>
      <c r="B41" s="71" t="s">
        <v>148</v>
      </c>
      <c r="C41" s="71"/>
      <c r="D41" s="71" t="s">
        <v>23</v>
      </c>
      <c r="E41" s="71"/>
      <c r="F41" s="72" t="s">
        <v>19</v>
      </c>
      <c r="G41" s="74"/>
    </row>
    <row r="42" spans="1:7" ht="33" customHeight="1">
      <c r="A42" s="69">
        <v>14</v>
      </c>
      <c r="B42" s="71" t="s">
        <v>149</v>
      </c>
      <c r="C42" s="71"/>
      <c r="D42" s="71" t="s">
        <v>23</v>
      </c>
      <c r="E42" s="71"/>
      <c r="F42" s="72" t="s">
        <v>19</v>
      </c>
      <c r="G42" s="74"/>
    </row>
    <row r="43" spans="1:7" ht="36" customHeight="1">
      <c r="A43" s="69">
        <v>15</v>
      </c>
      <c r="B43" s="71" t="s">
        <v>150</v>
      </c>
      <c r="C43" s="71"/>
      <c r="D43" s="71" t="s">
        <v>151</v>
      </c>
      <c r="E43" s="71"/>
      <c r="F43" s="72" t="s">
        <v>19</v>
      </c>
      <c r="G43" s="74"/>
    </row>
    <row r="44" spans="1:7" ht="40.5" customHeight="1">
      <c r="A44" s="69">
        <v>16</v>
      </c>
      <c r="B44" s="71" t="s">
        <v>153</v>
      </c>
      <c r="C44" s="71"/>
      <c r="D44" s="71" t="s">
        <v>154</v>
      </c>
      <c r="E44" s="71" t="s">
        <v>279</v>
      </c>
      <c r="F44" s="72" t="s">
        <v>19</v>
      </c>
      <c r="G44" s="74"/>
    </row>
    <row r="45" spans="1:7" ht="23.25" customHeight="1">
      <c r="A45" s="59"/>
      <c r="B45" s="75" t="s">
        <v>20</v>
      </c>
      <c r="C45" s="75"/>
      <c r="D45" s="76"/>
      <c r="E45" s="76"/>
      <c r="F45" s="72" t="s">
        <v>19</v>
      </c>
      <c r="G45" s="76"/>
    </row>
    <row r="48" spans="1:7" ht="15.75">
      <c r="A48" s="159" t="s">
        <v>155</v>
      </c>
      <c r="B48" s="159"/>
      <c r="C48" s="159"/>
      <c r="D48" s="159"/>
      <c r="E48" s="159"/>
      <c r="F48" s="159"/>
      <c r="G48" s="159"/>
    </row>
    <row r="49" spans="1:7" ht="18.75">
      <c r="A49" s="59"/>
      <c r="B49" s="60" t="s">
        <v>0</v>
      </c>
      <c r="C49" s="160" t="s">
        <v>157</v>
      </c>
      <c r="D49" s="156"/>
      <c r="E49" s="156"/>
      <c r="F49" s="60" t="s">
        <v>1</v>
      </c>
      <c r="G49" s="89" t="s">
        <v>158</v>
      </c>
    </row>
    <row r="50" spans="1:7" ht="18.75">
      <c r="A50" s="59"/>
      <c r="B50" s="60" t="s">
        <v>2</v>
      </c>
      <c r="C50" s="156"/>
      <c r="D50" s="156"/>
      <c r="E50" s="156"/>
      <c r="F50" s="156"/>
      <c r="G50" s="156"/>
    </row>
    <row r="51" spans="1:7" ht="18.75">
      <c r="A51" s="59"/>
      <c r="B51" s="60" t="s">
        <v>3</v>
      </c>
      <c r="C51" s="156"/>
      <c r="D51" s="156"/>
      <c r="E51" s="156"/>
      <c r="F51" s="156"/>
      <c r="G51" s="156"/>
    </row>
    <row r="52" spans="1:7" ht="18.75">
      <c r="A52" s="59"/>
      <c r="B52" s="60" t="s">
        <v>4</v>
      </c>
      <c r="C52" s="161"/>
      <c r="D52" s="162"/>
      <c r="E52" s="162"/>
      <c r="F52" s="162"/>
      <c r="G52" s="162"/>
    </row>
    <row r="53" spans="1:7" ht="18.75">
      <c r="A53" s="59"/>
      <c r="B53" s="60" t="s">
        <v>5</v>
      </c>
      <c r="C53" s="156" t="s">
        <v>132</v>
      </c>
      <c r="D53" s="156"/>
      <c r="E53" s="156"/>
      <c r="F53" s="156"/>
      <c r="G53" s="156"/>
    </row>
    <row r="54" spans="1:7" ht="18.75">
      <c r="A54" s="61"/>
      <c r="B54" s="62" t="s">
        <v>6</v>
      </c>
      <c r="C54" s="157" t="s">
        <v>7</v>
      </c>
      <c r="D54" s="157"/>
      <c r="E54" s="157"/>
      <c r="F54" s="61" t="s">
        <v>8</v>
      </c>
      <c r="G54" s="63"/>
    </row>
    <row r="55" spans="1:7" ht="18.75">
      <c r="A55" s="61"/>
      <c r="B55" s="62" t="s">
        <v>9</v>
      </c>
      <c r="C55" s="158" t="s">
        <v>10</v>
      </c>
      <c r="D55" s="158"/>
      <c r="E55" s="158"/>
      <c r="F55" s="61" t="s">
        <v>11</v>
      </c>
      <c r="G55" s="64">
        <v>45146</v>
      </c>
    </row>
    <row r="56" spans="1:7" ht="32.25">
      <c r="A56" s="65" t="s">
        <v>12</v>
      </c>
      <c r="B56" s="66" t="s">
        <v>13</v>
      </c>
      <c r="C56" s="66" t="s">
        <v>14</v>
      </c>
      <c r="D56" s="66" t="s">
        <v>15</v>
      </c>
      <c r="E56" s="66" t="s">
        <v>16</v>
      </c>
      <c r="F56" s="67" t="s">
        <v>17</v>
      </c>
      <c r="G56" s="68" t="s">
        <v>18</v>
      </c>
    </row>
    <row r="57" spans="1:7" ht="30" customHeight="1">
      <c r="A57" s="69">
        <v>1</v>
      </c>
      <c r="B57" s="70" t="s">
        <v>114</v>
      </c>
      <c r="C57" s="70"/>
      <c r="D57" s="71" t="s">
        <v>23</v>
      </c>
      <c r="E57" s="71"/>
      <c r="F57" s="72" t="s">
        <v>19</v>
      </c>
      <c r="G57" s="73"/>
    </row>
    <row r="58" spans="1:7" ht="37.5">
      <c r="A58" s="69">
        <v>2</v>
      </c>
      <c r="B58" s="70" t="s">
        <v>133</v>
      </c>
      <c r="C58" s="70"/>
      <c r="D58" s="70" t="s">
        <v>134</v>
      </c>
      <c r="E58" s="71"/>
      <c r="F58" s="72" t="s">
        <v>19</v>
      </c>
      <c r="G58" s="73"/>
    </row>
    <row r="59" spans="1:7" ht="34.5" customHeight="1">
      <c r="A59" s="69">
        <v>3</v>
      </c>
      <c r="B59" s="70" t="s">
        <v>138</v>
      </c>
      <c r="C59" s="70"/>
      <c r="D59" s="70" t="s">
        <v>23</v>
      </c>
      <c r="E59" s="71"/>
      <c r="F59" s="72" t="s">
        <v>19</v>
      </c>
      <c r="G59" s="73"/>
    </row>
    <row r="60" spans="1:7" ht="36.75" customHeight="1">
      <c r="A60" s="69">
        <v>4</v>
      </c>
      <c r="B60" s="71" t="s">
        <v>159</v>
      </c>
      <c r="C60" s="71"/>
      <c r="D60" s="71" t="s">
        <v>23</v>
      </c>
      <c r="E60" s="71"/>
      <c r="F60" s="72" t="s">
        <v>19</v>
      </c>
      <c r="G60" s="74"/>
    </row>
    <row r="61" spans="1:7" s="95" customFormat="1" ht="43.5" customHeight="1">
      <c r="A61" s="91">
        <v>5</v>
      </c>
      <c r="B61" s="92" t="s">
        <v>160</v>
      </c>
      <c r="C61" s="92" t="s">
        <v>137</v>
      </c>
      <c r="D61" s="92" t="s">
        <v>23</v>
      </c>
      <c r="E61" s="92"/>
      <c r="F61" s="93" t="s">
        <v>19</v>
      </c>
      <c r="G61" s="94" t="s">
        <v>162</v>
      </c>
    </row>
    <row r="62" spans="1:7" ht="46.5" customHeight="1">
      <c r="A62" s="69">
        <v>6</v>
      </c>
      <c r="B62" s="71" t="s">
        <v>161</v>
      </c>
      <c r="C62" s="71"/>
      <c r="D62" s="71" t="s">
        <v>23</v>
      </c>
      <c r="E62" s="71"/>
      <c r="F62" s="72" t="s">
        <v>19</v>
      </c>
      <c r="G62" s="74"/>
    </row>
    <row r="63" spans="1:7" ht="48.75" customHeight="1">
      <c r="A63" s="69">
        <v>7</v>
      </c>
      <c r="B63" s="71" t="s">
        <v>163</v>
      </c>
      <c r="C63" s="71"/>
      <c r="D63" s="71" t="s">
        <v>23</v>
      </c>
      <c r="E63" s="71"/>
      <c r="F63" s="72" t="s">
        <v>19</v>
      </c>
      <c r="G63" s="74"/>
    </row>
    <row r="64" spans="1:7" ht="43.5" customHeight="1">
      <c r="A64" s="69">
        <v>8</v>
      </c>
      <c r="B64" s="71" t="s">
        <v>164</v>
      </c>
      <c r="C64" s="71"/>
      <c r="D64" s="71" t="s">
        <v>23</v>
      </c>
      <c r="E64" s="71"/>
      <c r="F64" s="72" t="s">
        <v>19</v>
      </c>
      <c r="G64" s="74"/>
    </row>
    <row r="65" spans="1:7" ht="45" customHeight="1">
      <c r="A65" s="69">
        <v>9</v>
      </c>
      <c r="B65" s="71" t="s">
        <v>145</v>
      </c>
      <c r="C65" s="71"/>
      <c r="D65" s="71" t="s">
        <v>23</v>
      </c>
      <c r="E65" s="71"/>
      <c r="F65" s="72" t="s">
        <v>19</v>
      </c>
      <c r="G65" s="74"/>
    </row>
    <row r="66" spans="1:7" ht="46.5" customHeight="1">
      <c r="A66" s="69">
        <v>10</v>
      </c>
      <c r="B66" s="71" t="s">
        <v>165</v>
      </c>
      <c r="C66" s="71"/>
      <c r="D66" s="71" t="s">
        <v>23</v>
      </c>
      <c r="E66" s="71"/>
      <c r="F66" s="72" t="s">
        <v>19</v>
      </c>
      <c r="G66" s="74"/>
    </row>
    <row r="67" spans="1:7" ht="46.5" customHeight="1">
      <c r="A67" s="69">
        <v>11</v>
      </c>
      <c r="B67" s="71" t="s">
        <v>147</v>
      </c>
      <c r="C67" s="71"/>
      <c r="D67" s="71" t="s">
        <v>23</v>
      </c>
      <c r="E67" s="71"/>
      <c r="F67" s="72" t="s">
        <v>19</v>
      </c>
      <c r="G67" s="74"/>
    </row>
    <row r="68" spans="1:7" ht="42.75" customHeight="1">
      <c r="A68" s="69">
        <v>12</v>
      </c>
      <c r="B68" s="71" t="s">
        <v>166</v>
      </c>
      <c r="C68" s="71"/>
      <c r="D68" s="71" t="s">
        <v>23</v>
      </c>
      <c r="E68" s="71"/>
      <c r="F68" s="72" t="s">
        <v>19</v>
      </c>
      <c r="G68" s="74"/>
    </row>
    <row r="69" spans="1:7" ht="41.25" customHeight="1">
      <c r="A69" s="69">
        <v>13</v>
      </c>
      <c r="B69" s="71" t="s">
        <v>167</v>
      </c>
      <c r="C69" s="71"/>
      <c r="D69" s="71" t="s">
        <v>23</v>
      </c>
      <c r="E69" s="71"/>
      <c r="F69" s="72" t="s">
        <v>19</v>
      </c>
      <c r="G69" s="74"/>
    </row>
    <row r="70" spans="1:7" ht="37.5">
      <c r="A70" s="69">
        <v>14</v>
      </c>
      <c r="B70" s="71" t="s">
        <v>150</v>
      </c>
      <c r="C70" s="71"/>
      <c r="D70" s="71" t="s">
        <v>151</v>
      </c>
      <c r="E70" s="71"/>
      <c r="F70" s="72" t="s">
        <v>19</v>
      </c>
      <c r="G70" s="74"/>
    </row>
    <row r="71" spans="1:7" ht="37.5">
      <c r="A71" s="69">
        <v>15</v>
      </c>
      <c r="B71" s="71" t="s">
        <v>153</v>
      </c>
      <c r="C71" s="71"/>
      <c r="D71" s="71" t="s">
        <v>154</v>
      </c>
      <c r="E71" s="71" t="s">
        <v>136</v>
      </c>
      <c r="F71" s="72" t="s">
        <v>19</v>
      </c>
      <c r="G71" s="74"/>
    </row>
    <row r="72" spans="1:7" ht="18.75">
      <c r="A72" s="59"/>
      <c r="B72" s="75" t="s">
        <v>20</v>
      </c>
      <c r="C72" s="75"/>
      <c r="D72" s="76"/>
      <c r="E72" s="76"/>
      <c r="F72" s="72" t="s">
        <v>19</v>
      </c>
      <c r="G72" s="76"/>
    </row>
    <row r="74" spans="1:7" ht="15.75">
      <c r="A74" s="163" t="s">
        <v>168</v>
      </c>
      <c r="B74" s="163"/>
      <c r="C74" s="163"/>
      <c r="D74" s="163"/>
      <c r="E74" s="163"/>
      <c r="F74" s="163"/>
      <c r="G74" s="163"/>
    </row>
    <row r="75" spans="1:7" ht="18.75">
      <c r="A75" s="59"/>
      <c r="B75" s="60" t="s">
        <v>0</v>
      </c>
      <c r="C75" s="160" t="s">
        <v>170</v>
      </c>
      <c r="D75" s="156"/>
      <c r="E75" s="156"/>
      <c r="F75" s="60" t="s">
        <v>1</v>
      </c>
      <c r="G75" s="89" t="s">
        <v>169</v>
      </c>
    </row>
    <row r="76" spans="1:7" ht="18.75">
      <c r="A76" s="59"/>
      <c r="B76" s="60" t="s">
        <v>2</v>
      </c>
      <c r="C76" s="156" t="s">
        <v>181</v>
      </c>
      <c r="D76" s="156"/>
      <c r="E76" s="156"/>
      <c r="F76" s="156"/>
      <c r="G76" s="156"/>
    </row>
    <row r="77" spans="1:7" ht="18.75">
      <c r="A77" s="59"/>
      <c r="B77" s="60" t="s">
        <v>3</v>
      </c>
      <c r="C77" s="156"/>
      <c r="D77" s="156"/>
      <c r="E77" s="156"/>
      <c r="F77" s="156"/>
      <c r="G77" s="156"/>
    </row>
    <row r="78" spans="1:7" ht="18.75">
      <c r="A78" s="59"/>
      <c r="B78" s="60" t="s">
        <v>4</v>
      </c>
      <c r="C78" s="161"/>
      <c r="D78" s="162"/>
      <c r="E78" s="162"/>
      <c r="F78" s="162"/>
      <c r="G78" s="162"/>
    </row>
    <row r="79" spans="1:7" ht="18.75">
      <c r="A79" s="59"/>
      <c r="B79" s="60" t="s">
        <v>5</v>
      </c>
      <c r="C79" s="156" t="s">
        <v>192</v>
      </c>
      <c r="D79" s="156"/>
      <c r="E79" s="156"/>
      <c r="F79" s="156"/>
      <c r="G79" s="156"/>
    </row>
    <row r="80" spans="1:7" ht="18.75">
      <c r="A80" s="61"/>
      <c r="B80" s="62" t="s">
        <v>6</v>
      </c>
      <c r="C80" s="157" t="s">
        <v>7</v>
      </c>
      <c r="D80" s="157"/>
      <c r="E80" s="157"/>
      <c r="F80" s="61" t="s">
        <v>8</v>
      </c>
      <c r="G80" s="63"/>
    </row>
    <row r="81" spans="1:7" ht="18.75">
      <c r="A81" s="61"/>
      <c r="B81" s="62" t="s">
        <v>9</v>
      </c>
      <c r="C81" s="158" t="s">
        <v>10</v>
      </c>
      <c r="D81" s="158"/>
      <c r="E81" s="158"/>
      <c r="F81" s="61" t="s">
        <v>11</v>
      </c>
      <c r="G81" s="64">
        <v>45146</v>
      </c>
    </row>
    <row r="82" spans="1:7" ht="32.25">
      <c r="A82" s="65" t="s">
        <v>12</v>
      </c>
      <c r="B82" s="66" t="s">
        <v>13</v>
      </c>
      <c r="C82" s="66" t="s">
        <v>14</v>
      </c>
      <c r="D82" s="66" t="s">
        <v>15</v>
      </c>
      <c r="E82" s="66" t="s">
        <v>16</v>
      </c>
      <c r="F82" s="67" t="s">
        <v>17</v>
      </c>
      <c r="G82" s="68" t="s">
        <v>18</v>
      </c>
    </row>
    <row r="83" spans="1:7" ht="33.75" customHeight="1">
      <c r="A83" s="69">
        <v>1</v>
      </c>
      <c r="B83" s="70" t="s">
        <v>119</v>
      </c>
      <c r="C83" s="70"/>
      <c r="D83" s="71" t="s">
        <v>23</v>
      </c>
      <c r="E83" s="71"/>
      <c r="F83" s="72" t="s">
        <v>19</v>
      </c>
      <c r="G83" s="73"/>
    </row>
    <row r="84" spans="1:7" ht="40.5" customHeight="1">
      <c r="A84" s="69">
        <v>2</v>
      </c>
      <c r="B84" s="70" t="s">
        <v>171</v>
      </c>
      <c r="C84" s="70"/>
      <c r="D84" s="70" t="s">
        <v>172</v>
      </c>
      <c r="E84" s="71"/>
      <c r="F84" s="72" t="s">
        <v>19</v>
      </c>
      <c r="G84" s="73"/>
    </row>
    <row r="85" spans="1:7" ht="44.25" customHeight="1">
      <c r="A85" s="69">
        <v>3</v>
      </c>
      <c r="B85" s="71" t="s">
        <v>173</v>
      </c>
      <c r="C85" s="71"/>
      <c r="D85" s="71" t="s">
        <v>174</v>
      </c>
      <c r="E85" s="71"/>
      <c r="F85" s="72" t="s">
        <v>19</v>
      </c>
      <c r="G85" s="74"/>
    </row>
    <row r="86" spans="1:7" ht="43.5" customHeight="1">
      <c r="A86" s="69">
        <v>4</v>
      </c>
      <c r="B86" s="70" t="s">
        <v>167</v>
      </c>
      <c r="C86" s="70" t="s">
        <v>175</v>
      </c>
      <c r="D86" s="96" t="s">
        <v>176</v>
      </c>
      <c r="E86" s="71"/>
      <c r="F86" s="72" t="s">
        <v>19</v>
      </c>
      <c r="G86" s="73"/>
    </row>
    <row r="87" spans="1:7" ht="39.75" customHeight="1">
      <c r="A87" s="69">
        <v>5</v>
      </c>
      <c r="B87" s="70" t="s">
        <v>177</v>
      </c>
      <c r="C87" s="70"/>
      <c r="D87" s="71" t="s">
        <v>178</v>
      </c>
      <c r="E87" s="71" t="s">
        <v>136</v>
      </c>
      <c r="F87" s="72" t="s">
        <v>19</v>
      </c>
      <c r="G87" s="73"/>
    </row>
    <row r="88" spans="1:7" ht="43.5" customHeight="1">
      <c r="A88" s="69">
        <v>6</v>
      </c>
      <c r="B88" s="70" t="s">
        <v>179</v>
      </c>
      <c r="C88" s="70"/>
      <c r="D88" s="71" t="s">
        <v>180</v>
      </c>
      <c r="E88" s="71"/>
      <c r="F88" s="72" t="s">
        <v>19</v>
      </c>
      <c r="G88" s="73"/>
    </row>
    <row r="89" spans="1:7" ht="18.75">
      <c r="A89" s="59"/>
      <c r="B89" s="75" t="s">
        <v>20</v>
      </c>
      <c r="C89" s="75"/>
      <c r="D89" s="76"/>
      <c r="E89" s="76"/>
      <c r="F89" s="72" t="s">
        <v>19</v>
      </c>
      <c r="G89" s="76"/>
    </row>
    <row r="91" spans="1:7" ht="15.75">
      <c r="A91" s="159" t="s">
        <v>182</v>
      </c>
      <c r="B91" s="159"/>
      <c r="C91" s="159"/>
      <c r="D91" s="159"/>
      <c r="E91" s="159"/>
      <c r="F91" s="159"/>
      <c r="G91" s="159"/>
    </row>
    <row r="92" spans="1:7" ht="18.75">
      <c r="A92" s="59"/>
      <c r="B92" s="60" t="s">
        <v>0</v>
      </c>
      <c r="C92" s="160" t="s">
        <v>194</v>
      </c>
      <c r="D92" s="156"/>
      <c r="E92" s="156"/>
      <c r="F92" s="60" t="s">
        <v>1</v>
      </c>
      <c r="G92" s="89" t="s">
        <v>191</v>
      </c>
    </row>
    <row r="93" spans="1:7" ht="18.75">
      <c r="A93" s="59"/>
      <c r="B93" s="60" t="s">
        <v>2</v>
      </c>
      <c r="C93" s="156" t="s">
        <v>181</v>
      </c>
      <c r="D93" s="156"/>
      <c r="E93" s="156"/>
      <c r="F93" s="156"/>
      <c r="G93" s="156"/>
    </row>
    <row r="94" spans="1:7" ht="18.75">
      <c r="A94" s="59"/>
      <c r="B94" s="60" t="s">
        <v>3</v>
      </c>
      <c r="C94" s="156"/>
      <c r="D94" s="156"/>
      <c r="E94" s="156"/>
      <c r="F94" s="156"/>
      <c r="G94" s="156"/>
    </row>
    <row r="95" spans="1:7" ht="18.75">
      <c r="A95" s="59"/>
      <c r="B95" s="60" t="s">
        <v>4</v>
      </c>
      <c r="C95" s="161"/>
      <c r="D95" s="162"/>
      <c r="E95" s="162"/>
      <c r="F95" s="162"/>
      <c r="G95" s="162"/>
    </row>
    <row r="96" spans="1:7" ht="18.75">
      <c r="A96" s="59"/>
      <c r="B96" s="60" t="s">
        <v>5</v>
      </c>
      <c r="C96" s="156" t="s">
        <v>190</v>
      </c>
      <c r="D96" s="156"/>
      <c r="E96" s="156"/>
      <c r="F96" s="156"/>
      <c r="G96" s="156"/>
    </row>
    <row r="97" spans="1:7" ht="18.75">
      <c r="A97" s="61"/>
      <c r="B97" s="62" t="s">
        <v>6</v>
      </c>
      <c r="C97" s="157" t="s">
        <v>7</v>
      </c>
      <c r="D97" s="157"/>
      <c r="E97" s="157"/>
      <c r="F97" s="61" t="s">
        <v>8</v>
      </c>
      <c r="G97" s="63"/>
    </row>
    <row r="98" spans="1:7" ht="18.75">
      <c r="A98" s="61"/>
      <c r="B98" s="62" t="s">
        <v>9</v>
      </c>
      <c r="C98" s="158" t="s">
        <v>10</v>
      </c>
      <c r="D98" s="158"/>
      <c r="E98" s="158"/>
      <c r="F98" s="61" t="s">
        <v>11</v>
      </c>
      <c r="G98" s="64">
        <v>45146</v>
      </c>
    </row>
    <row r="99" spans="1:7" ht="32.25">
      <c r="A99" s="65" t="s">
        <v>12</v>
      </c>
      <c r="B99" s="66" t="s">
        <v>13</v>
      </c>
      <c r="C99" s="66" t="s">
        <v>14</v>
      </c>
      <c r="D99" s="66" t="s">
        <v>15</v>
      </c>
      <c r="E99" s="66" t="s">
        <v>16</v>
      </c>
      <c r="F99" s="67" t="s">
        <v>17</v>
      </c>
      <c r="G99" s="68" t="s">
        <v>18</v>
      </c>
    </row>
    <row r="100" spans="1:7" ht="38.25" customHeight="1">
      <c r="A100" s="69">
        <v>1</v>
      </c>
      <c r="B100" s="70" t="s">
        <v>119</v>
      </c>
      <c r="C100" s="70"/>
      <c r="D100" s="71" t="s">
        <v>23</v>
      </c>
      <c r="E100" s="71"/>
      <c r="F100" s="72" t="s">
        <v>19</v>
      </c>
      <c r="G100" s="73"/>
    </row>
    <row r="101" spans="1:7" ht="37.5">
      <c r="A101" s="69">
        <v>2</v>
      </c>
      <c r="B101" s="70" t="s">
        <v>183</v>
      </c>
      <c r="C101" s="70"/>
      <c r="D101" s="70" t="s">
        <v>193</v>
      </c>
      <c r="E101" s="71"/>
      <c r="F101" s="72" t="s">
        <v>19</v>
      </c>
      <c r="G101" s="73"/>
    </row>
    <row r="102" spans="1:7" ht="45.75" customHeight="1">
      <c r="A102" s="69">
        <v>3</v>
      </c>
      <c r="B102" s="71" t="s">
        <v>184</v>
      </c>
      <c r="C102" s="71"/>
      <c r="D102" s="71" t="s">
        <v>185</v>
      </c>
      <c r="E102" s="71"/>
      <c r="F102" s="72" t="s">
        <v>19</v>
      </c>
      <c r="G102" s="74"/>
    </row>
    <row r="103" spans="1:7" ht="46.5" customHeight="1">
      <c r="A103" s="69">
        <v>4</v>
      </c>
      <c r="B103" s="70" t="s">
        <v>186</v>
      </c>
      <c r="C103" s="70" t="s">
        <v>175</v>
      </c>
      <c r="D103" s="96" t="s">
        <v>23</v>
      </c>
      <c r="E103" s="71"/>
      <c r="F103" s="72" t="s">
        <v>19</v>
      </c>
      <c r="G103" s="73"/>
    </row>
    <row r="104" spans="1:7" ht="37.5">
      <c r="A104" s="69">
        <v>5</v>
      </c>
      <c r="B104" s="70" t="s">
        <v>167</v>
      </c>
      <c r="C104" s="70"/>
      <c r="D104" s="71" t="s">
        <v>187</v>
      </c>
      <c r="E104" s="71" t="s">
        <v>175</v>
      </c>
      <c r="F104" s="72" t="s">
        <v>19</v>
      </c>
      <c r="G104" s="73"/>
    </row>
    <row r="105" spans="1:7" ht="18.75">
      <c r="A105" s="69">
        <v>6</v>
      </c>
      <c r="B105" s="70" t="s">
        <v>177</v>
      </c>
      <c r="C105" s="70"/>
      <c r="D105" s="71" t="s">
        <v>178</v>
      </c>
      <c r="E105" s="71" t="s">
        <v>188</v>
      </c>
      <c r="F105" s="72" t="s">
        <v>19</v>
      </c>
      <c r="G105" s="73"/>
    </row>
    <row r="106" spans="1:7" ht="37.5">
      <c r="A106" s="69">
        <v>7</v>
      </c>
      <c r="B106" s="70" t="s">
        <v>179</v>
      </c>
      <c r="C106" s="70"/>
      <c r="D106" s="71" t="s">
        <v>180</v>
      </c>
      <c r="E106" s="71"/>
      <c r="F106" s="72" t="s">
        <v>19</v>
      </c>
      <c r="G106" s="73"/>
    </row>
    <row r="107" spans="1:7" ht="18.75">
      <c r="A107" s="59"/>
      <c r="B107" s="75" t="s">
        <v>20</v>
      </c>
      <c r="C107" s="75"/>
      <c r="D107" s="76"/>
      <c r="E107" s="76"/>
      <c r="F107" s="72" t="s">
        <v>19</v>
      </c>
      <c r="G107" s="76"/>
    </row>
    <row r="109" spans="1:7" ht="15.75">
      <c r="A109" s="159" t="s">
        <v>189</v>
      </c>
      <c r="B109" s="159"/>
      <c r="C109" s="159"/>
      <c r="D109" s="159"/>
      <c r="E109" s="159"/>
      <c r="F109" s="159"/>
      <c r="G109" s="159"/>
    </row>
    <row r="110" spans="1:7" ht="18.75">
      <c r="A110" s="59"/>
      <c r="B110" s="60" t="s">
        <v>0</v>
      </c>
      <c r="C110" s="160" t="s">
        <v>195</v>
      </c>
      <c r="D110" s="156"/>
      <c r="E110" s="156"/>
      <c r="F110" s="60" t="s">
        <v>1</v>
      </c>
      <c r="G110" s="89" t="s">
        <v>213</v>
      </c>
    </row>
    <row r="111" spans="1:7" ht="18.75">
      <c r="A111" s="59"/>
      <c r="B111" s="60" t="s">
        <v>2</v>
      </c>
      <c r="C111" s="156" t="s">
        <v>181</v>
      </c>
      <c r="D111" s="156"/>
      <c r="E111" s="156"/>
      <c r="F111" s="156"/>
      <c r="G111" s="156"/>
    </row>
    <row r="112" spans="1:7" ht="18.75">
      <c r="A112" s="59"/>
      <c r="B112" s="60" t="s">
        <v>3</v>
      </c>
      <c r="C112" s="156"/>
      <c r="D112" s="156"/>
      <c r="E112" s="156"/>
      <c r="F112" s="156"/>
      <c r="G112" s="156"/>
    </row>
    <row r="113" spans="1:7" ht="18.75">
      <c r="A113" s="59"/>
      <c r="B113" s="60" t="s">
        <v>4</v>
      </c>
      <c r="C113" s="161"/>
      <c r="D113" s="162"/>
      <c r="E113" s="162"/>
      <c r="F113" s="162"/>
      <c r="G113" s="162"/>
    </row>
    <row r="114" spans="1:7" ht="18.75">
      <c r="A114" s="59"/>
      <c r="B114" s="60" t="s">
        <v>5</v>
      </c>
      <c r="C114" s="156" t="s">
        <v>196</v>
      </c>
      <c r="D114" s="156"/>
      <c r="E114" s="156"/>
      <c r="F114" s="156"/>
      <c r="G114" s="156"/>
    </row>
    <row r="115" spans="1:7" ht="18.75">
      <c r="A115" s="61"/>
      <c r="B115" s="62" t="s">
        <v>6</v>
      </c>
      <c r="C115" s="157" t="s">
        <v>7</v>
      </c>
      <c r="D115" s="157"/>
      <c r="E115" s="157"/>
      <c r="F115" s="61" t="s">
        <v>8</v>
      </c>
      <c r="G115" s="63"/>
    </row>
    <row r="116" spans="1:7" ht="18.75">
      <c r="A116" s="61"/>
      <c r="B116" s="62" t="s">
        <v>9</v>
      </c>
      <c r="C116" s="158" t="s">
        <v>10</v>
      </c>
      <c r="D116" s="158"/>
      <c r="E116" s="158"/>
      <c r="F116" s="61" t="s">
        <v>11</v>
      </c>
      <c r="G116" s="64">
        <v>45146</v>
      </c>
    </row>
    <row r="117" spans="1:7" ht="32.25">
      <c r="A117" s="65" t="s">
        <v>12</v>
      </c>
      <c r="B117" s="66" t="s">
        <v>13</v>
      </c>
      <c r="C117" s="66" t="s">
        <v>14</v>
      </c>
      <c r="D117" s="66" t="s">
        <v>15</v>
      </c>
      <c r="E117" s="66" t="s">
        <v>16</v>
      </c>
      <c r="F117" s="67" t="s">
        <v>17</v>
      </c>
      <c r="G117" s="68" t="s">
        <v>18</v>
      </c>
    </row>
    <row r="118" spans="1:7" ht="24.75" customHeight="1">
      <c r="A118" s="69">
        <v>1</v>
      </c>
      <c r="B118" s="70" t="s">
        <v>119</v>
      </c>
      <c r="C118" s="70"/>
      <c r="D118" s="71" t="s">
        <v>23</v>
      </c>
      <c r="E118" s="71"/>
      <c r="F118" s="72" t="s">
        <v>19</v>
      </c>
      <c r="G118" s="73"/>
    </row>
    <row r="119" spans="1:7" ht="37.5">
      <c r="A119" s="69">
        <v>2</v>
      </c>
      <c r="B119" s="70" t="s">
        <v>197</v>
      </c>
      <c r="C119" s="70"/>
      <c r="D119" s="70" t="s">
        <v>198</v>
      </c>
      <c r="E119" s="71"/>
      <c r="F119" s="72" t="s">
        <v>19</v>
      </c>
      <c r="G119" s="73"/>
    </row>
    <row r="120" spans="1:7" ht="48.75" customHeight="1">
      <c r="A120" s="69">
        <v>3</v>
      </c>
      <c r="B120" s="71" t="s">
        <v>199</v>
      </c>
      <c r="C120" s="71"/>
      <c r="D120" s="71" t="s">
        <v>200</v>
      </c>
      <c r="E120" s="71"/>
      <c r="F120" s="72" t="s">
        <v>19</v>
      </c>
      <c r="G120" s="74"/>
    </row>
    <row r="121" spans="1:7" ht="48" customHeight="1">
      <c r="A121" s="69">
        <v>4</v>
      </c>
      <c r="B121" s="70" t="s">
        <v>201</v>
      </c>
      <c r="C121" s="70" t="s">
        <v>175</v>
      </c>
      <c r="D121" s="96" t="s">
        <v>23</v>
      </c>
      <c r="E121" s="71"/>
      <c r="F121" s="72" t="s">
        <v>19</v>
      </c>
      <c r="G121" s="73"/>
    </row>
    <row r="122" spans="1:7" ht="45" customHeight="1">
      <c r="A122" s="69">
        <v>5</v>
      </c>
      <c r="B122" s="70" t="s">
        <v>167</v>
      </c>
      <c r="C122" s="70"/>
      <c r="D122" s="71" t="s">
        <v>187</v>
      </c>
      <c r="E122" s="71" t="s">
        <v>175</v>
      </c>
      <c r="F122" s="72" t="s">
        <v>19</v>
      </c>
      <c r="G122" s="73"/>
    </row>
    <row r="123" spans="1:7" ht="18.75">
      <c r="A123" s="69">
        <v>6</v>
      </c>
      <c r="B123" s="70" t="s">
        <v>177</v>
      </c>
      <c r="C123" s="70"/>
      <c r="D123" s="71" t="s">
        <v>178</v>
      </c>
      <c r="E123" s="71" t="s">
        <v>188</v>
      </c>
      <c r="F123" s="72" t="s">
        <v>19</v>
      </c>
      <c r="G123" s="73"/>
    </row>
    <row r="124" spans="1:7" ht="37.5">
      <c r="A124" s="69">
        <v>7</v>
      </c>
      <c r="B124" s="70" t="s">
        <v>179</v>
      </c>
      <c r="C124" s="70"/>
      <c r="D124" s="71" t="s">
        <v>180</v>
      </c>
      <c r="E124" s="71"/>
      <c r="F124" s="72" t="s">
        <v>19</v>
      </c>
      <c r="G124" s="73"/>
    </row>
    <row r="125" spans="1:7" ht="61.5" customHeight="1">
      <c r="A125" s="69">
        <v>8</v>
      </c>
      <c r="B125" s="70" t="s">
        <v>203</v>
      </c>
      <c r="C125" s="70"/>
      <c r="D125" s="71" t="s">
        <v>202</v>
      </c>
      <c r="E125" s="71"/>
      <c r="F125" s="72" t="s">
        <v>19</v>
      </c>
      <c r="G125" s="73"/>
    </row>
    <row r="126" spans="1:7" ht="40.5" customHeight="1">
      <c r="A126" s="69">
        <v>9</v>
      </c>
      <c r="B126" s="70" t="s">
        <v>177</v>
      </c>
      <c r="C126" s="70"/>
      <c r="D126" s="71" t="s">
        <v>178</v>
      </c>
      <c r="E126" s="71" t="s">
        <v>204</v>
      </c>
      <c r="F126" s="72" t="s">
        <v>19</v>
      </c>
      <c r="G126" s="73"/>
    </row>
    <row r="127" spans="1:7" ht="18.75">
      <c r="A127" s="59"/>
      <c r="B127" s="75" t="s">
        <v>20</v>
      </c>
      <c r="C127" s="75"/>
      <c r="D127" s="76"/>
      <c r="E127" s="76"/>
      <c r="F127" s="72" t="s">
        <v>19</v>
      </c>
      <c r="G127" s="76"/>
    </row>
    <row r="130" spans="1:7" ht="15.75">
      <c r="A130" s="159" t="s">
        <v>205</v>
      </c>
      <c r="B130" s="159"/>
      <c r="C130" s="159"/>
      <c r="D130" s="159"/>
      <c r="E130" s="159"/>
      <c r="F130" s="159"/>
      <c r="G130" s="159"/>
    </row>
    <row r="131" spans="1:7" ht="18.75">
      <c r="A131" s="59"/>
      <c r="B131" s="60" t="s">
        <v>0</v>
      </c>
      <c r="C131" s="160" t="s">
        <v>206</v>
      </c>
      <c r="D131" s="156"/>
      <c r="E131" s="156"/>
      <c r="F131" s="60" t="s">
        <v>1</v>
      </c>
      <c r="G131" s="89" t="s">
        <v>212</v>
      </c>
    </row>
    <row r="132" spans="1:7" ht="18.75">
      <c r="A132" s="59"/>
      <c r="B132" s="60" t="s">
        <v>2</v>
      </c>
      <c r="C132" s="156" t="s">
        <v>181</v>
      </c>
      <c r="D132" s="156"/>
      <c r="E132" s="156"/>
      <c r="F132" s="156"/>
      <c r="G132" s="156"/>
    </row>
    <row r="133" spans="1:7" ht="18.75">
      <c r="A133" s="59"/>
      <c r="B133" s="60" t="s">
        <v>3</v>
      </c>
      <c r="C133" s="156"/>
      <c r="D133" s="156"/>
      <c r="E133" s="156"/>
      <c r="F133" s="156"/>
      <c r="G133" s="156"/>
    </row>
    <row r="134" spans="1:7" ht="18.75">
      <c r="A134" s="59"/>
      <c r="B134" s="60" t="s">
        <v>4</v>
      </c>
      <c r="C134" s="161"/>
      <c r="D134" s="162"/>
      <c r="E134" s="162"/>
      <c r="F134" s="162"/>
      <c r="G134" s="162"/>
    </row>
    <row r="135" spans="1:7" ht="18.75">
      <c r="A135" s="59"/>
      <c r="B135" s="60" t="s">
        <v>5</v>
      </c>
      <c r="C135" s="156" t="s">
        <v>207</v>
      </c>
      <c r="D135" s="156"/>
      <c r="E135" s="156"/>
      <c r="F135" s="156"/>
      <c r="G135" s="156"/>
    </row>
    <row r="136" spans="1:7" ht="18.75">
      <c r="A136" s="61"/>
      <c r="B136" s="62" t="s">
        <v>6</v>
      </c>
      <c r="C136" s="157" t="s">
        <v>7</v>
      </c>
      <c r="D136" s="157"/>
      <c r="E136" s="157"/>
      <c r="F136" s="61" t="s">
        <v>8</v>
      </c>
      <c r="G136" s="63"/>
    </row>
    <row r="137" spans="1:7" ht="18.75">
      <c r="A137" s="61"/>
      <c r="B137" s="62" t="s">
        <v>9</v>
      </c>
      <c r="C137" s="158" t="s">
        <v>10</v>
      </c>
      <c r="D137" s="158"/>
      <c r="E137" s="158"/>
      <c r="F137" s="61" t="s">
        <v>11</v>
      </c>
      <c r="G137" s="64">
        <v>45146</v>
      </c>
    </row>
    <row r="138" spans="1:7" ht="32.25">
      <c r="A138" s="65" t="s">
        <v>12</v>
      </c>
      <c r="B138" s="66" t="s">
        <v>13</v>
      </c>
      <c r="C138" s="66" t="s">
        <v>14</v>
      </c>
      <c r="D138" s="66" t="s">
        <v>15</v>
      </c>
      <c r="E138" s="66" t="s">
        <v>16</v>
      </c>
      <c r="F138" s="67" t="s">
        <v>17</v>
      </c>
      <c r="G138" s="68" t="s">
        <v>18</v>
      </c>
    </row>
    <row r="139" spans="1:7" ht="36" customHeight="1">
      <c r="A139" s="69">
        <v>1</v>
      </c>
      <c r="B139" s="70" t="s">
        <v>119</v>
      </c>
      <c r="C139" s="70"/>
      <c r="D139" s="71" t="s">
        <v>23</v>
      </c>
      <c r="E139" s="71"/>
      <c r="F139" s="72" t="s">
        <v>19</v>
      </c>
      <c r="G139" s="73"/>
    </row>
    <row r="140" spans="1:7" ht="45.75" customHeight="1">
      <c r="A140" s="69">
        <v>2</v>
      </c>
      <c r="B140" s="70" t="s">
        <v>208</v>
      </c>
      <c r="C140" s="70"/>
      <c r="D140" s="70" t="s">
        <v>209</v>
      </c>
      <c r="E140" s="71"/>
      <c r="F140" s="72" t="s">
        <v>19</v>
      </c>
      <c r="G140" s="73"/>
    </row>
    <row r="141" spans="1:7" ht="47.25" customHeight="1">
      <c r="A141" s="69">
        <v>3</v>
      </c>
      <c r="B141" s="71" t="s">
        <v>199</v>
      </c>
      <c r="C141" s="71"/>
      <c r="D141" s="71" t="s">
        <v>200</v>
      </c>
      <c r="E141" s="71"/>
      <c r="F141" s="72" t="s">
        <v>19</v>
      </c>
      <c r="G141" s="74"/>
    </row>
    <row r="142" spans="1:7" ht="45" customHeight="1">
      <c r="A142" s="69">
        <v>4</v>
      </c>
      <c r="B142" s="70" t="s">
        <v>201</v>
      </c>
      <c r="C142" s="70" t="s">
        <v>175</v>
      </c>
      <c r="D142" s="71" t="s">
        <v>200</v>
      </c>
      <c r="E142" s="71"/>
      <c r="F142" s="72" t="s">
        <v>19</v>
      </c>
      <c r="G142" s="73"/>
    </row>
    <row r="143" spans="1:7" ht="40.5" customHeight="1">
      <c r="A143" s="69">
        <v>5</v>
      </c>
      <c r="B143" s="70" t="s">
        <v>167</v>
      </c>
      <c r="C143" s="70"/>
      <c r="D143" s="71" t="s">
        <v>187</v>
      </c>
      <c r="E143" s="71" t="s">
        <v>175</v>
      </c>
      <c r="F143" s="72" t="s">
        <v>19</v>
      </c>
      <c r="G143" s="73"/>
    </row>
    <row r="144" spans="1:7" ht="18.75">
      <c r="A144" s="69">
        <v>6</v>
      </c>
      <c r="B144" s="70" t="s">
        <v>177</v>
      </c>
      <c r="C144" s="70"/>
      <c r="D144" s="71" t="s">
        <v>178</v>
      </c>
      <c r="E144" s="71" t="s">
        <v>188</v>
      </c>
      <c r="F144" s="72" t="s">
        <v>19</v>
      </c>
      <c r="G144" s="73"/>
    </row>
    <row r="145" spans="1:7" ht="37.5">
      <c r="A145" s="69">
        <v>7</v>
      </c>
      <c r="B145" s="70" t="s">
        <v>179</v>
      </c>
      <c r="C145" s="70"/>
      <c r="D145" s="71" t="s">
        <v>180</v>
      </c>
      <c r="E145" s="71"/>
      <c r="F145" s="72" t="s">
        <v>19</v>
      </c>
      <c r="G145" s="73"/>
    </row>
    <row r="146" spans="1:7" ht="37.5">
      <c r="A146" s="69">
        <v>8</v>
      </c>
      <c r="B146" s="70" t="s">
        <v>203</v>
      </c>
      <c r="C146" s="70"/>
      <c r="D146" s="71" t="s">
        <v>202</v>
      </c>
      <c r="E146" s="71"/>
      <c r="F146" s="72" t="s">
        <v>19</v>
      </c>
      <c r="G146" s="73"/>
    </row>
    <row r="147" spans="1:7" ht="18.75">
      <c r="A147" s="69">
        <v>9</v>
      </c>
      <c r="B147" s="70" t="s">
        <v>177</v>
      </c>
      <c r="C147" s="70"/>
      <c r="D147" s="71" t="s">
        <v>178</v>
      </c>
      <c r="E147" s="71" t="s">
        <v>204</v>
      </c>
      <c r="F147" s="72" t="s">
        <v>19</v>
      </c>
      <c r="G147" s="73"/>
    </row>
    <row r="148" spans="1:7" ht="18.75">
      <c r="A148" s="59"/>
      <c r="B148" s="75" t="s">
        <v>20</v>
      </c>
      <c r="C148" s="75"/>
      <c r="D148" s="76"/>
      <c r="E148" s="76"/>
      <c r="F148" s="72" t="s">
        <v>19</v>
      </c>
      <c r="G148" s="76"/>
    </row>
    <row r="150" spans="1:7" ht="15.75">
      <c r="A150" s="159" t="s">
        <v>210</v>
      </c>
      <c r="B150" s="159"/>
      <c r="C150" s="159"/>
      <c r="D150" s="159"/>
      <c r="E150" s="159"/>
      <c r="F150" s="159"/>
      <c r="G150" s="159"/>
    </row>
    <row r="151" spans="1:7" ht="18.75">
      <c r="A151" s="59"/>
      <c r="B151" s="60" t="s">
        <v>0</v>
      </c>
      <c r="C151" s="160" t="s">
        <v>214</v>
      </c>
      <c r="D151" s="156"/>
      <c r="E151" s="156"/>
      <c r="F151" s="60" t="s">
        <v>1</v>
      </c>
      <c r="G151" s="89" t="s">
        <v>211</v>
      </c>
    </row>
    <row r="152" spans="1:7" ht="29.25" customHeight="1">
      <c r="A152" s="59"/>
      <c r="B152" s="60" t="s">
        <v>2</v>
      </c>
      <c r="C152" s="156" t="s">
        <v>181</v>
      </c>
      <c r="D152" s="156"/>
      <c r="E152" s="156"/>
      <c r="F152" s="156"/>
      <c r="G152" s="156"/>
    </row>
    <row r="153" spans="1:7" ht="31.5" customHeight="1">
      <c r="A153" s="59"/>
      <c r="B153" s="60" t="s">
        <v>3</v>
      </c>
      <c r="C153" s="156"/>
      <c r="D153" s="156"/>
      <c r="E153" s="156"/>
      <c r="F153" s="156"/>
      <c r="G153" s="156"/>
    </row>
    <row r="154" spans="1:7" ht="29.25" customHeight="1">
      <c r="A154" s="59"/>
      <c r="B154" s="60" t="s">
        <v>4</v>
      </c>
      <c r="C154" s="161"/>
      <c r="D154" s="162"/>
      <c r="E154" s="162"/>
      <c r="F154" s="162"/>
      <c r="G154" s="162"/>
    </row>
    <row r="155" spans="1:7" ht="30" customHeight="1">
      <c r="A155" s="59"/>
      <c r="B155" s="60" t="s">
        <v>5</v>
      </c>
      <c r="C155" s="156" t="s">
        <v>215</v>
      </c>
      <c r="D155" s="156"/>
      <c r="E155" s="156"/>
      <c r="F155" s="156"/>
      <c r="G155" s="156"/>
    </row>
    <row r="156" spans="1:7" ht="31.5" customHeight="1">
      <c r="A156" s="61"/>
      <c r="B156" s="62" t="s">
        <v>6</v>
      </c>
      <c r="C156" s="157" t="s">
        <v>7</v>
      </c>
      <c r="D156" s="157"/>
      <c r="E156" s="157"/>
      <c r="F156" s="61" t="s">
        <v>8</v>
      </c>
      <c r="G156" s="63"/>
    </row>
    <row r="157" spans="1:7" ht="18.75">
      <c r="A157" s="61"/>
      <c r="B157" s="62" t="s">
        <v>9</v>
      </c>
      <c r="C157" s="158" t="s">
        <v>10</v>
      </c>
      <c r="D157" s="158"/>
      <c r="E157" s="158"/>
      <c r="F157" s="61" t="s">
        <v>11</v>
      </c>
      <c r="G157" s="64">
        <v>45146</v>
      </c>
    </row>
    <row r="158" spans="1:7" ht="32.25">
      <c r="A158" s="65" t="s">
        <v>12</v>
      </c>
      <c r="B158" s="66" t="s">
        <v>13</v>
      </c>
      <c r="C158" s="66" t="s">
        <v>14</v>
      </c>
      <c r="D158" s="66" t="s">
        <v>15</v>
      </c>
      <c r="E158" s="66" t="s">
        <v>16</v>
      </c>
      <c r="F158" s="67" t="s">
        <v>17</v>
      </c>
      <c r="G158" s="68" t="s">
        <v>18</v>
      </c>
    </row>
    <row r="159" spans="1:7" ht="18.75">
      <c r="A159" s="69">
        <v>1</v>
      </c>
      <c r="B159" s="70" t="s">
        <v>119</v>
      </c>
      <c r="C159" s="70"/>
      <c r="D159" s="71" t="s">
        <v>23</v>
      </c>
      <c r="E159" s="71"/>
      <c r="F159" s="72" t="s">
        <v>19</v>
      </c>
      <c r="G159" s="73"/>
    </row>
    <row r="160" spans="1:7" ht="37.5">
      <c r="A160" s="69">
        <v>2</v>
      </c>
      <c r="B160" s="70" t="s">
        <v>183</v>
      </c>
      <c r="C160" s="70"/>
      <c r="D160" s="70" t="s">
        <v>193</v>
      </c>
      <c r="E160" s="71"/>
      <c r="F160" s="72" t="s">
        <v>19</v>
      </c>
      <c r="G160" s="73"/>
    </row>
    <row r="161" spans="1:7" ht="37.5">
      <c r="A161" s="69">
        <v>3</v>
      </c>
      <c r="B161" s="71" t="s">
        <v>184</v>
      </c>
      <c r="C161" s="71"/>
      <c r="D161" s="71" t="s">
        <v>185</v>
      </c>
      <c r="E161" s="71"/>
      <c r="F161" s="72" t="s">
        <v>19</v>
      </c>
      <c r="G161" s="74"/>
    </row>
    <row r="162" spans="1:7" ht="37.5">
      <c r="A162" s="69">
        <v>4</v>
      </c>
      <c r="B162" s="70" t="s">
        <v>186</v>
      </c>
      <c r="C162" s="70" t="s">
        <v>175</v>
      </c>
      <c r="D162" s="96" t="s">
        <v>23</v>
      </c>
      <c r="E162" s="71"/>
      <c r="F162" s="72" t="s">
        <v>19</v>
      </c>
      <c r="G162" s="73"/>
    </row>
    <row r="163" spans="1:7" ht="37.5">
      <c r="A163" s="69">
        <v>5</v>
      </c>
      <c r="B163" s="70" t="s">
        <v>167</v>
      </c>
      <c r="C163" s="70"/>
      <c r="D163" s="71" t="s">
        <v>187</v>
      </c>
      <c r="E163" s="71" t="s">
        <v>175</v>
      </c>
      <c r="F163" s="72" t="s">
        <v>19</v>
      </c>
      <c r="G163" s="73"/>
    </row>
    <row r="164" spans="1:7" ht="18.75">
      <c r="A164" s="69">
        <v>6</v>
      </c>
      <c r="B164" s="70" t="s">
        <v>177</v>
      </c>
      <c r="C164" s="70"/>
      <c r="D164" s="71" t="s">
        <v>178</v>
      </c>
      <c r="E164" s="71" t="s">
        <v>188</v>
      </c>
      <c r="F164" s="72" t="s">
        <v>19</v>
      </c>
      <c r="G164" s="73"/>
    </row>
    <row r="165" spans="1:7" ht="37.5">
      <c r="A165" s="69">
        <v>7</v>
      </c>
      <c r="B165" s="70" t="s">
        <v>179</v>
      </c>
      <c r="C165" s="70"/>
      <c r="D165" s="71" t="s">
        <v>180</v>
      </c>
      <c r="E165" s="71"/>
      <c r="F165" s="72" t="s">
        <v>19</v>
      </c>
      <c r="G165" s="73"/>
    </row>
    <row r="166" spans="1:7" ht="18.75">
      <c r="A166" s="59"/>
      <c r="B166" s="75" t="s">
        <v>20</v>
      </c>
      <c r="C166" s="75"/>
      <c r="D166" s="76"/>
      <c r="E166" s="76"/>
      <c r="F166" s="72" t="s">
        <v>19</v>
      </c>
      <c r="G166" s="76"/>
    </row>
  </sheetData>
  <mergeCells count="64">
    <mergeCell ref="C23:G23"/>
    <mergeCell ref="C24:G24"/>
    <mergeCell ref="C25:G25"/>
    <mergeCell ref="C26:E26"/>
    <mergeCell ref="C27:E27"/>
    <mergeCell ref="A20:G20"/>
    <mergeCell ref="C21:E21"/>
    <mergeCell ref="C22:G22"/>
    <mergeCell ref="C6:G6"/>
    <mergeCell ref="C7:E7"/>
    <mergeCell ref="C8:E8"/>
    <mergeCell ref="A1:G1"/>
    <mergeCell ref="C2:E2"/>
    <mergeCell ref="C3:G3"/>
    <mergeCell ref="C4:G4"/>
    <mergeCell ref="C5:G5"/>
    <mergeCell ref="A48:G48"/>
    <mergeCell ref="C49:E49"/>
    <mergeCell ref="C50:G50"/>
    <mergeCell ref="C51:G51"/>
    <mergeCell ref="C52:G52"/>
    <mergeCell ref="C53:G53"/>
    <mergeCell ref="C54:E54"/>
    <mergeCell ref="C55:E55"/>
    <mergeCell ref="A74:G74"/>
    <mergeCell ref="C75:E75"/>
    <mergeCell ref="C76:G76"/>
    <mergeCell ref="C77:G77"/>
    <mergeCell ref="C78:G78"/>
    <mergeCell ref="C79:G79"/>
    <mergeCell ref="C80:E80"/>
    <mergeCell ref="C81:E81"/>
    <mergeCell ref="A91:G91"/>
    <mergeCell ref="C92:E92"/>
    <mergeCell ref="C93:G93"/>
    <mergeCell ref="C94:G94"/>
    <mergeCell ref="C95:G95"/>
    <mergeCell ref="C96:G96"/>
    <mergeCell ref="C97:E97"/>
    <mergeCell ref="C98:E98"/>
    <mergeCell ref="A109:G109"/>
    <mergeCell ref="C110:E110"/>
    <mergeCell ref="C111:G111"/>
    <mergeCell ref="C112:G112"/>
    <mergeCell ref="C113:G113"/>
    <mergeCell ref="C114:G114"/>
    <mergeCell ref="C115:E115"/>
    <mergeCell ref="C116:E116"/>
    <mergeCell ref="A130:G130"/>
    <mergeCell ref="C131:E131"/>
    <mergeCell ref="C132:G132"/>
    <mergeCell ref="C133:G133"/>
    <mergeCell ref="C134:G134"/>
    <mergeCell ref="C135:G135"/>
    <mergeCell ref="C136:E136"/>
    <mergeCell ref="C137:E137"/>
    <mergeCell ref="C155:G155"/>
    <mergeCell ref="C156:E156"/>
    <mergeCell ref="C157:E157"/>
    <mergeCell ref="A150:G150"/>
    <mergeCell ref="C151:E151"/>
    <mergeCell ref="C152:G152"/>
    <mergeCell ref="C153:G153"/>
    <mergeCell ref="C154:G154"/>
  </mergeCells>
  <phoneticPr fontId="3" type="noConversion"/>
  <conditionalFormatting sqref="F10:F16 F57:F71">
    <cfRule type="cellIs" dxfId="296" priority="82" stopIfTrue="1" operator="equal">
      <formula>"F"</formula>
    </cfRule>
    <cfRule type="cellIs" dxfId="295" priority="83" stopIfTrue="1" operator="equal">
      <formula>"B"</formula>
    </cfRule>
    <cfRule type="cellIs" dxfId="294" priority="84" stopIfTrue="1" operator="equal">
      <formula>"u"</formula>
    </cfRule>
  </conditionalFormatting>
  <conditionalFormatting sqref="F17">
    <cfRule type="cellIs" dxfId="293" priority="67" stopIfTrue="1" operator="equal">
      <formula>"F"</formula>
    </cfRule>
    <cfRule type="cellIs" dxfId="292" priority="68" stopIfTrue="1" operator="equal">
      <formula>"B"</formula>
    </cfRule>
    <cfRule type="cellIs" dxfId="291" priority="69" stopIfTrue="1" operator="equal">
      <formula>"u"</formula>
    </cfRule>
  </conditionalFormatting>
  <conditionalFormatting sqref="F29:F44">
    <cfRule type="cellIs" dxfId="290" priority="43" stopIfTrue="1" operator="equal">
      <formula>"F"</formula>
    </cfRule>
    <cfRule type="cellIs" dxfId="289" priority="44" stopIfTrue="1" operator="equal">
      <formula>"B"</formula>
    </cfRule>
    <cfRule type="cellIs" dxfId="288" priority="45" stopIfTrue="1" operator="equal">
      <formula>"u"</formula>
    </cfRule>
  </conditionalFormatting>
  <conditionalFormatting sqref="F45">
    <cfRule type="cellIs" dxfId="287" priority="40" stopIfTrue="1" operator="equal">
      <formula>"F"</formula>
    </cfRule>
    <cfRule type="cellIs" dxfId="286" priority="41" stopIfTrue="1" operator="equal">
      <formula>"B"</formula>
    </cfRule>
    <cfRule type="cellIs" dxfId="285" priority="42" stopIfTrue="1" operator="equal">
      <formula>"u"</formula>
    </cfRule>
  </conditionalFormatting>
  <conditionalFormatting sqref="F72">
    <cfRule type="cellIs" dxfId="284" priority="31" stopIfTrue="1" operator="equal">
      <formula>"F"</formula>
    </cfRule>
    <cfRule type="cellIs" dxfId="283" priority="32" stopIfTrue="1" operator="equal">
      <formula>"B"</formula>
    </cfRule>
    <cfRule type="cellIs" dxfId="282" priority="33" stopIfTrue="1" operator="equal">
      <formula>"u"</formula>
    </cfRule>
  </conditionalFormatting>
  <conditionalFormatting sqref="F83:F88">
    <cfRule type="cellIs" dxfId="281" priority="28" stopIfTrue="1" operator="equal">
      <formula>"F"</formula>
    </cfRule>
    <cfRule type="cellIs" dxfId="280" priority="29" stopIfTrue="1" operator="equal">
      <formula>"B"</formula>
    </cfRule>
    <cfRule type="cellIs" dxfId="279" priority="30" stopIfTrue="1" operator="equal">
      <formula>"u"</formula>
    </cfRule>
  </conditionalFormatting>
  <conditionalFormatting sqref="F89">
    <cfRule type="cellIs" dxfId="278" priority="25" stopIfTrue="1" operator="equal">
      <formula>"F"</formula>
    </cfRule>
    <cfRule type="cellIs" dxfId="277" priority="26" stopIfTrue="1" operator="equal">
      <formula>"B"</formula>
    </cfRule>
    <cfRule type="cellIs" dxfId="276" priority="27" stopIfTrue="1" operator="equal">
      <formula>"u"</formula>
    </cfRule>
  </conditionalFormatting>
  <conditionalFormatting sqref="F100:F106">
    <cfRule type="cellIs" dxfId="275" priority="22" stopIfTrue="1" operator="equal">
      <formula>"F"</formula>
    </cfRule>
    <cfRule type="cellIs" dxfId="274" priority="23" stopIfTrue="1" operator="equal">
      <formula>"B"</formula>
    </cfRule>
    <cfRule type="cellIs" dxfId="273" priority="24" stopIfTrue="1" operator="equal">
      <formula>"u"</formula>
    </cfRule>
  </conditionalFormatting>
  <conditionalFormatting sqref="F107">
    <cfRule type="cellIs" dxfId="272" priority="19" stopIfTrue="1" operator="equal">
      <formula>"F"</formula>
    </cfRule>
    <cfRule type="cellIs" dxfId="271" priority="20" stopIfTrue="1" operator="equal">
      <formula>"B"</formula>
    </cfRule>
    <cfRule type="cellIs" dxfId="270" priority="21" stopIfTrue="1" operator="equal">
      <formula>"u"</formula>
    </cfRule>
  </conditionalFormatting>
  <conditionalFormatting sqref="F118:F126">
    <cfRule type="cellIs" dxfId="269" priority="16" stopIfTrue="1" operator="equal">
      <formula>"F"</formula>
    </cfRule>
    <cfRule type="cellIs" dxfId="268" priority="17" stopIfTrue="1" operator="equal">
      <formula>"B"</formula>
    </cfRule>
    <cfRule type="cellIs" dxfId="267" priority="18" stopIfTrue="1" operator="equal">
      <formula>"u"</formula>
    </cfRule>
  </conditionalFormatting>
  <conditionalFormatting sqref="F127">
    <cfRule type="cellIs" dxfId="266" priority="13" stopIfTrue="1" operator="equal">
      <formula>"F"</formula>
    </cfRule>
    <cfRule type="cellIs" dxfId="265" priority="14" stopIfTrue="1" operator="equal">
      <formula>"B"</formula>
    </cfRule>
    <cfRule type="cellIs" dxfId="264" priority="15" stopIfTrue="1" operator="equal">
      <formula>"u"</formula>
    </cfRule>
  </conditionalFormatting>
  <conditionalFormatting sqref="F139:F147">
    <cfRule type="cellIs" dxfId="263" priority="10" stopIfTrue="1" operator="equal">
      <formula>"F"</formula>
    </cfRule>
    <cfRule type="cellIs" dxfId="262" priority="11" stopIfTrue="1" operator="equal">
      <formula>"B"</formula>
    </cfRule>
    <cfRule type="cellIs" dxfId="261" priority="12" stopIfTrue="1" operator="equal">
      <formula>"u"</formula>
    </cfRule>
  </conditionalFormatting>
  <conditionalFormatting sqref="F148">
    <cfRule type="cellIs" dxfId="260" priority="7" stopIfTrue="1" operator="equal">
      <formula>"F"</formula>
    </cfRule>
    <cfRule type="cellIs" dxfId="259" priority="8" stopIfTrue="1" operator="equal">
      <formula>"B"</formula>
    </cfRule>
    <cfRule type="cellIs" dxfId="258" priority="9" stopIfTrue="1" operator="equal">
      <formula>"u"</formula>
    </cfRule>
  </conditionalFormatting>
  <conditionalFormatting sqref="F159:F165">
    <cfRule type="cellIs" dxfId="257" priority="4" stopIfTrue="1" operator="equal">
      <formula>"F"</formula>
    </cfRule>
    <cfRule type="cellIs" dxfId="256" priority="5" stopIfTrue="1" operator="equal">
      <formula>"B"</formula>
    </cfRule>
    <cfRule type="cellIs" dxfId="255" priority="6" stopIfTrue="1" operator="equal">
      <formula>"u"</formula>
    </cfRule>
  </conditionalFormatting>
  <conditionalFormatting sqref="F166">
    <cfRule type="cellIs" dxfId="254" priority="1" stopIfTrue="1" operator="equal">
      <formula>"F"</formula>
    </cfRule>
    <cfRule type="cellIs" dxfId="253" priority="2" stopIfTrue="1" operator="equal">
      <formula>"B"</formula>
    </cfRule>
    <cfRule type="cellIs" dxfId="252"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7 F29:F45 F57:F72 F83:F89 F100:F107 F118:F127 F139:F148 F159:F166" xr:uid="{A8C05541-85DA-45A7-9CA9-9D7568101592}">
      <formula1>"U,P,F,B,S,n/a"</formula1>
    </dataValidation>
  </dataValidations>
  <hyperlinks>
    <hyperlink ref="G2" location="'Lab request'!A14" display="UC003-1" xr:uid="{9D6F8315-8164-427F-90B6-BF31D02515A1}"/>
    <hyperlink ref="G21" location="'Lab request'!A14" display="UC003-1" xr:uid="{8F0A3544-3671-44FC-87AF-394B25355F72}"/>
    <hyperlink ref="G49" location="'Lab request'!A14" display="UC003-1" xr:uid="{EF73D35F-E112-4D45-A100-86FF40D8D05F}"/>
    <hyperlink ref="G75" location="'Lab request'!A14" display="UC003-1" xr:uid="{C3A7B836-3FD7-4823-AA1B-C0965B68599A}"/>
    <hyperlink ref="G92" location="'Lab request'!A14" display="UC003-1" xr:uid="{0D9D0120-45C5-4940-AF3B-2D0793321DDE}"/>
    <hyperlink ref="G110" location="'Lab request'!A14" display="UC003-1" xr:uid="{6A75529C-8F1C-4114-A260-8ABE229800B4}"/>
    <hyperlink ref="G131" location="'Lab request'!A14" display="UC003-1" xr:uid="{0307533E-4A24-4069-AFEC-E4AB040F9263}"/>
    <hyperlink ref="G151" location="'Lab request'!A14" display="UC003-1" xr:uid="{946D0BAF-AF23-4DE3-B463-30E96A54C07E}"/>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C5AA6-97D7-4AB9-B7B3-CECF9CD89B47}">
  <dimension ref="A1:I14"/>
  <sheetViews>
    <sheetView workbookViewId="0">
      <selection activeCell="B32" sqref="B32"/>
    </sheetView>
  </sheetViews>
  <sheetFormatPr defaultRowHeight="14.25"/>
  <cols>
    <col min="2" max="2" width="45.875" customWidth="1"/>
    <col min="3" max="3" width="40.375" customWidth="1"/>
    <col min="4" max="4" width="14.375" customWidth="1"/>
    <col min="5" max="5" width="13.375" customWidth="1"/>
    <col min="6" max="6" width="18.625" customWidth="1"/>
    <col min="7" max="7" width="16.75" customWidth="1"/>
    <col min="8" max="9" width="8.75" customWidth="1"/>
  </cols>
  <sheetData>
    <row r="1" spans="1:9" ht="20.25">
      <c r="A1" s="164" t="str">
        <f ca="1">MID(CELL("filename",A7),FIND("]",CELL("filename"),1)+1,255)</f>
        <v>Plug Loading Head</v>
      </c>
      <c r="B1" s="164"/>
      <c r="C1" s="164"/>
      <c r="D1" s="164"/>
      <c r="E1" s="164"/>
      <c r="F1" s="164"/>
      <c r="G1" s="164"/>
      <c r="H1" s="164"/>
      <c r="I1" s="164"/>
    </row>
    <row r="2" spans="1:9" ht="20.25">
      <c r="A2" s="23"/>
      <c r="B2" s="23"/>
      <c r="C2" s="23"/>
      <c r="D2" s="23"/>
      <c r="E2" s="23"/>
      <c r="F2" s="23"/>
      <c r="G2" s="23"/>
      <c r="H2" s="23"/>
      <c r="I2" s="23"/>
    </row>
    <row r="3" spans="1:9">
      <c r="A3" s="24"/>
      <c r="B3" s="24"/>
      <c r="C3" s="24"/>
      <c r="D3" s="25"/>
      <c r="E3" s="25" t="s">
        <v>26</v>
      </c>
      <c r="F3" s="26"/>
      <c r="G3" s="27"/>
      <c r="H3" s="24"/>
      <c r="I3" s="24"/>
    </row>
    <row r="4" spans="1:9">
      <c r="A4" s="24"/>
      <c r="B4" s="24"/>
      <c r="C4" s="24"/>
      <c r="D4" s="28" t="s">
        <v>27</v>
      </c>
      <c r="E4" s="28">
        <f>COUNTIF($D$12:$D$16,"U")</f>
        <v>0</v>
      </c>
      <c r="F4" s="29">
        <f>IF($E$9=0,"-",$E4/$E$9)</f>
        <v>0</v>
      </c>
      <c r="G4" s="30">
        <f>SUMIF($D$12:$D$15,"U",$G$12:$G$15)/60</f>
        <v>0</v>
      </c>
      <c r="H4" s="24"/>
      <c r="I4" s="24"/>
    </row>
    <row r="5" spans="1:9">
      <c r="A5" s="24"/>
      <c r="B5" s="24"/>
      <c r="C5" s="24"/>
      <c r="D5" s="28" t="s">
        <v>19</v>
      </c>
      <c r="E5" s="28">
        <f>COUNTIF($D$12:$D$16,"P")</f>
        <v>1</v>
      </c>
      <c r="F5" s="29">
        <f>IF($E$9=0,"-",$E5/$E$9)</f>
        <v>1</v>
      </c>
      <c r="G5" s="31">
        <f>SUMIF($D$12:$D$16,"P",$G$12:$G$16)/60</f>
        <v>0</v>
      </c>
      <c r="H5" s="24"/>
      <c r="I5" s="24"/>
    </row>
    <row r="6" spans="1:9">
      <c r="A6" s="24"/>
      <c r="B6" s="24"/>
      <c r="C6" s="24"/>
      <c r="D6" s="28" t="s">
        <v>28</v>
      </c>
      <c r="E6" s="28">
        <f>COUNTIF($D$12:$D$16,"F")</f>
        <v>0</v>
      </c>
      <c r="F6" s="29">
        <f>IF($E$9=0,"-",$E6/$E$9)</f>
        <v>0</v>
      </c>
      <c r="G6" s="31">
        <f>SUMIF($D$12:$D$16,"F",$G$12:$G$16)/60</f>
        <v>0</v>
      </c>
      <c r="H6" s="24"/>
      <c r="I6" s="24"/>
    </row>
    <row r="7" spans="1:9">
      <c r="A7" s="32"/>
      <c r="B7" s="32"/>
      <c r="C7" s="32"/>
      <c r="D7" s="28" t="s">
        <v>29</v>
      </c>
      <c r="E7" s="28">
        <f>COUNTIF($D$12:$D$16,"S")</f>
        <v>0</v>
      </c>
      <c r="F7" s="29">
        <f>IF($E$9=0,"-",$E7/$E$9)</f>
        <v>0</v>
      </c>
      <c r="G7" s="31">
        <f>SUMIF($D$12:$D$16,"S",$G$12:$G$16)/60</f>
        <v>0</v>
      </c>
      <c r="H7" s="24"/>
      <c r="I7" s="24"/>
    </row>
    <row r="8" spans="1:9">
      <c r="A8" s="32"/>
      <c r="B8" s="32"/>
      <c r="C8" s="32"/>
      <c r="D8" s="28" t="s">
        <v>30</v>
      </c>
      <c r="E8" s="28">
        <f>COUNTIF($D$12:$D$16,"B")</f>
        <v>0</v>
      </c>
      <c r="F8" s="33">
        <f>IF($E$9=0,"-",$E8/$E$9)</f>
        <v>0</v>
      </c>
      <c r="G8" s="31">
        <f>SUMIF($D$12:$D$16,"B",$G$12:$G$16)/60</f>
        <v>0</v>
      </c>
      <c r="H8" s="24"/>
      <c r="I8" s="24"/>
    </row>
    <row r="9" spans="1:9">
      <c r="A9" s="32"/>
      <c r="B9" s="32"/>
      <c r="C9" s="32"/>
      <c r="D9" s="34" t="s">
        <v>31</v>
      </c>
      <c r="E9" s="35">
        <f>SUM(E4:E8)</f>
        <v>1</v>
      </c>
      <c r="F9" s="36">
        <f>IF($E$9=0,"-",$E$9/$E$9)</f>
        <v>1</v>
      </c>
      <c r="G9" s="37">
        <f>SUM(G4:G8)</f>
        <v>0</v>
      </c>
      <c r="H9" s="38"/>
      <c r="I9" s="39"/>
    </row>
    <row r="10" spans="1:9">
      <c r="A10" s="32"/>
      <c r="B10" s="32"/>
      <c r="C10" s="32"/>
      <c r="D10" s="40" t="s">
        <v>32</v>
      </c>
      <c r="E10" s="41">
        <f>COUNTIF($D$12:$D$16,"N/A")</f>
        <v>0</v>
      </c>
      <c r="F10" s="42"/>
      <c r="G10" s="43">
        <f>SUMIF($D$12:$D$16,"n/a",$G$12:$G$16)/60</f>
        <v>0</v>
      </c>
      <c r="H10" s="38"/>
      <c r="I10" s="39"/>
    </row>
    <row r="11" spans="1:9">
      <c r="A11" s="44"/>
      <c r="B11" s="44"/>
      <c r="C11" s="44"/>
      <c r="D11" s="44"/>
      <c r="E11" s="44"/>
      <c r="F11" s="44"/>
      <c r="G11" s="44"/>
      <c r="H11" s="44"/>
      <c r="I11" s="45"/>
    </row>
    <row r="12" spans="1:9" ht="25.5">
      <c r="A12" s="46" t="s">
        <v>33</v>
      </c>
      <c r="B12" s="46" t="s">
        <v>34</v>
      </c>
      <c r="C12" s="46" t="s">
        <v>35</v>
      </c>
      <c r="D12" s="46" t="s">
        <v>17</v>
      </c>
      <c r="E12" s="46" t="s">
        <v>36</v>
      </c>
      <c r="F12" s="46" t="s">
        <v>37</v>
      </c>
      <c r="G12" s="46" t="s">
        <v>38</v>
      </c>
      <c r="H12" s="47" t="s">
        <v>39</v>
      </c>
      <c r="I12" s="48"/>
    </row>
    <row r="13" spans="1:9" ht="15" thickBot="1">
      <c r="A13" s="165" t="e">
        <f>#REF!&amp;#REF!</f>
        <v>#REF!</v>
      </c>
      <c r="B13" s="166"/>
      <c r="C13" s="166"/>
      <c r="D13" s="166"/>
      <c r="E13" s="166"/>
      <c r="F13" s="166"/>
      <c r="G13" s="166"/>
      <c r="H13" s="166"/>
      <c r="I13" s="167"/>
    </row>
    <row r="14" spans="1:9" ht="36.75" customHeight="1">
      <c r="A14" s="49" t="s">
        <v>49</v>
      </c>
      <c r="B14" s="50" t="s">
        <v>50</v>
      </c>
      <c r="C14" s="57" t="s">
        <v>52</v>
      </c>
      <c r="D14" s="51" t="s">
        <v>19</v>
      </c>
      <c r="E14" s="52">
        <v>45140</v>
      </c>
      <c r="F14" s="53" t="s">
        <v>53</v>
      </c>
      <c r="G14" s="54"/>
      <c r="H14" s="55"/>
      <c r="I14" s="56"/>
    </row>
  </sheetData>
  <mergeCells count="2">
    <mergeCell ref="A1:I1"/>
    <mergeCell ref="A13:I13"/>
  </mergeCells>
  <phoneticPr fontId="3" type="noConversion"/>
  <conditionalFormatting sqref="D14">
    <cfRule type="cellIs" dxfId="251" priority="34" stopIfTrue="1" operator="equal">
      <formula>"F"</formula>
    </cfRule>
    <cfRule type="cellIs" dxfId="250" priority="35" stopIfTrue="1" operator="equal">
      <formula>"B"</formula>
    </cfRule>
    <cfRule type="cellIs" dxfId="249" priority="36" stopIfTrue="1" operator="equal">
      <formula>"u"</formula>
    </cfRule>
  </conditionalFormatting>
  <conditionalFormatting sqref="C14">
    <cfRule type="cellIs" dxfId="248" priority="28" stopIfTrue="1" operator="equal">
      <formula>"F"</formula>
    </cfRule>
    <cfRule type="cellIs" dxfId="247" priority="29" stopIfTrue="1" operator="equal">
      <formula>"B"</formula>
    </cfRule>
    <cfRule type="cellIs" dxfId="246" priority="30" stopIfTrue="1" operator="equal">
      <formula>"u"</formula>
    </cfRule>
  </conditionalFormatting>
  <dataValidations count="3">
    <dataValidation allowBlank="1" showErrorMessage="1" sqref="A12:B12" xr:uid="{70D53CDF-F5D4-4CFD-A7AA-FD92CDF2969A}"/>
    <dataValidation allowBlank="1" showErrorMessage="1" promptTitle="Valid values include:" sqref="D12" xr:uid="{9244A530-1476-44C8-BAA5-543E254EA0ED}"/>
    <dataValidation type="list" showInputMessage="1" showErrorMessage="1" promptTitle="Valid values include:" prompt="U - Untested_x000a_P - Pass_x000a_F - Fail_x000a_B - Blocked_x000a_S - Skipped_x000a_n/a - Not applicable_x000a_" sqref="D14" xr:uid="{99BA1BBB-9166-4EA8-A7EE-686C65F2ADBD}">
      <formula1>"U,P,F,B,S,n/a"</formula1>
    </dataValidation>
  </dataValidations>
  <hyperlinks>
    <hyperlink ref="B14" location="'UC002'!C2" display="Check if tab order in the the tough books is displayed in same way with that on plug loading head " xr:uid="{A132FE25-41DB-4895-AA34-7276340BDC4E}"/>
    <hyperlink ref="C14" location="'UC002'!C3" display="Tab order in the plug loading head should be in the same order with that on the tough books" xr:uid="{BBAC0156-390E-439B-B1F3-94E30DE83950}"/>
  </hyperlinks>
  <pageMargins left="0.7" right="0.7" top="0.75" bottom="0.75" header="0.3" footer="0.3"/>
  <drawing r:id="rId1"/>
  <legacyDrawing r:id="rId2"/>
  <oleObjects>
    <mc:AlternateContent xmlns:mc="http://schemas.openxmlformats.org/markup-compatibility/2006">
      <mc:Choice Requires="x14">
        <oleObject progId="Paint.Picture" shapeId="3073" r:id="rId3">
          <objectPr defaultSize="0" altText="" r:id="rId4">
            <anchor moveWithCells="1">
              <from>
                <xdr:col>8</xdr:col>
                <xdr:colOff>19050</xdr:colOff>
                <xdr:row>11</xdr:row>
                <xdr:rowOff>190500</xdr:rowOff>
              </from>
              <to>
                <xdr:col>8</xdr:col>
                <xdr:colOff>180975</xdr:colOff>
                <xdr:row>11</xdr:row>
                <xdr:rowOff>342900</xdr:rowOff>
              </to>
            </anchor>
          </objectPr>
        </oleObject>
      </mc:Choice>
      <mc:Fallback>
        <oleObject progId="Paint.Picture" shapeId="3073" r:id="rId3"/>
      </mc:Fallback>
    </mc:AlternateContent>
    <mc:AlternateContent xmlns:mc="http://schemas.openxmlformats.org/markup-compatibility/2006">
      <mc:Choice Requires="x14">
        <oleObject progId="Paint.Picture" shapeId="3074" r:id="rId5">
          <objectPr defaultSize="0" altText="" r:id="rId4">
            <anchor moveWithCells="1">
              <from>
                <xdr:col>8</xdr:col>
                <xdr:colOff>19050</xdr:colOff>
                <xdr:row>11</xdr:row>
                <xdr:rowOff>190500</xdr:rowOff>
              </from>
              <to>
                <xdr:col>8</xdr:col>
                <xdr:colOff>180975</xdr:colOff>
                <xdr:row>11</xdr:row>
                <xdr:rowOff>342900</xdr:rowOff>
              </to>
            </anchor>
          </objectPr>
        </oleObject>
      </mc:Choice>
      <mc:Fallback>
        <oleObject progId="Paint.Picture" shapeId="3074" r:id="rId5"/>
      </mc:Fallback>
    </mc:AlternateContent>
    <mc:AlternateContent xmlns:mc="http://schemas.openxmlformats.org/markup-compatibility/2006">
      <mc:Choice Requires="x14">
        <oleObject progId="Paint.Picture" shapeId="3075" r:id="rId6">
          <objectPr defaultSize="0" altText="" r:id="rId4">
            <anchor moveWithCells="1">
              <from>
                <xdr:col>8</xdr:col>
                <xdr:colOff>19050</xdr:colOff>
                <xdr:row>11</xdr:row>
                <xdr:rowOff>190500</xdr:rowOff>
              </from>
              <to>
                <xdr:col>8</xdr:col>
                <xdr:colOff>180975</xdr:colOff>
                <xdr:row>11</xdr:row>
                <xdr:rowOff>342900</xdr:rowOff>
              </to>
            </anchor>
          </objectPr>
        </oleObject>
      </mc:Choice>
      <mc:Fallback>
        <oleObject progId="Paint.Picture" shapeId="3075"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9F68B-5314-401A-9003-BE2256553E2A}">
  <dimension ref="A1:G16"/>
  <sheetViews>
    <sheetView workbookViewId="0">
      <selection activeCell="D14" sqref="D14"/>
    </sheetView>
  </sheetViews>
  <sheetFormatPr defaultRowHeight="14.25"/>
  <cols>
    <col min="2" max="2" width="46.125" customWidth="1"/>
    <col min="3" max="3" width="12.5" customWidth="1"/>
    <col min="4" max="5" width="34.25" customWidth="1"/>
    <col min="6" max="6" width="22.5" customWidth="1"/>
    <col min="7" max="7" width="22.75" customWidth="1"/>
  </cols>
  <sheetData>
    <row r="1" spans="1:7" ht="15.75">
      <c r="A1" s="163" t="s">
        <v>54</v>
      </c>
      <c r="B1" s="163"/>
      <c r="C1" s="163"/>
      <c r="D1" s="163"/>
      <c r="E1" s="163"/>
      <c r="F1" s="163"/>
      <c r="G1" s="163"/>
    </row>
    <row r="2" spans="1:7" ht="38.25" customHeight="1">
      <c r="A2" s="1"/>
      <c r="B2" s="2" t="s">
        <v>0</v>
      </c>
      <c r="C2" s="170" t="s">
        <v>51</v>
      </c>
      <c r="D2" s="171"/>
      <c r="E2" s="171"/>
      <c r="F2" s="2" t="s">
        <v>1</v>
      </c>
      <c r="G2" s="20" t="s">
        <v>54</v>
      </c>
    </row>
    <row r="3" spans="1:7">
      <c r="A3" s="1"/>
      <c r="B3" s="2" t="s">
        <v>2</v>
      </c>
      <c r="C3" s="171" t="s">
        <v>52</v>
      </c>
      <c r="D3" s="171"/>
      <c r="E3" s="171"/>
      <c r="F3" s="171"/>
      <c r="G3" s="171"/>
    </row>
    <row r="4" spans="1:7" ht="20.25" customHeight="1">
      <c r="A4" s="1"/>
      <c r="B4" s="2" t="s">
        <v>3</v>
      </c>
      <c r="C4" s="171"/>
      <c r="D4" s="171"/>
      <c r="E4" s="171"/>
      <c r="F4" s="171"/>
      <c r="G4" s="171"/>
    </row>
    <row r="5" spans="1:7" ht="21.75" customHeight="1">
      <c r="A5" s="1"/>
      <c r="B5" s="2" t="s">
        <v>4</v>
      </c>
      <c r="C5" s="172"/>
      <c r="D5" s="173"/>
      <c r="E5" s="173"/>
      <c r="F5" s="173"/>
      <c r="G5" s="173"/>
    </row>
    <row r="6" spans="1:7" ht="19.5" customHeight="1">
      <c r="A6" s="1"/>
      <c r="B6" s="2" t="s">
        <v>5</v>
      </c>
      <c r="C6" s="171"/>
      <c r="D6" s="171"/>
      <c r="E6" s="171"/>
      <c r="F6" s="171"/>
      <c r="G6" s="171"/>
    </row>
    <row r="7" spans="1:7">
      <c r="A7" s="3"/>
      <c r="B7" s="4" t="s">
        <v>6</v>
      </c>
      <c r="C7" s="168" t="s">
        <v>7</v>
      </c>
      <c r="D7" s="168"/>
      <c r="E7" s="168"/>
      <c r="F7" s="3" t="s">
        <v>8</v>
      </c>
      <c r="G7" s="5"/>
    </row>
    <row r="8" spans="1:7">
      <c r="A8" s="3"/>
      <c r="B8" s="4" t="s">
        <v>9</v>
      </c>
      <c r="C8" s="169" t="s">
        <v>10</v>
      </c>
      <c r="D8" s="169"/>
      <c r="E8" s="169"/>
      <c r="F8" s="3" t="s">
        <v>11</v>
      </c>
      <c r="G8" s="6">
        <v>45138</v>
      </c>
    </row>
    <row r="9" spans="1:7" ht="22.5">
      <c r="A9" s="7" t="s">
        <v>12</v>
      </c>
      <c r="B9" s="8" t="s">
        <v>13</v>
      </c>
      <c r="C9" s="8" t="s">
        <v>14</v>
      </c>
      <c r="D9" s="8" t="s">
        <v>15</v>
      </c>
      <c r="E9" s="8" t="s">
        <v>16</v>
      </c>
      <c r="F9" s="9" t="s">
        <v>17</v>
      </c>
      <c r="G9" s="10" t="s">
        <v>18</v>
      </c>
    </row>
    <row r="10" spans="1:7" ht="51" customHeight="1">
      <c r="A10" s="11">
        <v>1</v>
      </c>
      <c r="B10" s="21" t="s">
        <v>22</v>
      </c>
      <c r="C10" s="21"/>
      <c r="D10" s="22" t="s">
        <v>23</v>
      </c>
      <c r="E10" s="13"/>
      <c r="F10" s="14" t="s">
        <v>19</v>
      </c>
      <c r="G10" s="15"/>
    </row>
    <row r="11" spans="1:7" ht="36.75" customHeight="1">
      <c r="A11" s="11">
        <v>2</v>
      </c>
      <c r="B11" s="21" t="s">
        <v>40</v>
      </c>
      <c r="C11" s="12"/>
      <c r="D11" s="21" t="s">
        <v>41</v>
      </c>
      <c r="E11" s="13"/>
      <c r="F11" s="14" t="s">
        <v>19</v>
      </c>
      <c r="G11" s="15"/>
    </row>
    <row r="12" spans="1:7" ht="38.25" customHeight="1">
      <c r="A12" s="11">
        <v>3</v>
      </c>
      <c r="B12" s="21" t="s">
        <v>42</v>
      </c>
      <c r="C12" s="21"/>
      <c r="D12" s="21" t="s">
        <v>43</v>
      </c>
      <c r="E12" s="13"/>
      <c r="F12" s="14" t="s">
        <v>19</v>
      </c>
      <c r="G12" s="16"/>
    </row>
    <row r="13" spans="1:7" ht="32.25" customHeight="1">
      <c r="A13" s="11">
        <v>4</v>
      </c>
      <c r="B13" s="21" t="s">
        <v>44</v>
      </c>
      <c r="C13" s="21"/>
      <c r="D13" s="21" t="s">
        <v>23</v>
      </c>
      <c r="E13" s="13"/>
      <c r="F13" s="14" t="s">
        <v>19</v>
      </c>
      <c r="G13" s="15"/>
    </row>
    <row r="14" spans="1:7" ht="64.5" customHeight="1">
      <c r="A14" s="11">
        <v>5</v>
      </c>
      <c r="B14" s="21" t="s">
        <v>45</v>
      </c>
      <c r="C14" s="12"/>
      <c r="D14" s="21" t="s">
        <v>46</v>
      </c>
      <c r="E14" s="13"/>
      <c r="F14" s="14" t="s">
        <v>19</v>
      </c>
      <c r="G14" s="15"/>
    </row>
    <row r="15" spans="1:7" ht="34.5" customHeight="1">
      <c r="A15" s="11">
        <v>6</v>
      </c>
      <c r="B15" s="21" t="s">
        <v>47</v>
      </c>
      <c r="C15" s="17"/>
      <c r="D15" s="13" t="s">
        <v>48</v>
      </c>
      <c r="E15" s="13"/>
      <c r="F15" s="14" t="s">
        <v>19</v>
      </c>
      <c r="G15" s="15"/>
    </row>
    <row r="16" spans="1:7">
      <c r="A16" s="1"/>
      <c r="B16" s="18" t="s">
        <v>20</v>
      </c>
      <c r="C16" s="18"/>
      <c r="D16" s="19"/>
      <c r="E16" s="19"/>
      <c r="F16" s="14" t="s">
        <v>19</v>
      </c>
      <c r="G16" s="19"/>
    </row>
  </sheetData>
  <mergeCells count="8">
    <mergeCell ref="C7:E7"/>
    <mergeCell ref="C8:E8"/>
    <mergeCell ref="A1:G1"/>
    <mergeCell ref="C2:E2"/>
    <mergeCell ref="C3:G3"/>
    <mergeCell ref="C4:G4"/>
    <mergeCell ref="C5:G5"/>
    <mergeCell ref="C6:G6"/>
  </mergeCells>
  <phoneticPr fontId="3" type="noConversion"/>
  <conditionalFormatting sqref="F10:F15">
    <cfRule type="cellIs" dxfId="245" priority="4" stopIfTrue="1" operator="equal">
      <formula>"F"</formula>
    </cfRule>
    <cfRule type="cellIs" dxfId="244" priority="5" stopIfTrue="1" operator="equal">
      <formula>"B"</formula>
    </cfRule>
    <cfRule type="cellIs" dxfId="243" priority="6" stopIfTrue="1" operator="equal">
      <formula>"u"</formula>
    </cfRule>
  </conditionalFormatting>
  <conditionalFormatting sqref="F16">
    <cfRule type="cellIs" dxfId="242" priority="1" stopIfTrue="1" operator="equal">
      <formula>"F"</formula>
    </cfRule>
    <cfRule type="cellIs" dxfId="241" priority="2" stopIfTrue="1" operator="equal">
      <formula>"B"</formula>
    </cfRule>
    <cfRule type="cellIs" dxfId="24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6" xr:uid="{3E07DFCD-A800-4148-BBFC-44917E78CE25}">
      <formula1>"U,P,F,B,S,n/a"</formula1>
    </dataValidation>
  </dataValidations>
  <hyperlinks>
    <hyperlink ref="G2" location="'Lab request'!A14" display="UC003-1" xr:uid="{3657026E-F304-49B0-BD7C-BC6A8D02772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8943-B24C-475B-BCC7-A06E14AB493F}">
  <dimension ref="A1:I19"/>
  <sheetViews>
    <sheetView workbookViewId="0">
      <selection activeCell="B23" sqref="B23"/>
    </sheetView>
  </sheetViews>
  <sheetFormatPr defaultRowHeight="14.25"/>
  <cols>
    <col min="2" max="2" width="53.25" customWidth="1"/>
    <col min="3" max="3" width="48.875" customWidth="1"/>
    <col min="4" max="4" width="12.625" customWidth="1"/>
    <col min="8" max="8" width="14.125" customWidth="1"/>
  </cols>
  <sheetData>
    <row r="1" spans="1:9" ht="20.25">
      <c r="A1" s="164" t="str">
        <f ca="1">MID(CELL("filename",A7),FIND("]",CELL("filename"),1)+1,255)</f>
        <v>Prevent removal of units</v>
      </c>
      <c r="B1" s="164"/>
      <c r="C1" s="164"/>
      <c r="D1" s="164"/>
      <c r="E1" s="164"/>
      <c r="F1" s="164"/>
      <c r="G1" s="164"/>
      <c r="H1" s="164"/>
      <c r="I1" s="164"/>
    </row>
    <row r="2" spans="1:9" ht="20.25">
      <c r="A2" s="23"/>
      <c r="B2" s="23"/>
      <c r="C2" s="23"/>
      <c r="D2" s="23"/>
      <c r="E2" s="23"/>
      <c r="F2" s="23"/>
      <c r="G2" s="23"/>
      <c r="H2" s="23"/>
      <c r="I2" s="23"/>
    </row>
    <row r="3" spans="1:9">
      <c r="A3" s="24"/>
      <c r="B3" s="24"/>
      <c r="C3" s="24"/>
      <c r="D3" s="25"/>
      <c r="E3" s="25" t="s">
        <v>26</v>
      </c>
      <c r="F3" s="26"/>
      <c r="G3" s="27"/>
      <c r="H3" s="24"/>
      <c r="I3" s="24"/>
    </row>
    <row r="4" spans="1:9">
      <c r="A4" s="24"/>
      <c r="B4" s="24"/>
      <c r="C4" s="24"/>
      <c r="D4" s="28" t="s">
        <v>27</v>
      </c>
      <c r="E4" s="28">
        <f>COUNTIF($D$12:$D$16,"U")</f>
        <v>0</v>
      </c>
      <c r="F4" s="29">
        <f>IF($E$9=0,"-",$E4/$E$9)</f>
        <v>0</v>
      </c>
      <c r="G4" s="30">
        <f>SUMIF($D$12:$D$15,"U",$G$12:$G$15)/60</f>
        <v>0</v>
      </c>
      <c r="H4" s="24"/>
      <c r="I4" s="24"/>
    </row>
    <row r="5" spans="1:9">
      <c r="A5" s="24"/>
      <c r="B5" s="24"/>
      <c r="C5" s="24"/>
      <c r="D5" s="28" t="s">
        <v>19</v>
      </c>
      <c r="E5" s="28">
        <f>COUNTIF($D$12:$D$16,"P")</f>
        <v>3</v>
      </c>
      <c r="F5" s="29">
        <f>IF($E$9=0,"-",$E5/$E$9)</f>
        <v>1</v>
      </c>
      <c r="G5" s="31">
        <f>SUMIF($D$12:$D$16,"P",$G$12:$G$16)/60</f>
        <v>0</v>
      </c>
      <c r="H5" s="24"/>
      <c r="I5" s="24"/>
    </row>
    <row r="6" spans="1:9">
      <c r="A6" s="24"/>
      <c r="B6" s="24"/>
      <c r="C6" s="24"/>
      <c r="D6" s="28" t="s">
        <v>28</v>
      </c>
      <c r="E6" s="28">
        <f>COUNTIF($D$12:$D$16,"F")</f>
        <v>0</v>
      </c>
      <c r="F6" s="29">
        <f>IF($E$9=0,"-",$E6/$E$9)</f>
        <v>0</v>
      </c>
      <c r="G6" s="31">
        <f>SUMIF($D$12:$D$16,"F",$G$12:$G$16)/60</f>
        <v>0</v>
      </c>
      <c r="H6" s="24"/>
      <c r="I6" s="24"/>
    </row>
    <row r="7" spans="1:9">
      <c r="A7" s="32"/>
      <c r="B7" s="32"/>
      <c r="C7" s="32"/>
      <c r="D7" s="28" t="s">
        <v>29</v>
      </c>
      <c r="E7" s="28">
        <f>COUNTIF($D$12:$D$16,"S")</f>
        <v>0</v>
      </c>
      <c r="F7" s="29">
        <f>IF($E$9=0,"-",$E7/$E$9)</f>
        <v>0</v>
      </c>
      <c r="G7" s="31">
        <f>SUMIF($D$12:$D$16,"S",$G$12:$G$16)/60</f>
        <v>0</v>
      </c>
      <c r="H7" s="24"/>
      <c r="I7" s="24"/>
    </row>
    <row r="8" spans="1:9">
      <c r="A8" s="32"/>
      <c r="B8" s="32"/>
      <c r="C8" s="32"/>
      <c r="D8" s="28" t="s">
        <v>30</v>
      </c>
      <c r="E8" s="28">
        <f>COUNTIF($D$12:$D$16,"B")</f>
        <v>0</v>
      </c>
      <c r="F8" s="33">
        <f>IF($E$9=0,"-",$E8/$E$9)</f>
        <v>0</v>
      </c>
      <c r="G8" s="31">
        <f>SUMIF($D$12:$D$16,"B",$G$12:$G$16)/60</f>
        <v>0</v>
      </c>
      <c r="H8" s="24"/>
      <c r="I8" s="24"/>
    </row>
    <row r="9" spans="1:9">
      <c r="A9" s="32"/>
      <c r="B9" s="32"/>
      <c r="C9" s="32"/>
      <c r="D9" s="34" t="s">
        <v>31</v>
      </c>
      <c r="E9" s="35">
        <f>SUM(E4:E8)</f>
        <v>3</v>
      </c>
      <c r="F9" s="36">
        <f>IF($E$9=0,"-",$E$9/$E$9)</f>
        <v>1</v>
      </c>
      <c r="G9" s="37">
        <f>SUM(G4:G8)</f>
        <v>0</v>
      </c>
      <c r="H9" s="38"/>
      <c r="I9" s="39"/>
    </row>
    <row r="10" spans="1:9">
      <c r="A10" s="32"/>
      <c r="B10" s="32"/>
      <c r="C10" s="32"/>
      <c r="D10" s="40" t="s">
        <v>32</v>
      </c>
      <c r="E10" s="41">
        <f>COUNTIF($D$12:$D$16,"N/A")</f>
        <v>0</v>
      </c>
      <c r="F10" s="42"/>
      <c r="G10" s="43">
        <f>SUMIF($D$12:$D$16,"n/a",$G$12:$G$16)/60</f>
        <v>0</v>
      </c>
      <c r="H10" s="38"/>
      <c r="I10" s="39"/>
    </row>
    <row r="11" spans="1:9">
      <c r="A11" s="44"/>
      <c r="B11" s="44"/>
      <c r="C11" s="44"/>
      <c r="D11" s="44"/>
      <c r="E11" s="44"/>
      <c r="F11" s="44"/>
      <c r="G11" s="44"/>
      <c r="H11" s="44"/>
      <c r="I11" s="45"/>
    </row>
    <row r="12" spans="1:9" ht="25.5">
      <c r="A12" s="46" t="s">
        <v>33</v>
      </c>
      <c r="B12" s="46" t="s">
        <v>34</v>
      </c>
      <c r="C12" s="46" t="s">
        <v>35</v>
      </c>
      <c r="D12" s="46" t="s">
        <v>17</v>
      </c>
      <c r="E12" s="46" t="s">
        <v>36</v>
      </c>
      <c r="F12" s="46" t="s">
        <v>37</v>
      </c>
      <c r="G12" s="46" t="s">
        <v>38</v>
      </c>
      <c r="H12" s="47" t="s">
        <v>39</v>
      </c>
      <c r="I12" s="48"/>
    </row>
    <row r="13" spans="1:9" ht="15" thickBot="1">
      <c r="A13" s="165" t="e">
        <f>#REF!&amp;#REF!</f>
        <v>#REF!</v>
      </c>
      <c r="B13" s="154"/>
      <c r="C13" s="166"/>
      <c r="D13" s="166"/>
      <c r="E13" s="166"/>
      <c r="F13" s="166"/>
      <c r="G13" s="166"/>
      <c r="H13" s="166"/>
      <c r="I13" s="167"/>
    </row>
    <row r="14" spans="1:9" ht="30" customHeight="1" thickBot="1">
      <c r="A14" s="49" t="s">
        <v>78</v>
      </c>
      <c r="B14" s="78" t="s">
        <v>91</v>
      </c>
      <c r="C14" s="57" t="s">
        <v>84</v>
      </c>
      <c r="D14" s="51" t="s">
        <v>19</v>
      </c>
      <c r="E14" s="52">
        <v>45145</v>
      </c>
      <c r="F14" s="53" t="s">
        <v>53</v>
      </c>
      <c r="G14" s="54"/>
      <c r="H14" s="55"/>
      <c r="I14" s="56"/>
    </row>
    <row r="15" spans="1:9" ht="33.75" customHeight="1" thickBot="1">
      <c r="A15" s="49" t="s">
        <v>79</v>
      </c>
      <c r="B15" s="50" t="s">
        <v>92</v>
      </c>
      <c r="C15" s="57" t="s">
        <v>99</v>
      </c>
      <c r="D15" s="51" t="s">
        <v>19</v>
      </c>
      <c r="E15" s="52">
        <v>45145</v>
      </c>
      <c r="F15" s="53" t="s">
        <v>53</v>
      </c>
      <c r="G15" s="54"/>
      <c r="H15" s="55"/>
      <c r="I15" s="56"/>
    </row>
    <row r="16" spans="1:9" ht="33" customHeight="1" thickBot="1">
      <c r="A16" s="49" t="s">
        <v>82</v>
      </c>
      <c r="B16" s="50" t="s">
        <v>81</v>
      </c>
      <c r="C16" s="57" t="s">
        <v>86</v>
      </c>
      <c r="D16" s="51" t="s">
        <v>19</v>
      </c>
      <c r="E16" s="52">
        <v>45145</v>
      </c>
      <c r="F16" s="53" t="s">
        <v>53</v>
      </c>
      <c r="G16" s="54"/>
      <c r="H16" s="55"/>
      <c r="I16" s="56"/>
    </row>
    <row r="17" spans="1:9" ht="39" customHeight="1">
      <c r="A17" s="49" t="s">
        <v>83</v>
      </c>
      <c r="B17" s="50" t="s">
        <v>107</v>
      </c>
      <c r="C17" s="57" t="s">
        <v>87</v>
      </c>
      <c r="D17" s="51" t="s">
        <v>19</v>
      </c>
      <c r="E17" s="52">
        <v>45145</v>
      </c>
      <c r="F17" s="53" t="s">
        <v>53</v>
      </c>
      <c r="G17" s="54"/>
      <c r="H17" s="55"/>
      <c r="I17" s="56"/>
    </row>
    <row r="18" spans="1:9">
      <c r="A18" s="77" t="s">
        <v>106</v>
      </c>
      <c r="B18" s="83" t="s">
        <v>100</v>
      </c>
      <c r="C18" s="83" t="s">
        <v>108</v>
      </c>
      <c r="D18" s="51" t="s">
        <v>19</v>
      </c>
      <c r="E18" s="52">
        <v>45145</v>
      </c>
      <c r="F18" s="53" t="s">
        <v>53</v>
      </c>
      <c r="G18" s="85"/>
      <c r="H18" s="85"/>
      <c r="I18" s="85"/>
    </row>
    <row r="19" spans="1:9">
      <c r="A19" s="77" t="s">
        <v>110</v>
      </c>
      <c r="B19" s="83" t="s">
        <v>91</v>
      </c>
      <c r="C19" s="83" t="s">
        <v>84</v>
      </c>
      <c r="D19" s="14" t="s">
        <v>19</v>
      </c>
      <c r="E19" s="52">
        <v>45145</v>
      </c>
      <c r="F19" s="53" t="s">
        <v>53</v>
      </c>
      <c r="G19" s="85"/>
      <c r="H19" s="85"/>
      <c r="I19" s="85"/>
    </row>
  </sheetData>
  <mergeCells count="2">
    <mergeCell ref="A1:I1"/>
    <mergeCell ref="A13:I13"/>
  </mergeCells>
  <phoneticPr fontId="3" type="noConversion"/>
  <conditionalFormatting sqref="D14">
    <cfRule type="cellIs" dxfId="239" priority="22" stopIfTrue="1" operator="equal">
      <formula>"F"</formula>
    </cfRule>
    <cfRule type="cellIs" dxfId="238" priority="23" stopIfTrue="1" operator="equal">
      <formula>"B"</formula>
    </cfRule>
    <cfRule type="cellIs" dxfId="237" priority="24" stopIfTrue="1" operator="equal">
      <formula>"u"</formula>
    </cfRule>
  </conditionalFormatting>
  <conditionalFormatting sqref="C14">
    <cfRule type="cellIs" dxfId="236" priority="19" stopIfTrue="1" operator="equal">
      <formula>"F"</formula>
    </cfRule>
    <cfRule type="cellIs" dxfId="235" priority="20" stopIfTrue="1" operator="equal">
      <formula>"B"</formula>
    </cfRule>
    <cfRule type="cellIs" dxfId="234" priority="21" stopIfTrue="1" operator="equal">
      <formula>"u"</formula>
    </cfRule>
  </conditionalFormatting>
  <conditionalFormatting sqref="D15">
    <cfRule type="cellIs" dxfId="233" priority="16" stopIfTrue="1" operator="equal">
      <formula>"F"</formula>
    </cfRule>
    <cfRule type="cellIs" dxfId="232" priority="17" stopIfTrue="1" operator="equal">
      <formula>"B"</formula>
    </cfRule>
    <cfRule type="cellIs" dxfId="231" priority="18" stopIfTrue="1" operator="equal">
      <formula>"u"</formula>
    </cfRule>
  </conditionalFormatting>
  <conditionalFormatting sqref="C15">
    <cfRule type="cellIs" dxfId="230" priority="13" stopIfTrue="1" operator="equal">
      <formula>"F"</formula>
    </cfRule>
    <cfRule type="cellIs" dxfId="229" priority="14" stopIfTrue="1" operator="equal">
      <formula>"B"</formula>
    </cfRule>
    <cfRule type="cellIs" dxfId="228" priority="15" stopIfTrue="1" operator="equal">
      <formula>"u"</formula>
    </cfRule>
  </conditionalFormatting>
  <conditionalFormatting sqref="D16:D17">
    <cfRule type="cellIs" dxfId="227" priority="10" stopIfTrue="1" operator="equal">
      <formula>"F"</formula>
    </cfRule>
    <cfRule type="cellIs" dxfId="226" priority="11" stopIfTrue="1" operator="equal">
      <formula>"B"</formula>
    </cfRule>
    <cfRule type="cellIs" dxfId="225" priority="12" stopIfTrue="1" operator="equal">
      <formula>"u"</formula>
    </cfRule>
  </conditionalFormatting>
  <conditionalFormatting sqref="C16:C17">
    <cfRule type="cellIs" dxfId="224" priority="7" stopIfTrue="1" operator="equal">
      <formula>"F"</formula>
    </cfRule>
    <cfRule type="cellIs" dxfId="223" priority="8" stopIfTrue="1" operator="equal">
      <formula>"B"</formula>
    </cfRule>
    <cfRule type="cellIs" dxfId="222" priority="9" stopIfTrue="1" operator="equal">
      <formula>"u"</formula>
    </cfRule>
  </conditionalFormatting>
  <conditionalFormatting sqref="D18">
    <cfRule type="cellIs" dxfId="221" priority="4" stopIfTrue="1" operator="equal">
      <formula>"F"</formula>
    </cfRule>
    <cfRule type="cellIs" dxfId="220" priority="5" stopIfTrue="1" operator="equal">
      <formula>"B"</formula>
    </cfRule>
    <cfRule type="cellIs" dxfId="219" priority="6" stopIfTrue="1" operator="equal">
      <formula>"u"</formula>
    </cfRule>
  </conditionalFormatting>
  <conditionalFormatting sqref="D19">
    <cfRule type="cellIs" dxfId="218" priority="1" stopIfTrue="1" operator="equal">
      <formula>"F"</formula>
    </cfRule>
    <cfRule type="cellIs" dxfId="217" priority="2" stopIfTrue="1" operator="equal">
      <formula>"B"</formula>
    </cfRule>
    <cfRule type="cellIs" dxfId="216"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19" xr:uid="{BE597107-6A24-4918-B6D6-364AD1AA92EB}">
      <formula1>"U,P,F,B,S,n/a"</formula1>
    </dataValidation>
    <dataValidation allowBlank="1" showErrorMessage="1" promptTitle="Valid values include:" sqref="D12" xr:uid="{54D62DB6-F623-4A5C-8202-3A0141017D8B}"/>
    <dataValidation allowBlank="1" showErrorMessage="1" sqref="A12:B12" xr:uid="{B6760A72-BB1B-4AE4-9BDA-377061CF523C}"/>
  </dataValidations>
  <hyperlinks>
    <hyperlink ref="B15" location="'UC003'!C19" display="Disable Remove button and Clear All button after EDIT unit and crew on Unit Personnel of e-Service" xr:uid="{49261894-901E-49A4-AF05-C788C5B3EEE5}"/>
    <hyperlink ref="B16" location="'UC003'!C37" display="Disable Remove button and Clear All button after ADD unit and crew on Unit Personnel of e-Service" xr:uid="{59F0AD30-7AB1-4F03-80E2-430089BD6E3A}"/>
    <hyperlink ref="B17" location="'UC003'!C57" display="Disable Remove button and Clear All button during update units on Unit Personnel of e-Service" xr:uid="{2B1A700F-7CBE-410A-91D3-268245896F64}"/>
    <hyperlink ref="B14" location="'UC003'!C2" display="Disable Remove button and Clear All button on View Call Sheet" xr:uid="{32827603-91BB-4560-8383-F1D920F6B829}"/>
    <hyperlink ref="B18" location="'UC003'!C81" display="Disable Remove button and Clear All button on the section of Update Call Sheet" xr:uid="{8844D5E5-8348-4093-B247-ED402D48FED9}"/>
    <hyperlink ref="B19" location="'UC003'!C104" display="Disable Remove button and Clear All button on View Call Sheet" xr:uid="{DAD47081-E138-417B-A06C-C8384333B841}"/>
    <hyperlink ref="C19" location="'UC003'!C105" display="User is unable to click REMOVE button and CLEAR ALL on the section of Units&amp;Personnel " xr:uid="{0D25E3D7-54B2-4938-AE11-3441A464193A}"/>
    <hyperlink ref="C18" location="'UC003'!C82" display="User is unable to click REMOVE button and CLEAR ALL during update units and personnel" xr:uid="{AA69D504-6256-4480-9CB5-8D2C1D3FE69C}"/>
  </hyperlinks>
  <pageMargins left="0.7" right="0.7" top="0.75" bottom="0.75" header="0.3" footer="0.3"/>
  <drawing r:id="rId1"/>
  <legacyDrawing r:id="rId2"/>
  <oleObjects>
    <mc:AlternateContent xmlns:mc="http://schemas.openxmlformats.org/markup-compatibility/2006">
      <mc:Choice Requires="x14">
        <oleObject progId="Paint.Picture" shapeId="10241" r:id="rId3">
          <objectPr defaultSize="0" autoPict="0" altText="" r:id="rId4">
            <anchor moveWithCells="1">
              <from>
                <xdr:col>8</xdr:col>
                <xdr:colOff>19050</xdr:colOff>
                <xdr:row>11</xdr:row>
                <xdr:rowOff>9525</xdr:rowOff>
              </from>
              <to>
                <xdr:col>8</xdr:col>
                <xdr:colOff>180975</xdr:colOff>
                <xdr:row>11</xdr:row>
                <xdr:rowOff>438150</xdr:rowOff>
              </to>
            </anchor>
          </objectPr>
        </oleObject>
      </mc:Choice>
      <mc:Fallback>
        <oleObject progId="Paint.Picture" shapeId="10241"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B71A4-CDEE-4F9F-ADF5-E9D1087334B4}">
  <dimension ref="A1:G179"/>
  <sheetViews>
    <sheetView workbookViewId="0">
      <selection sqref="A1:G20"/>
    </sheetView>
  </sheetViews>
  <sheetFormatPr defaultRowHeight="14.25"/>
  <cols>
    <col min="1" max="1" width="11.125" customWidth="1"/>
    <col min="2" max="2" width="36.25" customWidth="1"/>
    <col min="3" max="3" width="30.125" customWidth="1"/>
    <col min="4" max="4" width="36" customWidth="1"/>
    <col min="5" max="5" width="18.25" customWidth="1"/>
    <col min="6" max="6" width="10.875" customWidth="1"/>
    <col min="7" max="7" width="14.25" customWidth="1"/>
  </cols>
  <sheetData>
    <row r="1" spans="1:7" ht="15.75">
      <c r="A1" s="163" t="s">
        <v>68</v>
      </c>
      <c r="B1" s="163"/>
      <c r="C1" s="163"/>
      <c r="D1" s="163"/>
      <c r="E1" s="163"/>
      <c r="F1" s="163"/>
      <c r="G1" s="163"/>
    </row>
    <row r="2" spans="1:7" ht="30" customHeight="1">
      <c r="A2" s="1"/>
      <c r="B2" s="2" t="s">
        <v>0</v>
      </c>
      <c r="C2" s="170" t="s">
        <v>91</v>
      </c>
      <c r="D2" s="171"/>
      <c r="E2" s="171"/>
      <c r="F2" s="2" t="s">
        <v>1</v>
      </c>
      <c r="G2" s="58" t="s">
        <v>68</v>
      </c>
    </row>
    <row r="3" spans="1:7" ht="20.25" customHeight="1">
      <c r="A3" s="1"/>
      <c r="B3" s="2" t="s">
        <v>2</v>
      </c>
      <c r="C3" s="171" t="s">
        <v>75</v>
      </c>
      <c r="D3" s="171"/>
      <c r="E3" s="171"/>
      <c r="F3" s="171"/>
      <c r="G3" s="171"/>
    </row>
    <row r="4" spans="1:7" ht="17.25" customHeight="1">
      <c r="A4" s="1"/>
      <c r="B4" s="2" t="s">
        <v>3</v>
      </c>
      <c r="C4" s="171"/>
      <c r="D4" s="171"/>
      <c r="E4" s="171"/>
      <c r="F4" s="171"/>
      <c r="G4" s="171"/>
    </row>
    <row r="5" spans="1:7" ht="18.75" customHeight="1">
      <c r="A5" s="1"/>
      <c r="B5" s="2" t="s">
        <v>4</v>
      </c>
      <c r="C5" s="172"/>
      <c r="D5" s="173"/>
      <c r="E5" s="173"/>
      <c r="F5" s="173"/>
      <c r="G5" s="173"/>
    </row>
    <row r="6" spans="1:7">
      <c r="A6" s="1"/>
      <c r="B6" s="2" t="s">
        <v>5</v>
      </c>
      <c r="C6" s="171" t="s">
        <v>238</v>
      </c>
      <c r="D6" s="171"/>
      <c r="E6" s="171"/>
      <c r="F6" s="171"/>
      <c r="G6" s="171"/>
    </row>
    <row r="7" spans="1:7">
      <c r="A7" s="3"/>
      <c r="B7" s="4" t="s">
        <v>6</v>
      </c>
      <c r="C7" s="168" t="s">
        <v>7</v>
      </c>
      <c r="D7" s="168"/>
      <c r="E7" s="168"/>
      <c r="F7" s="3" t="s">
        <v>8</v>
      </c>
      <c r="G7" s="5"/>
    </row>
    <row r="8" spans="1:7">
      <c r="A8" s="3"/>
      <c r="B8" s="4" t="s">
        <v>9</v>
      </c>
      <c r="C8" s="169" t="s">
        <v>10</v>
      </c>
      <c r="D8" s="169"/>
      <c r="E8" s="169"/>
      <c r="F8" s="3" t="s">
        <v>11</v>
      </c>
      <c r="G8" s="6">
        <v>45145</v>
      </c>
    </row>
    <row r="9" spans="1:7" ht="22.5">
      <c r="A9" s="7" t="s">
        <v>12</v>
      </c>
      <c r="B9" s="8" t="s">
        <v>13</v>
      </c>
      <c r="C9" s="8" t="s">
        <v>14</v>
      </c>
      <c r="D9" s="8" t="s">
        <v>15</v>
      </c>
      <c r="E9" s="8" t="s">
        <v>16</v>
      </c>
      <c r="F9" s="9" t="s">
        <v>17</v>
      </c>
      <c r="G9" s="10" t="s">
        <v>18</v>
      </c>
    </row>
    <row r="10" spans="1:7" ht="30" customHeight="1">
      <c r="A10" s="11">
        <v>1</v>
      </c>
      <c r="B10" s="12" t="s">
        <v>241</v>
      </c>
      <c r="C10" s="87" t="s">
        <v>61</v>
      </c>
      <c r="D10" s="13" t="s">
        <v>237</v>
      </c>
      <c r="E10" s="13"/>
      <c r="F10" s="14" t="s">
        <v>19</v>
      </c>
      <c r="G10" s="15"/>
    </row>
    <row r="11" spans="1:7" ht="30.75" customHeight="1">
      <c r="A11" s="11">
        <v>2</v>
      </c>
      <c r="B11" s="12" t="s">
        <v>233</v>
      </c>
      <c r="D11" s="13" t="s">
        <v>234</v>
      </c>
      <c r="E11" s="13"/>
      <c r="F11" s="14" t="s">
        <v>19</v>
      </c>
      <c r="G11" s="15"/>
    </row>
    <row r="12" spans="1:7" ht="30" customHeight="1">
      <c r="A12" s="11">
        <v>3</v>
      </c>
      <c r="B12" s="12" t="s">
        <v>235</v>
      </c>
      <c r="C12" s="87" t="s">
        <v>231</v>
      </c>
      <c r="D12" s="13" t="s">
        <v>236</v>
      </c>
      <c r="E12" s="13"/>
      <c r="F12" s="14" t="s">
        <v>19</v>
      </c>
      <c r="G12" s="15"/>
    </row>
    <row r="13" spans="1:7" ht="30" customHeight="1">
      <c r="A13" s="11">
        <v>4</v>
      </c>
      <c r="B13" s="12" t="s">
        <v>239</v>
      </c>
      <c r="C13" s="87"/>
      <c r="D13" s="13" t="s">
        <v>240</v>
      </c>
      <c r="E13" s="13"/>
      <c r="F13" s="14" t="s">
        <v>19</v>
      </c>
      <c r="G13" s="15"/>
    </row>
    <row r="14" spans="1:7" ht="28.5" customHeight="1">
      <c r="A14" s="11">
        <v>5</v>
      </c>
      <c r="B14" s="12" t="s">
        <v>66</v>
      </c>
      <c r="C14" s="12" t="s">
        <v>245</v>
      </c>
      <c r="D14" s="13" t="s">
        <v>232</v>
      </c>
      <c r="E14" s="13"/>
      <c r="F14" s="14" t="s">
        <v>19</v>
      </c>
      <c r="G14" s="15"/>
    </row>
    <row r="15" spans="1:7" ht="24" customHeight="1">
      <c r="A15" s="11">
        <v>6</v>
      </c>
      <c r="B15" s="12" t="s">
        <v>89</v>
      </c>
      <c r="C15" s="12"/>
      <c r="D15" s="13" t="s">
        <v>23</v>
      </c>
      <c r="E15" s="13"/>
      <c r="F15" s="14" t="s">
        <v>19</v>
      </c>
      <c r="G15" s="15"/>
    </row>
    <row r="16" spans="1:7" ht="36.75" customHeight="1">
      <c r="A16" s="11">
        <v>7</v>
      </c>
      <c r="B16" s="13" t="s">
        <v>64</v>
      </c>
      <c r="C16" s="13" t="s">
        <v>65</v>
      </c>
      <c r="D16" s="13" t="s">
        <v>90</v>
      </c>
      <c r="E16" s="13" t="s">
        <v>102</v>
      </c>
      <c r="F16" s="14" t="s">
        <v>19</v>
      </c>
      <c r="G16" s="16" t="s">
        <v>59</v>
      </c>
    </row>
    <row r="17" spans="1:7" ht="41.25" customHeight="1">
      <c r="A17" s="11">
        <v>8</v>
      </c>
      <c r="B17" s="13" t="s">
        <v>103</v>
      </c>
      <c r="C17" s="13"/>
      <c r="D17" s="13" t="s">
        <v>104</v>
      </c>
      <c r="E17" s="13"/>
      <c r="F17" s="14" t="s">
        <v>19</v>
      </c>
      <c r="G17" s="16"/>
    </row>
    <row r="18" spans="1:7" ht="38.25" customHeight="1">
      <c r="A18" s="11">
        <v>9</v>
      </c>
      <c r="B18" s="13" t="s">
        <v>76</v>
      </c>
      <c r="C18" s="13"/>
      <c r="D18" s="13" t="s">
        <v>67</v>
      </c>
      <c r="E18" s="86"/>
      <c r="F18" s="14" t="s">
        <v>19</v>
      </c>
      <c r="G18" s="16"/>
    </row>
    <row r="19" spans="1:7" ht="32.25" customHeight="1">
      <c r="A19" s="11">
        <v>10</v>
      </c>
      <c r="B19" s="13" t="s">
        <v>77</v>
      </c>
      <c r="C19" s="13"/>
      <c r="D19" s="13" t="s">
        <v>74</v>
      </c>
      <c r="E19" s="86"/>
      <c r="F19" s="14" t="s">
        <v>19</v>
      </c>
      <c r="G19" s="16"/>
    </row>
    <row r="20" spans="1:7" ht="19.5" customHeight="1">
      <c r="A20" s="1">
        <v>11</v>
      </c>
      <c r="B20" s="18" t="s">
        <v>20</v>
      </c>
      <c r="C20" s="18"/>
      <c r="D20" s="19"/>
      <c r="E20" s="19"/>
      <c r="F20" s="14" t="s">
        <v>19</v>
      </c>
      <c r="G20" s="19"/>
    </row>
    <row r="22" spans="1:7" ht="15.75">
      <c r="A22" s="159" t="s">
        <v>69</v>
      </c>
      <c r="B22" s="159"/>
      <c r="C22" s="159"/>
      <c r="D22" s="159"/>
      <c r="E22" s="159"/>
      <c r="F22" s="159"/>
      <c r="G22" s="159"/>
    </row>
    <row r="23" spans="1:7" ht="27.75" customHeight="1">
      <c r="A23" s="1"/>
      <c r="B23" s="2" t="s">
        <v>0</v>
      </c>
      <c r="C23" s="170" t="s">
        <v>92</v>
      </c>
      <c r="D23" s="171"/>
      <c r="E23" s="171"/>
      <c r="F23" s="2" t="s">
        <v>1</v>
      </c>
      <c r="G23" s="6" t="s">
        <v>79</v>
      </c>
    </row>
    <row r="24" spans="1:7" ht="26.25" customHeight="1">
      <c r="A24" s="1"/>
      <c r="B24" s="2" t="s">
        <v>2</v>
      </c>
      <c r="C24" s="171" t="s">
        <v>98</v>
      </c>
      <c r="D24" s="171"/>
      <c r="E24" s="171"/>
      <c r="F24" s="171"/>
      <c r="G24" s="171"/>
    </row>
    <row r="25" spans="1:7" ht="19.5" customHeight="1">
      <c r="A25" s="1"/>
      <c r="B25" s="2" t="s">
        <v>3</v>
      </c>
      <c r="C25" s="171"/>
      <c r="D25" s="171"/>
      <c r="E25" s="171"/>
      <c r="F25" s="171"/>
      <c r="G25" s="171"/>
    </row>
    <row r="26" spans="1:7" ht="13.5" customHeight="1">
      <c r="A26" s="1"/>
      <c r="B26" s="2" t="s">
        <v>4</v>
      </c>
      <c r="C26" s="172"/>
      <c r="D26" s="173"/>
      <c r="E26" s="173"/>
      <c r="F26" s="173"/>
      <c r="G26" s="173"/>
    </row>
    <row r="27" spans="1:7" ht="13.5" customHeight="1">
      <c r="A27" s="1"/>
      <c r="B27" s="2" t="s">
        <v>5</v>
      </c>
      <c r="C27" s="171" t="s">
        <v>93</v>
      </c>
      <c r="D27" s="171"/>
      <c r="E27" s="171"/>
      <c r="F27" s="171"/>
      <c r="G27" s="171"/>
    </row>
    <row r="28" spans="1:7" ht="20.25" customHeight="1">
      <c r="A28" s="3"/>
      <c r="B28" s="4" t="s">
        <v>6</v>
      </c>
      <c r="C28" s="168" t="s">
        <v>7</v>
      </c>
      <c r="D28" s="168"/>
      <c r="E28" s="168"/>
      <c r="F28" s="3" t="s">
        <v>8</v>
      </c>
      <c r="G28" s="5"/>
    </row>
    <row r="29" spans="1:7">
      <c r="A29" s="3"/>
      <c r="B29" s="4" t="s">
        <v>9</v>
      </c>
      <c r="C29" s="169" t="s">
        <v>10</v>
      </c>
      <c r="D29" s="169"/>
      <c r="E29" s="169"/>
      <c r="F29" s="3" t="s">
        <v>11</v>
      </c>
      <c r="G29" s="6">
        <v>45145</v>
      </c>
    </row>
    <row r="30" spans="1:7" ht="22.5">
      <c r="A30" s="7" t="s">
        <v>12</v>
      </c>
      <c r="B30" s="8" t="s">
        <v>13</v>
      </c>
      <c r="C30" s="8" t="s">
        <v>14</v>
      </c>
      <c r="D30" s="8" t="s">
        <v>15</v>
      </c>
      <c r="E30" s="8" t="s">
        <v>16</v>
      </c>
      <c r="F30" s="9" t="s">
        <v>17</v>
      </c>
      <c r="G30" s="10" t="s">
        <v>18</v>
      </c>
    </row>
    <row r="31" spans="1:7" ht="24.75" customHeight="1">
      <c r="A31" s="11">
        <v>1</v>
      </c>
      <c r="B31" s="12" t="s">
        <v>60</v>
      </c>
      <c r="C31" s="87" t="s">
        <v>244</v>
      </c>
      <c r="D31" s="13" t="s">
        <v>237</v>
      </c>
      <c r="E31" s="13"/>
      <c r="F31" s="14" t="s">
        <v>19</v>
      </c>
      <c r="G31" s="15"/>
    </row>
    <row r="32" spans="1:7" ht="30" customHeight="1">
      <c r="A32" s="11">
        <v>2</v>
      </c>
      <c r="B32" s="12" t="s">
        <v>233</v>
      </c>
      <c r="D32" s="13" t="s">
        <v>234</v>
      </c>
      <c r="E32" s="13"/>
      <c r="F32" s="14" t="s">
        <v>19</v>
      </c>
      <c r="G32" s="15"/>
    </row>
    <row r="33" spans="1:7" ht="33" customHeight="1">
      <c r="A33" s="11">
        <v>3</v>
      </c>
      <c r="B33" s="12" t="s">
        <v>235</v>
      </c>
      <c r="C33" s="87" t="s">
        <v>231</v>
      </c>
      <c r="D33" s="13" t="s">
        <v>236</v>
      </c>
      <c r="E33" s="13"/>
      <c r="F33" s="14" t="s">
        <v>19</v>
      </c>
      <c r="G33" s="15"/>
    </row>
    <row r="34" spans="1:7" ht="30.75" customHeight="1">
      <c r="A34" s="11">
        <v>4</v>
      </c>
      <c r="B34" s="12" t="s">
        <v>63</v>
      </c>
      <c r="C34" s="12" t="s">
        <v>112</v>
      </c>
      <c r="D34" s="13" t="s">
        <v>62</v>
      </c>
      <c r="E34" s="13"/>
      <c r="F34" s="14" t="s">
        <v>19</v>
      </c>
      <c r="G34" s="15"/>
    </row>
    <row r="35" spans="1:7" ht="26.25" customHeight="1">
      <c r="A35" s="11">
        <v>5</v>
      </c>
      <c r="B35" s="12" t="s">
        <v>89</v>
      </c>
      <c r="C35" s="12"/>
      <c r="D35" s="13" t="s">
        <v>23</v>
      </c>
      <c r="E35" s="13"/>
      <c r="F35" s="14"/>
      <c r="G35" s="15"/>
    </row>
    <row r="36" spans="1:7" ht="30" customHeight="1">
      <c r="A36" s="11">
        <v>6</v>
      </c>
      <c r="B36" s="13" t="s">
        <v>94</v>
      </c>
      <c r="C36" s="13" t="s">
        <v>65</v>
      </c>
      <c r="D36" s="13" t="s">
        <v>95</v>
      </c>
      <c r="E36" s="13" t="s">
        <v>59</v>
      </c>
      <c r="F36" s="14" t="s">
        <v>19</v>
      </c>
      <c r="G36" s="16" t="s">
        <v>59</v>
      </c>
    </row>
    <row r="37" spans="1:7" ht="30.75" customHeight="1">
      <c r="A37" s="11">
        <v>7</v>
      </c>
      <c r="B37" s="13" t="s">
        <v>80</v>
      </c>
      <c r="C37" s="13"/>
      <c r="D37" s="13" t="s">
        <v>96</v>
      </c>
      <c r="E37" s="86"/>
      <c r="F37" s="14" t="s">
        <v>19</v>
      </c>
      <c r="G37" s="16"/>
    </row>
    <row r="38" spans="1:7" ht="32.25" customHeight="1">
      <c r="A38" s="11">
        <v>8</v>
      </c>
      <c r="B38" s="13" t="s">
        <v>76</v>
      </c>
      <c r="C38" s="13"/>
      <c r="D38" s="13" t="s">
        <v>67</v>
      </c>
      <c r="E38" s="86"/>
      <c r="F38" s="14" t="s">
        <v>19</v>
      </c>
      <c r="G38" s="16"/>
    </row>
    <row r="39" spans="1:7" ht="26.25" customHeight="1">
      <c r="A39" s="11">
        <v>9</v>
      </c>
      <c r="B39" s="13" t="s">
        <v>77</v>
      </c>
      <c r="C39" s="13"/>
      <c r="D39" s="13" t="s">
        <v>74</v>
      </c>
      <c r="E39" s="86"/>
      <c r="F39" s="14" t="s">
        <v>19</v>
      </c>
      <c r="G39" s="16"/>
    </row>
    <row r="40" spans="1:7" ht="21" customHeight="1">
      <c r="A40" s="1">
        <v>10</v>
      </c>
      <c r="B40" s="18" t="s">
        <v>20</v>
      </c>
      <c r="C40" s="18"/>
      <c r="D40" s="19"/>
      <c r="E40" s="19"/>
      <c r="F40" s="14" t="s">
        <v>19</v>
      </c>
      <c r="G40" s="19"/>
    </row>
    <row r="41" spans="1:7" ht="21" customHeight="1">
      <c r="A41" s="11"/>
      <c r="B41" s="13"/>
      <c r="C41" s="13"/>
      <c r="D41" s="11"/>
      <c r="E41" s="13"/>
      <c r="F41" s="14"/>
      <c r="G41" s="11"/>
    </row>
    <row r="42" spans="1:7" ht="15.75">
      <c r="A42" s="159" t="s">
        <v>71</v>
      </c>
      <c r="B42" s="159"/>
      <c r="C42" s="159"/>
      <c r="D42" s="159"/>
      <c r="E42" s="159"/>
      <c r="F42" s="159"/>
      <c r="G42" s="159"/>
    </row>
    <row r="43" spans="1:7" ht="20.25" customHeight="1">
      <c r="A43" s="1"/>
      <c r="B43" s="2" t="s">
        <v>0</v>
      </c>
      <c r="C43" s="170" t="s">
        <v>97</v>
      </c>
      <c r="D43" s="171"/>
      <c r="E43" s="171"/>
      <c r="F43" s="2" t="s">
        <v>1</v>
      </c>
      <c r="G43" s="58" t="s">
        <v>71</v>
      </c>
    </row>
    <row r="44" spans="1:7">
      <c r="A44" s="1"/>
      <c r="B44" s="2" t="s">
        <v>2</v>
      </c>
      <c r="C44" s="171" t="s">
        <v>85</v>
      </c>
      <c r="D44" s="171"/>
      <c r="E44" s="171"/>
      <c r="F44" s="171"/>
      <c r="G44" s="171"/>
    </row>
    <row r="45" spans="1:7">
      <c r="A45" s="1"/>
      <c r="B45" s="2" t="s">
        <v>3</v>
      </c>
      <c r="C45" s="171"/>
      <c r="D45" s="171"/>
      <c r="E45" s="171"/>
      <c r="F45" s="171"/>
      <c r="G45" s="171"/>
    </row>
    <row r="46" spans="1:7">
      <c r="A46" s="1"/>
      <c r="B46" s="2" t="s">
        <v>4</v>
      </c>
      <c r="C46" s="172"/>
      <c r="D46" s="173"/>
      <c r="E46" s="173"/>
      <c r="F46" s="173"/>
      <c r="G46" s="173"/>
    </row>
    <row r="47" spans="1:7">
      <c r="A47" s="1"/>
      <c r="B47" s="2" t="s">
        <v>5</v>
      </c>
      <c r="C47" s="171" t="s">
        <v>70</v>
      </c>
      <c r="D47" s="171"/>
      <c r="E47" s="171"/>
      <c r="F47" s="171"/>
      <c r="G47" s="171"/>
    </row>
    <row r="48" spans="1:7">
      <c r="A48" s="3"/>
      <c r="B48" s="4" t="s">
        <v>6</v>
      </c>
      <c r="C48" s="168" t="s">
        <v>7</v>
      </c>
      <c r="D48" s="168"/>
      <c r="E48" s="168"/>
      <c r="F48" s="3" t="s">
        <v>8</v>
      </c>
      <c r="G48" s="5"/>
    </row>
    <row r="49" spans="1:7" ht="20.25" customHeight="1">
      <c r="A49" s="3"/>
      <c r="B49" s="4" t="s">
        <v>9</v>
      </c>
      <c r="C49" s="169" t="s">
        <v>10</v>
      </c>
      <c r="D49" s="169"/>
      <c r="E49" s="169"/>
      <c r="F49" s="3" t="s">
        <v>11</v>
      </c>
      <c r="G49" s="6">
        <v>45145</v>
      </c>
    </row>
    <row r="50" spans="1:7" ht="23.25" customHeight="1">
      <c r="A50" s="7" t="s">
        <v>12</v>
      </c>
      <c r="B50" s="8" t="s">
        <v>13</v>
      </c>
      <c r="C50" s="8" t="s">
        <v>14</v>
      </c>
      <c r="D50" s="8" t="s">
        <v>15</v>
      </c>
      <c r="E50" s="8" t="s">
        <v>16</v>
      </c>
      <c r="F50" s="9" t="s">
        <v>17</v>
      </c>
      <c r="G50" s="10" t="s">
        <v>18</v>
      </c>
    </row>
    <row r="51" spans="1:7" ht="23.25" customHeight="1">
      <c r="A51" s="11">
        <v>1</v>
      </c>
      <c r="B51" s="12" t="s">
        <v>60</v>
      </c>
      <c r="C51" s="87" t="s">
        <v>244</v>
      </c>
      <c r="D51" s="13" t="s">
        <v>237</v>
      </c>
      <c r="E51" s="8"/>
      <c r="F51" s="9"/>
      <c r="G51" s="10"/>
    </row>
    <row r="52" spans="1:7" ht="31.5" customHeight="1">
      <c r="A52" s="11">
        <v>2</v>
      </c>
      <c r="B52" s="12" t="s">
        <v>233</v>
      </c>
      <c r="D52" s="13" t="s">
        <v>234</v>
      </c>
      <c r="E52" s="8"/>
      <c r="F52" s="9"/>
      <c r="G52" s="10"/>
    </row>
    <row r="53" spans="1:7" ht="32.25" customHeight="1">
      <c r="A53" s="11">
        <v>3</v>
      </c>
      <c r="B53" s="12" t="s">
        <v>235</v>
      </c>
      <c r="C53" s="87" t="s">
        <v>231</v>
      </c>
      <c r="D53" s="13" t="s">
        <v>236</v>
      </c>
      <c r="E53" s="8"/>
      <c r="F53" s="9"/>
      <c r="G53" s="10"/>
    </row>
    <row r="54" spans="1:7" ht="26.25" customHeight="1">
      <c r="A54" s="11">
        <v>4</v>
      </c>
      <c r="B54" s="12" t="s">
        <v>63</v>
      </c>
      <c r="C54" s="12" t="s">
        <v>113</v>
      </c>
      <c r="D54" s="13" t="s">
        <v>62</v>
      </c>
      <c r="E54" s="13"/>
      <c r="F54" s="14" t="s">
        <v>19</v>
      </c>
      <c r="G54" s="15"/>
    </row>
    <row r="55" spans="1:7" ht="43.5" customHeight="1">
      <c r="A55" s="11">
        <v>5</v>
      </c>
      <c r="B55" s="13" t="s">
        <v>64</v>
      </c>
      <c r="C55" s="13" t="s">
        <v>65</v>
      </c>
      <c r="D55" s="13" t="s">
        <v>248</v>
      </c>
      <c r="E55" s="13" t="s">
        <v>59</v>
      </c>
      <c r="F55" s="14" t="s">
        <v>19</v>
      </c>
      <c r="G55" s="16" t="s">
        <v>59</v>
      </c>
    </row>
    <row r="56" spans="1:7" ht="23.25" customHeight="1">
      <c r="A56" s="1">
        <v>6</v>
      </c>
      <c r="B56" s="18" t="s">
        <v>20</v>
      </c>
      <c r="C56" s="18"/>
      <c r="D56" s="19"/>
      <c r="E56" s="19"/>
      <c r="F56" s="14" t="s">
        <v>19</v>
      </c>
      <c r="G56" s="19"/>
    </row>
    <row r="57" spans="1:7" ht="31.5" customHeight="1"/>
    <row r="58" spans="1:7" ht="15.75">
      <c r="A58" s="163" t="s">
        <v>72</v>
      </c>
      <c r="B58" s="163"/>
      <c r="C58" s="163"/>
      <c r="D58" s="163"/>
      <c r="E58" s="163"/>
      <c r="F58" s="163"/>
      <c r="G58" s="163"/>
    </row>
    <row r="59" spans="1:7" ht="26.25" customHeight="1">
      <c r="A59" s="1"/>
      <c r="B59" s="2" t="s">
        <v>0</v>
      </c>
      <c r="C59" s="170" t="s">
        <v>107</v>
      </c>
      <c r="D59" s="171"/>
      <c r="E59" s="171"/>
      <c r="F59" s="2" t="s">
        <v>1</v>
      </c>
      <c r="G59" s="58" t="s">
        <v>72</v>
      </c>
    </row>
    <row r="60" spans="1:7">
      <c r="A60" s="1"/>
      <c r="B60" s="2" t="s">
        <v>2</v>
      </c>
      <c r="C60" s="171" t="s">
        <v>101</v>
      </c>
      <c r="D60" s="171"/>
      <c r="E60" s="171"/>
      <c r="F60" s="171"/>
      <c r="G60" s="171"/>
    </row>
    <row r="61" spans="1:7">
      <c r="A61" s="1"/>
      <c r="B61" s="2" t="s">
        <v>3</v>
      </c>
      <c r="C61" s="171"/>
      <c r="D61" s="171"/>
      <c r="E61" s="171"/>
      <c r="F61" s="171"/>
      <c r="G61" s="171"/>
    </row>
    <row r="62" spans="1:7">
      <c r="A62" s="1"/>
      <c r="B62" s="2" t="s">
        <v>4</v>
      </c>
      <c r="C62" s="172"/>
      <c r="D62" s="173"/>
      <c r="E62" s="173"/>
      <c r="F62" s="173"/>
      <c r="G62" s="173"/>
    </row>
    <row r="63" spans="1:7">
      <c r="A63" s="1"/>
      <c r="B63" s="2" t="s">
        <v>5</v>
      </c>
      <c r="C63" s="171" t="s">
        <v>73</v>
      </c>
      <c r="D63" s="171"/>
      <c r="E63" s="171"/>
      <c r="F63" s="171"/>
      <c r="G63" s="171"/>
    </row>
    <row r="64" spans="1:7">
      <c r="A64" s="3"/>
      <c r="B64" s="4" t="s">
        <v>6</v>
      </c>
      <c r="C64" s="168" t="s">
        <v>7</v>
      </c>
      <c r="D64" s="168"/>
      <c r="E64" s="168"/>
      <c r="F64" s="3" t="s">
        <v>8</v>
      </c>
      <c r="G64" s="5"/>
    </row>
    <row r="65" spans="1:7" ht="29.25" customHeight="1">
      <c r="A65" s="3"/>
      <c r="B65" s="4" t="s">
        <v>9</v>
      </c>
      <c r="C65" s="169" t="s">
        <v>10</v>
      </c>
      <c r="D65" s="169"/>
      <c r="E65" s="169"/>
      <c r="F65" s="3" t="s">
        <v>11</v>
      </c>
      <c r="G65" s="6">
        <v>45145</v>
      </c>
    </row>
    <row r="66" spans="1:7" ht="22.5">
      <c r="A66" s="7" t="s">
        <v>12</v>
      </c>
      <c r="B66" s="8" t="s">
        <v>13</v>
      </c>
      <c r="C66" s="8" t="s">
        <v>14</v>
      </c>
      <c r="D66" s="8" t="s">
        <v>15</v>
      </c>
      <c r="E66" s="8" t="s">
        <v>16</v>
      </c>
      <c r="F66" s="9" t="s">
        <v>17</v>
      </c>
      <c r="G66" s="10" t="s">
        <v>18</v>
      </c>
    </row>
    <row r="67" spans="1:7" ht="30.75" customHeight="1">
      <c r="A67" s="11">
        <v>1</v>
      </c>
      <c r="B67" s="12" t="s">
        <v>60</v>
      </c>
      <c r="C67" s="87" t="s">
        <v>244</v>
      </c>
      <c r="D67" s="13" t="s">
        <v>237</v>
      </c>
      <c r="E67" s="13"/>
      <c r="F67" s="14" t="s">
        <v>19</v>
      </c>
      <c r="G67" s="15"/>
    </row>
    <row r="68" spans="1:7" ht="30" customHeight="1">
      <c r="A68" s="11">
        <v>2</v>
      </c>
      <c r="B68" s="12" t="s">
        <v>233</v>
      </c>
      <c r="D68" s="13" t="s">
        <v>234</v>
      </c>
      <c r="E68" s="13"/>
      <c r="F68" s="14" t="s">
        <v>19</v>
      </c>
      <c r="G68" s="15"/>
    </row>
    <row r="69" spans="1:7" ht="36.75" customHeight="1">
      <c r="A69" s="11">
        <v>3</v>
      </c>
      <c r="B69" s="12" t="s">
        <v>235</v>
      </c>
      <c r="C69" s="87" t="s">
        <v>231</v>
      </c>
      <c r="D69" s="13" t="s">
        <v>236</v>
      </c>
      <c r="E69" s="13"/>
      <c r="F69" s="14" t="s">
        <v>19</v>
      </c>
      <c r="G69" s="15"/>
    </row>
    <row r="70" spans="1:7" ht="37.5" customHeight="1">
      <c r="A70" s="11">
        <v>4</v>
      </c>
      <c r="B70" s="12" t="s">
        <v>246</v>
      </c>
      <c r="C70" s="87" t="s">
        <v>247</v>
      </c>
      <c r="D70" s="13" t="s">
        <v>242</v>
      </c>
      <c r="E70" s="13"/>
      <c r="F70" s="14" t="s">
        <v>19</v>
      </c>
      <c r="G70" s="15"/>
    </row>
    <row r="71" spans="1:7">
      <c r="A71" s="1">
        <v>5</v>
      </c>
      <c r="B71" s="18" t="s">
        <v>20</v>
      </c>
      <c r="C71" s="18"/>
      <c r="D71" s="19"/>
      <c r="E71" s="19"/>
      <c r="F71" s="14" t="s">
        <v>19</v>
      </c>
      <c r="G71" s="19"/>
    </row>
    <row r="74" spans="1:7" ht="15.75">
      <c r="A74" s="159" t="s">
        <v>105</v>
      </c>
      <c r="B74" s="159"/>
      <c r="C74" s="159"/>
      <c r="D74" s="159"/>
      <c r="E74" s="159"/>
      <c r="F74" s="159"/>
      <c r="G74" s="159"/>
    </row>
    <row r="75" spans="1:7">
      <c r="A75" s="1"/>
      <c r="B75" s="2" t="s">
        <v>0</v>
      </c>
      <c r="C75" s="170" t="s">
        <v>91</v>
      </c>
      <c r="D75" s="171"/>
      <c r="E75" s="171"/>
      <c r="F75" s="2" t="s">
        <v>1</v>
      </c>
      <c r="G75" s="119" t="s">
        <v>68</v>
      </c>
    </row>
    <row r="76" spans="1:7">
      <c r="A76" s="1"/>
      <c r="B76" s="2" t="s">
        <v>2</v>
      </c>
      <c r="C76" s="171" t="s">
        <v>75</v>
      </c>
      <c r="D76" s="171"/>
      <c r="E76" s="171"/>
      <c r="F76" s="171"/>
      <c r="G76" s="171"/>
    </row>
    <row r="77" spans="1:7">
      <c r="A77" s="1"/>
      <c r="B77" s="2" t="s">
        <v>3</v>
      </c>
      <c r="C77" s="171"/>
      <c r="D77" s="171"/>
      <c r="E77" s="171"/>
      <c r="F77" s="171"/>
      <c r="G77" s="171"/>
    </row>
    <row r="78" spans="1:7">
      <c r="A78" s="1"/>
      <c r="B78" s="2" t="s">
        <v>4</v>
      </c>
      <c r="C78" s="172"/>
      <c r="D78" s="173"/>
      <c r="E78" s="173"/>
      <c r="F78" s="173"/>
      <c r="G78" s="173"/>
    </row>
    <row r="79" spans="1:7">
      <c r="A79" s="1"/>
      <c r="B79" s="2" t="s">
        <v>5</v>
      </c>
      <c r="C79" s="171" t="s">
        <v>238</v>
      </c>
      <c r="D79" s="171"/>
      <c r="E79" s="171"/>
      <c r="F79" s="171"/>
      <c r="G79" s="171"/>
    </row>
    <row r="80" spans="1:7">
      <c r="A80" s="3"/>
      <c r="B80" s="4" t="s">
        <v>6</v>
      </c>
      <c r="C80" s="168" t="s">
        <v>7</v>
      </c>
      <c r="D80" s="168"/>
      <c r="E80" s="168"/>
      <c r="F80" s="3" t="s">
        <v>8</v>
      </c>
      <c r="G80" s="5"/>
    </row>
    <row r="81" spans="1:7">
      <c r="A81" s="3"/>
      <c r="B81" s="4" t="s">
        <v>9</v>
      </c>
      <c r="C81" s="169" t="s">
        <v>10</v>
      </c>
      <c r="D81" s="169"/>
      <c r="E81" s="169"/>
      <c r="F81" s="3" t="s">
        <v>11</v>
      </c>
      <c r="G81" s="6">
        <v>45145</v>
      </c>
    </row>
    <row r="82" spans="1:7" ht="22.5">
      <c r="A82" s="7" t="s">
        <v>12</v>
      </c>
      <c r="B82" s="8" t="s">
        <v>13</v>
      </c>
      <c r="C82" s="8" t="s">
        <v>14</v>
      </c>
      <c r="D82" s="8" t="s">
        <v>15</v>
      </c>
      <c r="E82" s="8" t="s">
        <v>16</v>
      </c>
      <c r="F82" s="9" t="s">
        <v>17</v>
      </c>
      <c r="G82" s="10" t="s">
        <v>18</v>
      </c>
    </row>
    <row r="83" spans="1:7" ht="24">
      <c r="A83" s="11">
        <v>1</v>
      </c>
      <c r="B83" s="12" t="s">
        <v>241</v>
      </c>
      <c r="C83" s="87" t="s">
        <v>61</v>
      </c>
      <c r="D83" s="13" t="s">
        <v>237</v>
      </c>
      <c r="E83" s="13"/>
      <c r="F83" s="14" t="s">
        <v>19</v>
      </c>
      <c r="G83" s="15"/>
    </row>
    <row r="84" spans="1:7" ht="24">
      <c r="A84" s="11">
        <v>2</v>
      </c>
      <c r="B84" s="12" t="s">
        <v>233</v>
      </c>
      <c r="D84" s="13" t="s">
        <v>234</v>
      </c>
      <c r="E84" s="13"/>
      <c r="F84" s="14" t="s">
        <v>19</v>
      </c>
      <c r="G84" s="15"/>
    </row>
    <row r="85" spans="1:7" ht="24">
      <c r="A85" s="11">
        <v>3</v>
      </c>
      <c r="B85" s="12" t="s">
        <v>235</v>
      </c>
      <c r="C85" s="87" t="s">
        <v>231</v>
      </c>
      <c r="D85" s="13" t="s">
        <v>236</v>
      </c>
      <c r="E85" s="13"/>
      <c r="F85" s="14" t="s">
        <v>19</v>
      </c>
      <c r="G85" s="15"/>
    </row>
    <row r="86" spans="1:7" ht="24">
      <c r="A86" s="11">
        <v>4</v>
      </c>
      <c r="B86" s="12" t="s">
        <v>239</v>
      </c>
      <c r="C86" s="87"/>
      <c r="D86" s="13" t="s">
        <v>240</v>
      </c>
      <c r="E86" s="13"/>
      <c r="F86" s="14" t="s">
        <v>19</v>
      </c>
      <c r="G86" s="15"/>
    </row>
    <row r="87" spans="1:7" ht="24">
      <c r="A87" s="11">
        <v>5</v>
      </c>
      <c r="B87" s="12" t="s">
        <v>66</v>
      </c>
      <c r="C87" s="12" t="s">
        <v>249</v>
      </c>
      <c r="D87" s="13" t="s">
        <v>232</v>
      </c>
      <c r="E87" s="13"/>
      <c r="F87" s="14" t="s">
        <v>19</v>
      </c>
      <c r="G87" s="15"/>
    </row>
    <row r="88" spans="1:7" ht="29.25" customHeight="1">
      <c r="A88" s="11">
        <v>6</v>
      </c>
      <c r="B88" s="12" t="s">
        <v>89</v>
      </c>
      <c r="C88" s="12"/>
      <c r="D88" s="13" t="s">
        <v>23</v>
      </c>
      <c r="E88" s="13"/>
      <c r="F88" s="14" t="s">
        <v>19</v>
      </c>
      <c r="G88" s="15"/>
    </row>
    <row r="89" spans="1:7" ht="24">
      <c r="A89" s="11">
        <v>7</v>
      </c>
      <c r="B89" s="13" t="s">
        <v>76</v>
      </c>
      <c r="C89" s="13"/>
      <c r="D89" s="13" t="s">
        <v>67</v>
      </c>
      <c r="E89" s="86"/>
      <c r="F89" s="14" t="s">
        <v>19</v>
      </c>
      <c r="G89" s="16"/>
    </row>
    <row r="90" spans="1:7" ht="24">
      <c r="A90" s="11">
        <v>8</v>
      </c>
      <c r="B90" s="13" t="s">
        <v>77</v>
      </c>
      <c r="C90" s="13"/>
      <c r="D90" s="13" t="s">
        <v>74</v>
      </c>
      <c r="E90" s="86"/>
      <c r="F90" s="14" t="s">
        <v>19</v>
      </c>
      <c r="G90" s="16"/>
    </row>
    <row r="91" spans="1:7">
      <c r="A91" s="1">
        <v>9</v>
      </c>
      <c r="B91" s="18" t="s">
        <v>20</v>
      </c>
      <c r="C91" s="18"/>
      <c r="D91" s="19"/>
      <c r="E91" s="19"/>
      <c r="F91" s="14" t="s">
        <v>19</v>
      </c>
      <c r="G91" s="19"/>
    </row>
    <row r="94" spans="1:7" ht="15.75">
      <c r="A94" s="174" t="s">
        <v>109</v>
      </c>
      <c r="B94" s="174"/>
      <c r="C94" s="174"/>
      <c r="D94" s="174"/>
      <c r="E94" s="174"/>
      <c r="F94" s="174"/>
      <c r="G94" s="174"/>
    </row>
    <row r="95" spans="1:7">
      <c r="A95" s="1"/>
      <c r="B95" s="2" t="s">
        <v>0</v>
      </c>
      <c r="C95" s="181" t="s">
        <v>91</v>
      </c>
      <c r="D95" s="182"/>
      <c r="E95" s="183"/>
      <c r="F95" s="2" t="s">
        <v>1</v>
      </c>
      <c r="G95" s="84" t="s">
        <v>109</v>
      </c>
    </row>
    <row r="96" spans="1:7">
      <c r="A96" s="1"/>
      <c r="B96" s="2" t="s">
        <v>2</v>
      </c>
      <c r="C96" s="184" t="s">
        <v>75</v>
      </c>
      <c r="D96" s="185"/>
      <c r="E96" s="185"/>
      <c r="F96" s="185"/>
      <c r="G96" s="186"/>
    </row>
    <row r="97" spans="1:7">
      <c r="A97" s="1"/>
      <c r="B97" s="2" t="s">
        <v>3</v>
      </c>
      <c r="C97" s="184"/>
      <c r="D97" s="185"/>
      <c r="E97" s="185"/>
      <c r="F97" s="185"/>
      <c r="G97" s="186"/>
    </row>
    <row r="98" spans="1:7">
      <c r="A98" s="1"/>
      <c r="B98" s="2" t="s">
        <v>4</v>
      </c>
      <c r="C98" s="187"/>
      <c r="D98" s="188"/>
      <c r="E98" s="188"/>
      <c r="F98" s="188"/>
      <c r="G98" s="189"/>
    </row>
    <row r="99" spans="1:7">
      <c r="A99" s="1"/>
      <c r="B99" s="2" t="s">
        <v>5</v>
      </c>
      <c r="C99" s="184" t="s">
        <v>70</v>
      </c>
      <c r="D99" s="185"/>
      <c r="E99" s="185"/>
      <c r="F99" s="185"/>
      <c r="G99" s="186"/>
    </row>
    <row r="100" spans="1:7">
      <c r="A100" s="3"/>
      <c r="B100" s="4" t="s">
        <v>6</v>
      </c>
      <c r="C100" s="175" t="s">
        <v>7</v>
      </c>
      <c r="D100" s="176"/>
      <c r="E100" s="177"/>
      <c r="F100" s="3" t="s">
        <v>8</v>
      </c>
      <c r="G100" s="5"/>
    </row>
    <row r="101" spans="1:7">
      <c r="A101" s="3"/>
      <c r="B101" s="4" t="s">
        <v>9</v>
      </c>
      <c r="C101" s="178" t="s">
        <v>10</v>
      </c>
      <c r="D101" s="179"/>
      <c r="E101" s="180"/>
      <c r="F101" s="3" t="s">
        <v>11</v>
      </c>
      <c r="G101" s="6">
        <v>45145</v>
      </c>
    </row>
    <row r="102" spans="1:7" ht="22.5">
      <c r="A102" s="7" t="s">
        <v>12</v>
      </c>
      <c r="B102" s="8" t="s">
        <v>13</v>
      </c>
      <c r="C102" s="8" t="s">
        <v>14</v>
      </c>
      <c r="D102" s="8" t="s">
        <v>15</v>
      </c>
      <c r="E102" s="8" t="s">
        <v>16</v>
      </c>
      <c r="F102" s="9" t="s">
        <v>17</v>
      </c>
      <c r="G102" s="10" t="s">
        <v>18</v>
      </c>
    </row>
    <row r="103" spans="1:7" ht="24">
      <c r="A103" s="11">
        <v>1</v>
      </c>
      <c r="B103" s="12" t="s">
        <v>60</v>
      </c>
      <c r="C103" s="87" t="s">
        <v>243</v>
      </c>
      <c r="D103" s="13" t="s">
        <v>62</v>
      </c>
      <c r="E103" s="13"/>
      <c r="F103" s="14" t="s">
        <v>19</v>
      </c>
      <c r="G103" s="15"/>
    </row>
    <row r="104" spans="1:7" ht="24">
      <c r="A104" s="11">
        <v>2</v>
      </c>
      <c r="B104" s="12" t="s">
        <v>66</v>
      </c>
      <c r="C104" s="12" t="s">
        <v>111</v>
      </c>
      <c r="D104" s="13" t="s">
        <v>88</v>
      </c>
      <c r="E104" s="13"/>
      <c r="F104" s="14" t="s">
        <v>19</v>
      </c>
      <c r="G104" s="15"/>
    </row>
    <row r="105" spans="1:7">
      <c r="A105" s="11">
        <v>3</v>
      </c>
      <c r="B105" s="12" t="s">
        <v>89</v>
      </c>
      <c r="C105" s="12"/>
      <c r="D105" s="13" t="s">
        <v>23</v>
      </c>
      <c r="E105" s="13"/>
      <c r="F105" s="14" t="s">
        <v>19</v>
      </c>
      <c r="G105" s="15"/>
    </row>
    <row r="106" spans="1:7" ht="36">
      <c r="A106" s="11">
        <v>4</v>
      </c>
      <c r="B106" s="13" t="s">
        <v>64</v>
      </c>
      <c r="C106" s="13" t="s">
        <v>65</v>
      </c>
      <c r="D106" s="13" t="s">
        <v>90</v>
      </c>
      <c r="E106" s="13" t="s">
        <v>102</v>
      </c>
      <c r="F106" s="14" t="s">
        <v>19</v>
      </c>
      <c r="G106" s="16" t="s">
        <v>59</v>
      </c>
    </row>
    <row r="107" spans="1:7" ht="24">
      <c r="A107" s="11">
        <v>5</v>
      </c>
      <c r="B107" s="13" t="s">
        <v>76</v>
      </c>
      <c r="C107" s="13"/>
      <c r="D107" s="13" t="s">
        <v>67</v>
      </c>
      <c r="E107" s="13"/>
      <c r="F107" s="14" t="s">
        <v>19</v>
      </c>
      <c r="G107" s="16"/>
    </row>
    <row r="108" spans="1:7" ht="24">
      <c r="A108" s="11">
        <v>6</v>
      </c>
      <c r="B108" s="13" t="s">
        <v>77</v>
      </c>
      <c r="C108" s="13"/>
      <c r="D108" s="13" t="s">
        <v>74</v>
      </c>
      <c r="E108" s="13"/>
      <c r="F108" s="14" t="s">
        <v>19</v>
      </c>
      <c r="G108" s="16"/>
    </row>
    <row r="109" spans="1:7">
      <c r="A109" s="1">
        <v>7</v>
      </c>
      <c r="B109" s="18" t="s">
        <v>20</v>
      </c>
      <c r="C109" s="18"/>
      <c r="D109" s="19"/>
      <c r="E109" s="19"/>
      <c r="F109" s="14" t="s">
        <v>19</v>
      </c>
      <c r="G109" s="19"/>
    </row>
    <row r="111" spans="1:7" ht="15.75">
      <c r="A111" s="159" t="s">
        <v>252</v>
      </c>
      <c r="B111" s="159"/>
      <c r="C111" s="159"/>
      <c r="D111" s="159"/>
      <c r="E111" s="159"/>
      <c r="F111" s="159"/>
      <c r="G111" s="159"/>
    </row>
    <row r="112" spans="1:7" ht="27.75" customHeight="1">
      <c r="A112" s="1"/>
      <c r="B112" s="2" t="s">
        <v>0</v>
      </c>
      <c r="C112" s="170" t="s">
        <v>250</v>
      </c>
      <c r="D112" s="171"/>
      <c r="E112" s="171"/>
      <c r="F112" s="2" t="s">
        <v>1</v>
      </c>
      <c r="G112" s="119" t="s">
        <v>252</v>
      </c>
    </row>
    <row r="113" spans="1:7">
      <c r="A113" s="1"/>
      <c r="B113" s="2" t="s">
        <v>2</v>
      </c>
      <c r="C113" s="171" t="s">
        <v>75</v>
      </c>
      <c r="D113" s="171"/>
      <c r="E113" s="171"/>
      <c r="F113" s="171"/>
      <c r="G113" s="171"/>
    </row>
    <row r="114" spans="1:7">
      <c r="A114" s="1"/>
      <c r="B114" s="2" t="s">
        <v>3</v>
      </c>
      <c r="C114" s="171"/>
      <c r="D114" s="171"/>
      <c r="E114" s="171"/>
      <c r="F114" s="171"/>
      <c r="G114" s="171"/>
    </row>
    <row r="115" spans="1:7">
      <c r="A115" s="1"/>
      <c r="B115" s="2" t="s">
        <v>4</v>
      </c>
      <c r="C115" s="172"/>
      <c r="D115" s="173"/>
      <c r="E115" s="173"/>
      <c r="F115" s="173"/>
      <c r="G115" s="173"/>
    </row>
    <row r="116" spans="1:7">
      <c r="A116" s="1"/>
      <c r="B116" s="2" t="s">
        <v>5</v>
      </c>
      <c r="C116" s="171" t="s">
        <v>238</v>
      </c>
      <c r="D116" s="171"/>
      <c r="E116" s="171"/>
      <c r="F116" s="171"/>
      <c r="G116" s="171"/>
    </row>
    <row r="117" spans="1:7">
      <c r="A117" s="3"/>
      <c r="B117" s="4" t="s">
        <v>6</v>
      </c>
      <c r="C117" s="168" t="s">
        <v>7</v>
      </c>
      <c r="D117" s="168"/>
      <c r="E117" s="168"/>
      <c r="F117" s="3" t="s">
        <v>8</v>
      </c>
      <c r="G117" s="5"/>
    </row>
    <row r="118" spans="1:7">
      <c r="A118" s="3"/>
      <c r="B118" s="4" t="s">
        <v>9</v>
      </c>
      <c r="C118" s="169" t="s">
        <v>10</v>
      </c>
      <c r="D118" s="169"/>
      <c r="E118" s="169"/>
      <c r="F118" s="3" t="s">
        <v>11</v>
      </c>
      <c r="G118" s="6">
        <v>45145</v>
      </c>
    </row>
    <row r="119" spans="1:7" ht="22.5">
      <c r="A119" s="7" t="s">
        <v>12</v>
      </c>
      <c r="B119" s="8" t="s">
        <v>13</v>
      </c>
      <c r="C119" s="8" t="s">
        <v>14</v>
      </c>
      <c r="D119" s="8" t="s">
        <v>15</v>
      </c>
      <c r="E119" s="8" t="s">
        <v>16</v>
      </c>
      <c r="F119" s="9" t="s">
        <v>17</v>
      </c>
      <c r="G119" s="10" t="s">
        <v>18</v>
      </c>
    </row>
    <row r="120" spans="1:7" ht="24">
      <c r="A120" s="11">
        <v>1</v>
      </c>
      <c r="B120" s="12" t="s">
        <v>241</v>
      </c>
      <c r="C120" s="87" t="s">
        <v>61</v>
      </c>
      <c r="D120" s="13" t="s">
        <v>237</v>
      </c>
      <c r="E120" s="13"/>
      <c r="F120" s="14" t="s">
        <v>19</v>
      </c>
      <c r="G120" s="15"/>
    </row>
    <row r="121" spans="1:7" ht="27" customHeight="1">
      <c r="A121" s="11">
        <v>2</v>
      </c>
      <c r="B121" s="12" t="s">
        <v>233</v>
      </c>
      <c r="D121" s="13" t="s">
        <v>234</v>
      </c>
      <c r="E121" s="13"/>
      <c r="F121" s="14" t="s">
        <v>19</v>
      </c>
      <c r="G121" s="15"/>
    </row>
    <row r="122" spans="1:7" ht="30.75" customHeight="1">
      <c r="A122" s="11">
        <v>3</v>
      </c>
      <c r="B122" s="12" t="s">
        <v>235</v>
      </c>
      <c r="C122" s="87" t="s">
        <v>231</v>
      </c>
      <c r="D122" s="13" t="s">
        <v>236</v>
      </c>
      <c r="E122" s="13"/>
      <c r="F122" s="14" t="s">
        <v>19</v>
      </c>
      <c r="G122" s="15"/>
    </row>
    <row r="123" spans="1:7" ht="19.5" customHeight="1">
      <c r="A123" s="11">
        <v>4</v>
      </c>
      <c r="B123" s="12" t="s">
        <v>253</v>
      </c>
      <c r="C123" s="87"/>
      <c r="D123" s="13" t="s">
        <v>254</v>
      </c>
      <c r="E123" s="13"/>
      <c r="F123" s="14" t="s">
        <v>19</v>
      </c>
      <c r="G123" s="15"/>
    </row>
    <row r="124" spans="1:7" ht="30.75" customHeight="1">
      <c r="A124" s="11">
        <v>5</v>
      </c>
      <c r="B124" s="12" t="s">
        <v>255</v>
      </c>
      <c r="C124" s="12" t="s">
        <v>256</v>
      </c>
      <c r="D124" s="13" t="s">
        <v>257</v>
      </c>
      <c r="E124" s="13"/>
      <c r="F124" s="14" t="s">
        <v>19</v>
      </c>
      <c r="G124" s="15"/>
    </row>
    <row r="125" spans="1:7" ht="30.75" customHeight="1">
      <c r="A125" s="11">
        <v>6</v>
      </c>
      <c r="B125" s="13" t="s">
        <v>76</v>
      </c>
      <c r="C125" s="13"/>
      <c r="D125" s="13" t="s">
        <v>67</v>
      </c>
      <c r="E125" s="86"/>
      <c r="F125" s="14" t="s">
        <v>19</v>
      </c>
      <c r="G125" s="16"/>
    </row>
    <row r="126" spans="1:7" ht="30.75" customHeight="1">
      <c r="A126" s="11">
        <v>7</v>
      </c>
      <c r="B126" s="13" t="s">
        <v>77</v>
      </c>
      <c r="C126" s="13"/>
      <c r="D126" s="13" t="s">
        <v>74</v>
      </c>
      <c r="E126" s="86"/>
      <c r="F126" s="14" t="s">
        <v>19</v>
      </c>
      <c r="G126" s="16"/>
    </row>
    <row r="127" spans="1:7">
      <c r="A127" s="1">
        <v>8</v>
      </c>
      <c r="B127" s="18" t="s">
        <v>20</v>
      </c>
      <c r="C127" s="18"/>
      <c r="D127" s="19"/>
      <c r="E127" s="19"/>
      <c r="F127" s="14" t="s">
        <v>19</v>
      </c>
      <c r="G127" s="19"/>
    </row>
    <row r="130" spans="1:7" ht="15.75">
      <c r="A130" s="159" t="s">
        <v>251</v>
      </c>
      <c r="B130" s="159"/>
      <c r="C130" s="159"/>
      <c r="D130" s="159"/>
      <c r="E130" s="159"/>
      <c r="F130" s="159"/>
      <c r="G130" s="159"/>
    </row>
    <row r="131" spans="1:7" ht="24.75" customHeight="1">
      <c r="A131" s="1"/>
      <c r="B131" s="2" t="s">
        <v>0</v>
      </c>
      <c r="C131" s="170" t="s">
        <v>250</v>
      </c>
      <c r="D131" s="171"/>
      <c r="E131" s="171"/>
      <c r="F131" s="2" t="s">
        <v>1</v>
      </c>
      <c r="G131" s="119" t="s">
        <v>252</v>
      </c>
    </row>
    <row r="132" spans="1:7">
      <c r="A132" s="1"/>
      <c r="B132" s="2" t="s">
        <v>2</v>
      </c>
      <c r="C132" s="171" t="s">
        <v>75</v>
      </c>
      <c r="D132" s="171"/>
      <c r="E132" s="171"/>
      <c r="F132" s="171"/>
      <c r="G132" s="171"/>
    </row>
    <row r="133" spans="1:7">
      <c r="A133" s="1"/>
      <c r="B133" s="2" t="s">
        <v>3</v>
      </c>
      <c r="C133" s="171"/>
      <c r="D133" s="171"/>
      <c r="E133" s="171"/>
      <c r="F133" s="171"/>
      <c r="G133" s="171"/>
    </row>
    <row r="134" spans="1:7">
      <c r="A134" s="1"/>
      <c r="B134" s="2" t="s">
        <v>4</v>
      </c>
      <c r="C134" s="172"/>
      <c r="D134" s="173"/>
      <c r="E134" s="173"/>
      <c r="F134" s="173"/>
      <c r="G134" s="173"/>
    </row>
    <row r="135" spans="1:7">
      <c r="A135" s="1"/>
      <c r="B135" s="2" t="s">
        <v>5</v>
      </c>
      <c r="C135" s="171" t="s">
        <v>238</v>
      </c>
      <c r="D135" s="171"/>
      <c r="E135" s="171"/>
      <c r="F135" s="171"/>
      <c r="G135" s="171"/>
    </row>
    <row r="136" spans="1:7">
      <c r="A136" s="3"/>
      <c r="B136" s="4" t="s">
        <v>6</v>
      </c>
      <c r="C136" s="168" t="s">
        <v>7</v>
      </c>
      <c r="D136" s="168"/>
      <c r="E136" s="168"/>
      <c r="F136" s="3" t="s">
        <v>8</v>
      </c>
      <c r="G136" s="5"/>
    </row>
    <row r="137" spans="1:7">
      <c r="A137" s="3"/>
      <c r="B137" s="4" t="s">
        <v>9</v>
      </c>
      <c r="C137" s="169" t="s">
        <v>10</v>
      </c>
      <c r="D137" s="169"/>
      <c r="E137" s="169"/>
      <c r="F137" s="3" t="s">
        <v>11</v>
      </c>
      <c r="G137" s="6">
        <v>45145</v>
      </c>
    </row>
    <row r="138" spans="1:7" ht="22.5">
      <c r="A138" s="7" t="s">
        <v>12</v>
      </c>
      <c r="B138" s="8" t="s">
        <v>13</v>
      </c>
      <c r="C138" s="8" t="s">
        <v>14</v>
      </c>
      <c r="D138" s="8" t="s">
        <v>15</v>
      </c>
      <c r="E138" s="8" t="s">
        <v>16</v>
      </c>
      <c r="F138" s="9" t="s">
        <v>17</v>
      </c>
      <c r="G138" s="10" t="s">
        <v>18</v>
      </c>
    </row>
    <row r="139" spans="1:7" ht="24">
      <c r="A139" s="11">
        <v>1</v>
      </c>
      <c r="B139" s="12" t="s">
        <v>258</v>
      </c>
      <c r="C139" s="87" t="s">
        <v>231</v>
      </c>
      <c r="D139" s="13" t="s">
        <v>237</v>
      </c>
      <c r="E139" s="13"/>
      <c r="F139" s="14" t="s">
        <v>19</v>
      </c>
      <c r="G139" s="15"/>
    </row>
    <row r="140" spans="1:7" ht="21" customHeight="1">
      <c r="A140" s="11">
        <v>2</v>
      </c>
      <c r="B140" s="12" t="s">
        <v>253</v>
      </c>
      <c r="C140" s="87"/>
      <c r="D140" s="13" t="s">
        <v>254</v>
      </c>
      <c r="E140" s="13"/>
      <c r="F140" s="14" t="s">
        <v>19</v>
      </c>
      <c r="G140" s="15"/>
    </row>
    <row r="141" spans="1:7" ht="24">
      <c r="A141" s="11">
        <v>3</v>
      </c>
      <c r="B141" s="12" t="s">
        <v>255</v>
      </c>
      <c r="C141" s="12" t="s">
        <v>256</v>
      </c>
      <c r="D141" s="13" t="s">
        <v>257</v>
      </c>
      <c r="E141" s="13"/>
      <c r="F141" s="14" t="s">
        <v>19</v>
      </c>
      <c r="G141" s="15"/>
    </row>
    <row r="142" spans="1:7" ht="24">
      <c r="A142" s="11">
        <v>4</v>
      </c>
      <c r="B142" s="13" t="s">
        <v>76</v>
      </c>
      <c r="C142" s="13"/>
      <c r="D142" s="13" t="s">
        <v>67</v>
      </c>
      <c r="E142" s="86"/>
      <c r="F142" s="14" t="s">
        <v>19</v>
      </c>
      <c r="G142" s="16"/>
    </row>
    <row r="143" spans="1:7" ht="24">
      <c r="A143" s="11">
        <v>5</v>
      </c>
      <c r="B143" s="13" t="s">
        <v>77</v>
      </c>
      <c r="C143" s="13"/>
      <c r="D143" s="13" t="s">
        <v>74</v>
      </c>
      <c r="E143" s="86"/>
      <c r="F143" s="14" t="s">
        <v>19</v>
      </c>
      <c r="G143" s="16"/>
    </row>
    <row r="144" spans="1:7">
      <c r="A144" s="1">
        <v>6</v>
      </c>
      <c r="B144" s="18" t="s">
        <v>20</v>
      </c>
      <c r="C144" s="18"/>
      <c r="D144" s="19"/>
      <c r="E144" s="19"/>
      <c r="F144" s="14" t="s">
        <v>19</v>
      </c>
      <c r="G144" s="19"/>
    </row>
    <row r="147" spans="1:7" ht="15.75">
      <c r="A147" s="159" t="s">
        <v>259</v>
      </c>
      <c r="B147" s="159"/>
      <c r="C147" s="159"/>
      <c r="D147" s="159"/>
      <c r="E147" s="159"/>
      <c r="F147" s="159"/>
      <c r="G147" s="159"/>
    </row>
    <row r="148" spans="1:7" ht="29.25" customHeight="1">
      <c r="A148" s="1"/>
      <c r="B148" s="2" t="s">
        <v>0</v>
      </c>
      <c r="C148" s="170" t="s">
        <v>261</v>
      </c>
      <c r="D148" s="171"/>
      <c r="E148" s="171"/>
      <c r="F148" s="2" t="s">
        <v>1</v>
      </c>
      <c r="G148" s="119" t="s">
        <v>259</v>
      </c>
    </row>
    <row r="149" spans="1:7" ht="20.25" customHeight="1">
      <c r="A149" s="1"/>
      <c r="B149" s="2" t="s">
        <v>2</v>
      </c>
      <c r="C149" s="171" t="s">
        <v>75</v>
      </c>
      <c r="D149" s="171"/>
      <c r="E149" s="171"/>
      <c r="F149" s="171"/>
      <c r="G149" s="171"/>
    </row>
    <row r="150" spans="1:7">
      <c r="A150" s="1"/>
      <c r="B150" s="2" t="s">
        <v>3</v>
      </c>
      <c r="C150" s="171"/>
      <c r="D150" s="171"/>
      <c r="E150" s="171"/>
      <c r="F150" s="171"/>
      <c r="G150" s="171"/>
    </row>
    <row r="151" spans="1:7">
      <c r="A151" s="1"/>
      <c r="B151" s="2" t="s">
        <v>4</v>
      </c>
      <c r="C151" s="172"/>
      <c r="D151" s="173"/>
      <c r="E151" s="173"/>
      <c r="F151" s="173"/>
      <c r="G151" s="173"/>
    </row>
    <row r="152" spans="1:7">
      <c r="A152" s="1"/>
      <c r="B152" s="2" t="s">
        <v>5</v>
      </c>
      <c r="C152" s="171" t="s">
        <v>262</v>
      </c>
      <c r="D152" s="171"/>
      <c r="E152" s="171"/>
      <c r="F152" s="171"/>
      <c r="G152" s="171"/>
    </row>
    <row r="153" spans="1:7">
      <c r="A153" s="3"/>
      <c r="B153" s="4" t="s">
        <v>6</v>
      </c>
      <c r="C153" s="168" t="s">
        <v>7</v>
      </c>
      <c r="D153" s="168"/>
      <c r="E153" s="168"/>
      <c r="F153" s="3" t="s">
        <v>8</v>
      </c>
      <c r="G153" s="5"/>
    </row>
    <row r="154" spans="1:7">
      <c r="A154" s="3"/>
      <c r="B154" s="4" t="s">
        <v>9</v>
      </c>
      <c r="C154" s="169" t="s">
        <v>10</v>
      </c>
      <c r="D154" s="169"/>
      <c r="E154" s="169"/>
      <c r="F154" s="3" t="s">
        <v>11</v>
      </c>
      <c r="G154" s="6">
        <v>45145</v>
      </c>
    </row>
    <row r="155" spans="1:7" ht="22.5">
      <c r="A155" s="7" t="s">
        <v>12</v>
      </c>
      <c r="B155" s="8" t="s">
        <v>13</v>
      </c>
      <c r="C155" s="8" t="s">
        <v>14</v>
      </c>
      <c r="D155" s="8" t="s">
        <v>15</v>
      </c>
      <c r="E155" s="8" t="s">
        <v>16</v>
      </c>
      <c r="F155" s="9" t="s">
        <v>17</v>
      </c>
      <c r="G155" s="10" t="s">
        <v>18</v>
      </c>
    </row>
    <row r="156" spans="1:7" ht="20.25" customHeight="1">
      <c r="A156" s="11">
        <v>1</v>
      </c>
      <c r="B156" s="12" t="s">
        <v>241</v>
      </c>
      <c r="C156" s="87" t="s">
        <v>61</v>
      </c>
      <c r="D156" s="13" t="s">
        <v>237</v>
      </c>
      <c r="E156" s="11"/>
      <c r="F156" s="14" t="s">
        <v>19</v>
      </c>
      <c r="G156" s="11"/>
    </row>
    <row r="157" spans="1:7" ht="30" customHeight="1">
      <c r="A157" s="11">
        <v>2</v>
      </c>
      <c r="B157" s="12" t="s">
        <v>233</v>
      </c>
      <c r="D157" s="13" t="s">
        <v>234</v>
      </c>
      <c r="E157" s="11"/>
      <c r="F157" s="14" t="s">
        <v>19</v>
      </c>
      <c r="G157" s="11"/>
    </row>
    <row r="158" spans="1:7" ht="36">
      <c r="A158" s="11">
        <v>3</v>
      </c>
      <c r="B158" s="12" t="s">
        <v>260</v>
      </c>
      <c r="C158" s="87" t="s">
        <v>231</v>
      </c>
      <c r="D158" s="13" t="s">
        <v>237</v>
      </c>
      <c r="E158" s="13"/>
      <c r="F158" s="14" t="s">
        <v>19</v>
      </c>
      <c r="G158" s="15"/>
    </row>
    <row r="159" spans="1:7" ht="38.25" customHeight="1">
      <c r="A159" s="11">
        <v>4</v>
      </c>
      <c r="B159" s="12" t="s">
        <v>208</v>
      </c>
      <c r="C159" s="87"/>
      <c r="D159" s="13" t="s">
        <v>263</v>
      </c>
      <c r="E159" s="13"/>
      <c r="F159" s="14" t="s">
        <v>19</v>
      </c>
      <c r="G159" s="15"/>
    </row>
    <row r="160" spans="1:7">
      <c r="A160" s="1">
        <v>5</v>
      </c>
      <c r="B160" s="18" t="s">
        <v>20</v>
      </c>
      <c r="C160" s="18"/>
      <c r="D160" s="19"/>
      <c r="E160" s="19"/>
      <c r="F160" s="14" t="s">
        <v>19</v>
      </c>
      <c r="G160" s="19"/>
    </row>
    <row r="162" spans="1:7" ht="15.75">
      <c r="A162" s="159" t="s">
        <v>264</v>
      </c>
      <c r="B162" s="159"/>
      <c r="C162" s="159"/>
      <c r="D162" s="159"/>
      <c r="E162" s="159"/>
      <c r="F162" s="159"/>
      <c r="G162" s="159"/>
    </row>
    <row r="163" spans="1:7" ht="28.5" customHeight="1">
      <c r="A163" s="1"/>
      <c r="B163" s="2" t="s">
        <v>0</v>
      </c>
      <c r="C163" s="170" t="s">
        <v>265</v>
      </c>
      <c r="D163" s="171"/>
      <c r="E163" s="171"/>
      <c r="F163" s="2" t="s">
        <v>1</v>
      </c>
      <c r="G163" s="119" t="s">
        <v>259</v>
      </c>
    </row>
    <row r="164" spans="1:7" ht="24.75" customHeight="1">
      <c r="A164" s="1"/>
      <c r="B164" s="2" t="s">
        <v>2</v>
      </c>
      <c r="C164" s="171" t="s">
        <v>266</v>
      </c>
      <c r="D164" s="171"/>
      <c r="E164" s="171"/>
      <c r="F164" s="171"/>
      <c r="G164" s="171"/>
    </row>
    <row r="165" spans="1:7">
      <c r="A165" s="1"/>
      <c r="B165" s="2" t="s">
        <v>3</v>
      </c>
      <c r="C165" s="171"/>
      <c r="D165" s="171"/>
      <c r="E165" s="171"/>
      <c r="F165" s="171"/>
      <c r="G165" s="171"/>
    </row>
    <row r="166" spans="1:7">
      <c r="A166" s="1"/>
      <c r="B166" s="2" t="s">
        <v>4</v>
      </c>
      <c r="C166" s="172"/>
      <c r="D166" s="173"/>
      <c r="E166" s="173"/>
      <c r="F166" s="173"/>
      <c r="G166" s="173"/>
    </row>
    <row r="167" spans="1:7">
      <c r="A167" s="1"/>
      <c r="B167" s="2" t="s">
        <v>5</v>
      </c>
      <c r="C167" s="171" t="s">
        <v>262</v>
      </c>
      <c r="D167" s="171"/>
      <c r="E167" s="171"/>
      <c r="F167" s="171"/>
      <c r="G167" s="171"/>
    </row>
    <row r="168" spans="1:7">
      <c r="A168" s="3"/>
      <c r="B168" s="4" t="s">
        <v>6</v>
      </c>
      <c r="C168" s="168" t="s">
        <v>7</v>
      </c>
      <c r="D168" s="168"/>
      <c r="E168" s="168"/>
      <c r="F168" s="3" t="s">
        <v>8</v>
      </c>
      <c r="G168" s="5"/>
    </row>
    <row r="169" spans="1:7">
      <c r="A169" s="3"/>
      <c r="B169" s="4" t="s">
        <v>9</v>
      </c>
      <c r="C169" s="169" t="s">
        <v>10</v>
      </c>
      <c r="D169" s="169"/>
      <c r="E169" s="169"/>
      <c r="F169" s="3" t="s">
        <v>11</v>
      </c>
      <c r="G169" s="6">
        <v>45145</v>
      </c>
    </row>
    <row r="170" spans="1:7" ht="22.5">
      <c r="A170" s="7" t="s">
        <v>12</v>
      </c>
      <c r="B170" s="8" t="s">
        <v>13</v>
      </c>
      <c r="C170" s="8" t="s">
        <v>14</v>
      </c>
      <c r="D170" s="8" t="s">
        <v>15</v>
      </c>
      <c r="E170" s="8" t="s">
        <v>16</v>
      </c>
      <c r="F170" s="9" t="s">
        <v>17</v>
      </c>
      <c r="G170" s="10" t="s">
        <v>18</v>
      </c>
    </row>
    <row r="171" spans="1:7" ht="24">
      <c r="A171" s="11">
        <v>1</v>
      </c>
      <c r="B171" s="12" t="s">
        <v>241</v>
      </c>
      <c r="C171" s="87" t="s">
        <v>61</v>
      </c>
      <c r="D171" s="13" t="s">
        <v>237</v>
      </c>
      <c r="E171" s="11"/>
      <c r="F171" s="14" t="s">
        <v>19</v>
      </c>
      <c r="G171" s="11"/>
    </row>
    <row r="172" spans="1:7" ht="24">
      <c r="A172" s="11">
        <v>2</v>
      </c>
      <c r="B172" s="12" t="s">
        <v>233</v>
      </c>
      <c r="D172" s="13" t="s">
        <v>234</v>
      </c>
      <c r="E172" s="11"/>
      <c r="F172" s="14" t="s">
        <v>19</v>
      </c>
      <c r="G172" s="11"/>
    </row>
    <row r="173" spans="1:7" ht="36">
      <c r="A173" s="11">
        <v>3</v>
      </c>
      <c r="B173" s="12" t="s">
        <v>260</v>
      </c>
      <c r="C173" s="87" t="s">
        <v>231</v>
      </c>
      <c r="D173" s="13" t="s">
        <v>237</v>
      </c>
      <c r="E173" s="13"/>
      <c r="F173" s="14" t="s">
        <v>19</v>
      </c>
      <c r="G173" s="15"/>
    </row>
    <row r="174" spans="1:7" ht="46.5" customHeight="1">
      <c r="A174" s="11">
        <v>4</v>
      </c>
      <c r="B174" s="12" t="s">
        <v>267</v>
      </c>
      <c r="C174" s="87"/>
      <c r="D174" s="13" t="s">
        <v>268</v>
      </c>
      <c r="E174" s="13"/>
      <c r="F174" s="14" t="s">
        <v>19</v>
      </c>
      <c r="G174" s="15"/>
    </row>
    <row r="175" spans="1:7" ht="35.25" customHeight="1">
      <c r="A175" s="11">
        <v>5</v>
      </c>
      <c r="B175" s="12" t="s">
        <v>269</v>
      </c>
      <c r="C175" s="87" t="s">
        <v>270</v>
      </c>
      <c r="D175" s="13" t="s">
        <v>271</v>
      </c>
      <c r="E175" s="13"/>
      <c r="F175" s="14" t="s">
        <v>19</v>
      </c>
      <c r="G175" s="15"/>
    </row>
    <row r="176" spans="1:7" ht="35.25" customHeight="1">
      <c r="A176" s="11">
        <v>6</v>
      </c>
      <c r="B176" s="12" t="s">
        <v>272</v>
      </c>
      <c r="C176" s="87"/>
      <c r="D176" s="13" t="s">
        <v>273</v>
      </c>
      <c r="E176" s="13"/>
      <c r="F176" s="14" t="s">
        <v>19</v>
      </c>
      <c r="G176" s="15"/>
    </row>
    <row r="177" spans="1:7" ht="35.25" customHeight="1">
      <c r="A177" s="11">
        <v>7</v>
      </c>
      <c r="B177" s="12" t="s">
        <v>276</v>
      </c>
      <c r="C177" s="87"/>
      <c r="D177" s="13" t="s">
        <v>274</v>
      </c>
      <c r="E177" s="13"/>
      <c r="F177" s="14" t="s">
        <v>19</v>
      </c>
      <c r="G177" s="15"/>
    </row>
    <row r="178" spans="1:7" ht="35.25" customHeight="1">
      <c r="A178" s="11">
        <v>8</v>
      </c>
      <c r="B178" s="12" t="s">
        <v>275</v>
      </c>
      <c r="C178" s="87"/>
      <c r="D178" s="13" t="s">
        <v>277</v>
      </c>
      <c r="E178" s="13"/>
      <c r="F178" s="14" t="s">
        <v>19</v>
      </c>
      <c r="G178" s="15"/>
    </row>
    <row r="179" spans="1:7">
      <c r="A179" s="1">
        <v>9</v>
      </c>
      <c r="B179" s="18" t="s">
        <v>20</v>
      </c>
      <c r="C179" s="18"/>
      <c r="D179" s="19"/>
      <c r="E179" s="19"/>
      <c r="F179" s="14" t="s">
        <v>19</v>
      </c>
      <c r="G179" s="19"/>
    </row>
  </sheetData>
  <mergeCells count="80">
    <mergeCell ref="C166:G166"/>
    <mergeCell ref="C167:G167"/>
    <mergeCell ref="C168:E168"/>
    <mergeCell ref="C169:E169"/>
    <mergeCell ref="C154:E154"/>
    <mergeCell ref="A162:G162"/>
    <mergeCell ref="C163:E163"/>
    <mergeCell ref="C164:G164"/>
    <mergeCell ref="C165:G165"/>
    <mergeCell ref="C149:G149"/>
    <mergeCell ref="C150:G150"/>
    <mergeCell ref="C151:G151"/>
    <mergeCell ref="C152:G152"/>
    <mergeCell ref="C153:E153"/>
    <mergeCell ref="C135:G135"/>
    <mergeCell ref="C136:E136"/>
    <mergeCell ref="C137:E137"/>
    <mergeCell ref="A147:G147"/>
    <mergeCell ref="C148:E148"/>
    <mergeCell ref="A130:G130"/>
    <mergeCell ref="C131:E131"/>
    <mergeCell ref="C132:G132"/>
    <mergeCell ref="C133:G133"/>
    <mergeCell ref="C134:G134"/>
    <mergeCell ref="C114:G114"/>
    <mergeCell ref="C115:G115"/>
    <mergeCell ref="C116:G116"/>
    <mergeCell ref="C117:E117"/>
    <mergeCell ref="C118:E118"/>
    <mergeCell ref="C80:E80"/>
    <mergeCell ref="C81:E81"/>
    <mergeCell ref="A111:G111"/>
    <mergeCell ref="C112:E112"/>
    <mergeCell ref="C113:G113"/>
    <mergeCell ref="A94:G94"/>
    <mergeCell ref="C100:E100"/>
    <mergeCell ref="C101:E101"/>
    <mergeCell ref="C95:E95"/>
    <mergeCell ref="C96:G96"/>
    <mergeCell ref="C97:G97"/>
    <mergeCell ref="C98:G98"/>
    <mergeCell ref="C99:G99"/>
    <mergeCell ref="C75:E75"/>
    <mergeCell ref="C76:G76"/>
    <mergeCell ref="C77:G77"/>
    <mergeCell ref="C78:G78"/>
    <mergeCell ref="C79:G79"/>
    <mergeCell ref="A74:G74"/>
    <mergeCell ref="C61:G61"/>
    <mergeCell ref="C47:G47"/>
    <mergeCell ref="C48:E48"/>
    <mergeCell ref="C49:E49"/>
    <mergeCell ref="A58:G58"/>
    <mergeCell ref="C59:E59"/>
    <mergeCell ref="C60:G60"/>
    <mergeCell ref="C62:G62"/>
    <mergeCell ref="C63:G63"/>
    <mergeCell ref="C64:E64"/>
    <mergeCell ref="C65:E65"/>
    <mergeCell ref="C24:G24"/>
    <mergeCell ref="C25:G25"/>
    <mergeCell ref="C26:G26"/>
    <mergeCell ref="C27:G27"/>
    <mergeCell ref="C28:E28"/>
    <mergeCell ref="C46:G46"/>
    <mergeCell ref="A1:G1"/>
    <mergeCell ref="C2:E2"/>
    <mergeCell ref="C3:G3"/>
    <mergeCell ref="C4:G4"/>
    <mergeCell ref="C5:G5"/>
    <mergeCell ref="C6:G6"/>
    <mergeCell ref="C7:E7"/>
    <mergeCell ref="C8:E8"/>
    <mergeCell ref="A22:G22"/>
    <mergeCell ref="C23:E23"/>
    <mergeCell ref="C29:E29"/>
    <mergeCell ref="A42:G42"/>
    <mergeCell ref="C43:E43"/>
    <mergeCell ref="C44:G44"/>
    <mergeCell ref="C45:G45"/>
  </mergeCells>
  <phoneticPr fontId="3" type="noConversion"/>
  <conditionalFormatting sqref="F10:F19 F34:F39 F54:F55 F70 F83:F90 F120:F126 F139:F143">
    <cfRule type="cellIs" dxfId="215" priority="88" stopIfTrue="1" operator="equal">
      <formula>"F"</formula>
    </cfRule>
    <cfRule type="cellIs" dxfId="214" priority="89" stopIfTrue="1" operator="equal">
      <formula>"B"</formula>
    </cfRule>
    <cfRule type="cellIs" dxfId="213" priority="90" stopIfTrue="1" operator="equal">
      <formula>"u"</formula>
    </cfRule>
  </conditionalFormatting>
  <conditionalFormatting sqref="F40:F41">
    <cfRule type="cellIs" dxfId="212" priority="73" stopIfTrue="1" operator="equal">
      <formula>"F"</formula>
    </cfRule>
    <cfRule type="cellIs" dxfId="211" priority="74" stopIfTrue="1" operator="equal">
      <formula>"B"</formula>
    </cfRule>
    <cfRule type="cellIs" dxfId="210" priority="75" stopIfTrue="1" operator="equal">
      <formula>"u"</formula>
    </cfRule>
  </conditionalFormatting>
  <conditionalFormatting sqref="F71">
    <cfRule type="cellIs" dxfId="209" priority="76" stopIfTrue="1" operator="equal">
      <formula>"F"</formula>
    </cfRule>
    <cfRule type="cellIs" dxfId="208" priority="77" stopIfTrue="1" operator="equal">
      <formula>"B"</formula>
    </cfRule>
    <cfRule type="cellIs" dxfId="207" priority="78" stopIfTrue="1" operator="equal">
      <formula>"u"</formula>
    </cfRule>
  </conditionalFormatting>
  <conditionalFormatting sqref="F20">
    <cfRule type="cellIs" dxfId="206" priority="70" stopIfTrue="1" operator="equal">
      <formula>"F"</formula>
    </cfRule>
    <cfRule type="cellIs" dxfId="205" priority="71" stopIfTrue="1" operator="equal">
      <formula>"B"</formula>
    </cfRule>
    <cfRule type="cellIs" dxfId="204" priority="72" stopIfTrue="1" operator="equal">
      <formula>"u"</formula>
    </cfRule>
  </conditionalFormatting>
  <conditionalFormatting sqref="F56">
    <cfRule type="cellIs" dxfId="203" priority="64" stopIfTrue="1" operator="equal">
      <formula>"F"</formula>
    </cfRule>
    <cfRule type="cellIs" dxfId="202" priority="65" stopIfTrue="1" operator="equal">
      <formula>"B"</formula>
    </cfRule>
    <cfRule type="cellIs" dxfId="201" priority="66" stopIfTrue="1" operator="equal">
      <formula>"u"</formula>
    </cfRule>
  </conditionalFormatting>
  <conditionalFormatting sqref="F109">
    <cfRule type="cellIs" dxfId="200" priority="52" stopIfTrue="1" operator="equal">
      <formula>"F"</formula>
    </cfRule>
    <cfRule type="cellIs" dxfId="199" priority="53" stopIfTrue="1" operator="equal">
      <formula>"B"</formula>
    </cfRule>
    <cfRule type="cellIs" dxfId="198" priority="54" stopIfTrue="1" operator="equal">
      <formula>"u"</formula>
    </cfRule>
  </conditionalFormatting>
  <conditionalFormatting sqref="F103:F108">
    <cfRule type="cellIs" dxfId="197" priority="55" stopIfTrue="1" operator="equal">
      <formula>"F"</formula>
    </cfRule>
    <cfRule type="cellIs" dxfId="196" priority="56" stopIfTrue="1" operator="equal">
      <formula>"B"</formula>
    </cfRule>
    <cfRule type="cellIs" dxfId="195" priority="57" stopIfTrue="1" operator="equal">
      <formula>"u"</formula>
    </cfRule>
  </conditionalFormatting>
  <conditionalFormatting sqref="F31:F33">
    <cfRule type="cellIs" dxfId="194" priority="43" stopIfTrue="1" operator="equal">
      <formula>"F"</formula>
    </cfRule>
    <cfRule type="cellIs" dxfId="193" priority="44" stopIfTrue="1" operator="equal">
      <formula>"B"</formula>
    </cfRule>
    <cfRule type="cellIs" dxfId="192" priority="45" stopIfTrue="1" operator="equal">
      <formula>"u"</formula>
    </cfRule>
  </conditionalFormatting>
  <conditionalFormatting sqref="F67:F69">
    <cfRule type="cellIs" dxfId="191" priority="37" stopIfTrue="1" operator="equal">
      <formula>"F"</formula>
    </cfRule>
    <cfRule type="cellIs" dxfId="190" priority="38" stopIfTrue="1" operator="equal">
      <formula>"B"</formula>
    </cfRule>
    <cfRule type="cellIs" dxfId="189" priority="39" stopIfTrue="1" operator="equal">
      <formula>"u"</formula>
    </cfRule>
  </conditionalFormatting>
  <conditionalFormatting sqref="F91">
    <cfRule type="cellIs" dxfId="188" priority="31" stopIfTrue="1" operator="equal">
      <formula>"F"</formula>
    </cfRule>
    <cfRule type="cellIs" dxfId="187" priority="32" stopIfTrue="1" operator="equal">
      <formula>"B"</formula>
    </cfRule>
    <cfRule type="cellIs" dxfId="186" priority="33" stopIfTrue="1" operator="equal">
      <formula>"u"</formula>
    </cfRule>
  </conditionalFormatting>
  <conditionalFormatting sqref="F127">
    <cfRule type="cellIs" dxfId="185" priority="25" stopIfTrue="1" operator="equal">
      <formula>"F"</formula>
    </cfRule>
    <cfRule type="cellIs" dxfId="184" priority="26" stopIfTrue="1" operator="equal">
      <formula>"B"</formula>
    </cfRule>
    <cfRule type="cellIs" dxfId="183" priority="27" stopIfTrue="1" operator="equal">
      <formula>"u"</formula>
    </cfRule>
  </conditionalFormatting>
  <conditionalFormatting sqref="F144">
    <cfRule type="cellIs" dxfId="182" priority="19" stopIfTrue="1" operator="equal">
      <formula>"F"</formula>
    </cfRule>
    <cfRule type="cellIs" dxfId="181" priority="20" stopIfTrue="1" operator="equal">
      <formula>"B"</formula>
    </cfRule>
    <cfRule type="cellIs" dxfId="180" priority="21" stopIfTrue="1" operator="equal">
      <formula>"u"</formula>
    </cfRule>
  </conditionalFormatting>
  <conditionalFormatting sqref="F158:F159">
    <cfRule type="cellIs" dxfId="179" priority="16" stopIfTrue="1" operator="equal">
      <formula>"F"</formula>
    </cfRule>
    <cfRule type="cellIs" dxfId="178" priority="17" stopIfTrue="1" operator="equal">
      <formula>"B"</formula>
    </cfRule>
    <cfRule type="cellIs" dxfId="177" priority="18" stopIfTrue="1" operator="equal">
      <formula>"u"</formula>
    </cfRule>
  </conditionalFormatting>
  <conditionalFormatting sqref="F160">
    <cfRule type="cellIs" dxfId="176" priority="13" stopIfTrue="1" operator="equal">
      <formula>"F"</formula>
    </cfRule>
    <cfRule type="cellIs" dxfId="175" priority="14" stopIfTrue="1" operator="equal">
      <formula>"B"</formula>
    </cfRule>
    <cfRule type="cellIs" dxfId="174" priority="15" stopIfTrue="1" operator="equal">
      <formula>"u"</formula>
    </cfRule>
  </conditionalFormatting>
  <conditionalFormatting sqref="F156:F157">
    <cfRule type="cellIs" dxfId="173" priority="10" stopIfTrue="1" operator="equal">
      <formula>"F"</formula>
    </cfRule>
    <cfRule type="cellIs" dxfId="172" priority="11" stopIfTrue="1" operator="equal">
      <formula>"B"</formula>
    </cfRule>
    <cfRule type="cellIs" dxfId="171" priority="12" stopIfTrue="1" operator="equal">
      <formula>"u"</formula>
    </cfRule>
  </conditionalFormatting>
  <conditionalFormatting sqref="F173:F178">
    <cfRule type="cellIs" dxfId="170" priority="7" stopIfTrue="1" operator="equal">
      <formula>"F"</formula>
    </cfRule>
    <cfRule type="cellIs" dxfId="169" priority="8" stopIfTrue="1" operator="equal">
      <formula>"B"</formula>
    </cfRule>
    <cfRule type="cellIs" dxfId="168" priority="9" stopIfTrue="1" operator="equal">
      <formula>"u"</formula>
    </cfRule>
  </conditionalFormatting>
  <conditionalFormatting sqref="F179">
    <cfRule type="cellIs" dxfId="167" priority="4" stopIfTrue="1" operator="equal">
      <formula>"F"</formula>
    </cfRule>
    <cfRule type="cellIs" dxfId="166" priority="5" stopIfTrue="1" operator="equal">
      <formula>"B"</formula>
    </cfRule>
    <cfRule type="cellIs" dxfId="165" priority="6" stopIfTrue="1" operator="equal">
      <formula>"u"</formula>
    </cfRule>
  </conditionalFormatting>
  <conditionalFormatting sqref="F171:F172">
    <cfRule type="cellIs" dxfId="164" priority="1" stopIfTrue="1" operator="equal">
      <formula>"F"</formula>
    </cfRule>
    <cfRule type="cellIs" dxfId="163" priority="2" stopIfTrue="1" operator="equal">
      <formula>"B"</formula>
    </cfRule>
    <cfRule type="cellIs" dxfId="162"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20 F103:F109 F31:F41 F54:F56 F67:F71 F83:F91 F120:F127 F139:F144 F156:F160 F171:F179" xr:uid="{65C6585D-DA8A-4E1F-947E-2F7689001266}">
      <formula1>"U,P,F,B,S,n/a"</formula1>
    </dataValidation>
  </dataValidations>
  <hyperlinks>
    <hyperlink ref="G2" location="'Lab request'!A14" display="UC003-1" xr:uid="{9D9EC81A-BB38-4F1D-8885-7F72EE8E9A84}"/>
    <hyperlink ref="G16" location="'Test Data'!A1" display="'Test Data'!A1" xr:uid="{74DE95A9-2DB5-4BE7-891B-D137E3DE40F3}"/>
    <hyperlink ref="G59" location="'Lab request'!A14" display="UC003-1" xr:uid="{D668B3FB-9FBF-42B7-A062-0286AA94FB96}"/>
    <hyperlink ref="G36" location="'Test Data'!A1" display="'Test Data'!A1" xr:uid="{7CAE326F-9DDA-4379-9DE0-76C38A193C44}"/>
    <hyperlink ref="G43" location="'Lab request'!A14" display="UC003-1" xr:uid="{3FC5B2A3-9D6B-4C8F-A40A-217E93225227}"/>
    <hyperlink ref="G55" location="'Test Data'!A1" display="'Test Data'!A1" xr:uid="{DFFF204F-BFD1-4D14-BDCD-581454FCF2CF}"/>
    <hyperlink ref="G95" location="'Lab request'!A14" display="UC003-1" xr:uid="{77CE1606-F532-4F01-A219-C8456E53220D}"/>
    <hyperlink ref="G106" location="'Test Data'!A1" display="'Test Data'!A1" xr:uid="{095D93A0-641A-463F-BBD1-CDBD0D6EE398}"/>
    <hyperlink ref="G75" location="'Lab request'!A14" display="UC003-1" xr:uid="{1D2DC5CB-4ED2-4E79-A8C1-D88A79CEABBC}"/>
    <hyperlink ref="G112" location="'Lab request'!A14" display="UC003-1" xr:uid="{F549DC66-5D55-4262-933E-AD5ACD4901CE}"/>
    <hyperlink ref="G131" location="'Lab request'!A14" display="UC003-1" xr:uid="{3002F278-2D7A-4CC9-8E65-5712F6613477}"/>
    <hyperlink ref="G148" location="'Lab request'!A14" display="UC003-1" xr:uid="{0D3C9C16-2D92-4C4E-96C5-647D16C74656}"/>
    <hyperlink ref="G163" location="'Lab request'!A14" display="UC003-1" xr:uid="{63F83C6C-D9C4-4793-BFB6-7299C0971185}"/>
  </hyperlink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E2784-C8B2-4E17-9469-5CC49E74AC50}">
  <dimension ref="A1:I15"/>
  <sheetViews>
    <sheetView workbookViewId="0">
      <selection activeCell="B19" sqref="B19"/>
    </sheetView>
  </sheetViews>
  <sheetFormatPr defaultRowHeight="14.25"/>
  <cols>
    <col min="2" max="2" width="41.125" customWidth="1"/>
    <col min="3" max="3" width="68" customWidth="1"/>
    <col min="4" max="4" width="13.625" customWidth="1"/>
    <col min="5" max="5" width="20.375" customWidth="1"/>
    <col min="7" max="7" width="12.375" customWidth="1"/>
    <col min="8" max="8" width="13.5" customWidth="1"/>
    <col min="9" max="9" width="13.125" customWidth="1"/>
  </cols>
  <sheetData>
    <row r="1" spans="1:9" ht="20.25">
      <c r="A1" s="150" t="str">
        <f ca="1">MID(CELL("filename",A7),FIND("]",CELL("filename"),1)+1,255)</f>
        <v>Create CallSheet</v>
      </c>
      <c r="B1" s="151"/>
      <c r="C1" s="151"/>
      <c r="D1" s="151"/>
      <c r="E1" s="151"/>
      <c r="F1" s="151"/>
      <c r="G1" s="151"/>
      <c r="H1" s="151"/>
      <c r="I1" s="152"/>
    </row>
    <row r="2" spans="1:9" ht="20.25">
      <c r="A2" s="97"/>
      <c r="B2" s="98"/>
      <c r="C2" s="98"/>
      <c r="D2" s="98"/>
      <c r="E2" s="98"/>
      <c r="F2" s="98"/>
      <c r="G2" s="98"/>
      <c r="H2" s="98"/>
      <c r="I2" s="99"/>
    </row>
    <row r="3" spans="1:9">
      <c r="A3" s="100"/>
      <c r="B3" s="101"/>
      <c r="C3" s="101"/>
      <c r="D3" s="25"/>
      <c r="E3" s="25" t="s">
        <v>26</v>
      </c>
      <c r="F3" s="26"/>
      <c r="G3" s="27"/>
      <c r="H3" s="101"/>
      <c r="I3" s="102"/>
    </row>
    <row r="4" spans="1:9">
      <c r="A4" s="100"/>
      <c r="B4" s="101"/>
      <c r="C4" s="101"/>
      <c r="D4" s="28" t="s">
        <v>27</v>
      </c>
      <c r="E4" s="28">
        <f>COUNTIF($D$12:$D$15,"U")</f>
        <v>0</v>
      </c>
      <c r="F4" s="29">
        <f>IF($E$9=0,"-",$E4/$E$9)</f>
        <v>0</v>
      </c>
      <c r="G4" s="30">
        <f>SUMIF($D$12:$D$15,"U",$G$12:$G$15)/60</f>
        <v>0</v>
      </c>
      <c r="H4" s="101"/>
      <c r="I4" s="102"/>
    </row>
    <row r="5" spans="1:9">
      <c r="A5" s="100"/>
      <c r="B5" s="101"/>
      <c r="C5" s="101"/>
      <c r="D5" s="28" t="s">
        <v>19</v>
      </c>
      <c r="E5" s="28">
        <f>COUNTIF($D$12:$D$15,"P")</f>
        <v>2</v>
      </c>
      <c r="F5" s="29">
        <f>IF($E$9=0,"-",$E5/$E$9)</f>
        <v>1</v>
      </c>
      <c r="G5" s="31">
        <f>SUMIF($D$12:$D$15,"P",$G$12:$G$15)/60</f>
        <v>0</v>
      </c>
      <c r="H5" s="101"/>
      <c r="I5" s="102"/>
    </row>
    <row r="6" spans="1:9">
      <c r="A6" s="100"/>
      <c r="B6" s="101"/>
      <c r="C6" s="101"/>
      <c r="D6" s="28" t="s">
        <v>28</v>
      </c>
      <c r="E6" s="28">
        <f>COUNTIF($D$12:$D$15,"F")</f>
        <v>0</v>
      </c>
      <c r="F6" s="29">
        <f>IF($E$9=0,"-",$E6/$E$9)</f>
        <v>0</v>
      </c>
      <c r="G6" s="31">
        <f>SUMIF($D$12:$D$15,"F",$G$12:$G$15)/60</f>
        <v>0</v>
      </c>
      <c r="H6" s="101"/>
      <c r="I6" s="102"/>
    </row>
    <row r="7" spans="1:9">
      <c r="A7" s="103"/>
      <c r="B7" s="104"/>
      <c r="C7" s="104"/>
      <c r="D7" s="28" t="s">
        <v>29</v>
      </c>
      <c r="E7" s="28">
        <f>COUNTIF($D$12:$D$15,"S")</f>
        <v>0</v>
      </c>
      <c r="F7" s="29">
        <f>IF($E$9=0,"-",$E7/$E$9)</f>
        <v>0</v>
      </c>
      <c r="G7" s="31">
        <f>SUMIF($D$12:$D$15,"S",$G$12:$G$15)/60</f>
        <v>0</v>
      </c>
      <c r="H7" s="101"/>
      <c r="I7" s="102"/>
    </row>
    <row r="8" spans="1:9">
      <c r="A8" s="103"/>
      <c r="B8" s="104"/>
      <c r="C8" s="104"/>
      <c r="D8" s="28" t="s">
        <v>30</v>
      </c>
      <c r="E8" s="28">
        <f>COUNTIF($D$12:$D$15,"B")</f>
        <v>0</v>
      </c>
      <c r="F8" s="33">
        <f>IF($E$9=0,"-",$E8/$E$9)</f>
        <v>0</v>
      </c>
      <c r="G8" s="31">
        <f>SUMIF($D$12:$D$15,"B",$G$12:$G$15)/60</f>
        <v>0</v>
      </c>
      <c r="H8" s="101"/>
      <c r="I8" s="102"/>
    </row>
    <row r="9" spans="1:9">
      <c r="A9" s="103"/>
      <c r="B9" s="104"/>
      <c r="C9" s="104"/>
      <c r="D9" s="34" t="s">
        <v>31</v>
      </c>
      <c r="E9" s="35">
        <f>SUM(E4:E8)</f>
        <v>2</v>
      </c>
      <c r="F9" s="36">
        <f>IF($E$9=0,"-",$E$9/$E$9)</f>
        <v>1</v>
      </c>
      <c r="G9" s="37">
        <f>SUM(G4:G8)</f>
        <v>0</v>
      </c>
      <c r="H9" s="105"/>
      <c r="I9" s="106"/>
    </row>
    <row r="10" spans="1:9">
      <c r="A10" s="103"/>
      <c r="B10" s="104"/>
      <c r="C10" s="104"/>
      <c r="D10" s="40" t="s">
        <v>32</v>
      </c>
      <c r="E10" s="41">
        <f>COUNTIF($D$12:$D$15,"N/A")</f>
        <v>0</v>
      </c>
      <c r="F10" s="42"/>
      <c r="G10" s="43">
        <f>SUMIF($D$12:$D$15,"n/a",$G$12:$G$15)/60</f>
        <v>0</v>
      </c>
      <c r="H10" s="105"/>
      <c r="I10" s="106"/>
    </row>
    <row r="11" spans="1:9">
      <c r="A11" s="107"/>
      <c r="B11" s="108"/>
      <c r="C11" s="108"/>
      <c r="D11" s="108"/>
      <c r="E11" s="108"/>
      <c r="F11" s="108"/>
      <c r="G11" s="108"/>
      <c r="H11" s="108"/>
      <c r="I11" s="109"/>
    </row>
    <row r="12" spans="1:9" ht="25.5">
      <c r="A12" s="110" t="s">
        <v>33</v>
      </c>
      <c r="B12" s="46" t="s">
        <v>34</v>
      </c>
      <c r="C12" s="46" t="s">
        <v>35</v>
      </c>
      <c r="D12" s="46" t="s">
        <v>17</v>
      </c>
      <c r="E12" s="46" t="s">
        <v>36</v>
      </c>
      <c r="F12" s="46" t="s">
        <v>37</v>
      </c>
      <c r="G12" s="46" t="s">
        <v>38</v>
      </c>
      <c r="H12" s="47" t="s">
        <v>39</v>
      </c>
      <c r="I12" s="111"/>
    </row>
    <row r="13" spans="1:9">
      <c r="A13" s="153" t="e">
        <f>#REF!&amp;#REF!</f>
        <v>#REF!</v>
      </c>
      <c r="B13" s="154"/>
      <c r="C13" s="154"/>
      <c r="D13" s="154"/>
      <c r="E13" s="154"/>
      <c r="F13" s="154"/>
      <c r="G13" s="154"/>
      <c r="H13" s="154"/>
      <c r="I13" s="155"/>
    </row>
    <row r="14" spans="1:9" ht="30.75" customHeight="1">
      <c r="A14" s="112" t="s">
        <v>56</v>
      </c>
      <c r="B14" s="78" t="s">
        <v>152</v>
      </c>
      <c r="C14" s="82" t="s">
        <v>55</v>
      </c>
      <c r="D14" s="14" t="s">
        <v>19</v>
      </c>
      <c r="E14" s="79">
        <v>45147</v>
      </c>
      <c r="F14" s="53" t="s">
        <v>53</v>
      </c>
      <c r="G14" s="80"/>
      <c r="H14" s="81"/>
      <c r="I14" s="113"/>
    </row>
    <row r="15" spans="1:9" ht="17.25" customHeight="1">
      <c r="A15" s="112" t="s">
        <v>57</v>
      </c>
      <c r="B15" s="83" t="s">
        <v>58</v>
      </c>
      <c r="C15" s="121" t="s">
        <v>228</v>
      </c>
      <c r="D15" s="14" t="s">
        <v>19</v>
      </c>
      <c r="E15" s="79">
        <v>45147</v>
      </c>
      <c r="F15" s="53" t="s">
        <v>53</v>
      </c>
      <c r="G15" s="121"/>
      <c r="H15" s="121"/>
      <c r="I15" s="114"/>
    </row>
  </sheetData>
  <mergeCells count="2">
    <mergeCell ref="A1:I1"/>
    <mergeCell ref="A13:I13"/>
  </mergeCells>
  <phoneticPr fontId="3" type="noConversion"/>
  <conditionalFormatting sqref="D14">
    <cfRule type="cellIs" dxfId="161" priority="7" stopIfTrue="1" operator="equal">
      <formula>"F"</formula>
    </cfRule>
    <cfRule type="cellIs" dxfId="160" priority="8" stopIfTrue="1" operator="equal">
      <formula>"B"</formula>
    </cfRule>
    <cfRule type="cellIs" dxfId="159" priority="9" stopIfTrue="1" operator="equal">
      <formula>"u"</formula>
    </cfRule>
  </conditionalFormatting>
  <conditionalFormatting sqref="C14">
    <cfRule type="cellIs" dxfId="158" priority="4" stopIfTrue="1" operator="equal">
      <formula>"F"</formula>
    </cfRule>
    <cfRule type="cellIs" dxfId="157" priority="5" stopIfTrue="1" operator="equal">
      <formula>"B"</formula>
    </cfRule>
    <cfRule type="cellIs" dxfId="156" priority="6" stopIfTrue="1" operator="equal">
      <formula>"u"</formula>
    </cfRule>
  </conditionalFormatting>
  <conditionalFormatting sqref="D15">
    <cfRule type="cellIs" dxfId="155" priority="1" stopIfTrue="1" operator="equal">
      <formula>"F"</formula>
    </cfRule>
    <cfRule type="cellIs" dxfId="154" priority="2" stopIfTrue="1" operator="equal">
      <formula>"B"</formula>
    </cfRule>
    <cfRule type="cellIs" dxfId="153" priority="3" stopIfTrue="1" operator="equal">
      <formula>"u"</formula>
    </cfRule>
  </conditionalFormatting>
  <dataValidations count="3">
    <dataValidation allowBlank="1" showErrorMessage="1" sqref="A12:B12" xr:uid="{CB006AF5-0706-4126-9879-6DDB25B1C97B}"/>
    <dataValidation allowBlank="1" showErrorMessage="1" promptTitle="Valid values include:" sqref="D12" xr:uid="{D7B67F3A-8F14-4467-96B1-28DC4321DF15}"/>
    <dataValidation type="list" showInputMessage="1" showErrorMessage="1" promptTitle="Valid values include:" prompt="U - Untested_x000a_P - Pass_x000a_F - Fail_x000a_B - Blocked_x000a_S - Skipped_x000a_n/a - Not applicable_x000a_" sqref="D14:D15" xr:uid="{3F0729ED-8168-4861-9E7F-F8082788C286}">
      <formula1>"U,P,F,B,S,n/a"</formula1>
    </dataValidation>
  </dataValidations>
  <hyperlinks>
    <hyperlink ref="B14" location="'UC001'!A2" display="Check Program ID on Main Page" xr:uid="{D17F2BB9-BC14-4D5D-93FE-D7550906C4AA}"/>
    <hyperlink ref="B15" location="'UC001'!C20" display="Create a Callsheet" xr:uid="{21763627-1076-46E8-946B-A08781A0C8B1}"/>
  </hyperlink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1265" r:id="rId4">
          <objectPr defaultSize="0" autoPict="0" altText="" r:id="rId5">
            <anchor moveWithCells="1">
              <from>
                <xdr:col>8</xdr:col>
                <xdr:colOff>19050</xdr:colOff>
                <xdr:row>10</xdr:row>
                <xdr:rowOff>171450</xdr:rowOff>
              </from>
              <to>
                <xdr:col>8</xdr:col>
                <xdr:colOff>161925</xdr:colOff>
                <xdr:row>12</xdr:row>
                <xdr:rowOff>38100</xdr:rowOff>
              </to>
            </anchor>
          </objectPr>
        </oleObject>
      </mc:Choice>
      <mc:Fallback>
        <oleObject progId="Paint.Picture" shapeId="1126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30AD-C7F4-4BDF-9E2C-1979009E719F}">
  <dimension ref="A1:L67"/>
  <sheetViews>
    <sheetView zoomScale="80" zoomScaleNormal="80" workbookViewId="0">
      <selection activeCell="G17" sqref="G17"/>
    </sheetView>
  </sheetViews>
  <sheetFormatPr defaultRowHeight="14.25"/>
  <cols>
    <col min="1" max="1" width="14.125" customWidth="1"/>
    <col min="2" max="2" width="41.375" customWidth="1"/>
    <col min="3" max="3" width="33" customWidth="1"/>
    <col min="4" max="4" width="42.5" customWidth="1"/>
    <col min="5" max="5" width="23.375" customWidth="1"/>
    <col min="6" max="6" width="16" customWidth="1"/>
    <col min="7" max="7" width="19.75" customWidth="1"/>
    <col min="10" max="10" width="11.5" customWidth="1"/>
    <col min="11" max="11" width="14.375" customWidth="1"/>
    <col min="12" max="12" width="16.625" customWidth="1"/>
  </cols>
  <sheetData>
    <row r="1" spans="1:12" ht="18.75">
      <c r="A1" s="190" t="s">
        <v>280</v>
      </c>
      <c r="B1" s="190"/>
      <c r="C1" s="190"/>
      <c r="D1" s="190"/>
      <c r="E1" s="190"/>
      <c r="F1" s="190"/>
      <c r="G1" s="190"/>
    </row>
    <row r="2" spans="1:12" ht="23.25" customHeight="1">
      <c r="A2" s="59"/>
      <c r="B2" s="60" t="s">
        <v>0</v>
      </c>
      <c r="C2" s="160" t="s">
        <v>282</v>
      </c>
      <c r="D2" s="156"/>
      <c r="E2" s="156"/>
      <c r="F2" s="60" t="s">
        <v>1</v>
      </c>
      <c r="G2" s="120" t="s">
        <v>280</v>
      </c>
    </row>
    <row r="3" spans="1:12" ht="36" customHeight="1">
      <c r="A3" s="59"/>
      <c r="B3" s="60" t="s">
        <v>2</v>
      </c>
      <c r="C3" s="156" t="s">
        <v>283</v>
      </c>
      <c r="D3" s="156"/>
      <c r="E3" s="156"/>
      <c r="F3" s="156"/>
      <c r="G3" s="156"/>
      <c r="I3" s="121" t="s">
        <v>306</v>
      </c>
      <c r="J3" s="121" t="s">
        <v>307</v>
      </c>
      <c r="K3" s="121" t="s">
        <v>308</v>
      </c>
      <c r="L3" s="121" t="s">
        <v>309</v>
      </c>
    </row>
    <row r="4" spans="1:12" ht="27" customHeight="1">
      <c r="A4" s="59"/>
      <c r="B4" s="60" t="s">
        <v>3</v>
      </c>
      <c r="C4" s="156"/>
      <c r="D4" s="156"/>
      <c r="E4" s="156"/>
      <c r="F4" s="156"/>
      <c r="G4" s="156"/>
      <c r="I4" s="121"/>
      <c r="J4" s="121"/>
      <c r="K4" s="121"/>
      <c r="L4" s="121"/>
    </row>
    <row r="5" spans="1:12" ht="18.75">
      <c r="A5" s="59"/>
      <c r="B5" s="60" t="s">
        <v>4</v>
      </c>
      <c r="C5" s="161"/>
      <c r="D5" s="162"/>
      <c r="E5" s="162"/>
      <c r="F5" s="162"/>
      <c r="G5" s="162"/>
      <c r="I5" s="121"/>
      <c r="J5" s="121"/>
      <c r="K5" s="121"/>
      <c r="L5" s="121"/>
    </row>
    <row r="6" spans="1:12" ht="18.75">
      <c r="A6" s="59"/>
      <c r="B6" s="60" t="s">
        <v>5</v>
      </c>
      <c r="C6" s="156" t="s">
        <v>289</v>
      </c>
      <c r="D6" s="156"/>
      <c r="E6" s="156"/>
      <c r="F6" s="156"/>
      <c r="G6" s="156"/>
      <c r="I6" s="121"/>
      <c r="J6" s="121"/>
      <c r="K6" s="121"/>
      <c r="L6" s="121"/>
    </row>
    <row r="7" spans="1:12" ht="18.75">
      <c r="A7" s="61"/>
      <c r="B7" s="62" t="s">
        <v>6</v>
      </c>
      <c r="C7" s="157" t="s">
        <v>7</v>
      </c>
      <c r="D7" s="157"/>
      <c r="E7" s="157"/>
      <c r="F7" s="61" t="s">
        <v>8</v>
      </c>
      <c r="G7" s="63"/>
      <c r="I7" s="121"/>
      <c r="J7" s="121"/>
      <c r="K7" s="121"/>
      <c r="L7" s="121"/>
    </row>
    <row r="8" spans="1:12" ht="18.75">
      <c r="A8" s="61"/>
      <c r="B8" s="62" t="s">
        <v>9</v>
      </c>
      <c r="C8" s="158" t="s">
        <v>10</v>
      </c>
      <c r="D8" s="158"/>
      <c r="E8" s="158"/>
      <c r="F8" s="61" t="s">
        <v>11</v>
      </c>
      <c r="G8" s="64">
        <v>45183</v>
      </c>
    </row>
    <row r="9" spans="1:12" ht="32.25">
      <c r="A9" s="65" t="s">
        <v>12</v>
      </c>
      <c r="B9" s="66" t="s">
        <v>13</v>
      </c>
      <c r="C9" s="66" t="s">
        <v>14</v>
      </c>
      <c r="D9" s="66" t="s">
        <v>15</v>
      </c>
      <c r="E9" s="66" t="s">
        <v>16</v>
      </c>
      <c r="F9" s="67" t="s">
        <v>17</v>
      </c>
      <c r="G9" s="68" t="s">
        <v>18</v>
      </c>
    </row>
    <row r="10" spans="1:12" ht="52.5" customHeight="1">
      <c r="A10" s="69">
        <v>1</v>
      </c>
      <c r="B10" s="70" t="s">
        <v>241</v>
      </c>
      <c r="C10" s="122" t="s">
        <v>61</v>
      </c>
      <c r="D10" s="71" t="s">
        <v>237</v>
      </c>
      <c r="E10" s="71"/>
      <c r="F10" s="72" t="s">
        <v>19</v>
      </c>
      <c r="G10" s="73"/>
    </row>
    <row r="11" spans="1:12" ht="45.75" customHeight="1">
      <c r="A11" s="69">
        <v>2</v>
      </c>
      <c r="B11" s="70" t="s">
        <v>284</v>
      </c>
      <c r="C11" s="70" t="s">
        <v>175</v>
      </c>
      <c r="D11" s="71" t="s">
        <v>232</v>
      </c>
      <c r="E11" s="71"/>
      <c r="F11" s="72" t="s">
        <v>19</v>
      </c>
      <c r="G11" s="73"/>
    </row>
    <row r="12" spans="1:12" ht="47.25" customHeight="1">
      <c r="A12" s="69">
        <v>3</v>
      </c>
      <c r="B12" s="70" t="s">
        <v>285</v>
      </c>
      <c r="C12" s="70"/>
      <c r="D12" s="71" t="s">
        <v>286</v>
      </c>
      <c r="E12" s="71"/>
      <c r="F12" s="72" t="s">
        <v>19</v>
      </c>
      <c r="G12" s="73"/>
    </row>
    <row r="13" spans="1:12" ht="35.25" customHeight="1">
      <c r="A13" s="69">
        <v>4</v>
      </c>
      <c r="B13" s="71" t="s">
        <v>287</v>
      </c>
      <c r="C13" s="71" t="s">
        <v>65</v>
      </c>
      <c r="D13" s="71" t="s">
        <v>23</v>
      </c>
      <c r="E13" s="71"/>
      <c r="F13" s="72" t="s">
        <v>19</v>
      </c>
      <c r="G13" s="74" t="s">
        <v>59</v>
      </c>
    </row>
    <row r="14" spans="1:12" ht="40.5" customHeight="1">
      <c r="A14" s="69">
        <v>5</v>
      </c>
      <c r="B14" s="71" t="s">
        <v>288</v>
      </c>
      <c r="C14" s="71"/>
      <c r="D14" s="71" t="s">
        <v>286</v>
      </c>
      <c r="E14" s="71"/>
      <c r="F14" s="72" t="s">
        <v>19</v>
      </c>
      <c r="G14" s="74"/>
    </row>
    <row r="15" spans="1:12" ht="64.5" customHeight="1">
      <c r="A15" s="69">
        <v>6</v>
      </c>
      <c r="B15" s="71" t="s">
        <v>290</v>
      </c>
      <c r="C15" s="71"/>
      <c r="D15" s="124" t="s">
        <v>293</v>
      </c>
      <c r="E15" s="123"/>
      <c r="F15" s="72" t="s">
        <v>28</v>
      </c>
      <c r="G15" s="74"/>
    </row>
    <row r="16" spans="1:12" ht="69" customHeight="1">
      <c r="A16" s="69">
        <v>7</v>
      </c>
      <c r="B16" s="71" t="s">
        <v>291</v>
      </c>
      <c r="C16" s="71"/>
      <c r="D16" s="71" t="s">
        <v>292</v>
      </c>
      <c r="E16" s="123"/>
      <c r="F16" s="72" t="s">
        <v>28</v>
      </c>
      <c r="G16" s="74"/>
    </row>
    <row r="17" spans="1:7" ht="69" customHeight="1">
      <c r="A17" s="69">
        <v>8</v>
      </c>
      <c r="B17" s="71" t="s">
        <v>294</v>
      </c>
      <c r="C17" s="71"/>
      <c r="D17" s="71" t="s">
        <v>295</v>
      </c>
      <c r="E17" s="123"/>
      <c r="F17" s="72" t="s">
        <v>19</v>
      </c>
      <c r="G17" s="74"/>
    </row>
    <row r="18" spans="1:7" ht="52.5" customHeight="1">
      <c r="A18" s="69">
        <v>9</v>
      </c>
      <c r="B18" s="71" t="s">
        <v>296</v>
      </c>
      <c r="C18" s="71"/>
      <c r="D18" s="71" t="s">
        <v>23</v>
      </c>
      <c r="E18" s="123"/>
      <c r="F18" s="72" t="s">
        <v>19</v>
      </c>
      <c r="G18" s="74"/>
    </row>
    <row r="19" spans="1:7" ht="75.75" customHeight="1">
      <c r="A19" s="69">
        <v>10</v>
      </c>
      <c r="B19" s="71" t="s">
        <v>297</v>
      </c>
      <c r="C19" s="71"/>
      <c r="D19" s="71" t="s">
        <v>23</v>
      </c>
      <c r="E19" s="123"/>
      <c r="F19" s="72"/>
      <c r="G19" s="74"/>
    </row>
    <row r="20" spans="1:7" ht="77.25" customHeight="1">
      <c r="A20" s="69">
        <v>11</v>
      </c>
      <c r="B20" s="71" t="s">
        <v>298</v>
      </c>
      <c r="C20" s="71"/>
      <c r="D20" s="71" t="s">
        <v>23</v>
      </c>
      <c r="E20" s="123"/>
      <c r="F20" s="72"/>
      <c r="G20" s="74"/>
    </row>
    <row r="21" spans="1:7" ht="74.25" customHeight="1">
      <c r="A21" s="69">
        <v>12</v>
      </c>
      <c r="B21" s="71" t="s">
        <v>299</v>
      </c>
      <c r="C21" s="71"/>
      <c r="D21" s="71" t="s">
        <v>23</v>
      </c>
      <c r="E21" s="123"/>
      <c r="F21" s="72"/>
      <c r="G21" s="74"/>
    </row>
    <row r="22" spans="1:7" ht="78.75" customHeight="1">
      <c r="A22" s="69">
        <v>13</v>
      </c>
      <c r="B22" s="71" t="s">
        <v>300</v>
      </c>
      <c r="C22" s="71"/>
      <c r="D22" s="71" t="s">
        <v>23</v>
      </c>
      <c r="E22" s="123"/>
      <c r="F22" s="72"/>
      <c r="G22" s="74"/>
    </row>
    <row r="23" spans="1:7" ht="51" customHeight="1">
      <c r="A23" s="69">
        <v>14</v>
      </c>
      <c r="B23" s="71" t="s">
        <v>301</v>
      </c>
      <c r="C23" s="71"/>
      <c r="D23" s="71" t="s">
        <v>23</v>
      </c>
      <c r="E23" s="123"/>
      <c r="F23" s="72"/>
      <c r="G23" s="74"/>
    </row>
    <row r="24" spans="1:7" ht="49.5" customHeight="1">
      <c r="A24" s="69">
        <v>15</v>
      </c>
      <c r="B24" s="71" t="s">
        <v>302</v>
      </c>
      <c r="C24" s="71"/>
      <c r="D24" s="71" t="s">
        <v>23</v>
      </c>
      <c r="E24" s="123"/>
      <c r="F24" s="72"/>
      <c r="G24" s="74"/>
    </row>
    <row r="25" spans="1:7" ht="39.75" customHeight="1">
      <c r="A25" s="69">
        <v>16</v>
      </c>
      <c r="B25" s="71" t="s">
        <v>167</v>
      </c>
      <c r="C25" s="71"/>
      <c r="D25" s="71" t="s">
        <v>303</v>
      </c>
      <c r="E25" s="123"/>
      <c r="F25" s="72"/>
      <c r="G25" s="74"/>
    </row>
    <row r="26" spans="1:7" ht="89.25" customHeight="1">
      <c r="A26" s="69">
        <v>17</v>
      </c>
      <c r="B26" s="71" t="s">
        <v>304</v>
      </c>
      <c r="C26" s="71"/>
      <c r="D26" s="71" t="s">
        <v>305</v>
      </c>
      <c r="E26" s="123"/>
      <c r="F26" s="72"/>
      <c r="G26" s="74"/>
    </row>
    <row r="27" spans="1:7" ht="18" customHeight="1">
      <c r="A27" s="59">
        <v>18</v>
      </c>
      <c r="B27" s="75" t="s">
        <v>20</v>
      </c>
      <c r="C27" s="75"/>
      <c r="D27" s="76"/>
      <c r="E27" s="76"/>
      <c r="F27" s="72" t="s">
        <v>28</v>
      </c>
      <c r="G27" s="76"/>
    </row>
    <row r="33" ht="23.25" customHeight="1"/>
    <row r="39" ht="51.75" customHeight="1"/>
    <row r="40" ht="50.25" customHeight="1"/>
    <row r="41" ht="48" customHeight="1"/>
    <row r="42" ht="82.5" customHeight="1"/>
    <row r="43" ht="82.5" customHeight="1"/>
    <row r="44" ht="81" customHeight="1"/>
    <row r="45" ht="45" customHeight="1"/>
    <row r="46" ht="45" customHeight="1"/>
    <row r="47" ht="51" customHeight="1"/>
    <row r="51" spans="1:7" ht="18.75">
      <c r="A51" s="190" t="s">
        <v>322</v>
      </c>
      <c r="B51" s="190"/>
      <c r="C51" s="190"/>
      <c r="D51" s="190"/>
      <c r="E51" s="190"/>
      <c r="F51" s="190"/>
      <c r="G51" s="190"/>
    </row>
    <row r="52" spans="1:7" ht="18.75">
      <c r="A52" s="59"/>
      <c r="B52" s="60" t="s">
        <v>0</v>
      </c>
      <c r="C52" s="160" t="s">
        <v>323</v>
      </c>
      <c r="D52" s="156"/>
      <c r="E52" s="156"/>
      <c r="F52" s="60" t="s">
        <v>1</v>
      </c>
      <c r="G52" s="120" t="s">
        <v>322</v>
      </c>
    </row>
    <row r="53" spans="1:7" ht="18.75">
      <c r="A53" s="59"/>
      <c r="B53" s="60" t="s">
        <v>2</v>
      </c>
      <c r="C53" s="156" t="s">
        <v>324</v>
      </c>
      <c r="D53" s="156"/>
      <c r="E53" s="156"/>
      <c r="F53" s="156"/>
      <c r="G53" s="156"/>
    </row>
    <row r="54" spans="1:7" ht="18.75">
      <c r="A54" s="59"/>
      <c r="B54" s="60" t="s">
        <v>3</v>
      </c>
      <c r="C54" s="156"/>
      <c r="D54" s="156"/>
      <c r="E54" s="156"/>
      <c r="F54" s="156"/>
      <c r="G54" s="156"/>
    </row>
    <row r="55" spans="1:7" ht="18.75">
      <c r="A55" s="59"/>
      <c r="B55" s="60" t="s">
        <v>4</v>
      </c>
      <c r="C55" s="161"/>
      <c r="D55" s="162"/>
      <c r="E55" s="162"/>
      <c r="F55" s="162"/>
      <c r="G55" s="162"/>
    </row>
    <row r="56" spans="1:7" ht="18.75" customHeight="1">
      <c r="A56" s="59"/>
      <c r="B56" s="60" t="s">
        <v>5</v>
      </c>
      <c r="C56" s="161"/>
      <c r="D56" s="162"/>
      <c r="E56" s="162"/>
      <c r="F56" s="162"/>
      <c r="G56" s="162"/>
    </row>
    <row r="57" spans="1:7" ht="18.75">
      <c r="A57" s="61"/>
      <c r="B57" s="62" t="s">
        <v>6</v>
      </c>
      <c r="C57" s="157" t="s">
        <v>7</v>
      </c>
      <c r="D57" s="157"/>
      <c r="E57" s="157"/>
      <c r="F57" s="61" t="s">
        <v>8</v>
      </c>
      <c r="G57" s="63"/>
    </row>
    <row r="58" spans="1:7" ht="18.75">
      <c r="A58" s="61"/>
      <c r="B58" s="62" t="s">
        <v>9</v>
      </c>
      <c r="C58" s="158" t="s">
        <v>10</v>
      </c>
      <c r="D58" s="158"/>
      <c r="E58" s="158"/>
      <c r="F58" s="61" t="s">
        <v>11</v>
      </c>
      <c r="G58" s="64">
        <v>45145</v>
      </c>
    </row>
    <row r="59" spans="1:7" ht="32.25">
      <c r="A59" s="65" t="s">
        <v>12</v>
      </c>
      <c r="B59" s="66" t="s">
        <v>13</v>
      </c>
      <c r="C59" s="66" t="s">
        <v>14</v>
      </c>
      <c r="D59" s="66" t="s">
        <v>15</v>
      </c>
      <c r="E59" s="66" t="s">
        <v>16</v>
      </c>
      <c r="F59" s="67" t="s">
        <v>17</v>
      </c>
      <c r="G59" s="68" t="s">
        <v>18</v>
      </c>
    </row>
    <row r="60" spans="1:7" ht="39" customHeight="1">
      <c r="A60" s="69">
        <v>1</v>
      </c>
      <c r="B60" s="70" t="s">
        <v>241</v>
      </c>
      <c r="C60" s="122" t="s">
        <v>61</v>
      </c>
      <c r="D60" s="71" t="s">
        <v>237</v>
      </c>
      <c r="E60" s="71"/>
      <c r="F60" s="72"/>
      <c r="G60" s="73"/>
    </row>
    <row r="61" spans="1:7" ht="42" customHeight="1">
      <c r="A61" s="69">
        <v>2</v>
      </c>
      <c r="B61" s="70" t="s">
        <v>313</v>
      </c>
      <c r="C61" s="122"/>
      <c r="D61" s="71" t="s">
        <v>240</v>
      </c>
      <c r="E61" s="71"/>
      <c r="F61" s="72"/>
      <c r="G61" s="73"/>
    </row>
    <row r="62" spans="1:7" ht="45.75" customHeight="1">
      <c r="A62" s="69">
        <v>3</v>
      </c>
      <c r="B62" s="70" t="s">
        <v>325</v>
      </c>
      <c r="C62" s="70"/>
      <c r="D62" s="71" t="s">
        <v>326</v>
      </c>
      <c r="E62" s="71"/>
      <c r="F62" s="72"/>
      <c r="G62" s="73"/>
    </row>
    <row r="63" spans="1:7" ht="75">
      <c r="A63" s="69">
        <v>4</v>
      </c>
      <c r="B63" s="70" t="s">
        <v>315</v>
      </c>
      <c r="C63" s="70"/>
      <c r="D63" s="71" t="s">
        <v>23</v>
      </c>
      <c r="E63" s="71"/>
      <c r="F63" s="72"/>
      <c r="G63" s="73"/>
    </row>
    <row r="64" spans="1:7" ht="75">
      <c r="A64" s="69">
        <v>5</v>
      </c>
      <c r="B64" s="70" t="s">
        <v>316</v>
      </c>
      <c r="C64" s="71" t="s">
        <v>65</v>
      </c>
      <c r="D64" s="71" t="s">
        <v>62</v>
      </c>
      <c r="E64" s="71"/>
      <c r="F64" s="72"/>
      <c r="G64" s="74" t="s">
        <v>59</v>
      </c>
    </row>
    <row r="65" spans="1:7" ht="81" customHeight="1">
      <c r="A65" s="69">
        <v>6</v>
      </c>
      <c r="B65" s="70" t="s">
        <v>317</v>
      </c>
      <c r="C65" s="71"/>
      <c r="D65" s="71" t="s">
        <v>23</v>
      </c>
      <c r="E65" s="71"/>
      <c r="F65" s="72"/>
      <c r="G65" s="74"/>
    </row>
    <row r="66" spans="1:7" ht="30" customHeight="1">
      <c r="A66" s="69">
        <v>7</v>
      </c>
      <c r="B66" s="70" t="s">
        <v>327</v>
      </c>
      <c r="C66" s="71"/>
      <c r="D66" s="71" t="s">
        <v>23</v>
      </c>
      <c r="E66" s="71"/>
      <c r="F66" s="72"/>
      <c r="G66" s="74"/>
    </row>
    <row r="67" spans="1:7" ht="18.75">
      <c r="A67" s="59">
        <v>8</v>
      </c>
      <c r="B67" s="75" t="s">
        <v>20</v>
      </c>
      <c r="C67" s="75"/>
      <c r="D67" s="76"/>
      <c r="E67" s="76"/>
      <c r="F67" s="72"/>
      <c r="G67" s="76"/>
    </row>
  </sheetData>
  <mergeCells count="16">
    <mergeCell ref="C6:G6"/>
    <mergeCell ref="A1:G1"/>
    <mergeCell ref="C2:E2"/>
    <mergeCell ref="C3:G3"/>
    <mergeCell ref="C4:G4"/>
    <mergeCell ref="C5:G5"/>
    <mergeCell ref="C58:E58"/>
    <mergeCell ref="A51:G51"/>
    <mergeCell ref="C52:E52"/>
    <mergeCell ref="C7:E7"/>
    <mergeCell ref="C8:E8"/>
    <mergeCell ref="C53:G53"/>
    <mergeCell ref="C54:G54"/>
    <mergeCell ref="C55:G55"/>
    <mergeCell ref="C56:G56"/>
    <mergeCell ref="C57:E57"/>
  </mergeCells>
  <phoneticPr fontId="3" type="noConversion"/>
  <conditionalFormatting sqref="F67 F10:F26">
    <cfRule type="cellIs" dxfId="152" priority="7" stopIfTrue="1" operator="equal">
      <formula>"F"</formula>
    </cfRule>
    <cfRule type="cellIs" dxfId="151" priority="8" stopIfTrue="1" operator="equal">
      <formula>"B"</formula>
    </cfRule>
    <cfRule type="cellIs" dxfId="150" priority="9" stopIfTrue="1" operator="equal">
      <formula>"u"</formula>
    </cfRule>
  </conditionalFormatting>
  <conditionalFormatting sqref="F27">
    <cfRule type="cellIs" dxfId="149" priority="19" stopIfTrue="1" operator="equal">
      <formula>"F"</formula>
    </cfRule>
    <cfRule type="cellIs" dxfId="148" priority="20" stopIfTrue="1" operator="equal">
      <formula>"B"</formula>
    </cfRule>
    <cfRule type="cellIs" dxfId="147" priority="21" stopIfTrue="1" operator="equal">
      <formula>"u"</formula>
    </cfRule>
  </conditionalFormatting>
  <conditionalFormatting sqref="F60">
    <cfRule type="cellIs" dxfId="146" priority="10" stopIfTrue="1" operator="equal">
      <formula>"F"</formula>
    </cfRule>
    <cfRule type="cellIs" dxfId="145" priority="11" stopIfTrue="1" operator="equal">
      <formula>"B"</formula>
    </cfRule>
    <cfRule type="cellIs" dxfId="144" priority="12" stopIfTrue="1" operator="equal">
      <formula>"u"</formula>
    </cfRule>
  </conditionalFormatting>
  <conditionalFormatting sqref="F61:F62">
    <cfRule type="cellIs" dxfId="143" priority="4" stopIfTrue="1" operator="equal">
      <formula>"F"</formula>
    </cfRule>
    <cfRule type="cellIs" dxfId="142" priority="5" stopIfTrue="1" operator="equal">
      <formula>"B"</formula>
    </cfRule>
    <cfRule type="cellIs" dxfId="141" priority="6" stopIfTrue="1" operator="equal">
      <formula>"u"</formula>
    </cfRule>
  </conditionalFormatting>
  <conditionalFormatting sqref="F63:F66">
    <cfRule type="cellIs" dxfId="140" priority="1" stopIfTrue="1" operator="equal">
      <formula>"F"</formula>
    </cfRule>
    <cfRule type="cellIs" dxfId="139" priority="2" stopIfTrue="1" operator="equal">
      <formula>"B"</formula>
    </cfRule>
    <cfRule type="cellIs" dxfId="138"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27 F60:F67" xr:uid="{F2DBEF97-1C86-4040-8D2E-9A755185E938}">
      <formula1>"U,P,F,B,S,n/a"</formula1>
    </dataValidation>
  </dataValidations>
  <hyperlinks>
    <hyperlink ref="G2" location="'Lab request'!A14" display="UC003-1" xr:uid="{7730893F-5665-4580-9E1F-87B6B6086C99}"/>
    <hyperlink ref="G13" location="'Test Data'!A1" display="'Test Data'!A1" xr:uid="{BA634FEC-57A8-46F5-8E9D-613D3427334E}"/>
    <hyperlink ref="G52" location="'Lab request'!A14" display="UC003-1" xr:uid="{F01754EF-7D5E-4BF1-A9CE-AFF11DAB12F2}"/>
    <hyperlink ref="G64" location="'Test Data'!A1" display="'Test Data'!A1" xr:uid="{2A1D4A9B-12F3-4534-95E2-713686824374}"/>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2DD35-3F53-4037-8E8B-832327ACD053}">
  <dimension ref="A1:I15"/>
  <sheetViews>
    <sheetView workbookViewId="0">
      <selection activeCell="B32" sqref="B32"/>
    </sheetView>
  </sheetViews>
  <sheetFormatPr defaultRowHeight="14.25"/>
  <cols>
    <col min="2" max="2" width="39.5" customWidth="1"/>
    <col min="3" max="3" width="29.25" customWidth="1"/>
    <col min="4" max="4" width="21.5" customWidth="1"/>
    <col min="5" max="5" width="21.375" customWidth="1"/>
    <col min="6" max="6" width="24.375" customWidth="1"/>
    <col min="9" max="9" width="4.625" customWidth="1"/>
  </cols>
  <sheetData>
    <row r="1" spans="1:9" ht="20.25">
      <c r="A1" s="150" t="str">
        <f ca="1">MID(CELL("filename",A7),FIND("]",CELL("filename"),1)+1,255)</f>
        <v>Update CallSheet</v>
      </c>
      <c r="B1" s="151"/>
      <c r="C1" s="151"/>
      <c r="D1" s="151"/>
      <c r="E1" s="151"/>
      <c r="F1" s="151"/>
      <c r="G1" s="151"/>
      <c r="H1" s="151"/>
      <c r="I1" s="152"/>
    </row>
    <row r="2" spans="1:9" ht="20.25">
      <c r="A2" s="97"/>
      <c r="B2" s="98"/>
      <c r="C2" s="98"/>
      <c r="D2" s="98"/>
      <c r="E2" s="98"/>
      <c r="F2" s="98"/>
      <c r="G2" s="98"/>
      <c r="H2" s="98"/>
      <c r="I2" s="99"/>
    </row>
    <row r="3" spans="1:9">
      <c r="A3" s="100"/>
      <c r="B3" s="101"/>
      <c r="C3" s="101"/>
      <c r="D3" s="25"/>
      <c r="E3" s="25" t="s">
        <v>26</v>
      </c>
      <c r="F3" s="26"/>
      <c r="G3" s="27"/>
      <c r="H3" s="101"/>
      <c r="I3" s="102"/>
    </row>
    <row r="4" spans="1:9">
      <c r="A4" s="100"/>
      <c r="B4" s="101"/>
      <c r="C4" s="101"/>
      <c r="D4" s="28" t="s">
        <v>27</v>
      </c>
      <c r="E4" s="28">
        <f>COUNTIF($D$12:$D$15,"U")</f>
        <v>0</v>
      </c>
      <c r="F4" s="29">
        <f>IF($E$9=0,"-",$E4/$E$9)</f>
        <v>0</v>
      </c>
      <c r="G4" s="30">
        <f>SUMIF($D$12:$D$15,"U",$G$12:$G$15)/60</f>
        <v>0</v>
      </c>
      <c r="H4" s="101"/>
      <c r="I4" s="102"/>
    </row>
    <row r="5" spans="1:9">
      <c r="A5" s="100"/>
      <c r="B5" s="101"/>
      <c r="C5" s="101"/>
      <c r="D5" s="28" t="s">
        <v>19</v>
      </c>
      <c r="E5" s="28">
        <f>COUNTIF($D$12:$D$15,"P")</f>
        <v>2</v>
      </c>
      <c r="F5" s="29">
        <f>IF($E$9=0,"-",$E5/$E$9)</f>
        <v>1</v>
      </c>
      <c r="G5" s="31">
        <f>SUMIF($D$12:$D$15,"P",$G$12:$G$15)/60</f>
        <v>0</v>
      </c>
      <c r="H5" s="101"/>
      <c r="I5" s="102"/>
    </row>
    <row r="6" spans="1:9">
      <c r="A6" s="100"/>
      <c r="B6" s="101"/>
      <c r="C6" s="101"/>
      <c r="D6" s="28" t="s">
        <v>28</v>
      </c>
      <c r="E6" s="28">
        <f>COUNTIF($D$12:$D$15,"F")</f>
        <v>0</v>
      </c>
      <c r="F6" s="29">
        <f>IF($E$9=0,"-",$E6/$E$9)</f>
        <v>0</v>
      </c>
      <c r="G6" s="31">
        <f>SUMIF($D$12:$D$15,"F",$G$12:$G$15)/60</f>
        <v>0</v>
      </c>
      <c r="H6" s="101"/>
      <c r="I6" s="102"/>
    </row>
    <row r="7" spans="1:9">
      <c r="A7" s="103"/>
      <c r="B7" s="104"/>
      <c r="C7" s="104"/>
      <c r="D7" s="28" t="s">
        <v>29</v>
      </c>
      <c r="E7" s="28">
        <f>COUNTIF($D$12:$D$15,"S")</f>
        <v>0</v>
      </c>
      <c r="F7" s="29">
        <f>IF($E$9=0,"-",$E7/$E$9)</f>
        <v>0</v>
      </c>
      <c r="G7" s="31">
        <f>SUMIF($D$12:$D$15,"S",$G$12:$G$15)/60</f>
        <v>0</v>
      </c>
      <c r="H7" s="101"/>
      <c r="I7" s="102"/>
    </row>
    <row r="8" spans="1:9">
      <c r="A8" s="103"/>
      <c r="B8" s="104"/>
      <c r="C8" s="104"/>
      <c r="D8" s="28" t="s">
        <v>30</v>
      </c>
      <c r="E8" s="28">
        <f>COUNTIF($D$12:$D$15,"B")</f>
        <v>0</v>
      </c>
      <c r="F8" s="33">
        <f>IF($E$9=0,"-",$E8/$E$9)</f>
        <v>0</v>
      </c>
      <c r="G8" s="31">
        <f>SUMIF($D$12:$D$15,"B",$G$12:$G$15)/60</f>
        <v>0</v>
      </c>
      <c r="H8" s="101"/>
      <c r="I8" s="102"/>
    </row>
    <row r="9" spans="1:9">
      <c r="A9" s="103"/>
      <c r="B9" s="104"/>
      <c r="C9" s="104"/>
      <c r="D9" s="34" t="s">
        <v>31</v>
      </c>
      <c r="E9" s="35">
        <f>SUM(E4:E8)</f>
        <v>2</v>
      </c>
      <c r="F9" s="36">
        <f>IF($E$9=0,"-",$E$9/$E$9)</f>
        <v>1</v>
      </c>
      <c r="G9" s="37">
        <f>SUM(G4:G8)</f>
        <v>0</v>
      </c>
      <c r="H9" s="105"/>
      <c r="I9" s="106"/>
    </row>
    <row r="10" spans="1:9">
      <c r="A10" s="103"/>
      <c r="B10" s="104"/>
      <c r="C10" s="104"/>
      <c r="D10" s="40" t="s">
        <v>32</v>
      </c>
      <c r="E10" s="41">
        <f>COUNTIF($D$12:$D$15,"N/A")</f>
        <v>0</v>
      </c>
      <c r="F10" s="42"/>
      <c r="G10" s="43">
        <f>SUMIF($D$12:$D$15,"n/a",$G$12:$G$15)/60</f>
        <v>0</v>
      </c>
      <c r="H10" s="105"/>
      <c r="I10" s="106"/>
    </row>
    <row r="11" spans="1:9">
      <c r="A11" s="107"/>
      <c r="B11" s="108"/>
      <c r="C11" s="108"/>
      <c r="D11" s="108"/>
      <c r="E11" s="108"/>
      <c r="F11" s="108"/>
      <c r="G11" s="108"/>
      <c r="H11" s="108"/>
      <c r="I11" s="109"/>
    </row>
    <row r="12" spans="1:9" ht="25.5">
      <c r="A12" s="110" t="s">
        <v>33</v>
      </c>
      <c r="B12" s="46" t="s">
        <v>34</v>
      </c>
      <c r="C12" s="46" t="s">
        <v>35</v>
      </c>
      <c r="D12" s="46" t="s">
        <v>17</v>
      </c>
      <c r="E12" s="46" t="s">
        <v>36</v>
      </c>
      <c r="F12" s="46" t="s">
        <v>37</v>
      </c>
      <c r="G12" s="46" t="s">
        <v>38</v>
      </c>
      <c r="H12" s="47" t="s">
        <v>39</v>
      </c>
      <c r="I12" s="111"/>
    </row>
    <row r="13" spans="1:9">
      <c r="A13" s="153" t="e">
        <f>#REF!&amp;#REF!</f>
        <v>#REF!</v>
      </c>
      <c r="B13" s="154"/>
      <c r="C13" s="154"/>
      <c r="D13" s="154"/>
      <c r="E13" s="154"/>
      <c r="F13" s="154"/>
      <c r="G13" s="154"/>
      <c r="H13" s="154"/>
      <c r="I13" s="155"/>
    </row>
    <row r="14" spans="1:9" ht="50.25" customHeight="1">
      <c r="A14" s="112" t="s">
        <v>56</v>
      </c>
      <c r="B14" s="78" t="s">
        <v>152</v>
      </c>
      <c r="C14" s="82" t="s">
        <v>55</v>
      </c>
      <c r="D14" s="14" t="s">
        <v>19</v>
      </c>
      <c r="E14" s="79">
        <v>45147</v>
      </c>
      <c r="F14" s="53" t="s">
        <v>53</v>
      </c>
      <c r="G14" s="80"/>
      <c r="H14" s="81"/>
      <c r="I14" s="113"/>
    </row>
    <row r="15" spans="1:9" ht="40.5" customHeight="1">
      <c r="A15" s="112" t="s">
        <v>57</v>
      </c>
      <c r="B15" s="83" t="s">
        <v>58</v>
      </c>
      <c r="C15" s="121" t="s">
        <v>228</v>
      </c>
      <c r="D15" s="14" t="s">
        <v>19</v>
      </c>
      <c r="E15" s="79">
        <v>45147</v>
      </c>
      <c r="F15" s="53" t="s">
        <v>53</v>
      </c>
      <c r="G15" s="121"/>
      <c r="H15" s="121"/>
      <c r="I15" s="114"/>
    </row>
  </sheetData>
  <mergeCells count="2">
    <mergeCell ref="A1:I1"/>
    <mergeCell ref="A13:I13"/>
  </mergeCells>
  <phoneticPr fontId="3" type="noConversion"/>
  <conditionalFormatting sqref="D14">
    <cfRule type="cellIs" dxfId="137" priority="7" stopIfTrue="1" operator="equal">
      <formula>"F"</formula>
    </cfRule>
    <cfRule type="cellIs" dxfId="136" priority="8" stopIfTrue="1" operator="equal">
      <formula>"B"</formula>
    </cfRule>
    <cfRule type="cellIs" dxfId="135" priority="9" stopIfTrue="1" operator="equal">
      <formula>"u"</formula>
    </cfRule>
  </conditionalFormatting>
  <conditionalFormatting sqref="C14">
    <cfRule type="cellIs" dxfId="134" priority="4" stopIfTrue="1" operator="equal">
      <formula>"F"</formula>
    </cfRule>
    <cfRule type="cellIs" dxfId="133" priority="5" stopIfTrue="1" operator="equal">
      <formula>"B"</formula>
    </cfRule>
    <cfRule type="cellIs" dxfId="132" priority="6" stopIfTrue="1" operator="equal">
      <formula>"u"</formula>
    </cfRule>
  </conditionalFormatting>
  <conditionalFormatting sqref="D15">
    <cfRule type="cellIs" dxfId="131" priority="1" stopIfTrue="1" operator="equal">
      <formula>"F"</formula>
    </cfRule>
    <cfRule type="cellIs" dxfId="130" priority="2" stopIfTrue="1" operator="equal">
      <formula>"B"</formula>
    </cfRule>
    <cfRule type="cellIs" dxfId="129"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15" xr:uid="{1410AC32-A121-4178-95B0-714A92A5A5AF}">
      <formula1>"U,P,F,B,S,n/a"</formula1>
    </dataValidation>
    <dataValidation allowBlank="1" showErrorMessage="1" promptTitle="Valid values include:" sqref="D12" xr:uid="{906D3109-B7B3-406F-AB55-FB47C482169B}"/>
    <dataValidation allowBlank="1" showErrorMessage="1" sqref="A12:B12" xr:uid="{A56D8DAF-82DA-4C38-9207-C451166CC43B}"/>
  </dataValidations>
  <hyperlinks>
    <hyperlink ref="B14" location="'UC001'!A2" display="Check Program ID on Main Page" xr:uid="{ECD0BBF4-B07F-4953-9322-37C0F1B65512}"/>
    <hyperlink ref="B15" location="'UC001'!C20" display="Create a Callsheet" xr:uid="{5FED5B6D-044A-4A1C-AE41-87FE1E58E862}"/>
  </hyperlinks>
  <pageMargins left="0.7" right="0.7" top="0.75" bottom="0.75" header="0.3" footer="0.3"/>
  <drawing r:id="rId1"/>
  <legacyDrawing r:id="rId2"/>
  <oleObjects>
    <mc:AlternateContent xmlns:mc="http://schemas.openxmlformats.org/markup-compatibility/2006">
      <mc:Choice Requires="x14">
        <oleObject progId="Paint.Picture" shapeId="16385" r:id="rId3">
          <objectPr defaultSize="0" autoPict="0" altText="" r:id="rId4">
            <anchor moveWithCells="1">
              <from>
                <xdr:col>8</xdr:col>
                <xdr:colOff>19050</xdr:colOff>
                <xdr:row>10</xdr:row>
                <xdr:rowOff>171450</xdr:rowOff>
              </from>
              <to>
                <xdr:col>8</xdr:col>
                <xdr:colOff>161925</xdr:colOff>
                <xdr:row>12</xdr:row>
                <xdr:rowOff>38100</xdr:rowOff>
              </to>
            </anchor>
          </objectPr>
        </oleObject>
      </mc:Choice>
      <mc:Fallback>
        <oleObject progId="Paint.Picture" shapeId="16385"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Program ID update</vt:lpstr>
      <vt:lpstr>UC001</vt:lpstr>
      <vt:lpstr>Plug Loading Head</vt:lpstr>
      <vt:lpstr>UC002</vt:lpstr>
      <vt:lpstr>Prevent removal of units</vt:lpstr>
      <vt:lpstr>UC003</vt:lpstr>
      <vt:lpstr>Create CallSheet</vt:lpstr>
      <vt:lpstr>UC004</vt:lpstr>
      <vt:lpstr>Update CallSheet</vt:lpstr>
      <vt:lpstr>UC005</vt:lpstr>
      <vt:lpstr>Create Job Package</vt:lpstr>
      <vt:lpstr>UC006</vt:lpstr>
      <vt:lpstr>Update Job Package</vt:lpstr>
      <vt:lpstr>UC007</vt:lpstr>
      <vt:lpstr>Job Performance</vt:lpstr>
      <vt:lpstr>UC008</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孙婷</dc:creator>
  <cp:lastModifiedBy>孙婷</cp:lastModifiedBy>
  <dcterms:created xsi:type="dcterms:W3CDTF">2015-06-05T18:19:34Z</dcterms:created>
  <dcterms:modified xsi:type="dcterms:W3CDTF">2023-09-22T04:05:10Z</dcterms:modified>
</cp:coreProperties>
</file>