
<file path=[Content_Types].xml><?xml version="1.0" encoding="utf-8"?>
<Types xmlns="http://schemas.openxmlformats.org/package/2006/content-types">
  <Default Extension="bin" ContentType="application/vnd.openxmlformats-officedocument.oleObjec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printerSettings/printerSettings1.bin" ContentType="application/vnd.openxmlformats-officedocument.spreadsheetml.printerSettings"/>
  <Override PartName="/xl/drawings/drawing3.xml" ContentType="application/vnd.openxmlformats-officedocument.drawing+xml"/>
  <Override PartName="/xl/printerSettings/printerSettings2.bin" ContentType="application/vnd.openxmlformats-officedocument.spreadsheetml.printerSettings"/>
  <Override PartName="/xl/drawings/drawing4.xml" ContentType="application/vnd.openxmlformats-officedocument.drawing+xml"/>
  <Override PartName="/xl/comments3.xml" ContentType="application/vnd.openxmlformats-officedocument.spreadsheetml.comments+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D:\SanjelDocuments\trunk\Requirements\Phase 63 - Product Haul clean up\Test Case\Reschedule Product Haul\"/>
    </mc:Choice>
  </mc:AlternateContent>
  <xr:revisionPtr revIDLastSave="0" documentId="13_ncr:1_{3EE907BC-501E-4555-8941-1D38991431E0}" xr6:coauthVersionLast="47" xr6:coauthVersionMax="47" xr10:uidLastSave="{00000000-0000-0000-0000-000000000000}"/>
  <bookViews>
    <workbookView xWindow="-120" yWindow="-120" windowWidth="29040" windowHeight="15840" tabRatio="959" activeTab="4" xr2:uid="{00000000-000D-0000-FFFF-FFFF00000000}"/>
  </bookViews>
  <sheets>
    <sheet name="Snapshot" sheetId="5" r:id="rId1"/>
    <sheet name="Trend" sheetId="32538" r:id="rId2"/>
    <sheet name="Use Cases" sheetId="32578" r:id="rId3"/>
    <sheet name="Reschedule Product Haul" sheetId="32615" r:id="rId4"/>
    <sheet name="UC009" sheetId="3262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32615" l="1"/>
  <c r="E10" i="32615"/>
  <c r="G8" i="32615"/>
  <c r="E8" i="32615"/>
  <c r="G7" i="32615"/>
  <c r="E7" i="32615"/>
  <c r="G6" i="32615"/>
  <c r="E6" i="32615"/>
  <c r="G5" i="32615"/>
  <c r="E5" i="32615"/>
  <c r="G4" i="32615"/>
  <c r="G9" i="32615" s="1"/>
  <c r="E4" i="32615"/>
  <c r="E9" i="32615" s="1"/>
  <c r="A1" i="32615"/>
  <c r="L44" i="5"/>
  <c r="L40" i="5"/>
  <c r="L39" i="5"/>
  <c r="L38" i="5"/>
  <c r="L37" i="5"/>
  <c r="L36" i="5"/>
  <c r="L42" i="5" s="1"/>
  <c r="A34" i="32538"/>
  <c r="A35" i="32538" s="1"/>
  <c r="A36" i="32538" s="1"/>
  <c r="A37" i="32538" s="1"/>
  <c r="A38" i="32538" s="1"/>
  <c r="A39" i="32538" s="1"/>
  <c r="A40" i="32538" s="1"/>
  <c r="A41" i="32538" s="1"/>
  <c r="A42" i="32538" s="1"/>
  <c r="F3" i="32538"/>
  <c r="F2" i="32538"/>
  <c r="J44" i="5"/>
  <c r="J40" i="5"/>
  <c r="J39" i="5"/>
  <c r="E38" i="5"/>
  <c r="A38" i="5"/>
  <c r="J37" i="5"/>
  <c r="E37" i="5"/>
  <c r="D37" i="5"/>
  <c r="A37" i="5"/>
  <c r="J36" i="5"/>
  <c r="J42" i="5" s="1"/>
  <c r="K42" i="5" s="1"/>
  <c r="E36" i="5"/>
  <c r="D36" i="5"/>
  <c r="A36" i="5"/>
  <c r="E35" i="5"/>
  <c r="D35" i="5"/>
  <c r="A35" i="5"/>
  <c r="E34" i="5"/>
  <c r="D34" i="5"/>
  <c r="A34" i="5"/>
  <c r="E33" i="5"/>
  <c r="D33" i="5"/>
  <c r="A33" i="5"/>
  <c r="E32" i="5"/>
  <c r="D32" i="5"/>
  <c r="A32" i="5"/>
  <c r="E31" i="5"/>
  <c r="D31" i="5"/>
  <c r="A31" i="5"/>
  <c r="E30" i="5"/>
  <c r="D30" i="5"/>
  <c r="A30" i="5"/>
  <c r="E29" i="5"/>
  <c r="D29" i="5"/>
  <c r="A29" i="5"/>
  <c r="E28" i="5"/>
  <c r="D28" i="5"/>
  <c r="A28" i="5"/>
  <c r="E27" i="5"/>
  <c r="D27" i="5"/>
  <c r="A27" i="5"/>
  <c r="E26" i="5"/>
  <c r="D26" i="5"/>
  <c r="A26" i="5"/>
  <c r="E25" i="5"/>
  <c r="D25" i="5"/>
  <c r="A25" i="5"/>
  <c r="E24" i="5"/>
  <c r="D24" i="5"/>
  <c r="A24" i="5"/>
  <c r="E23" i="5"/>
  <c r="D23" i="5"/>
  <c r="A23" i="5"/>
  <c r="E22" i="5"/>
  <c r="D22" i="5"/>
  <c r="A22" i="5"/>
  <c r="A21" i="5"/>
  <c r="F3" i="5"/>
  <c r="F2" i="5"/>
  <c r="K37" i="5" l="1"/>
  <c r="K39" i="5"/>
  <c r="K40" i="5"/>
  <c r="K36" i="5"/>
  <c r="E21" i="5"/>
  <c r="E40" i="5" s="1"/>
  <c r="D21" i="5"/>
  <c r="D40" i="5" s="1"/>
  <c r="J38" i="5"/>
  <c r="K38" i="5" s="1"/>
  <c r="F6" i="32615"/>
  <c r="F7" i="32615"/>
  <c r="F8" i="32615"/>
  <c r="F4" i="32615"/>
  <c r="F9" i="32615"/>
  <c r="F5" i="32615"/>
  <c r="D38" i="5" l="1"/>
  <c r="A18" i="32615" l="1"/>
  <c r="A19" i="32615" s="1"/>
  <c r="A20" i="32615" l="1"/>
  <c r="A21" i="32615" l="1"/>
  <c r="A22" i="32615" s="1"/>
  <c r="A23" i="32615" l="1"/>
  <c r="A24" i="32615" l="1"/>
  <c r="A25" i="32615" l="1"/>
  <c r="A26" i="32615" s="1"/>
  <c r="A27" i="32615" s="1"/>
  <c r="A28" i="32615" s="1"/>
  <c r="A29" i="32615" s="1"/>
  <c r="A30" i="32615" s="1"/>
  <c r="A31" i="32615" s="1"/>
  <c r="A32" i="32615" s="1"/>
  <c r="A33" i="32615" s="1"/>
  <c r="A34" i="32615" s="1"/>
  <c r="A35" i="32615" s="1"/>
  <c r="A36" i="32615" s="1"/>
  <c r="A37" i="32615" s="1"/>
  <c r="A38" i="32615" s="1"/>
  <c r="A39" i="32615" s="1"/>
  <c r="A40" i="32615" s="1"/>
  <c r="A41" i="32615" s="1"/>
  <c r="A42" i="32615" s="1"/>
  <c r="A43" i="32615" s="1"/>
  <c r="A44" i="32615" s="1"/>
  <c r="A45" i="32615" s="1"/>
  <c r="A46" i="32615" s="1"/>
  <c r="A47" i="32615" s="1"/>
  <c r="A48" i="32615" s="1"/>
  <c r="A49" i="32615" s="1"/>
  <c r="A50" i="32615" s="1"/>
  <c r="A51" i="32615" s="1"/>
  <c r="A52" i="32615" s="1"/>
  <c r="A53" i="32615" s="1"/>
  <c r="A54" i="32615" s="1"/>
  <c r="A55" i="32615" s="1"/>
  <c r="A56" i="32615" s="1"/>
  <c r="A57" i="32615" s="1"/>
  <c r="A58" i="32615" s="1"/>
  <c r="A59" i="326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8" authorId="0" shapeId="0" xr:uid="{00000000-0006-0000-0000-000001000000}">
      <text>
        <r>
          <rPr>
            <sz val="9"/>
            <rFont val="Tahoma"/>
            <family val="2"/>
          </rPr>
          <t>在白色区域输入公司信息</t>
        </r>
      </text>
    </comment>
    <comment ref="G8" authorId="0" shapeId="0" xr:uid="{00000000-0006-0000-0000-000002000000}">
      <text>
        <r>
          <rPr>
            <sz val="9"/>
            <rFont val="Tahoma"/>
            <family val="2"/>
          </rPr>
          <t>Change staff type in the white cells below; leave the gray cells unchanged</t>
        </r>
      </text>
    </comment>
    <comment ref="I8" authorId="0" shapeId="0" xr:uid="{00000000-0006-0000-0000-000003000000}">
      <text>
        <r>
          <rPr>
            <sz val="9"/>
            <rFont val="Tahoma"/>
            <family val="2"/>
          </rPr>
          <t>Enter Test Cycle information for the given attribute into the white cells below</t>
        </r>
      </text>
    </comment>
    <comment ref="B15" authorId="0" shapeId="0" xr:uid="{00000000-0006-0000-0000-000004000000}">
      <text>
        <r>
          <rPr>
            <sz val="9"/>
            <rFont val="Tahoma"/>
            <family val="2"/>
          </rPr>
          <t>输入项目信息到白色区域</t>
        </r>
      </text>
    </comment>
    <comment ref="A20" authorId="0" shapeId="0" xr:uid="{00000000-0006-0000-0000-000005000000}">
      <text>
        <r>
          <rPr>
            <sz val="9"/>
            <rFont val="Tahoma"/>
            <family val="2"/>
          </rPr>
          <t xml:space="preserve">不要更改这些值; 公式将根据相应的工作表选项卡名称自动填充单元格。
相反，请更改工作表选项卡名称以表示测试区域。
</t>
        </r>
        <r>
          <rPr>
            <b/>
            <sz val="9"/>
            <rFont val="Tahoma"/>
            <family val="2"/>
          </rPr>
          <t>注意：按F9键EXCEL可重新计算此列的值</t>
        </r>
      </text>
    </comment>
    <comment ref="C20" authorId="0" shapeId="0" xr:uid="{00000000-0006-0000-0000-000006000000}">
      <text>
        <r>
          <rPr>
            <sz val="9"/>
            <rFont val="Tahoma"/>
            <family val="2"/>
          </rPr>
          <t>输入负责本测试区域的测试人员</t>
        </r>
      </text>
    </comment>
    <comment ref="D20" authorId="0" shapeId="0" xr:uid="{00000000-0006-0000-0000-000007000000}">
      <text>
        <r>
          <rPr>
            <sz val="9"/>
            <rFont val="Tahoma"/>
            <family val="2"/>
          </rPr>
          <t>本测试区域的测试用例总数</t>
        </r>
      </text>
    </comment>
    <comment ref="E20" authorId="0" shapeId="0" xr:uid="{00000000-0006-0000-0000-000008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20" authorId="0" shapeId="0" xr:uid="{00000000-0006-0000-0000-000009000000}">
      <text>
        <r>
          <rPr>
            <sz val="9"/>
            <rFont val="Tahoma"/>
            <family val="2"/>
          </rPr>
          <t>本测试区域的测试用例总数</t>
        </r>
      </text>
    </comment>
    <comment ref="I20" authorId="0" shapeId="0" xr:uid="{00000000-0006-0000-0000-00000A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J34" authorId="0" shapeId="0" xr:uid="{00000000-0006-0000-0000-00000B000000}">
      <text>
        <r>
          <rPr>
            <sz val="9"/>
            <rFont val="Tahoma"/>
            <family val="2"/>
          </rPr>
          <t xml:space="preserve">本测试区域的测试用例总数
</t>
        </r>
      </text>
    </comment>
    <comment ref="K34" authorId="0" shapeId="0" xr:uid="{00000000-0006-0000-0000-00000C000000}">
      <text>
        <r>
          <rPr>
            <sz val="9"/>
            <rFont val="Tahoma"/>
            <family val="2"/>
          </rPr>
          <t>占测试用例总数的百分比</t>
        </r>
      </text>
    </comment>
    <comment ref="L34" authorId="0" shapeId="0" xr:uid="{00000000-0006-0000-0000-00000D000000}">
      <text>
        <r>
          <rPr>
            <sz val="9"/>
            <rFont val="Tahoma"/>
            <family val="2"/>
          </rPr>
          <t>此测试区域所花费总的测试时间.
注意，“测试时间”包括研究，写入和执行测试用例的时间。 测试用例的第一个测试周期很大; 后续的测试周期会更小，因为只有执行时间。</t>
        </r>
      </text>
    </comment>
    <comment ref="G44" authorId="0" shapeId="0" xr:uid="{00000000-0006-0000-0000-00000E000000}">
      <text>
        <r>
          <rPr>
            <sz val="9"/>
            <rFont val="Tahoma"/>
            <family val="2"/>
          </rPr>
          <t>Not applicable test cases.  
These are not included in any of the counts above in tables or graphs.
These are either test steps without expected results, or unused test cases, or stubs (as come with the original template)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B31" authorId="0" shapeId="0" xr:uid="{00000000-0006-0000-0100-000001000000}">
      <text>
        <r>
          <rPr>
            <sz val="9"/>
            <rFont val="Tahoma"/>
            <family val="2"/>
          </rPr>
          <t>Test Cycle Name, taken from the "Snapshot" worksheet's Test Cycle Information section at the end of every test cycle; you manually copy it here</t>
        </r>
      </text>
    </comment>
    <comment ref="C31" authorId="0" shapeId="0" xr:uid="{00000000-0006-0000-0100-000002000000}">
      <text>
        <r>
          <rPr>
            <sz val="9"/>
            <rFont val="Tahoma"/>
            <family val="2"/>
          </rPr>
          <t>Test Case Counts (total and failed) taken from the Test Results Table of worksheet "Snapshot" at the end of each test cycle; you manually copy the values here</t>
        </r>
      </text>
    </comment>
    <comment ref="E31" authorId="0" shapeId="0" xr:uid="{00000000-0006-0000-0100-000003000000}">
      <text>
        <r>
          <rPr>
            <sz val="9"/>
            <rFont val="Tahoma"/>
            <family val="2"/>
          </rPr>
          <t>Total Test Time for each test cycle; you manually copy the values from the "Snapshot" worksheet at the end of each test cycle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mp</author>
  </authors>
  <commentList>
    <comment ref="A1" authorId="0" shapeId="0" xr:uid="{00000000-0006-0000-2700-000001000000}">
      <text>
        <r>
          <rPr>
            <b/>
            <u/>
            <sz val="9"/>
            <rFont val="Tahoma"/>
            <family val="2"/>
          </rPr>
          <t>Worksheet Title</t>
        </r>
        <r>
          <rPr>
            <b/>
            <sz val="9"/>
            <rFont val="Tahoma"/>
            <family val="2"/>
          </rPr>
          <t xml:space="preserve">:
</t>
        </r>
        <r>
          <rPr>
            <sz val="9"/>
            <rFont val="Tahoma"/>
            <family val="2"/>
          </rPr>
          <t xml:space="preserve">Do not change this title…it is automatically 
calculated from the worksheet tab name.
Change the tab name below to auto-
matically reset this cell's value.
</t>
        </r>
      </text>
    </comment>
    <comment ref="D4" authorId="0" shapeId="0" xr:uid="{00000000-0006-0000-2700-000002000000}">
      <text>
        <r>
          <rPr>
            <b/>
            <u/>
            <sz val="9"/>
            <rFont val="Tahoma"/>
            <family val="2"/>
          </rPr>
          <t>Execution Status Type</t>
        </r>
        <r>
          <rPr>
            <b/>
            <sz val="9"/>
            <rFont val="Tahoma"/>
            <family val="2"/>
          </rPr>
          <t xml:space="preserve">:
</t>
        </r>
        <r>
          <rPr>
            <sz val="9"/>
            <rFont val="Tahoma"/>
            <family val="2"/>
          </rPr>
          <t xml:space="preserve">Status type
</t>
        </r>
      </text>
    </comment>
    <comment ref="E4" authorId="0" shapeId="0" xr:uid="{00000000-0006-0000-2700-000003000000}">
      <text>
        <r>
          <rPr>
            <b/>
            <u/>
            <sz val="9"/>
            <rFont val="Tahoma"/>
            <family val="2"/>
          </rPr>
          <t>Test Case Count</t>
        </r>
        <r>
          <rPr>
            <b/>
            <sz val="9"/>
            <rFont val="Tahoma"/>
            <family val="2"/>
          </rPr>
          <t xml:space="preserve">:
</t>
        </r>
        <r>
          <rPr>
            <sz val="9"/>
            <rFont val="Tahoma"/>
            <family val="2"/>
          </rPr>
          <t>Count of test cases for given status type</t>
        </r>
      </text>
    </comment>
    <comment ref="F4" authorId="0" shapeId="0" xr:uid="{00000000-0006-0000-2700-000004000000}">
      <text>
        <r>
          <rPr>
            <b/>
            <u/>
            <sz val="9"/>
            <rFont val="Tahoma"/>
            <family val="2"/>
          </rPr>
          <t>% Count Test Cases</t>
        </r>
        <r>
          <rPr>
            <b/>
            <sz val="9"/>
            <rFont val="Tahoma"/>
            <family val="2"/>
          </rPr>
          <t xml:space="preserve">:
</t>
        </r>
        <r>
          <rPr>
            <sz val="9"/>
            <rFont val="Tahoma"/>
            <family val="2"/>
          </rPr>
          <t>Count of test cases for given status divided by total non-"n/a" test count</t>
        </r>
      </text>
    </comment>
    <comment ref="G4" authorId="0" shapeId="0" xr:uid="{00000000-0006-0000-2700-000005000000}">
      <text>
        <r>
          <rPr>
            <b/>
            <u/>
            <sz val="9"/>
            <rFont val="Tahoma"/>
            <family val="2"/>
          </rPr>
          <t>Test Case Time</t>
        </r>
        <r>
          <rPr>
            <b/>
            <sz val="9"/>
            <rFont val="Tahoma"/>
            <family val="2"/>
          </rPr>
          <t xml:space="preserve">:
</t>
        </r>
        <r>
          <rPr>
            <sz val="9"/>
            <rFont val="Tahoma"/>
            <family val="2"/>
          </rPr>
          <t>Time to research and execute test cases</t>
        </r>
      </text>
    </comment>
    <comment ref="A12" authorId="0" shapeId="0" xr:uid="{00000000-0006-0000-2700-000006000000}">
      <text>
        <r>
          <rPr>
            <sz val="9"/>
            <rFont val="Tahoma"/>
            <family val="2"/>
          </rPr>
          <t xml:space="preserve">
</t>
        </r>
        <r>
          <rPr>
            <b/>
            <u/>
            <sz val="9"/>
            <rFont val="Tahoma"/>
            <family val="2"/>
          </rPr>
          <t>测试用例编号</t>
        </r>
        <r>
          <rPr>
            <b/>
            <sz val="9"/>
            <rFont val="Tahoma"/>
            <family val="2"/>
          </rPr>
          <t xml:space="preserve">:
</t>
        </r>
        <r>
          <rPr>
            <sz val="9"/>
            <rFont val="Tahoma"/>
            <family val="2"/>
          </rPr>
          <t>1. 这些值是自动计算的，不要输入</t>
        </r>
        <r>
          <rPr>
            <b/>
            <sz val="9"/>
            <rFont val="Tahoma"/>
            <family val="2"/>
          </rPr>
          <t xml:space="preserve">
</t>
        </r>
        <r>
          <rPr>
            <sz val="9"/>
            <rFont val="Tahoma"/>
            <family val="2"/>
          </rPr>
          <t>2.使用复制粘贴来插入新行将产生不正确的TC编号，因为单元格引用被移动了。 可通过更正引用或从同一列复制粘贴具有相同公式的其他单元格来解决此问题。</t>
        </r>
      </text>
    </comment>
    <comment ref="B12" authorId="0" shapeId="0" xr:uid="{00000000-0006-0000-2700-000007000000}">
      <text>
        <r>
          <rPr>
            <sz val="10"/>
            <rFont val="Tahoma"/>
            <family val="2"/>
          </rPr>
          <t xml:space="preserve">
详细的测试用例步骤</t>
        </r>
        <r>
          <rPr>
            <b/>
            <sz val="9"/>
            <rFont val="Tahoma"/>
            <family val="2"/>
          </rPr>
          <t xml:space="preserve">:
</t>
        </r>
        <r>
          <rPr>
            <sz val="9"/>
            <rFont val="Tahoma"/>
            <family val="2"/>
          </rPr>
          <t>1. 输入测试步骤
2. Use "alt-enter" to enter text on next line
    of same cell (that's how the sample data
    has step numbers listed)
3. 确保所有测试步骤有单个预期结果。 根据需要插入新行以添加其他预期结果，然后将测试步骤的多个行单元格合并到跨所有预期结果的单个单元格中。</t>
        </r>
      </text>
    </comment>
    <comment ref="C12" authorId="0" shapeId="0" xr:uid="{00000000-0006-0000-2700-000008000000}">
      <text>
        <r>
          <rPr>
            <b/>
            <u/>
            <sz val="10"/>
            <rFont val="Tahoma"/>
            <family val="2"/>
          </rPr>
          <t xml:space="preserve">
</t>
        </r>
        <r>
          <rPr>
            <b/>
            <u/>
            <sz val="9"/>
            <rFont val="Tahoma"/>
            <family val="2"/>
          </rPr>
          <t>测试用例的预期结果</t>
        </r>
        <r>
          <rPr>
            <b/>
            <sz val="9"/>
            <rFont val="Tahoma"/>
            <family val="2"/>
          </rPr>
          <t xml:space="preserve">:
</t>
        </r>
        <r>
          <rPr>
            <sz val="9"/>
            <rFont val="Tahoma"/>
            <family val="2"/>
          </rPr>
          <t>1.输入测试步骤的预期结果。
2.请务必将每个预期结果在单独的行来显示，以便状态适用于单个测试结果。
3.建议用字母（A.，B.，C.等）标记每个单独的结果</t>
        </r>
      </text>
    </comment>
    <comment ref="D12" authorId="0" shapeId="0" xr:uid="{00000000-0006-0000-2700-000009000000}">
      <text>
        <r>
          <rPr>
            <sz val="10"/>
            <rFont val="Tahoma"/>
            <family val="2"/>
          </rPr>
          <t xml:space="preserve">
</t>
        </r>
        <r>
          <rPr>
            <b/>
            <u/>
            <sz val="9"/>
            <rFont val="Tahoma"/>
            <family val="2"/>
          </rPr>
          <t>Test Case Execution Result测试用例执行结果</t>
        </r>
        <r>
          <rPr>
            <b/>
            <sz val="9"/>
            <rFont val="Tahoma"/>
            <family val="2"/>
          </rPr>
          <t xml:space="preserve">:
</t>
        </r>
        <r>
          <rPr>
            <sz val="9"/>
            <rFont val="Tahoma"/>
            <family val="2"/>
          </rPr>
          <t>1. 空白格 = Done (</t>
        </r>
        <r>
          <rPr>
            <u/>
            <sz val="9"/>
            <rFont val="Tahoma"/>
            <family val="2"/>
          </rPr>
          <t>P</t>
        </r>
        <r>
          <rPr>
            <sz val="9"/>
            <rFont val="Tahoma"/>
            <family val="2"/>
          </rPr>
          <t xml:space="preserve">ass, </t>
        </r>
        <r>
          <rPr>
            <u/>
            <sz val="9"/>
            <rFont val="Tahoma"/>
            <family val="2"/>
          </rPr>
          <t>n/a</t>
        </r>
        <r>
          <rPr>
            <sz val="9"/>
            <rFont val="Tahoma"/>
            <family val="2"/>
          </rPr>
          <t xml:space="preserve">, and </t>
        </r>
        <r>
          <rPr>
            <u/>
            <sz val="9"/>
            <rFont val="Tahoma"/>
            <family val="2"/>
          </rPr>
          <t>S</t>
        </r>
        <r>
          <rPr>
            <sz val="9"/>
            <rFont val="Tahoma"/>
            <family val="2"/>
          </rPr>
          <t xml:space="preserve">kip)  
2. 红色 = </t>
        </r>
        <r>
          <rPr>
            <u/>
            <sz val="9"/>
            <rFont val="Tahoma"/>
            <family val="2"/>
          </rPr>
          <t>F</t>
        </r>
        <r>
          <rPr>
            <sz val="9"/>
            <rFont val="Tahoma"/>
            <family val="2"/>
          </rPr>
          <t xml:space="preserve">ail
3. 黄色 = </t>
        </r>
        <r>
          <rPr>
            <u/>
            <sz val="9"/>
            <rFont val="Tahoma"/>
            <family val="2"/>
          </rPr>
          <t>B</t>
        </r>
        <r>
          <rPr>
            <sz val="9"/>
            <rFont val="Tahoma"/>
            <family val="2"/>
          </rPr>
          <t xml:space="preserve">locked
4. 浅黄 = </t>
        </r>
        <r>
          <rPr>
            <u/>
            <sz val="9"/>
            <rFont val="Tahoma"/>
            <family val="2"/>
          </rPr>
          <t>U</t>
        </r>
        <r>
          <rPr>
            <sz val="9"/>
            <rFont val="Tahoma"/>
            <family val="2"/>
          </rPr>
          <t>ntested
两种输入状态的方式：
A. 悬停鼠标并使用下拉列表
B. 输入 P, F, S, B, U, or n/a
注意：不要更改背景颜色，它会根据单元格中的文本自动格式化。</t>
        </r>
      </text>
    </comment>
    <comment ref="E12" authorId="0" shapeId="0" xr:uid="{00000000-0006-0000-2700-00000A000000}">
      <text>
        <r>
          <rPr>
            <sz val="10"/>
            <rFont val="Tahoma"/>
            <family val="2"/>
          </rPr>
          <t xml:space="preserve">
</t>
        </r>
        <r>
          <rPr>
            <b/>
            <u/>
            <sz val="9"/>
            <rFont val="Tahoma"/>
            <family val="2"/>
          </rPr>
          <t>测试用例执行的日期</t>
        </r>
        <r>
          <rPr>
            <b/>
            <sz val="9"/>
            <rFont val="Tahoma"/>
            <family val="2"/>
          </rPr>
          <t xml:space="preserve">:
</t>
        </r>
        <r>
          <rPr>
            <sz val="9"/>
            <rFont val="Tahoma"/>
            <family val="2"/>
          </rPr>
          <t>1. 按住"ctrl"+";"插入当天的日期
2.测试时，从上面复制和粘贴</t>
        </r>
      </text>
    </comment>
    <comment ref="F12" authorId="0" shapeId="0" xr:uid="{00000000-0006-0000-2700-00000B000000}">
      <text>
        <r>
          <rPr>
            <sz val="10"/>
            <rFont val="Tahoma"/>
            <family val="2"/>
          </rPr>
          <t xml:space="preserve">
执行测试用例的测试人员</t>
        </r>
        <r>
          <rPr>
            <b/>
            <sz val="9"/>
            <rFont val="Tahoma"/>
            <family val="2"/>
          </rPr>
          <t xml:space="preserve">:
</t>
        </r>
        <r>
          <rPr>
            <sz val="9"/>
            <rFont val="Tahoma"/>
            <family val="2"/>
          </rPr>
          <t xml:space="preserve">执行测试用例的测试人员
</t>
        </r>
      </text>
    </comment>
    <comment ref="G12" authorId="0" shapeId="0" xr:uid="{00000000-0006-0000-2700-00000C000000}">
      <text>
        <r>
          <rPr>
            <sz val="10"/>
            <rFont val="Tahoma"/>
            <family val="2"/>
          </rPr>
          <t xml:space="preserve">
</t>
        </r>
        <r>
          <rPr>
            <b/>
            <u/>
            <sz val="9"/>
            <rFont val="Tahoma"/>
            <family val="2"/>
          </rPr>
          <t>测试用例的时间</t>
        </r>
        <r>
          <rPr>
            <b/>
            <sz val="9"/>
            <rFont val="Tahoma"/>
            <family val="2"/>
          </rPr>
          <t>:</t>
        </r>
        <r>
          <rPr>
            <sz val="9"/>
            <rFont val="Tahoma"/>
            <family val="2"/>
          </rPr>
          <t xml:space="preserve">
在本测试周期预估的研究、写入和执行的时间...在运行测试后更新为实际时间</t>
        </r>
      </text>
    </comment>
    <comment ref="H12" authorId="0" shapeId="0" xr:uid="{00000000-0006-0000-2700-00000D000000}">
      <text>
        <r>
          <rPr>
            <sz val="10"/>
            <rFont val="Tahoma"/>
            <family val="2"/>
          </rPr>
          <t xml:space="preserve">
</t>
        </r>
        <r>
          <rPr>
            <b/>
            <u/>
            <sz val="9"/>
            <rFont val="Tahoma"/>
            <family val="2"/>
          </rPr>
          <t>Test Case Comments测试用例的备注</t>
        </r>
        <r>
          <rPr>
            <b/>
            <sz val="9"/>
            <rFont val="Tahoma"/>
            <family val="2"/>
          </rPr>
          <t>:</t>
        </r>
        <r>
          <rPr>
            <sz val="9"/>
            <rFont val="Tahoma"/>
            <family val="2"/>
          </rPr>
          <t xml:space="preserve">
1. 输入任何可能解释测试用例的注释
2. 可以添加类似需求文档编号来追溯
3. 添加角色或其他有用的文本</t>
        </r>
      </text>
    </comment>
    <comment ref="I12" authorId="0" shapeId="0" xr:uid="{00000000-0006-0000-2700-00000E000000}">
      <text>
        <r>
          <rPr>
            <sz val="10"/>
            <rFont val="Tahoma"/>
            <family val="2"/>
          </rPr>
          <t xml:space="preserve">
</t>
        </r>
        <r>
          <rPr>
            <b/>
            <u/>
            <sz val="9"/>
            <rFont val="Tahoma"/>
            <family val="2"/>
          </rPr>
          <t>Bookmarks</t>
        </r>
        <r>
          <rPr>
            <b/>
            <sz val="9"/>
            <rFont val="Tahoma"/>
            <family val="2"/>
          </rPr>
          <t xml:space="preserve">:
</t>
        </r>
        <r>
          <rPr>
            <sz val="9"/>
            <rFont val="Tahoma"/>
            <family val="2"/>
          </rPr>
          <t>1. Enter X's on rows that you want to
    quickly jump to such as Status = F or B
2. Highlight a cell in this Column, then 
    press ctrl-up or ctrl-down to quickly
    jump up and down through the list</t>
        </r>
      </text>
    </comment>
  </commentList>
</comments>
</file>

<file path=xl/sharedStrings.xml><?xml version="1.0" encoding="utf-8"?>
<sst xmlns="http://schemas.openxmlformats.org/spreadsheetml/2006/main" count="909" uniqueCount="264">
  <si>
    <t>当前Test周期</t>
  </si>
  <si>
    <t>公司信息</t>
  </si>
  <si>
    <t>Test周期信息</t>
  </si>
  <si>
    <t>属性</t>
  </si>
  <si>
    <t>值</t>
  </si>
  <si>
    <t>公司</t>
  </si>
  <si>
    <t>MetaShare Inc.</t>
  </si>
  <si>
    <t>周期名称</t>
  </si>
  <si>
    <t>Release 1.1</t>
  </si>
  <si>
    <t>部门</t>
  </si>
  <si>
    <t>开发部</t>
  </si>
  <si>
    <t>Test周期类型</t>
  </si>
  <si>
    <t>街道地址</t>
  </si>
  <si>
    <t>丈八一路汇鑫IBC</t>
  </si>
  <si>
    <t>发布Date</t>
  </si>
  <si>
    <t>省市</t>
  </si>
  <si>
    <t>陕西省西安市</t>
  </si>
  <si>
    <t>PM</t>
  </si>
  <si>
    <t>BA</t>
  </si>
  <si>
    <t>项目信息</t>
  </si>
  <si>
    <t>QA Tester 1</t>
  </si>
  <si>
    <t>QA Tester 2</t>
  </si>
  <si>
    <t>项目编号</t>
  </si>
  <si>
    <t>P18</t>
  </si>
  <si>
    <t>QA Tester 3</t>
  </si>
  <si>
    <t>项目名称</t>
  </si>
  <si>
    <t>教育平台</t>
  </si>
  <si>
    <t>QA Tester 4</t>
  </si>
  <si>
    <t>Test区域 (工作表 /标签名称)</t>
  </si>
  <si>
    <t>Test Result图</t>
  </si>
  <si>
    <t>Test区域</t>
  </si>
  <si>
    <t>Tester</t>
  </si>
  <si>
    <t>TC
总数</t>
  </si>
  <si>
    <t>TestTime</t>
  </si>
  <si>
    <t>TC总数</t>
  </si>
  <si>
    <t>Test Result表</t>
  </si>
  <si>
    <t>Test Result状态</t>
  </si>
  <si>
    <t>占比</t>
  </si>
  <si>
    <t>Untested</t>
  </si>
  <si>
    <t>Passed</t>
  </si>
  <si>
    <t>Failed</t>
  </si>
  <si>
    <t>Skipped</t>
  </si>
  <si>
    <t>Total</t>
  </si>
  <si>
    <t>Blocked</t>
  </si>
  <si>
    <t>N/A</t>
  </si>
  <si>
    <t>XL Template by:</t>
  </si>
  <si>
    <t>Past Test Cycles Trend</t>
  </si>
  <si>
    <t>Test Cycle Test Results</t>
  </si>
  <si>
    <t>#</t>
  </si>
  <si>
    <t>Test Cycle
Name</t>
  </si>
  <si>
    <t>Test Case Counts</t>
  </si>
  <si>
    <t>Total
Test  Time</t>
  </si>
  <si>
    <t>Beta 1.00 Release</t>
  </si>
  <si>
    <t>RTM 1.00 Release</t>
  </si>
  <si>
    <t>RTM 1.01 Release</t>
  </si>
  <si>
    <t>RTM 1.02 Release</t>
  </si>
  <si>
    <t>RTM 1.03 Release</t>
  </si>
  <si>
    <t>RTM 1.10 Release</t>
  </si>
  <si>
    <t>RTM 1.11 Release</t>
  </si>
  <si>
    <t>Beta 2.00 Release</t>
  </si>
  <si>
    <t>RTM 2.00 Release</t>
  </si>
  <si>
    <t>RTM 2.01 Release</t>
  </si>
  <si>
    <t>Use Case</t>
  </si>
  <si>
    <t>No.</t>
  </si>
  <si>
    <t>Name</t>
  </si>
  <si>
    <t>Comments</t>
  </si>
  <si>
    <t>Test Case Results</t>
  </si>
  <si>
    <t>U</t>
  </si>
  <si>
    <t>P</t>
  </si>
  <si>
    <t>F</t>
  </si>
  <si>
    <t>S</t>
  </si>
  <si>
    <t>B</t>
  </si>
  <si>
    <t>TC#</t>
  </si>
  <si>
    <t xml:space="preserve">
Expeced Result</t>
  </si>
  <si>
    <t>Test Result</t>
  </si>
  <si>
    <t>Test Date</t>
  </si>
  <si>
    <t>Test
Time</t>
  </si>
  <si>
    <t>n/a</t>
  </si>
  <si>
    <t>Copy test case rows and insert-paste here to shift down the gray lines and preserve the automatic calculations.</t>
  </si>
  <si>
    <t>Test Script Name:</t>
  </si>
  <si>
    <t>TC #:</t>
  </si>
  <si>
    <t>Scenario/Purpose</t>
  </si>
  <si>
    <t>Target Test Case:</t>
  </si>
  <si>
    <t>Testing Requirements:</t>
  </si>
  <si>
    <t>Prerequisite:</t>
  </si>
  <si>
    <t>Tester:</t>
  </si>
  <si>
    <t>Date:</t>
  </si>
  <si>
    <t xml:space="preserve">Version: </t>
  </si>
  <si>
    <t>1.0</t>
  </si>
  <si>
    <t>Time:</t>
  </si>
  <si>
    <t>Step</t>
  </si>
  <si>
    <t>Description</t>
  </si>
  <si>
    <t>Expected Results</t>
  </si>
  <si>
    <t>Defect/Comments</t>
  </si>
  <si>
    <t>End of Test Case</t>
  </si>
  <si>
    <t xml:space="preserve">
Test Script</t>
  </si>
  <si>
    <t>Context menu pops up</t>
  </si>
  <si>
    <t>Click "Save" button</t>
  </si>
  <si>
    <t>Schedule Blend from Bin Column of Bulk Plant</t>
    <phoneticPr fontId="7" type="noConversion"/>
  </si>
  <si>
    <t>UC006</t>
    <phoneticPr fontId="7" type="noConversion"/>
  </si>
  <si>
    <t>Alice</t>
    <phoneticPr fontId="7" type="noConversion"/>
  </si>
  <si>
    <t>Verify if Nonnull value of BIN information  can be displayed correctly or not</t>
    <phoneticPr fontId="7" type="noConversion"/>
  </si>
  <si>
    <t>Test if user is able to schedule blend request successfully while tick up TotalBlendTonnage and Blend Test.</t>
    <phoneticPr fontId="7" type="noConversion"/>
  </si>
  <si>
    <t>Test if user is able to schedule blend request successfully and if the blend information can be displayed correctly on Product Haul section</t>
    <phoneticPr fontId="7" type="noConversion"/>
  </si>
  <si>
    <t xml:space="preserve">Right-click on a rig job blend column </t>
  </si>
  <si>
    <t>UC007-001</t>
    <phoneticPr fontId="7" type="noConversion"/>
  </si>
  <si>
    <t>UC007-002</t>
    <phoneticPr fontId="7" type="noConversion"/>
  </si>
  <si>
    <t>UC007-003</t>
    <phoneticPr fontId="7" type="noConversion"/>
  </si>
  <si>
    <t>UC007-004</t>
    <phoneticPr fontId="7" type="noConversion"/>
  </si>
  <si>
    <t>Schedule Blend From Blend Column Of Rig Board (Blend Test And Not Select  Load To Bin)</t>
    <phoneticPr fontId="7" type="noConversion"/>
  </si>
  <si>
    <t xml:space="preserve">A rigjob needs a blend  to rig bin.  </t>
    <phoneticPr fontId="7" type="noConversion"/>
  </si>
  <si>
    <t>Call sheet number is populated</t>
  </si>
  <si>
    <t xml:space="preserve">A rigjob needs a blend to be hauled to rig bin.  </t>
  </si>
  <si>
    <t>Schedule Product Haul From Rig Job Blend</t>
  </si>
  <si>
    <t>"Schedule Product Haul" form is closed without errors</t>
  </si>
  <si>
    <t>UC018-Reschedule Product Haul</t>
    <phoneticPr fontId="7" type="noConversion"/>
  </si>
  <si>
    <t>UC005.1-Reschedule Product Haul From Rig Job Blend</t>
  </si>
  <si>
    <t>UC005-01</t>
  </si>
  <si>
    <t>A product haul to rig bin is scheduled, Estimated Load Time or Expected On Location Time, Estimated Travel Time is changed</t>
  </si>
  <si>
    <t>UC001.1</t>
  </si>
  <si>
    <t>2022.01.07</t>
  </si>
  <si>
    <t>Input value</t>
  </si>
  <si>
    <t>Actual  Result</t>
  </si>
  <si>
    <t>mouse move to "Re-schedule Product Haul"  arrow  icon</t>
  </si>
  <si>
    <t>second level Context menu show up, "[Crew Description]-[Expected On Location Time]" link shows in the the menu list.</t>
  </si>
  <si>
    <t>Click second level Context menu ""[Crew Description]-[Expected On Location Time]""</t>
  </si>
  <si>
    <t>Reshedule Product Haul window pops up</t>
  </si>
  <si>
    <t>Blend Test checkbox is not toggled and read-only</t>
  </si>
  <si>
    <t>Go With Crew  is not  toggled</t>
  </si>
  <si>
    <t>Estimated Load Time is populated</t>
  </si>
  <si>
    <t>Expected On Location Time is populated</t>
  </si>
  <si>
    <t>Estimated Travel Time is populated</t>
  </si>
  <si>
    <t>Third Party is not  toggled</t>
  </si>
  <si>
    <t>Crew dropdown box shows "[Crew Description]"</t>
  </si>
  <si>
    <t>Enter new Estimated Load Time</t>
  </si>
  <si>
    <t>Enter new Estimated Travel Time</t>
  </si>
  <si>
    <t>new hours is entered</t>
  </si>
  <si>
    <t>VerifyQualityOfTheBin has error</t>
  </si>
  <si>
    <t>UC005.2-Reschedule Product Haul From Rig Job Blend</t>
  </si>
  <si>
    <t>UC005-02</t>
  </si>
  <si>
    <t>A product haul to rig bin is scheduled, it is changed to go with Crew</t>
  </si>
  <si>
    <t>"Go With Crew" checkbox is checked.</t>
  </si>
  <si>
    <t>"Expected On Location" checkbox disppear</t>
  </si>
  <si>
    <t>Bulker Crew schedule confirmation dialog pops up if schedule conficts</t>
  </si>
  <si>
    <t>UC005.3-Reschedule Product Haul From Rig Job Blend</t>
  </si>
  <si>
    <t>UC005-03</t>
  </si>
  <si>
    <t>Third Party is  toggled</t>
  </si>
  <si>
    <t>"Go With Crew" checkbox is Not checked.</t>
  </si>
  <si>
    <t>Expected On Location Time show and filled</t>
  </si>
  <si>
    <t>Estimated Travel Time show and filled</t>
  </si>
  <si>
    <t>UC005.4-Reschedule Product Haul From Rig Job Blend</t>
  </si>
  <si>
    <t>UC005-04</t>
  </si>
  <si>
    <t>check "Third Party"</t>
  </si>
  <si>
    <t>"Third Party" checkbox is checked.</t>
  </si>
  <si>
    <t>Crew is hide</t>
  </si>
  <si>
    <t>“Third Party Crew” is show And filled None</t>
  </si>
  <si>
    <t>click “Third Party Crew”</t>
  </si>
  <si>
    <t>“Third Party Crew” open and show Third Party Crew list</t>
  </si>
  <si>
    <t>selected "Third Party Crew" item</t>
  </si>
  <si>
    <t>options list closed,"Third Party Crew" show with selected item</t>
  </si>
  <si>
    <t>UC005.5-Reschedule Product Haul From Rig Job Blend</t>
  </si>
  <si>
    <t>UC005-05</t>
  </si>
  <si>
    <t>UC001.4</t>
  </si>
  <si>
    <t>Third Party Crew  dropdown box shows "[Crew Description]"</t>
  </si>
  <si>
    <t>NOT check "Third Party"</t>
  </si>
  <si>
    <t>"Third Party" checkbox is not checked.</t>
  </si>
  <si>
    <t>“Third Party Crew” is hide</t>
  </si>
  <si>
    <t>“Crew” is show And filled None</t>
  </si>
  <si>
    <t>click “Crew”</t>
  </si>
  <si>
    <t>“Crew” open and show Crew list</t>
  </si>
  <si>
    <t>selected "Crew" item</t>
  </si>
  <si>
    <t>crew list close,"Crew" show selected item</t>
  </si>
  <si>
    <t xml:space="preserve">Reshedule Product Haul window pops up
Call sheet number is populated
Blend Test checkbox is not toggled and read-only
Go With Crew  is not  toggled
Estimated Load Time is populated
Expected On Location Time is populated
Estimated Travel Time is populated
Third Party is not  toggled
Crew dropdown box shows "[Crew Description]"
</t>
    <phoneticPr fontId="7" type="noConversion"/>
  </si>
  <si>
    <t xml:space="preserve">Reschedule Product Haul From Rig Job Blend
</t>
    <phoneticPr fontId="7" type="noConversion"/>
  </si>
  <si>
    <t>Change product haul Estimated Load Time or Expected On Location Time, Estimated Travel Time</t>
    <phoneticPr fontId="7" type="noConversion"/>
  </si>
  <si>
    <r>
      <t xml:space="preserve">User has scheduled product haul on Rig Board Blend column
</t>
    </r>
    <r>
      <rPr>
        <sz val="10"/>
        <color rgb="FFFF0000"/>
        <rFont val="Calibri"/>
        <family val="2"/>
      </rPr>
      <t xml:space="preserve">Rig Bin is empty </t>
    </r>
    <phoneticPr fontId="7" type="noConversion"/>
  </si>
  <si>
    <t>Click on Reschedule Product Haul to check revised details</t>
    <phoneticPr fontId="7" type="noConversion"/>
  </si>
  <si>
    <t>Calendar window pops up, select new date and time</t>
    <phoneticPr fontId="7" type="noConversion"/>
  </si>
  <si>
    <t>Enter new Expected On Location Time</t>
    <phoneticPr fontId="7" type="noConversion"/>
  </si>
  <si>
    <t xml:space="preserve">Estimated Load Time = new date and time
Expected On Location Time = new date and time
Estimated Travel Time = new hours
</t>
    <phoneticPr fontId="7" type="noConversion"/>
  </si>
  <si>
    <t>2023.11.28</t>
    <phoneticPr fontId="7" type="noConversion"/>
  </si>
  <si>
    <t>Reschedule Product Haul From Rig Job Blend  (Change to Go with crew)</t>
    <phoneticPr fontId="7" type="noConversion"/>
  </si>
  <si>
    <r>
      <t>Reschedule Product Haul From Rig Job Blend (</t>
    </r>
    <r>
      <rPr>
        <sz val="10"/>
        <color rgb="FFFF0000"/>
        <rFont val="宋体"/>
        <family val="3"/>
        <charset val="134"/>
      </rPr>
      <t>Update Time Fields</t>
    </r>
    <r>
      <rPr>
        <sz val="10"/>
        <rFont val="宋体"/>
        <family val="3"/>
        <charset val="134"/>
      </rPr>
      <t>)</t>
    </r>
    <phoneticPr fontId="7" type="noConversion"/>
  </si>
  <si>
    <r>
      <t>Reschedule Product Haul From Rig Job Blend  (</t>
    </r>
    <r>
      <rPr>
        <b/>
        <sz val="10"/>
        <color rgb="FFFF0000"/>
        <rFont val="宋体"/>
        <family val="3"/>
        <charset val="134"/>
      </rPr>
      <t>Change to Go with crew</t>
    </r>
    <r>
      <rPr>
        <sz val="10"/>
        <rFont val="宋体"/>
        <family val="3"/>
        <charset val="134"/>
      </rPr>
      <t>)</t>
    </r>
    <phoneticPr fontId="7" type="noConversion"/>
  </si>
  <si>
    <t>Reschedule Product Haul From Rig Job Blend (Update Time Fields)</t>
    <phoneticPr fontId="7" type="noConversion"/>
  </si>
  <si>
    <r>
      <t xml:space="preserve">User has scheduled product haul on Rig Board Blend column
</t>
    </r>
    <r>
      <rPr>
        <sz val="9"/>
        <color rgb="FFFF0000"/>
        <rFont val="Calibri"/>
        <family val="2"/>
      </rPr>
      <t xml:space="preserve">Rig Bin is not empty and is same with newly scheduled product haul </t>
    </r>
    <phoneticPr fontId="7" type="noConversion"/>
  </si>
  <si>
    <t>Reshedule Product Haul window pops up
Call sheet number is populated
Blend Test checkbox is not toggled and read-only
Go With Crew  is not  toggled
Estimated Load Time is populated
Expected On Location Time is populated
Estimated Travel Time is populated
Third Party is not  toggled
Crew dropdown box shows "[Crew Description]"</t>
    <phoneticPr fontId="7" type="noConversion"/>
  </si>
  <si>
    <t>Tick up  "Go with Crew"</t>
    <phoneticPr fontId="7" type="noConversion"/>
  </si>
  <si>
    <t>Click "Reschedule Product Haul" and check revised details</t>
    <phoneticPr fontId="7" type="noConversion"/>
  </si>
  <si>
    <t>Go with crew is checked</t>
    <phoneticPr fontId="7" type="noConversion"/>
  </si>
  <si>
    <t>Reschedule Product Haul From Rig Job Blend  (Change to  Not Go with Crew)</t>
    <phoneticPr fontId="7" type="noConversion"/>
  </si>
  <si>
    <r>
      <t>Reschedule Product Haul From Rig Job Blend  (</t>
    </r>
    <r>
      <rPr>
        <b/>
        <sz val="10"/>
        <color rgb="FFFF0000"/>
        <rFont val="宋体"/>
        <family val="3"/>
        <charset val="134"/>
      </rPr>
      <t>Change to  Not Go with Crew</t>
    </r>
    <r>
      <rPr>
        <b/>
        <sz val="10"/>
        <rFont val="宋体"/>
        <family val="3"/>
        <charset val="134"/>
      </rPr>
      <t>)</t>
    </r>
    <phoneticPr fontId="7" type="noConversion"/>
  </si>
  <si>
    <t>Expected Results</t>
    <phoneticPr fontId="7" type="noConversion"/>
  </si>
  <si>
    <t>Uncheck  "Go with Crew"</t>
    <phoneticPr fontId="7" type="noConversion"/>
  </si>
  <si>
    <t>Context menu pops up
Schedule Blend Request
Reschedule Blend Request
Cancel Blend Request
Haul Blend
Reschedule Product Haul
Cancel Product Haul
Load Blend to Bulker
On Location
Transfer Blend
Adjust Blend Amount
Empty Bin
Don't need bin 
Assign Bin
Release Bin</t>
    <phoneticPr fontId="7" type="noConversion"/>
  </si>
  <si>
    <t xml:space="preserve">Click second level Context menu ""[Crew Description]-[Expected On Location Time]""
</t>
    <phoneticPr fontId="7" type="noConversion"/>
  </si>
  <si>
    <t>12 Birchcliff
Ensign 557
49t</t>
    <phoneticPr fontId="7" type="noConversion"/>
  </si>
  <si>
    <r>
      <t xml:space="preserve">mouse move over second level context menu i,e.  </t>
    </r>
    <r>
      <rPr>
        <sz val="10"/>
        <color rgb="FFFF0000"/>
        <rFont val="宋体"/>
        <family val="3"/>
        <charset val="134"/>
      </rPr>
      <t xml:space="preserve">Chris Heinrichs | 446146 | 746133 11月29 11：59 - 11：59
</t>
    </r>
    <phoneticPr fontId="7" type="noConversion"/>
  </si>
  <si>
    <t>second level Context menu show up, "[Crew Description]-[Expected On Location Time]" link shows in the the menu list.</t>
    <phoneticPr fontId="7" type="noConversion"/>
  </si>
  <si>
    <r>
      <t xml:space="preserve">System will display shippingloadsheet information.
</t>
    </r>
    <r>
      <rPr>
        <sz val="10"/>
        <color rgb="FFFF0000"/>
        <rFont val="宋体"/>
        <family val="3"/>
        <charset val="134"/>
      </rPr>
      <t xml:space="preserve"> ECOprime + Additives -19t</t>
    </r>
    <phoneticPr fontId="7" type="noConversion"/>
  </si>
  <si>
    <r>
      <t xml:space="preserve">User has scheduled product haul on Rig Board Blend column
</t>
    </r>
    <r>
      <rPr>
        <sz val="10"/>
        <color rgb="FFFF0000"/>
        <rFont val="Calibri"/>
        <family val="2"/>
      </rPr>
      <t xml:space="preserve">Rig Bin is not empty and is different from newly scheduled product haul 
</t>
    </r>
    <r>
      <rPr>
        <sz val="10"/>
        <color theme="1"/>
        <rFont val="Calibri"/>
        <family val="2"/>
      </rPr>
      <t xml:space="preserve">1929:84t SURFACEmix LW PRO 
</t>
    </r>
    <r>
      <rPr>
        <sz val="10"/>
        <rFont val="Calibri"/>
        <family val="2"/>
      </rPr>
      <t xml:space="preserve">
Scheduled product haul exists -- Chris Heinrichs | 446146 | 746133 11</t>
    </r>
    <r>
      <rPr>
        <sz val="10"/>
        <rFont val="宋体"/>
        <family val="2"/>
        <charset val="134"/>
      </rPr>
      <t>月29 11：59 - 11：59</t>
    </r>
    <phoneticPr fontId="7" type="noConversion"/>
  </si>
  <si>
    <r>
      <t xml:space="preserve">Reshedule Product Haul window pops up
Will Go With Crew: Unchecked
Estimated Load Time
Expected On Location Time
Estimated Travel Time = 4
Third Party = unchecked
Crew = Jimmy Rubio | 446713L |746713
Shipping Load Sheet 1
ProgramID = PRG2300591
Blend = SURFACEmix LW PRO ED + 0.75% SCA-6 + 0.75% SCA-7 + 0.2% CDF-6P + 1% LCC-1 + 1kg/m3 LCF-7
Load Amount = 5.432
Go With Crew = unchecked
Rig = Ensign 557
Bin 2034 Load Amount = 0
Bin 1929 Load Amount = 19
  </t>
    </r>
    <r>
      <rPr>
        <sz val="10"/>
        <color rgb="FFFF0000"/>
        <rFont val="宋体"/>
        <family val="3"/>
        <charset val="134"/>
      </rPr>
      <t>84t  SURFACEmix LW PRO in Bin</t>
    </r>
    <r>
      <rPr>
        <sz val="10"/>
        <rFont val="宋体"/>
        <family val="3"/>
        <charset val="134"/>
      </rPr>
      <t xml:space="preserve">
Pod1 = 19
Pod2 = 0
Pod3 = 0
Pod4 = 0
</t>
    </r>
    <r>
      <rPr>
        <sz val="11"/>
        <rFont val="宋体"/>
        <family val="3"/>
        <charset val="134"/>
      </rPr>
      <t xml:space="preserve">Crew dropdown box shows "[Crew Description]"
Bin 
</t>
    </r>
    <r>
      <rPr>
        <sz val="10"/>
        <rFont val="宋体"/>
        <family val="3"/>
        <charset val="134"/>
      </rPr>
      <t xml:space="preserve">10t ECOPrim is currently in Bin 1831
</t>
    </r>
    <phoneticPr fontId="7" type="noConversion"/>
  </si>
  <si>
    <r>
      <t xml:space="preserve">System will display below information.
</t>
    </r>
    <r>
      <rPr>
        <sz val="10"/>
        <color rgb="FFFF0000"/>
        <rFont val="宋体"/>
        <family val="3"/>
        <charset val="134"/>
      </rPr>
      <t>84t  SURFACEmix LW PRO in Bin</t>
    </r>
    <phoneticPr fontId="7" type="noConversion"/>
  </si>
  <si>
    <t>UC005.6-Reschedule Product Haul From Rig Job Blend</t>
  </si>
  <si>
    <t>click "Go with Crew"</t>
  </si>
  <si>
    <t>"Go with Crew" checkbox is checked.</t>
  </si>
  <si>
    <t>“Expected On Location Time” is hide</t>
  </si>
  <si>
    <t>“Estimated Travel Time” is hide</t>
  </si>
  <si>
    <t>UC005.7-Reschedule Product Haul From Rig Job Blend</t>
  </si>
  <si>
    <t>UC001.6</t>
  </si>
  <si>
    <t>Go With Crew  is  toggled</t>
  </si>
  <si>
    <t>"Go with Crew" checkbox is not checked.</t>
  </si>
  <si>
    <t>“Expected On Location Time” is show</t>
  </si>
  <si>
    <t>“Estimated Travel Time” is show</t>
  </si>
  <si>
    <t>UC005.8-Reschedule Product Haul From Rig Job Blend</t>
  </si>
  <si>
    <t>click "third party"</t>
  </si>
  <si>
    <t>"third party" checkbox is not checked.</t>
  </si>
  <si>
    <t xml:space="preserve">“third party crew” change to "crew" </t>
  </si>
  <si>
    <t>click "crew"</t>
  </si>
  <si>
    <t>select crew item</t>
  </si>
  <si>
    <t>UC005.9-Reschedule Product Haul From Rig Job Blend</t>
  </si>
  <si>
    <r>
      <t>Reschedule Product Haul From Rig Job Blend  (</t>
    </r>
    <r>
      <rPr>
        <sz val="10"/>
        <color rgb="FFFF0000"/>
        <rFont val="宋体"/>
        <family val="3"/>
        <charset val="134"/>
      </rPr>
      <t>Change to  Third party and go with crew</t>
    </r>
    <r>
      <rPr>
        <sz val="10"/>
        <rFont val="宋体"/>
        <family val="3"/>
        <charset val="134"/>
      </rPr>
      <t>)</t>
    </r>
    <phoneticPr fontId="7" type="noConversion"/>
  </si>
  <si>
    <r>
      <t>Reschedule Product Haul From Rig Job Blend  (</t>
    </r>
    <r>
      <rPr>
        <sz val="10"/>
        <color rgb="FFFF0000"/>
        <rFont val="宋体"/>
        <family val="3"/>
        <charset val="134"/>
      </rPr>
      <t>Third party and go with crew Change to Third party and not go with crew</t>
    </r>
    <r>
      <rPr>
        <sz val="10"/>
        <rFont val="宋体"/>
        <family val="3"/>
        <charset val="134"/>
      </rPr>
      <t>)</t>
    </r>
    <phoneticPr fontId="7" type="noConversion"/>
  </si>
  <si>
    <r>
      <t>Reschedule Product Haul From Rig Job Blend  (</t>
    </r>
    <r>
      <rPr>
        <sz val="10"/>
        <color rgb="FFFF0000"/>
        <rFont val="宋体"/>
        <family val="3"/>
        <charset val="134"/>
      </rPr>
      <t>Third party and go with crew Change to not Third party and go with crew</t>
    </r>
    <r>
      <rPr>
        <sz val="10"/>
        <rFont val="宋体"/>
        <family val="3"/>
        <charset val="134"/>
      </rPr>
      <t>)</t>
    </r>
    <phoneticPr fontId="7" type="noConversion"/>
  </si>
  <si>
    <r>
      <t>Reschedule Product Haul F</t>
    </r>
    <r>
      <rPr>
        <sz val="10"/>
        <color rgb="FFFF0000"/>
        <rFont val="宋体"/>
        <family val="3"/>
        <charset val="134"/>
      </rPr>
      <t>rom Rig Job Blend  (Third party and go with crew Change to not Third party and not go with crew</t>
    </r>
    <r>
      <rPr>
        <sz val="10"/>
        <rFont val="宋体"/>
        <family val="3"/>
        <charset val="134"/>
      </rPr>
      <t>)</t>
    </r>
    <phoneticPr fontId="7" type="noConversion"/>
  </si>
  <si>
    <t xml:space="preserve">Right-click on a rig job bin column </t>
  </si>
  <si>
    <t>UC005.10-Reschedule Product Haul From Rig Job bin</t>
    <phoneticPr fontId="7" type="noConversion"/>
  </si>
  <si>
    <t>UC005.11-Reschedule Product Haul From Rig Job bin</t>
    <phoneticPr fontId="7" type="noConversion"/>
  </si>
  <si>
    <r>
      <t>Reschedule Product Haul From Rig Job Blend  (</t>
    </r>
    <r>
      <rPr>
        <sz val="10"/>
        <color rgb="FFFF0000"/>
        <rFont val="宋体"/>
        <family val="3"/>
        <charset val="134"/>
      </rPr>
      <t>Change to Third party</t>
    </r>
    <r>
      <rPr>
        <sz val="10"/>
        <rFont val="宋体"/>
        <family val="3"/>
        <charset val="134"/>
      </rPr>
      <t>)</t>
    </r>
    <phoneticPr fontId="7" type="noConversion"/>
  </si>
  <si>
    <r>
      <t>Reschedule Product Haul From Rig Job Blend  (</t>
    </r>
    <r>
      <rPr>
        <sz val="10"/>
        <color rgb="FFFF0000"/>
        <rFont val="宋体"/>
        <family val="3"/>
        <charset val="134"/>
      </rPr>
      <t>Change to Not Third party</t>
    </r>
    <r>
      <rPr>
        <sz val="10"/>
        <rFont val="宋体"/>
        <family val="3"/>
        <charset val="134"/>
      </rPr>
      <t>)</t>
    </r>
    <phoneticPr fontId="7" type="noConversion"/>
  </si>
  <si>
    <t>Reschedule Product Haul From Rig Job Blend</t>
  </si>
  <si>
    <t>Change product haul Estimated Load Time or Expected On Location Time, Estimated Travel Time</t>
  </si>
  <si>
    <t>second level Context menu show up, "[Crew Description]-[Expected On Location Time]" link shows in the the menu list.
Jonathan Sajtos | 446135 | 746135 - 12:23
Scheduled</t>
    <phoneticPr fontId="7" type="noConversion"/>
  </si>
  <si>
    <t>Click second level Context menu ""[Crew Description]-[Expected On Location Time]""
Jonathan Sajtos | 446135 | 746135 - 12:23</t>
    <phoneticPr fontId="7" type="noConversion"/>
  </si>
  <si>
    <t>Calendar window pops up, select new date and time</t>
  </si>
  <si>
    <t>Enter new Expected On Location Time</t>
  </si>
  <si>
    <t>UC005.12-Reschedule Product Haul From Rig Job bin</t>
    <phoneticPr fontId="7" type="noConversion"/>
  </si>
  <si>
    <r>
      <t xml:space="preserve">Reshedule Product Haul window pops up
Will Go With Crew = unchecked
Estimated Load Time
Expected OnLocation Time
Estimated Travel Time=4
Third Party = unchecked
Crew = Jonathan Sajtos | 446135 | 746135
Shipping Load Sheet1 = checked
Call sheet number = 1110714
Blend = SURFACEmix LW PRO ED + 1% SCA-6 + 1% SCA-7 + 0.2% CDF-6P
Load Amount = 9
Go With Crew = unchecked
Rig = Horizon 30
Bin 2162 Load Amount = 0
Bin 1867 Load Amount = 9
</t>
    </r>
    <r>
      <rPr>
        <sz val="10"/>
        <color rgb="FFFF0000"/>
        <rFont val="宋体"/>
        <family val="3"/>
        <charset val="134"/>
      </rPr>
      <t>16t EverCRETE* (DN#1) in Bin</t>
    </r>
    <r>
      <rPr>
        <sz val="10"/>
        <rFont val="宋体"/>
        <family val="3"/>
        <charset val="134"/>
      </rPr>
      <t xml:space="preserve">
Pod1 = 9
Pod2 = 0
Pod3 = 0
Pod4 = 0
  </t>
    </r>
    <phoneticPr fontId="7" type="noConversion"/>
  </si>
  <si>
    <t>Change Load Amount of Bin 2162</t>
    <phoneticPr fontId="7" type="noConversion"/>
  </si>
  <si>
    <t>Bin 2162 Load Amount = 4</t>
    <phoneticPr fontId="7" type="noConversion"/>
  </si>
  <si>
    <t>4</t>
    <phoneticPr fontId="7" type="noConversion"/>
  </si>
  <si>
    <t>Change Load Amount of Bin 1867</t>
    <phoneticPr fontId="7" type="noConversion"/>
  </si>
  <si>
    <t>5</t>
    <phoneticPr fontId="7" type="noConversion"/>
  </si>
  <si>
    <t>Bin 1867 Load Amount = 5</t>
    <phoneticPr fontId="7" type="noConversion"/>
  </si>
  <si>
    <r>
      <t>Reschedule Product Haul From Rig Job bin (</t>
    </r>
    <r>
      <rPr>
        <sz val="10"/>
        <color rgb="FFFF0000"/>
        <rFont val="宋体"/>
        <family val="3"/>
        <charset val="134"/>
      </rPr>
      <t>Update Time Fields</t>
    </r>
    <r>
      <rPr>
        <sz val="10"/>
        <rFont val="宋体"/>
        <family val="3"/>
        <charset val="134"/>
      </rPr>
      <t>)</t>
    </r>
    <phoneticPr fontId="7" type="noConversion"/>
  </si>
  <si>
    <r>
      <t>Reschedule Product Haul From Rig Job Bin  (</t>
    </r>
    <r>
      <rPr>
        <sz val="10"/>
        <color rgb="FFFF0000"/>
        <rFont val="宋体"/>
        <family val="3"/>
        <charset val="134"/>
      </rPr>
      <t>Change to Not Third party</t>
    </r>
    <r>
      <rPr>
        <sz val="10"/>
        <rFont val="宋体"/>
        <family val="3"/>
        <charset val="134"/>
      </rPr>
      <t>)</t>
    </r>
    <phoneticPr fontId="7" type="noConversion"/>
  </si>
  <si>
    <t xml:space="preserve">Alice </t>
    <phoneticPr fontId="7" type="noConversion"/>
  </si>
  <si>
    <t>UC005-11</t>
    <phoneticPr fontId="7" type="noConversion"/>
  </si>
  <si>
    <r>
      <t xml:space="preserve">Scheduled Product Haul exists.
</t>
    </r>
    <r>
      <rPr>
        <sz val="10"/>
        <color rgb="FFFF0000"/>
        <rFont val="Calibri"/>
        <family val="2"/>
      </rPr>
      <t xml:space="preserve">Rig Bin is not empty and Blend in Bin exists.
</t>
    </r>
    <r>
      <rPr>
        <sz val="10"/>
        <color theme="3"/>
        <rFont val="Calibri"/>
        <family val="2"/>
      </rPr>
      <t xml:space="preserve">5t Advantage  Horizon30   </t>
    </r>
    <r>
      <rPr>
        <sz val="10"/>
        <rFont val="Calibri"/>
        <family val="2"/>
      </rPr>
      <t xml:space="preserve">
2162: t Unknown 
1867:  16t EverCRETE*(DN#1)</t>
    </r>
    <phoneticPr fontId="7" type="noConversion"/>
  </si>
  <si>
    <r>
      <t xml:space="preserve">Scheduled Product Haul exists.
Rig Bin is not empty and Blend in Bin exists.
</t>
    </r>
    <r>
      <rPr>
        <sz val="10"/>
        <color theme="3"/>
        <rFont val="Calibri"/>
        <family val="2"/>
      </rPr>
      <t xml:space="preserve">5t Advantage  Horizon30   </t>
    </r>
    <r>
      <rPr>
        <sz val="10"/>
        <rFont val="Calibri"/>
        <family val="2"/>
      </rPr>
      <t xml:space="preserve">
2162: t Unknown 
1867:  16t EverCRETE*(DN#1)</t>
    </r>
    <phoneticPr fontId="7" type="noConversion"/>
  </si>
  <si>
    <t>Click on BIN 1867</t>
    <phoneticPr fontId="7" type="noConversion"/>
  </si>
  <si>
    <t>Context menu pops up</t>
    <phoneticPr fontId="7" type="noConversion"/>
  </si>
  <si>
    <t>Click on Empty BIN</t>
    <phoneticPr fontId="7" type="noConversion"/>
  </si>
  <si>
    <r>
      <t xml:space="preserve">Reshedule Product Haul window pops up
Reshedule Product Haul window pops up
Will Go With Crew = unchecked
Estimated Load Time
Expected OnLocation Time
Estimated Travel Time=4
</t>
    </r>
    <r>
      <rPr>
        <sz val="10"/>
        <color rgb="FFFF0000"/>
        <rFont val="宋体"/>
        <family val="3"/>
        <charset val="134"/>
      </rPr>
      <t>Third Party = checked</t>
    </r>
    <r>
      <rPr>
        <sz val="10"/>
        <rFont val="宋体"/>
        <family val="3"/>
        <charset val="134"/>
      </rPr>
      <t xml:space="preserve">
Crew = Jonathan Sajtos | 446135 | 746135
Shipping Load Sheet1 = checked
Call sheet number = 1110714
Blend = SURFACEmix LW PRO ED + 1% SCA-6 + 1% SCA-7 + 0.2% CDF-6P
Load Amount = 9
Go With Crew = unchecked
Rig = Horizon 30
Bin 2162 Load Amount = 0
Bin 1867 Load Amount = 9
</t>
    </r>
    <r>
      <rPr>
        <sz val="10"/>
        <color rgb="FFFF0000"/>
        <rFont val="宋体"/>
        <family val="3"/>
        <charset val="134"/>
      </rPr>
      <t>16t EverCRETE* (DN#1) in Bin</t>
    </r>
    <r>
      <rPr>
        <sz val="10"/>
        <rFont val="宋体"/>
        <family val="3"/>
        <charset val="134"/>
      </rPr>
      <t xml:space="preserve">
Pod1 = 9
Pod2 = 0
Pod3 = 0
Pod4 = 0</t>
    </r>
    <phoneticPr fontId="7" type="noConversion"/>
  </si>
  <si>
    <t>Uncheck Third Party</t>
    <phoneticPr fontId="7" type="noConversion"/>
  </si>
  <si>
    <r>
      <t xml:space="preserve">Remains Amount in Notes column will be 0.
</t>
    </r>
    <r>
      <rPr>
        <sz val="10"/>
        <color rgb="FFFF0000"/>
        <rFont val="Arial"/>
        <family val="2"/>
      </rPr>
      <t>1867: t EverCRETE*(DN#)</t>
    </r>
    <phoneticPr fontId="7" type="noConversion"/>
  </si>
  <si>
    <t xml:space="preserve">second level Context menu show up, "[Crew Description]-[Expected On Location Time]" link shows in the the menu list.
i,e.  Jonathan Sajtos </t>
    <phoneticPr fontId="7" type="noConversion"/>
  </si>
  <si>
    <t>UC005-10</t>
    <phoneticPr fontId="7" type="noConversion"/>
  </si>
  <si>
    <t>Reshedule Product Haul window pops up</t>
    <phoneticPr fontId="7" type="noConversion"/>
  </si>
  <si>
    <t>2023.11.29</t>
    <phoneticPr fontId="7" type="noConversion"/>
  </si>
  <si>
    <t>Context menu pops up
Schedule Product Haul
Reschedule Product Haul
Cancel Product Haul
On Location
Transfer Blend
Adjust Blend Amount
Empty Bin
Assign a Bin
Release Bin</t>
    <phoneticPr fontId="7" type="noConversion"/>
  </si>
  <si>
    <r>
      <t>Reschedule Product Haul From Rig Job Bin  (</t>
    </r>
    <r>
      <rPr>
        <sz val="10"/>
        <color rgb="FFFF0000"/>
        <rFont val="宋体"/>
        <family val="3"/>
        <charset val="134"/>
      </rPr>
      <t>Change to Third party</t>
    </r>
    <r>
      <rPr>
        <sz val="10"/>
        <rFont val="宋体"/>
        <family val="3"/>
        <charset val="134"/>
      </rPr>
      <t>)</t>
    </r>
    <phoneticPr fontId="7" type="noConversion"/>
  </si>
  <si>
    <t>second level Context menu show up, "[Crew Description]-[Expected On Location Time]" link shows in the the menu list.
                   Jerry Jamieson | 746166|446166-16:41
                    scheduled</t>
    <phoneticPr fontId="7" type="noConversion"/>
  </si>
  <si>
    <r>
      <rPr>
        <sz val="10"/>
        <color theme="3"/>
        <rFont val="Calibri"/>
        <family val="2"/>
      </rPr>
      <t>Rig Board Bin is empty</t>
    </r>
    <r>
      <rPr>
        <sz val="10"/>
        <color rgb="FFFF0000"/>
        <rFont val="Calibri"/>
        <family val="2"/>
      </rPr>
      <t xml:space="preserve">
9 Baytex Savanna 425  
Bin 2064 : t Unkown
</t>
    </r>
    <r>
      <rPr>
        <sz val="10"/>
        <rFont val="Calibri"/>
        <family val="2"/>
      </rPr>
      <t xml:space="preserve">Bin 2128 : t Unknown
Schedule Product Haul -- PRG2301500.00,  Whitecap Resources Inc.   Job Type = Surface Casing    Blend = Lead1 - SURFACEmixLW PRO ED   Base Blend Tonnage is checked   Amount = 16
                                              Bulk Plant = FSJ Bulk Plant  Go with crew = unchekced    Rig = Savanna 425
                                              Bin 2064 Load Amount = 16   Bin 2128 Load Amount = 0
                                              Third Party = unchecked
</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</si>
</sst>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 "/>
    <numFmt numFmtId="177" formatCode="0.0\ \h"/>
    <numFmt numFmtId="178" formatCode="0\ \m"/>
    <numFmt numFmtId="179" formatCode="d\-mmm\-yyyy"/>
    <numFmt numFmtId="180" formatCode="mmmm\ d\,\ yyyy"/>
    <numFmt numFmtId="181" formatCode="#,##0.0\ \h"/>
  </numFmts>
  <fonts count="54" x14ac:knownFonts="1">
    <font>
      <sz val="10"/>
      <name val="Arial"/>
      <charset val="134"/>
    </font>
    <font>
      <u/>
      <sz val="9"/>
      <color indexed="12"/>
      <name val="Arial"/>
      <family val="2"/>
    </font>
    <font>
      <sz val="8"/>
      <name val="Arial"/>
      <family val="2"/>
    </font>
    <font>
      <b/>
      <sz val="16"/>
      <color indexed="9"/>
      <name val="Arial"/>
      <family val="2"/>
    </font>
    <font>
      <b/>
      <sz val="8"/>
      <color indexed="9"/>
      <name val="Arial"/>
      <family val="2"/>
    </font>
    <font>
      <b/>
      <sz val="10"/>
      <color indexed="9"/>
      <name val="Arial"/>
      <family val="2"/>
    </font>
    <font>
      <b/>
      <sz val="9"/>
      <name val="Arial"/>
      <family val="2"/>
    </font>
    <font>
      <sz val="9"/>
      <name val="Arial"/>
      <family val="2"/>
    </font>
    <font>
      <b/>
      <sz val="10"/>
      <name val="Arial"/>
      <family val="2"/>
    </font>
    <font>
      <b/>
      <i/>
      <sz val="10"/>
      <name val="Arial"/>
      <family val="2"/>
    </font>
    <font>
      <b/>
      <i/>
      <sz val="10"/>
      <color indexed="12"/>
      <name val="Arial"/>
      <family val="2"/>
    </font>
    <font>
      <b/>
      <sz val="12"/>
      <name val="Calibri"/>
      <family val="2"/>
    </font>
    <font>
      <sz val="10"/>
      <name val="Calibri"/>
      <family val="2"/>
    </font>
    <font>
      <b/>
      <sz val="10"/>
      <name val="Calibri"/>
      <family val="2"/>
    </font>
    <font>
      <sz val="10"/>
      <name val="宋体"/>
      <family val="3"/>
      <charset val="134"/>
    </font>
    <font>
      <u/>
      <sz val="9"/>
      <color rgb="FF800080"/>
      <name val="Arial"/>
      <family val="2"/>
    </font>
    <font>
      <b/>
      <sz val="10"/>
      <color rgb="FFFFFFFF"/>
      <name val="Arial"/>
      <family val="2"/>
    </font>
    <font>
      <b/>
      <sz val="12"/>
      <color indexed="9"/>
      <name val="Arial"/>
      <family val="2"/>
    </font>
    <font>
      <sz val="10"/>
      <color indexed="9"/>
      <name val="Arial"/>
      <family val="2"/>
    </font>
    <font>
      <b/>
      <sz val="16"/>
      <name val="Arial"/>
      <family val="2"/>
    </font>
    <font>
      <b/>
      <sz val="18"/>
      <color indexed="9"/>
      <name val="Arial"/>
      <family val="2"/>
    </font>
    <font>
      <sz val="12"/>
      <name val="Arial"/>
      <family val="2"/>
    </font>
    <font>
      <b/>
      <sz val="9"/>
      <color indexed="9"/>
      <name val="Arial"/>
      <family val="2"/>
    </font>
    <font>
      <sz val="10"/>
      <color indexed="63"/>
      <name val="Arial"/>
      <family val="2"/>
    </font>
    <font>
      <b/>
      <sz val="10"/>
      <color indexed="63"/>
      <name val="Arial"/>
      <family val="2"/>
    </font>
    <font>
      <b/>
      <sz val="8"/>
      <color indexed="12"/>
      <name val="Courier New"/>
      <family val="3"/>
    </font>
    <font>
      <b/>
      <i/>
      <sz val="8"/>
      <color indexed="23"/>
      <name val="Arial"/>
      <family val="2"/>
    </font>
    <font>
      <sz val="10"/>
      <color indexed="23"/>
      <name val="Arial"/>
      <family val="2"/>
    </font>
    <font>
      <b/>
      <sz val="10"/>
      <color indexed="16"/>
      <name val="Arial"/>
      <family val="2"/>
    </font>
    <font>
      <b/>
      <i/>
      <sz val="10"/>
      <color indexed="55"/>
      <name val="Arial"/>
      <family val="2"/>
    </font>
    <font>
      <b/>
      <sz val="12"/>
      <color indexed="10"/>
      <name val="Arial"/>
      <family val="2"/>
    </font>
    <font>
      <b/>
      <i/>
      <sz val="8"/>
      <color indexed="55"/>
      <name val="Arial"/>
      <family val="2"/>
    </font>
    <font>
      <u/>
      <sz val="8"/>
      <color indexed="22"/>
      <name val="Arial"/>
      <family val="2"/>
    </font>
    <font>
      <b/>
      <sz val="9"/>
      <color indexed="16"/>
      <name val="Arial"/>
      <family val="2"/>
    </font>
    <font>
      <sz val="9"/>
      <color indexed="63"/>
      <name val="Arial"/>
      <family val="2"/>
    </font>
    <font>
      <b/>
      <u/>
      <sz val="9"/>
      <name val="Tahoma"/>
      <family val="2"/>
    </font>
    <font>
      <b/>
      <sz val="9"/>
      <name val="Tahoma"/>
      <family val="2"/>
    </font>
    <font>
      <sz val="9"/>
      <name val="Tahoma"/>
      <family val="2"/>
    </font>
    <font>
      <u/>
      <sz val="9"/>
      <name val="Tahoma"/>
      <family val="2"/>
    </font>
    <font>
      <sz val="10"/>
      <name val="Tahoma"/>
      <family val="2"/>
    </font>
    <font>
      <b/>
      <u/>
      <sz val="10"/>
      <name val="Tahoma"/>
      <family val="2"/>
    </font>
    <font>
      <sz val="10"/>
      <name val="Arial"/>
      <family val="2"/>
    </font>
    <font>
      <sz val="11"/>
      <color indexed="8"/>
      <name val="宋体"/>
      <family val="2"/>
      <scheme val="minor"/>
    </font>
    <font>
      <sz val="10"/>
      <color rgb="FFFF0000"/>
      <name val="宋体"/>
      <family val="3"/>
      <charset val="134"/>
    </font>
    <font>
      <sz val="10"/>
      <color rgb="FFFF0000"/>
      <name val="Calibri"/>
      <family val="2"/>
    </font>
    <font>
      <sz val="9"/>
      <name val="Calibri"/>
      <family val="2"/>
    </font>
    <font>
      <b/>
      <sz val="10"/>
      <name val="宋体"/>
      <family val="3"/>
      <charset val="134"/>
    </font>
    <font>
      <b/>
      <sz val="10"/>
      <color rgb="FFFF0000"/>
      <name val="宋体"/>
      <family val="3"/>
      <charset val="134"/>
    </font>
    <font>
      <sz val="9"/>
      <color rgb="FFFF0000"/>
      <name val="Calibri"/>
      <family val="2"/>
    </font>
    <font>
      <sz val="11"/>
      <name val="宋体"/>
      <family val="3"/>
      <charset val="134"/>
    </font>
    <font>
      <sz val="10"/>
      <name val="宋体"/>
      <family val="2"/>
      <charset val="134"/>
    </font>
    <font>
      <sz val="10"/>
      <color theme="1"/>
      <name val="Calibri"/>
      <family val="2"/>
    </font>
    <font>
      <sz val="10"/>
      <color theme="3"/>
      <name val="Calibri"/>
      <family val="2"/>
    </font>
    <font>
      <sz val="10"/>
      <color rgb="FFFF0000"/>
      <name val="Arial"/>
      <family val="2"/>
    </font>
  </fonts>
  <fills count="9">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55"/>
        <bgColor indexed="64"/>
      </patternFill>
    </fill>
    <fill>
      <patternFill patternType="solid">
        <fgColor indexed="63"/>
        <bgColor indexed="64"/>
      </patternFill>
    </fill>
    <fill>
      <patternFill patternType="solid">
        <fgColor indexed="12"/>
        <bgColor indexed="64"/>
      </patternFill>
    </fill>
    <fill>
      <patternFill patternType="solid">
        <fgColor indexed="23"/>
        <bgColor indexed="64"/>
      </patternFill>
    </fill>
  </fills>
  <borders count="5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3"/>
      </left>
      <right style="thin">
        <color auto="1"/>
      </right>
      <top style="thin">
        <color auto="1"/>
      </top>
      <bottom/>
      <diagonal/>
    </border>
    <border>
      <left/>
      <right style="thin">
        <color auto="1"/>
      </right>
      <top/>
      <bottom style="thin">
        <color auto="1"/>
      </bottom>
      <diagonal/>
    </border>
    <border>
      <left style="thin">
        <color indexed="23"/>
      </left>
      <right style="thin">
        <color auto="1"/>
      </right>
      <top style="thin">
        <color auto="1"/>
      </top>
      <bottom style="thin">
        <color auto="1"/>
      </bottom>
      <diagonal/>
    </border>
    <border>
      <left style="thin">
        <color auto="1"/>
      </left>
      <right/>
      <top/>
      <bottom style="thin">
        <color auto="1"/>
      </bottom>
      <diagonal/>
    </border>
    <border>
      <left style="double">
        <color auto="1"/>
      </left>
      <right style="thin">
        <color auto="1"/>
      </right>
      <top/>
      <bottom style="thin">
        <color auto="1"/>
      </bottom>
      <diagonal/>
    </border>
    <border>
      <left style="double">
        <color auto="1"/>
      </left>
      <right style="thin">
        <color auto="1"/>
      </right>
      <top style="thin">
        <color auto="1"/>
      </top>
      <bottom style="thin">
        <color auto="1"/>
      </bottom>
      <diagonal/>
    </border>
    <border>
      <left style="medium">
        <color indexed="12"/>
      </left>
      <right/>
      <top/>
      <bottom style="medium">
        <color indexed="12"/>
      </bottom>
      <diagonal/>
    </border>
    <border>
      <left/>
      <right/>
      <top/>
      <bottom style="medium">
        <color indexed="12"/>
      </bottom>
      <diagonal/>
    </border>
    <border>
      <left/>
      <right style="medium">
        <color indexed="12"/>
      </right>
      <top/>
      <bottom style="medium">
        <color indexed="12"/>
      </bottom>
      <diagonal/>
    </border>
    <border>
      <left/>
      <right/>
      <top/>
      <bottom style="double">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bottom style="medium">
        <color auto="1"/>
      </bottom>
      <diagonal/>
    </border>
    <border>
      <left/>
      <right/>
      <top style="thin">
        <color auto="1"/>
      </top>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right/>
      <top/>
      <bottom style="thin">
        <color auto="1"/>
      </bottom>
      <diagonal/>
    </border>
    <border>
      <left style="thin">
        <color auto="1"/>
      </left>
      <right/>
      <top/>
      <bottom style="thin">
        <color indexed="55"/>
      </bottom>
      <diagonal/>
    </border>
    <border>
      <left/>
      <right style="thin">
        <color auto="1"/>
      </right>
      <top/>
      <bottom style="thin">
        <color indexed="55"/>
      </bottom>
      <diagonal/>
    </border>
    <border>
      <left style="thin">
        <color indexed="63"/>
      </left>
      <right style="thin">
        <color auto="1"/>
      </right>
      <top style="thin">
        <color auto="1"/>
      </top>
      <bottom/>
      <diagonal/>
    </border>
    <border>
      <left style="thin">
        <color indexed="63"/>
      </left>
      <right style="thin">
        <color auto="1"/>
      </right>
      <top/>
      <bottom style="thin">
        <color auto="1"/>
      </bottom>
      <diagonal/>
    </border>
    <border>
      <left style="thin">
        <color indexed="23"/>
      </left>
      <right style="thin">
        <color auto="1"/>
      </right>
      <top/>
      <bottom/>
      <diagonal/>
    </border>
    <border>
      <left style="thin">
        <color indexed="23"/>
      </left>
      <right style="thin">
        <color auto="1"/>
      </right>
      <top/>
      <bottom style="thin">
        <color auto="1"/>
      </bottom>
      <diagonal/>
    </border>
    <border>
      <left style="medium">
        <color auto="1"/>
      </left>
      <right/>
      <top/>
      <bottom style="thin">
        <color auto="1"/>
      </bottom>
      <diagonal/>
    </border>
    <border>
      <left style="thin">
        <color auto="1"/>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right style="medium">
        <color auto="1"/>
      </right>
      <top style="medium">
        <color auto="1"/>
      </top>
      <bottom style="medium">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7">
    <xf numFmtId="0" fontId="0" fillId="0" borderId="0"/>
    <xf numFmtId="0" fontId="1" fillId="0" borderId="0" applyNumberFormat="0" applyFill="0" applyBorder="0" applyAlignment="0" applyProtection="0">
      <alignment vertical="top"/>
      <protection locked="0"/>
    </xf>
    <xf numFmtId="9" fontId="41" fillId="0" borderId="0" applyFont="0" applyFill="0" applyBorder="0" applyAlignment="0" applyProtection="0"/>
    <xf numFmtId="0" fontId="1" fillId="0" borderId="0" applyNumberFormat="0" applyFill="0" applyBorder="0" applyAlignment="0" applyProtection="0">
      <alignment vertical="top"/>
      <protection locked="0"/>
    </xf>
    <xf numFmtId="0" fontId="41" fillId="0" borderId="0"/>
    <xf numFmtId="9" fontId="41" fillId="0" borderId="0" applyFont="0" applyFill="0" applyBorder="0" applyAlignment="0" applyProtection="0"/>
    <xf numFmtId="0" fontId="42" fillId="0" borderId="0">
      <alignment vertical="center"/>
    </xf>
  </cellStyleXfs>
  <cellXfs count="335">
    <xf numFmtId="0" fontId="0" fillId="0" borderId="0" xfId="0"/>
    <xf numFmtId="0" fontId="2" fillId="2" borderId="0" xfId="0" applyFont="1" applyFill="1"/>
    <xf numFmtId="0" fontId="0" fillId="2" borderId="0" xfId="0" applyFill="1"/>
    <xf numFmtId="0" fontId="0" fillId="2" borderId="0" xfId="0" applyFill="1" applyAlignment="1">
      <alignment horizontal="center"/>
    </xf>
    <xf numFmtId="0" fontId="3" fillId="4" borderId="0" xfId="0" applyFont="1" applyFill="1" applyAlignment="1">
      <alignment horizontal="left"/>
    </xf>
    <xf numFmtId="0" fontId="4" fillId="4" borderId="0" xfId="0" applyFont="1" applyFill="1" applyAlignment="1">
      <alignment horizontal="left"/>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6" fillId="2" borderId="9" xfId="0" applyFont="1" applyFill="1" applyBorder="1" applyAlignment="1">
      <alignment horizontal="center" vertical="center" wrapText="1"/>
    </xf>
    <xf numFmtId="0" fontId="6" fillId="2" borderId="9" xfId="0" applyNumberFormat="1" applyFont="1" applyFill="1" applyBorder="1" applyAlignment="1">
      <alignment horizontal="center" vertical="center" wrapText="1"/>
    </xf>
    <xf numFmtId="9" fontId="6" fillId="2" borderId="12" xfId="2" applyFont="1" applyFill="1" applyBorder="1" applyAlignment="1">
      <alignment horizontal="center" vertical="center" wrapText="1"/>
    </xf>
    <xf numFmtId="177" fontId="7" fillId="2" borderId="11" xfId="0" applyNumberFormat="1" applyFont="1" applyFill="1" applyBorder="1" applyAlignment="1">
      <alignment horizontal="center" vertical="center" wrapText="1"/>
    </xf>
    <xf numFmtId="177" fontId="7" fillId="2" borderId="13" xfId="0" applyNumberFormat="1" applyFont="1" applyFill="1" applyBorder="1" applyAlignment="1">
      <alignment horizontal="center" vertical="center" wrapText="1"/>
    </xf>
    <xf numFmtId="0" fontId="2" fillId="4" borderId="0" xfId="0" applyFont="1" applyFill="1" applyBorder="1"/>
    <xf numFmtId="0" fontId="2" fillId="4" borderId="0" xfId="0" applyFont="1" applyFill="1"/>
    <xf numFmtId="9" fontId="6" fillId="2" borderId="14" xfId="2" applyFont="1" applyFill="1" applyBorder="1" applyAlignment="1">
      <alignment horizontal="center" vertical="center" wrapText="1"/>
    </xf>
    <xf numFmtId="0" fontId="6" fillId="5" borderId="15" xfId="0" applyFont="1" applyFill="1" applyBorder="1" applyAlignment="1">
      <alignment horizontal="left" vertical="center" wrapText="1"/>
    </xf>
    <xf numFmtId="0" fontId="6" fillId="5" borderId="16" xfId="0" applyNumberFormat="1" applyFont="1" applyFill="1" applyBorder="1" applyAlignment="1">
      <alignment horizontal="center" vertical="center" wrapText="1"/>
    </xf>
    <xf numFmtId="9" fontId="6" fillId="5" borderId="15" xfId="2" applyNumberFormat="1" applyFont="1" applyFill="1" applyBorder="1" applyAlignment="1">
      <alignment horizontal="center" vertical="center" wrapText="1"/>
    </xf>
    <xf numFmtId="177" fontId="6" fillId="5" borderId="16" xfId="0" applyNumberFormat="1" applyFont="1" applyFill="1" applyBorder="1" applyAlignment="1">
      <alignment horizontal="center" vertical="center" wrapText="1"/>
    </xf>
    <xf numFmtId="0" fontId="6" fillId="2" borderId="9" xfId="0" applyFont="1" applyFill="1" applyBorder="1" applyAlignment="1">
      <alignment horizontal="left" vertical="center" wrapText="1"/>
    </xf>
    <xf numFmtId="0" fontId="6" fillId="2" borderId="17" xfId="0" applyNumberFormat="1" applyFont="1" applyFill="1" applyBorder="1" applyAlignment="1">
      <alignment horizontal="center" vertical="center" wrapText="1"/>
    </xf>
    <xf numFmtId="9" fontId="6" fillId="2" borderId="9" xfId="2" applyNumberFormat="1" applyFont="1" applyFill="1" applyBorder="1" applyAlignment="1">
      <alignment horizontal="right" vertical="center" wrapText="1"/>
    </xf>
    <xf numFmtId="177" fontId="6" fillId="2" borderId="16" xfId="0" applyNumberFormat="1" applyFont="1" applyFill="1" applyBorder="1" applyAlignment="1">
      <alignment horizontal="center" vertical="center" wrapText="1"/>
    </xf>
    <xf numFmtId="0" fontId="0" fillId="4" borderId="0" xfId="0" applyFill="1" applyBorder="1"/>
    <xf numFmtId="0" fontId="5" fillId="6" borderId="3" xfId="0" applyFont="1" applyFill="1" applyBorder="1" applyAlignment="1">
      <alignment horizontal="center" wrapText="1"/>
    </xf>
    <xf numFmtId="0" fontId="5" fillId="6" borderId="9" xfId="0" applyFont="1" applyFill="1" applyBorder="1" applyAlignment="1">
      <alignment horizontal="center" wrapText="1"/>
    </xf>
    <xf numFmtId="0" fontId="8" fillId="4" borderId="11" xfId="0" applyNumberFormat="1" applyFont="1" applyFill="1" applyBorder="1" applyAlignment="1">
      <alignment horizontal="center" vertical="top" wrapText="1"/>
    </xf>
    <xf numFmtId="178" fontId="0" fillId="4" borderId="7" xfId="0" applyNumberFormat="1" applyFont="1" applyFill="1" applyBorder="1" applyAlignment="1">
      <alignment horizontal="center" vertical="top" wrapText="1"/>
    </xf>
    <xf numFmtId="0" fontId="0" fillId="2" borderId="9" xfId="0" applyFont="1" applyFill="1" applyBorder="1" applyAlignment="1">
      <alignment horizontal="left" vertical="top" wrapText="1"/>
    </xf>
    <xf numFmtId="0" fontId="0" fillId="4" borderId="3" xfId="0" applyFont="1" applyFill="1" applyBorder="1" applyAlignment="1">
      <alignment vertical="top" wrapText="1"/>
    </xf>
    <xf numFmtId="0" fontId="0" fillId="4" borderId="3" xfId="0" applyFont="1" applyFill="1" applyBorder="1" applyAlignment="1">
      <alignment horizontal="left" vertical="top" wrapText="1"/>
    </xf>
    <xf numFmtId="14" fontId="0" fillId="4" borderId="3" xfId="0" applyNumberFormat="1" applyFont="1" applyFill="1" applyBorder="1" applyAlignment="1">
      <alignment horizontal="center" vertical="top" wrapText="1"/>
    </xf>
    <xf numFmtId="0" fontId="0" fillId="4" borderId="3" xfId="0" applyFont="1" applyFill="1" applyBorder="1" applyAlignment="1">
      <alignment horizontal="center" vertical="top" wrapText="1"/>
    </xf>
    <xf numFmtId="178" fontId="0" fillId="4" borderId="9" xfId="0" applyNumberFormat="1" applyFont="1" applyFill="1" applyBorder="1" applyAlignment="1">
      <alignment horizontal="left" vertical="top" wrapText="1"/>
    </xf>
    <xf numFmtId="0" fontId="2" fillId="4" borderId="0" xfId="0" applyFont="1" applyFill="1" applyBorder="1" applyAlignment="1">
      <alignment horizontal="center"/>
    </xf>
    <xf numFmtId="0" fontId="0" fillId="4" borderId="0" xfId="0" applyFill="1" applyBorder="1" applyAlignment="1">
      <alignment horizontal="center"/>
    </xf>
    <xf numFmtId="0" fontId="5" fillId="5" borderId="3" xfId="0" applyFont="1" applyFill="1" applyBorder="1" applyAlignment="1">
      <alignment horizontal="center" wrapText="1"/>
    </xf>
    <xf numFmtId="0" fontId="14" fillId="0" borderId="7" xfId="0" applyFont="1" applyBorder="1" applyAlignment="1">
      <alignment vertical="top" wrapText="1"/>
    </xf>
    <xf numFmtId="0" fontId="14" fillId="4" borderId="3" xfId="0" applyFont="1" applyFill="1" applyBorder="1" applyAlignment="1">
      <alignment horizontal="left" vertical="top" wrapText="1"/>
    </xf>
    <xf numFmtId="0" fontId="15" fillId="4" borderId="3" xfId="1" applyFont="1" applyFill="1" applyBorder="1" applyAlignment="1" applyProtection="1">
      <alignment vertical="top" wrapText="1"/>
    </xf>
    <xf numFmtId="0" fontId="1" fillId="4" borderId="3" xfId="1" applyFill="1" applyBorder="1" applyAlignment="1" applyProtection="1">
      <alignment vertical="top" wrapText="1"/>
    </xf>
    <xf numFmtId="0" fontId="15" fillId="4" borderId="3" xfId="1" applyFont="1" applyFill="1" applyBorder="1" applyAlignment="1" applyProtection="1">
      <alignment horizontal="left" vertical="top" wrapText="1"/>
    </xf>
    <xf numFmtId="0" fontId="17" fillId="3" borderId="9" xfId="0" applyFont="1" applyFill="1" applyBorder="1" applyAlignment="1" applyProtection="1">
      <alignment vertical="center"/>
    </xf>
    <xf numFmtId="0" fontId="18" fillId="3" borderId="11" xfId="0" applyFont="1" applyFill="1" applyBorder="1" applyAlignment="1" applyProtection="1">
      <alignment vertical="center"/>
    </xf>
    <xf numFmtId="0" fontId="5" fillId="8" borderId="3" xfId="0" applyFont="1" applyFill="1" applyBorder="1" applyAlignment="1" applyProtection="1">
      <alignment vertical="center"/>
    </xf>
    <xf numFmtId="0" fontId="19" fillId="2" borderId="0" xfId="0" applyFont="1" applyFill="1" applyAlignment="1">
      <alignment horizontal="center"/>
    </xf>
    <xf numFmtId="0" fontId="8" fillId="2" borderId="0" xfId="0" applyFont="1" applyFill="1" applyAlignment="1">
      <alignment horizontal="center"/>
    </xf>
    <xf numFmtId="0" fontId="20" fillId="3" borderId="35" xfId="0" applyFont="1" applyFill="1" applyBorder="1" applyAlignment="1" applyProtection="1">
      <alignment vertical="center"/>
    </xf>
    <xf numFmtId="0" fontId="18" fillId="3" borderId="35" xfId="0" applyFont="1" applyFill="1" applyBorder="1" applyAlignment="1" applyProtection="1">
      <alignment vertical="center"/>
    </xf>
    <xf numFmtId="0" fontId="0" fillId="4" borderId="0" xfId="0" applyFill="1"/>
    <xf numFmtId="0" fontId="0" fillId="4" borderId="9" xfId="0" applyFill="1" applyBorder="1"/>
    <xf numFmtId="0" fontId="0" fillId="4" borderId="10" xfId="0" applyFill="1" applyBorder="1"/>
    <xf numFmtId="0" fontId="0" fillId="4" borderId="11" xfId="0" applyFill="1" applyBorder="1"/>
    <xf numFmtId="0" fontId="21" fillId="4" borderId="9" xfId="0" applyFont="1" applyFill="1" applyBorder="1"/>
    <xf numFmtId="0" fontId="21" fillId="4" borderId="10" xfId="0" applyFont="1" applyFill="1" applyBorder="1"/>
    <xf numFmtId="0" fontId="21" fillId="4" borderId="11" xfId="0" applyFont="1" applyFill="1" applyBorder="1"/>
    <xf numFmtId="0" fontId="21" fillId="4" borderId="0" xfId="0" applyFont="1" applyFill="1"/>
    <xf numFmtId="0" fontId="17" fillId="3" borderId="9" xfId="0" applyFont="1" applyFill="1" applyBorder="1" applyAlignment="1" applyProtection="1">
      <alignment horizontal="left" vertical="center"/>
    </xf>
    <xf numFmtId="0" fontId="17" fillId="3" borderId="10" xfId="0" applyFont="1" applyFill="1" applyBorder="1" applyAlignment="1" applyProtection="1">
      <alignment horizontal="left" vertical="center"/>
    </xf>
    <xf numFmtId="0" fontId="17" fillId="3" borderId="11"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5" fillId="4" borderId="0" xfId="0" applyFont="1" applyFill="1" applyBorder="1" applyAlignment="1" applyProtection="1">
      <alignment horizontal="center" vertical="center"/>
    </xf>
    <xf numFmtId="0" fontId="22" fillId="8" borderId="3" xfId="0" applyFont="1" applyFill="1" applyBorder="1" applyAlignment="1" applyProtection="1">
      <alignment horizontal="center" vertical="center"/>
    </xf>
    <xf numFmtId="0" fontId="22" fillId="4" borderId="0" xfId="0" applyFont="1" applyFill="1" applyBorder="1" applyAlignment="1" applyProtection="1">
      <alignment horizontal="center" vertical="center"/>
    </xf>
    <xf numFmtId="0" fontId="23" fillId="2" borderId="34" xfId="0" applyFont="1" applyFill="1" applyBorder="1" applyAlignment="1" applyProtection="1">
      <alignment horizontal="center" vertical="center"/>
    </xf>
    <xf numFmtId="0" fontId="24" fillId="4" borderId="34" xfId="0" applyFont="1" applyFill="1" applyBorder="1" applyAlignment="1" applyProtection="1">
      <alignment vertical="center"/>
    </xf>
    <xf numFmtId="176" fontId="8" fillId="4" borderId="34" xfId="0" applyNumberFormat="1" applyFont="1" applyFill="1" applyBorder="1" applyAlignment="1" applyProtection="1">
      <alignment horizontal="right" vertical="center"/>
      <protection locked="0"/>
    </xf>
    <xf numFmtId="176" fontId="8" fillId="4" borderId="6" xfId="0" applyNumberFormat="1" applyFont="1" applyFill="1" applyBorder="1" applyAlignment="1" applyProtection="1">
      <alignment horizontal="right" vertical="center"/>
      <protection locked="0"/>
    </xf>
    <xf numFmtId="177" fontId="8" fillId="4" borderId="6" xfId="0" applyNumberFormat="1" applyFont="1" applyFill="1" applyBorder="1" applyAlignment="1" applyProtection="1">
      <alignment horizontal="right" vertical="center"/>
      <protection locked="0"/>
    </xf>
    <xf numFmtId="176" fontId="8" fillId="4" borderId="0" xfId="0" applyNumberFormat="1" applyFont="1" applyFill="1" applyBorder="1" applyAlignment="1" applyProtection="1">
      <alignment horizontal="right" vertical="center"/>
      <protection locked="0"/>
    </xf>
    <xf numFmtId="0" fontId="23" fillId="2" borderId="32" xfId="0" applyFont="1" applyFill="1" applyBorder="1" applyAlignment="1" applyProtection="1">
      <alignment horizontal="center" vertical="center"/>
    </xf>
    <xf numFmtId="0" fontId="24" fillId="4" borderId="32" xfId="0" applyFont="1" applyFill="1" applyBorder="1" applyAlignment="1" applyProtection="1">
      <alignment vertical="center"/>
    </xf>
    <xf numFmtId="176" fontId="8" fillId="4" borderId="32" xfId="0" applyNumberFormat="1" applyFont="1" applyFill="1" applyBorder="1" applyAlignment="1" applyProtection="1">
      <alignment horizontal="right" vertical="center"/>
      <protection locked="0"/>
    </xf>
    <xf numFmtId="176" fontId="8" fillId="4" borderId="5" xfId="0" applyNumberFormat="1" applyFont="1" applyFill="1" applyBorder="1" applyAlignment="1" applyProtection="1">
      <alignment horizontal="right" vertical="center"/>
      <protection locked="0"/>
    </xf>
    <xf numFmtId="177" fontId="8" fillId="4" borderId="5" xfId="0" applyNumberFormat="1" applyFont="1" applyFill="1" applyBorder="1" applyAlignment="1" applyProtection="1">
      <alignment horizontal="right" vertical="center"/>
      <protection locked="0"/>
    </xf>
    <xf numFmtId="176" fontId="8" fillId="4" borderId="15" xfId="0" applyNumberFormat="1" applyFont="1" applyFill="1" applyBorder="1" applyAlignment="1" applyProtection="1">
      <alignment horizontal="right" vertical="center"/>
      <protection locked="0"/>
    </xf>
    <xf numFmtId="176" fontId="8" fillId="4" borderId="7" xfId="0" applyNumberFormat="1" applyFont="1" applyFill="1" applyBorder="1" applyAlignment="1" applyProtection="1">
      <alignment horizontal="right" vertical="center"/>
      <protection locked="0"/>
    </xf>
    <xf numFmtId="177" fontId="8" fillId="4" borderId="7" xfId="0" applyNumberFormat="1" applyFont="1" applyFill="1" applyBorder="1" applyAlignment="1" applyProtection="1">
      <alignment horizontal="right" vertical="center"/>
      <protection locked="0"/>
    </xf>
    <xf numFmtId="0" fontId="25" fillId="2" borderId="34" xfId="0" applyFont="1" applyFill="1" applyBorder="1" applyAlignment="1" applyProtection="1">
      <alignment horizontal="left" vertical="center"/>
    </xf>
    <xf numFmtId="0" fontId="23" fillId="2" borderId="36"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25" fillId="2" borderId="32"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0" fontId="23" fillId="2" borderId="32" xfId="0" applyFont="1" applyFill="1" applyBorder="1" applyAlignment="1" applyProtection="1">
      <alignment horizontal="left" vertical="center"/>
    </xf>
    <xf numFmtId="0" fontId="23" fillId="2" borderId="15" xfId="0" applyFont="1" applyFill="1" applyBorder="1" applyAlignment="1" applyProtection="1">
      <alignment horizontal="left" vertical="center"/>
    </xf>
    <xf numFmtId="0" fontId="23" fillId="2" borderId="39" xfId="0" applyFont="1" applyFill="1" applyBorder="1" applyAlignment="1" applyProtection="1">
      <alignment horizontal="left" vertical="center"/>
    </xf>
    <xf numFmtId="0" fontId="23" fillId="2" borderId="13" xfId="0" applyFont="1" applyFill="1" applyBorder="1" applyAlignment="1" applyProtection="1">
      <alignment horizontal="left" vertical="center"/>
    </xf>
    <xf numFmtId="177" fontId="8" fillId="4" borderId="0" xfId="0" applyNumberFormat="1" applyFont="1" applyFill="1" applyBorder="1" applyAlignment="1" applyProtection="1">
      <alignment horizontal="right" vertical="center"/>
      <protection locked="0"/>
    </xf>
    <xf numFmtId="0" fontId="26" fillId="4" borderId="0" xfId="0" applyFont="1" applyFill="1" applyAlignment="1">
      <alignment horizontal="right"/>
    </xf>
    <xf numFmtId="0" fontId="0" fillId="4" borderId="0" xfId="0" applyFont="1" applyFill="1" applyAlignment="1" applyProtection="1">
      <alignment vertical="center"/>
    </xf>
    <xf numFmtId="0" fontId="17" fillId="3" borderId="10" xfId="0" applyFont="1" applyFill="1" applyBorder="1" applyAlignment="1" applyProtection="1">
      <alignment vertical="center"/>
    </xf>
    <xf numFmtId="0" fontId="23" fillId="2" borderId="34" xfId="0" applyFont="1" applyFill="1" applyBorder="1" applyAlignment="1" applyProtection="1">
      <alignment vertical="center"/>
    </xf>
    <xf numFmtId="0" fontId="23" fillId="2" borderId="32" xfId="0" applyFont="1" applyFill="1" applyBorder="1" applyAlignment="1" applyProtection="1">
      <alignment vertical="center"/>
    </xf>
    <xf numFmtId="0" fontId="23" fillId="2" borderId="15" xfId="0" applyFont="1" applyFill="1" applyBorder="1" applyAlignment="1" applyProtection="1">
      <alignment vertical="center"/>
    </xf>
    <xf numFmtId="0" fontId="27" fillId="4" borderId="0" xfId="0" applyFont="1" applyFill="1" applyAlignment="1" applyProtection="1">
      <alignment vertical="center"/>
    </xf>
    <xf numFmtId="0" fontId="0" fillId="0" borderId="0" xfId="0" applyFont="1" applyAlignment="1" applyProtection="1">
      <alignment vertical="center"/>
    </xf>
    <xf numFmtId="180" fontId="0" fillId="4" borderId="0" xfId="0" applyNumberFormat="1" applyFont="1" applyFill="1" applyBorder="1" applyAlignment="1" applyProtection="1">
      <alignment horizontal="left" vertical="center"/>
    </xf>
    <xf numFmtId="0" fontId="23" fillId="2" borderId="6" xfId="0" applyFont="1" applyFill="1" applyBorder="1" applyAlignment="1" applyProtection="1">
      <alignment vertical="center"/>
    </xf>
    <xf numFmtId="0" fontId="23" fillId="2" borderId="7" xfId="0" applyFont="1" applyFill="1" applyBorder="1" applyAlignment="1" applyProtection="1">
      <alignment vertical="center"/>
    </xf>
    <xf numFmtId="0" fontId="17" fillId="3" borderId="34" xfId="0" applyFont="1" applyFill="1" applyBorder="1" applyAlignment="1" applyProtection="1">
      <alignment vertical="center"/>
    </xf>
    <xf numFmtId="0" fontId="18" fillId="3" borderId="31" xfId="0" applyFont="1" applyFill="1" applyBorder="1" applyAlignment="1" applyProtection="1">
      <alignment vertical="center"/>
    </xf>
    <xf numFmtId="0" fontId="5" fillId="8" borderId="3" xfId="0" applyFont="1" applyFill="1" applyBorder="1" applyAlignment="1" applyProtection="1">
      <alignment horizontal="center"/>
    </xf>
    <xf numFmtId="0" fontId="5" fillId="8" borderId="3" xfId="0" applyFont="1" applyFill="1" applyBorder="1" applyAlignment="1" applyProtection="1">
      <alignment horizontal="center" wrapText="1"/>
    </xf>
    <xf numFmtId="0" fontId="0" fillId="4" borderId="0" xfId="0" applyFont="1" applyFill="1" applyProtection="1"/>
    <xf numFmtId="0" fontId="0" fillId="4" borderId="5" xfId="0" applyFont="1" applyFill="1" applyBorder="1" applyAlignment="1" applyProtection="1">
      <alignment horizontal="center" vertical="center"/>
    </xf>
    <xf numFmtId="0" fontId="0" fillId="2" borderId="5" xfId="0" applyFill="1" applyBorder="1" applyAlignment="1">
      <alignment horizontal="right" vertical="center"/>
    </xf>
    <xf numFmtId="177" fontId="7" fillId="2" borderId="5" xfId="0" applyNumberFormat="1" applyFont="1" applyFill="1" applyBorder="1" applyAlignment="1">
      <alignment horizontal="right" vertical="center"/>
    </xf>
    <xf numFmtId="0" fontId="0" fillId="4" borderId="5" xfId="0" applyFill="1" applyBorder="1" applyAlignment="1">
      <alignment horizontal="center" vertical="center"/>
    </xf>
    <xf numFmtId="0" fontId="0" fillId="4" borderId="5" xfId="0" applyFont="1" applyFill="1" applyBorder="1" applyAlignment="1">
      <alignment horizontal="center" vertical="center"/>
    </xf>
    <xf numFmtId="0" fontId="17" fillId="3" borderId="9" xfId="0" applyFont="1" applyFill="1" applyBorder="1" applyProtection="1"/>
    <xf numFmtId="0" fontId="17" fillId="3" borderId="10" xfId="0" applyFont="1" applyFill="1" applyBorder="1" applyProtection="1"/>
    <xf numFmtId="0" fontId="0" fillId="4" borderId="7" xfId="0" applyFont="1" applyFill="1" applyBorder="1" applyAlignment="1">
      <alignment horizontal="center" vertical="center"/>
    </xf>
    <xf numFmtId="0" fontId="0" fillId="2" borderId="7" xfId="0" applyFill="1" applyBorder="1" applyAlignment="1">
      <alignment horizontal="right" vertical="center"/>
    </xf>
    <xf numFmtId="177" fontId="7" fillId="2" borderId="7" xfId="0" applyNumberFormat="1" applyFont="1" applyFill="1" applyBorder="1" applyAlignment="1">
      <alignment horizontal="right" vertical="center"/>
    </xf>
    <xf numFmtId="0" fontId="7" fillId="4" borderId="0" xfId="0" applyFont="1" applyFill="1"/>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8" fillId="2" borderId="3" xfId="0" applyFont="1" applyFill="1" applyBorder="1" applyAlignment="1">
      <alignment vertical="center"/>
    </xf>
    <xf numFmtId="181" fontId="6" fillId="2" borderId="3" xfId="0" applyNumberFormat="1" applyFont="1" applyFill="1" applyBorder="1" applyAlignment="1">
      <alignment vertical="center"/>
    </xf>
    <xf numFmtId="0" fontId="29" fillId="4" borderId="0" xfId="0" applyFont="1" applyFill="1" applyAlignment="1">
      <alignment horizontal="center"/>
    </xf>
    <xf numFmtId="0" fontId="30" fillId="2" borderId="0" xfId="0" applyFont="1" applyFill="1" applyAlignment="1" applyProtection="1">
      <alignment horizontal="right"/>
    </xf>
    <xf numFmtId="0" fontId="31" fillId="2" borderId="0" xfId="0" applyFont="1" applyFill="1" applyAlignment="1">
      <alignment horizontal="right" vertical="center"/>
    </xf>
    <xf numFmtId="0" fontId="32" fillId="2" borderId="0" xfId="1" applyFont="1" applyFill="1" applyAlignment="1" applyProtection="1">
      <alignment horizontal="right" vertical="top"/>
    </xf>
    <xf numFmtId="0" fontId="19" fillId="2" borderId="0" xfId="0" applyFont="1" applyFill="1" applyAlignment="1">
      <alignment horizontal="right"/>
    </xf>
    <xf numFmtId="0" fontId="29" fillId="2" borderId="0" xfId="0" applyFont="1" applyFill="1" applyAlignment="1">
      <alignment horizontal="center" vertical="top"/>
    </xf>
    <xf numFmtId="0" fontId="8" fillId="4" borderId="0" xfId="0" applyFont="1" applyFill="1"/>
    <xf numFmtId="0" fontId="18" fillId="3" borderId="11" xfId="0" applyFont="1" applyFill="1" applyBorder="1" applyProtection="1"/>
    <xf numFmtId="3" fontId="8" fillId="2" borderId="34" xfId="0" applyNumberFormat="1" applyFont="1" applyFill="1" applyBorder="1" applyAlignment="1">
      <alignment vertical="center"/>
    </xf>
    <xf numFmtId="9" fontId="8" fillId="2" borderId="12" xfId="2" applyFont="1" applyFill="1" applyBorder="1" applyAlignment="1">
      <alignment vertical="center"/>
    </xf>
    <xf numFmtId="181" fontId="6" fillId="2" borderId="6" xfId="0" applyNumberFormat="1" applyFont="1" applyFill="1" applyBorder="1" applyAlignment="1">
      <alignment vertical="center"/>
    </xf>
    <xf numFmtId="3" fontId="8" fillId="2" borderId="32" xfId="0" applyNumberFormat="1" applyFont="1" applyFill="1" applyBorder="1" applyAlignment="1">
      <alignment vertical="center"/>
    </xf>
    <xf numFmtId="9" fontId="8" fillId="2" borderId="44" xfId="2" applyFont="1" applyFill="1" applyBorder="1" applyAlignment="1">
      <alignment vertical="center"/>
    </xf>
    <xf numFmtId="181" fontId="6" fillId="2" borderId="5" xfId="0" applyNumberFormat="1" applyFont="1" applyFill="1" applyBorder="1" applyAlignment="1">
      <alignment vertical="center"/>
    </xf>
    <xf numFmtId="3" fontId="28" fillId="2" borderId="32" xfId="0" applyNumberFormat="1" applyFont="1" applyFill="1" applyBorder="1" applyAlignment="1">
      <alignment vertical="center"/>
    </xf>
    <xf numFmtId="9" fontId="28" fillId="2" borderId="44" xfId="2" applyFont="1" applyFill="1" applyBorder="1" applyAlignment="1">
      <alignment vertical="center"/>
    </xf>
    <xf numFmtId="181" fontId="33" fillId="2" borderId="5" xfId="0" applyNumberFormat="1" applyFont="1" applyFill="1" applyBorder="1" applyAlignment="1">
      <alignment vertical="center"/>
    </xf>
    <xf numFmtId="3" fontId="8" fillId="2" borderId="15" xfId="0" applyNumberFormat="1" applyFont="1" applyFill="1" applyBorder="1" applyAlignment="1">
      <alignment vertical="center"/>
    </xf>
    <xf numFmtId="9" fontId="8" fillId="2" borderId="45" xfId="2" applyFont="1" applyFill="1" applyBorder="1" applyAlignment="1">
      <alignment vertical="center"/>
    </xf>
    <xf numFmtId="181" fontId="6" fillId="2" borderId="7" xfId="0" applyNumberFormat="1" applyFont="1" applyFill="1" applyBorder="1" applyAlignment="1">
      <alignment vertical="center"/>
    </xf>
    <xf numFmtId="3" fontId="8" fillId="2" borderId="9" xfId="0" applyNumberFormat="1" applyFont="1" applyFill="1" applyBorder="1" applyAlignment="1">
      <alignment vertical="center"/>
    </xf>
    <xf numFmtId="9" fontId="8" fillId="2" borderId="14" xfId="2" applyFont="1" applyFill="1" applyBorder="1" applyAlignment="1">
      <alignment vertical="center"/>
    </xf>
    <xf numFmtId="3" fontId="23" fillId="2" borderId="9" xfId="0" applyNumberFormat="1" applyFont="1" applyFill="1" applyBorder="1" applyAlignment="1">
      <alignment vertical="center"/>
    </xf>
    <xf numFmtId="0" fontId="23" fillId="2" borderId="14" xfId="0" applyFont="1" applyFill="1" applyBorder="1" applyAlignment="1">
      <alignment vertical="center"/>
    </xf>
    <xf numFmtId="181" fontId="34" fillId="2" borderId="3" xfId="0" applyNumberFormat="1" applyFont="1" applyFill="1" applyBorder="1" applyAlignment="1">
      <alignment vertical="center"/>
    </xf>
    <xf numFmtId="0" fontId="41" fillId="4" borderId="3" xfId="0" applyFont="1" applyFill="1" applyBorder="1" applyAlignment="1">
      <alignment horizontal="center" vertical="top" wrapText="1"/>
    </xf>
    <xf numFmtId="0" fontId="12" fillId="2" borderId="22" xfId="0" applyFont="1" applyFill="1" applyBorder="1" applyAlignment="1">
      <alignment horizontal="center"/>
    </xf>
    <xf numFmtId="0" fontId="13" fillId="2" borderId="11" xfId="0" applyFont="1" applyFill="1" applyBorder="1" applyAlignment="1">
      <alignment horizontal="right" vertical="center" wrapText="1"/>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3" fillId="2" borderId="25" xfId="0" applyFont="1" applyFill="1" applyBorder="1" applyAlignment="1">
      <alignment horizontal="right" vertical="center" wrapText="1"/>
    </xf>
    <xf numFmtId="0" fontId="13" fillId="2" borderId="26" xfId="0" applyFont="1" applyFill="1" applyBorder="1" applyAlignment="1">
      <alignment horizontal="center"/>
    </xf>
    <xf numFmtId="0" fontId="13" fillId="2" borderId="27" xfId="0" applyFont="1" applyFill="1" applyBorder="1" applyAlignment="1">
      <alignment horizontal="right"/>
    </xf>
    <xf numFmtId="0" fontId="13" fillId="2" borderId="28" xfId="0" applyFont="1" applyFill="1" applyBorder="1" applyAlignment="1">
      <alignment horizontal="center"/>
    </xf>
    <xf numFmtId="0" fontId="13" fillId="2" borderId="24" xfId="0" applyFont="1" applyFill="1" applyBorder="1" applyAlignment="1">
      <alignment horizontal="center"/>
    </xf>
    <xf numFmtId="0" fontId="13" fillId="2" borderId="29" xfId="0" applyFont="1" applyFill="1" applyBorder="1" applyAlignment="1">
      <alignment horizontal="right"/>
    </xf>
    <xf numFmtId="0" fontId="13" fillId="2" borderId="30" xfId="0" applyFont="1" applyFill="1" applyBorder="1" applyAlignment="1">
      <alignment horizontal="center"/>
    </xf>
    <xf numFmtId="0" fontId="13" fillId="2" borderId="1" xfId="0" applyFont="1" applyFill="1" applyBorder="1" applyAlignment="1">
      <alignment horizontal="center" vertical="center" textRotation="180"/>
    </xf>
    <xf numFmtId="0" fontId="13" fillId="2" borderId="2" xfId="0" applyFont="1" applyFill="1" applyBorder="1" applyAlignment="1">
      <alignment vertical="center" wrapText="1"/>
    </xf>
    <xf numFmtId="0" fontId="13" fillId="2" borderId="2" xfId="0" applyFont="1" applyFill="1" applyBorder="1" applyAlignment="1">
      <alignment horizontal="center" vertical="center" wrapText="1"/>
    </xf>
    <xf numFmtId="0" fontId="12" fillId="0" borderId="8" xfId="0" applyFont="1" applyBorder="1" applyAlignment="1">
      <alignment horizontal="center" vertical="top" wrapText="1"/>
    </xf>
    <xf numFmtId="0" fontId="13" fillId="2" borderId="4" xfId="0" applyFont="1" applyFill="1" applyBorder="1" applyAlignment="1">
      <alignment wrapText="1"/>
    </xf>
    <xf numFmtId="0" fontId="12" fillId="2" borderId="4" xfId="0" applyFont="1" applyFill="1" applyBorder="1" applyAlignment="1">
      <alignment wrapText="1"/>
    </xf>
    <xf numFmtId="0" fontId="41" fillId="0" borderId="3" xfId="0" applyFont="1" applyBorder="1"/>
    <xf numFmtId="0" fontId="0" fillId="0" borderId="3" xfId="0" applyBorder="1"/>
    <xf numFmtId="0" fontId="41" fillId="2" borderId="9" xfId="0" applyFont="1" applyFill="1" applyBorder="1" applyAlignment="1">
      <alignment horizontal="left" vertical="top" wrapText="1"/>
    </xf>
    <xf numFmtId="0" fontId="41" fillId="4" borderId="3" xfId="0" applyFont="1" applyFill="1" applyBorder="1" applyAlignment="1">
      <alignment horizontal="left" vertical="top" wrapText="1"/>
    </xf>
    <xf numFmtId="0" fontId="12" fillId="2" borderId="46" xfId="0" applyFont="1" applyFill="1" applyBorder="1" applyAlignment="1">
      <alignment horizontal="center"/>
    </xf>
    <xf numFmtId="0" fontId="13" fillId="2" borderId="13" xfId="0" applyFont="1" applyFill="1" applyBorder="1" applyAlignment="1">
      <alignment horizontal="right" vertical="center" wrapText="1"/>
    </xf>
    <xf numFmtId="0" fontId="13" fillId="2" borderId="15" xfId="0" applyFont="1" applyFill="1" applyBorder="1" applyAlignment="1">
      <alignment horizontal="right" vertical="center" wrapText="1"/>
    </xf>
    <xf numFmtId="0" fontId="15" fillId="0" borderId="0" xfId="1" applyFont="1" applyAlignment="1" applyProtection="1"/>
    <xf numFmtId="179" fontId="12" fillId="0" borderId="28" xfId="0" applyNumberFormat="1" applyFont="1" applyBorder="1" applyAlignment="1">
      <alignment horizontal="center" wrapText="1"/>
    </xf>
    <xf numFmtId="0" fontId="8" fillId="4" borderId="11" xfId="0" applyFont="1" applyFill="1" applyBorder="1" applyAlignment="1">
      <alignment horizontal="center" vertical="top" wrapText="1"/>
    </xf>
    <xf numFmtId="0" fontId="12" fillId="0" borderId="15" xfId="0" applyFont="1" applyBorder="1" applyAlignment="1">
      <alignment vertical="top" wrapText="1"/>
    </xf>
    <xf numFmtId="0" fontId="12" fillId="0" borderId="9" xfId="0" applyFont="1" applyBorder="1" applyAlignment="1">
      <alignment vertical="top" wrapText="1"/>
    </xf>
    <xf numFmtId="0" fontId="12" fillId="0" borderId="7" xfId="0" applyFont="1" applyBorder="1" applyAlignment="1">
      <alignment vertical="top" wrapText="1"/>
    </xf>
    <xf numFmtId="0" fontId="12" fillId="0" borderId="13" xfId="0" applyFont="1" applyBorder="1" applyAlignment="1">
      <alignment vertical="top" wrapText="1"/>
    </xf>
    <xf numFmtId="0" fontId="12" fillId="2" borderId="48" xfId="0" applyFont="1" applyFill="1" applyBorder="1" applyAlignment="1">
      <alignment horizontal="center"/>
    </xf>
    <xf numFmtId="14" fontId="12" fillId="0" borderId="30" xfId="0" applyNumberFormat="1" applyFont="1" applyBorder="1" applyAlignment="1">
      <alignment horizontal="center" wrapText="1"/>
    </xf>
    <xf numFmtId="0" fontId="14" fillId="4" borderId="3" xfId="0" applyFont="1" applyFill="1" applyBorder="1" applyAlignment="1">
      <alignment vertical="top" wrapText="1"/>
    </xf>
    <xf numFmtId="0" fontId="14" fillId="0" borderId="3" xfId="0" applyFont="1" applyBorder="1"/>
    <xf numFmtId="0" fontId="12" fillId="0" borderId="30" xfId="0" applyFont="1" applyBorder="1" applyAlignment="1">
      <alignment horizontal="center" wrapText="1"/>
    </xf>
    <xf numFmtId="0" fontId="14" fillId="4" borderId="11" xfId="0" applyFont="1" applyFill="1" applyBorder="1" applyAlignment="1">
      <alignment horizontal="left" vertical="top" wrapText="1"/>
    </xf>
    <xf numFmtId="0" fontId="14" fillId="4" borderId="11" xfId="0" applyFont="1" applyFill="1" applyBorder="1" applyAlignment="1">
      <alignment vertical="top" wrapText="1"/>
    </xf>
    <xf numFmtId="0" fontId="0" fillId="4" borderId="3" xfId="0" applyFill="1" applyBorder="1" applyAlignment="1">
      <alignment vertical="top" wrapText="1"/>
    </xf>
    <xf numFmtId="0" fontId="0" fillId="4" borderId="11" xfId="0" applyFill="1" applyBorder="1" applyAlignment="1">
      <alignment vertical="top" wrapText="1"/>
    </xf>
    <xf numFmtId="0" fontId="12" fillId="0" borderId="3" xfId="0" applyFont="1" applyBorder="1" applyAlignment="1">
      <alignment vertical="top" wrapText="1"/>
    </xf>
    <xf numFmtId="0" fontId="14" fillId="0" borderId="3" xfId="0" applyFont="1" applyBorder="1" applyAlignment="1">
      <alignment wrapText="1"/>
    </xf>
    <xf numFmtId="0" fontId="14" fillId="0" borderId="7" xfId="0" applyFont="1" applyBorder="1" applyAlignment="1">
      <alignment vertical="center" wrapText="1"/>
    </xf>
    <xf numFmtId="0" fontId="14" fillId="0" borderId="15" xfId="0" applyFont="1" applyBorder="1" applyAlignment="1">
      <alignment vertical="center" wrapText="1"/>
    </xf>
    <xf numFmtId="0" fontId="12" fillId="2" borderId="49" xfId="0" applyFont="1" applyFill="1" applyBorder="1" applyAlignment="1">
      <alignment vertical="center" wrapText="1"/>
    </xf>
    <xf numFmtId="0" fontId="13" fillId="2" borderId="10" xfId="0" applyFont="1" applyFill="1" applyBorder="1" applyAlignment="1">
      <alignment horizontal="right" vertical="center" wrapText="1"/>
    </xf>
    <xf numFmtId="0" fontId="13" fillId="2" borderId="0" xfId="0" applyFont="1" applyFill="1" applyAlignment="1">
      <alignment horizontal="right" vertical="center" wrapText="1"/>
    </xf>
    <xf numFmtId="0" fontId="12" fillId="2" borderId="50" xfId="0" applyFont="1" applyFill="1" applyBorder="1" applyAlignment="1">
      <alignment vertical="center" wrapText="1"/>
    </xf>
    <xf numFmtId="0" fontId="12" fillId="0" borderId="51" xfId="0" applyFont="1" applyBorder="1" applyAlignment="1">
      <alignment horizontal="left" wrapText="1"/>
    </xf>
    <xf numFmtId="0" fontId="12" fillId="0" borderId="28" xfId="0" applyFont="1" applyBorder="1" applyAlignment="1">
      <alignment horizontal="left" wrapText="1"/>
    </xf>
    <xf numFmtId="0" fontId="12" fillId="2" borderId="52" xfId="0" applyFont="1" applyFill="1" applyBorder="1"/>
    <xf numFmtId="49" fontId="12" fillId="0" borderId="4" xfId="0" applyNumberFormat="1" applyFont="1" applyBorder="1" applyAlignment="1">
      <alignment wrapText="1"/>
    </xf>
    <xf numFmtId="49" fontId="12" fillId="0" borderId="30" xfId="0" applyNumberFormat="1" applyFont="1" applyBorder="1" applyAlignment="1">
      <alignment wrapText="1"/>
    </xf>
    <xf numFmtId="0" fontId="12" fillId="2" borderId="50" xfId="0" applyFont="1" applyFill="1" applyBorder="1"/>
    <xf numFmtId="0" fontId="12" fillId="0" borderId="55" xfId="0" applyFont="1" applyBorder="1" applyAlignment="1">
      <alignment vertical="top" wrapText="1"/>
    </xf>
    <xf numFmtId="0" fontId="12" fillId="0" borderId="9" xfId="0" applyFont="1" applyBorder="1" applyAlignment="1">
      <alignment vertical="top" wrapText="1"/>
    </xf>
    <xf numFmtId="0" fontId="0" fillId="4" borderId="7" xfId="0" applyFill="1" applyBorder="1" applyAlignment="1">
      <alignment vertical="top" wrapText="1"/>
    </xf>
    <xf numFmtId="0" fontId="12" fillId="0" borderId="56" xfId="0" applyFont="1" applyBorder="1" applyAlignment="1">
      <alignment vertical="top" wrapText="1"/>
    </xf>
    <xf numFmtId="0" fontId="8" fillId="4" borderId="4" xfId="0" applyFont="1" applyFill="1" applyBorder="1" applyAlignment="1">
      <alignment horizontal="center" vertical="top" wrapText="1"/>
    </xf>
    <xf numFmtId="0" fontId="12" fillId="0" borderId="3" xfId="0" applyFont="1" applyBorder="1" applyAlignment="1">
      <alignment horizontal="center" vertical="top" wrapText="1"/>
    </xf>
    <xf numFmtId="0" fontId="12" fillId="2" borderId="31" xfId="0" applyFont="1" applyFill="1" applyBorder="1" applyAlignment="1">
      <alignment wrapText="1"/>
    </xf>
    <xf numFmtId="0" fontId="41" fillId="0" borderId="0" xfId="0" applyFont="1"/>
    <xf numFmtId="0" fontId="13" fillId="2" borderId="3" xfId="0" applyFont="1" applyFill="1" applyBorder="1" applyAlignment="1">
      <alignment horizontal="right" vertical="center" wrapText="1"/>
    </xf>
    <xf numFmtId="0" fontId="12" fillId="0" borderId="51" xfId="0" applyFont="1" applyBorder="1" applyAlignment="1">
      <alignment horizontal="center" wrapText="1"/>
    </xf>
    <xf numFmtId="0" fontId="13" fillId="2" borderId="39" xfId="0" applyFont="1" applyFill="1" applyBorder="1" applyAlignment="1">
      <alignment horizontal="right" vertical="center" wrapText="1"/>
    </xf>
    <xf numFmtId="0" fontId="14" fillId="0" borderId="15" xfId="0" applyFont="1" applyBorder="1" applyAlignment="1">
      <alignment vertical="center" wrapText="1"/>
    </xf>
    <xf numFmtId="0" fontId="14" fillId="0" borderId="3" xfId="0" applyFont="1" applyBorder="1" applyAlignment="1">
      <alignment vertical="center" wrapText="1"/>
    </xf>
    <xf numFmtId="0" fontId="13" fillId="2" borderId="13" xfId="0" applyFont="1" applyFill="1" applyBorder="1" applyAlignment="1">
      <alignment horizontal="right"/>
    </xf>
    <xf numFmtId="0" fontId="46" fillId="0" borderId="7" xfId="0" applyFont="1" applyBorder="1" applyAlignment="1">
      <alignment vertical="center" wrapText="1"/>
    </xf>
    <xf numFmtId="0" fontId="12" fillId="2" borderId="3" xfId="0" applyFont="1" applyFill="1" applyBorder="1" applyAlignment="1">
      <alignment wrapText="1"/>
    </xf>
    <xf numFmtId="0" fontId="5" fillId="8" borderId="6" xfId="0" applyFont="1" applyFill="1" applyBorder="1" applyAlignment="1">
      <alignment horizontal="center" wrapText="1"/>
    </xf>
    <xf numFmtId="0" fontId="5" fillId="8" borderId="7" xfId="0" applyFont="1" applyFill="1" applyBorder="1" applyAlignment="1">
      <alignment horizontal="center"/>
    </xf>
    <xf numFmtId="0" fontId="5" fillId="8" borderId="34" xfId="0" applyFont="1" applyFill="1" applyBorder="1" applyAlignment="1" applyProtection="1">
      <alignment horizontal="left"/>
    </xf>
    <xf numFmtId="0" fontId="5" fillId="8" borderId="36" xfId="0" applyFont="1" applyFill="1" applyBorder="1" applyAlignment="1" applyProtection="1">
      <alignment horizontal="left"/>
    </xf>
    <xf numFmtId="0" fontId="5" fillId="8" borderId="31" xfId="0" applyFont="1" applyFill="1" applyBorder="1" applyAlignment="1" applyProtection="1">
      <alignment horizontal="left"/>
    </xf>
    <xf numFmtId="0" fontId="5" fillId="8" borderId="15" xfId="0" applyFont="1" applyFill="1" applyBorder="1" applyAlignment="1" applyProtection="1">
      <alignment horizontal="left"/>
    </xf>
    <xf numFmtId="0" fontId="5" fillId="8" borderId="39" xfId="0" applyFont="1" applyFill="1" applyBorder="1" applyAlignment="1" applyProtection="1">
      <alignment horizontal="left"/>
    </xf>
    <xf numFmtId="0" fontId="5" fillId="8" borderId="13" xfId="0" applyFont="1" applyFill="1" applyBorder="1" applyAlignment="1" applyProtection="1">
      <alignment horizontal="left"/>
    </xf>
    <xf numFmtId="0" fontId="8" fillId="2" borderId="15" xfId="0" applyFont="1" applyFill="1" applyBorder="1" applyAlignment="1" applyProtection="1">
      <alignment horizontal="left" vertical="center"/>
    </xf>
    <xf numFmtId="0" fontId="8" fillId="2" borderId="39" xfId="0" applyFont="1" applyFill="1" applyBorder="1" applyAlignment="1" applyProtection="1">
      <alignment horizontal="left" vertical="center"/>
    </xf>
    <xf numFmtId="0" fontId="8" fillId="2" borderId="13" xfId="0" applyFont="1" applyFill="1" applyBorder="1" applyAlignment="1" applyProtection="1">
      <alignment horizontal="left" vertical="center"/>
    </xf>
    <xf numFmtId="0" fontId="8" fillId="2" borderId="9" xfId="0" applyFont="1" applyFill="1" applyBorder="1" applyAlignment="1" applyProtection="1">
      <alignment horizontal="left" vertical="center"/>
    </xf>
    <xf numFmtId="0" fontId="8" fillId="2" borderId="10" xfId="0" applyFont="1" applyFill="1" applyBorder="1" applyAlignment="1" applyProtection="1">
      <alignment horizontal="left" vertical="center"/>
    </xf>
    <xf numFmtId="0" fontId="8" fillId="2" borderId="11" xfId="0" applyFont="1" applyFill="1" applyBorder="1" applyAlignment="1" applyProtection="1">
      <alignment horizontal="left" vertical="center"/>
    </xf>
    <xf numFmtId="0" fontId="23" fillId="2" borderId="9" xfId="0" applyFont="1" applyFill="1" applyBorder="1" applyAlignment="1" applyProtection="1">
      <alignment horizontal="left" vertical="center"/>
    </xf>
    <xf numFmtId="0" fontId="23" fillId="2" borderId="10" xfId="0" applyFont="1" applyFill="1" applyBorder="1" applyAlignment="1" applyProtection="1">
      <alignment horizontal="left" vertical="center"/>
    </xf>
    <xf numFmtId="0" fontId="23" fillId="2" borderId="11" xfId="0" applyFont="1" applyFill="1" applyBorder="1" applyAlignment="1" applyProtection="1">
      <alignment horizontal="left" vertical="center"/>
    </xf>
    <xf numFmtId="0" fontId="5" fillId="8" borderId="34" xfId="0" applyFont="1" applyFill="1" applyBorder="1" applyAlignment="1" applyProtection="1">
      <alignment horizontal="center" wrapText="1"/>
    </xf>
    <xf numFmtId="0" fontId="5" fillId="8" borderId="15" xfId="0" applyFont="1" applyFill="1" applyBorder="1" applyAlignment="1" applyProtection="1">
      <alignment horizontal="center"/>
    </xf>
    <xf numFmtId="0" fontId="5" fillId="8" borderId="42" xfId="0" applyFont="1" applyFill="1" applyBorder="1" applyAlignment="1" applyProtection="1">
      <alignment horizontal="center" wrapText="1"/>
    </xf>
    <xf numFmtId="0" fontId="5" fillId="8" borderId="43" xfId="0" applyFont="1" applyFill="1" applyBorder="1" applyAlignment="1" applyProtection="1">
      <alignment horizontal="center"/>
    </xf>
    <xf numFmtId="0" fontId="0" fillId="2" borderId="32" xfId="0" applyFont="1" applyFill="1" applyBorder="1" applyAlignment="1" applyProtection="1">
      <alignment horizontal="left" vertical="center"/>
    </xf>
    <xf numFmtId="0" fontId="0" fillId="2" borderId="33" xfId="0" applyFont="1" applyFill="1" applyBorder="1" applyAlignment="1" applyProtection="1">
      <alignment horizontal="left" vertical="center"/>
    </xf>
    <xf numFmtId="0" fontId="8" fillId="2" borderId="32" xfId="0" applyFont="1" applyFill="1" applyBorder="1" applyAlignment="1" applyProtection="1">
      <alignment horizontal="left" vertical="center"/>
    </xf>
    <xf numFmtId="0" fontId="8" fillId="2" borderId="0" xfId="0" applyFont="1" applyFill="1" applyBorder="1" applyAlignment="1" applyProtection="1">
      <alignment horizontal="left" vertical="center"/>
    </xf>
    <xf numFmtId="0" fontId="8" fillId="2" borderId="33" xfId="0" applyFont="1" applyFill="1" applyBorder="1" applyAlignment="1" applyProtection="1">
      <alignment horizontal="left" vertical="center"/>
    </xf>
    <xf numFmtId="0" fontId="0" fillId="2" borderId="15" xfId="0" applyFont="1" applyFill="1" applyBorder="1" applyAlignment="1" applyProtection="1">
      <alignment horizontal="left" vertical="center"/>
    </xf>
    <xf numFmtId="0" fontId="0" fillId="2" borderId="13" xfId="0" applyFont="1" applyFill="1" applyBorder="1" applyAlignment="1" applyProtection="1">
      <alignment horizontal="left" vertical="center"/>
    </xf>
    <xf numFmtId="0" fontId="28" fillId="2" borderId="32" xfId="0" applyFont="1" applyFill="1" applyBorder="1" applyAlignment="1" applyProtection="1">
      <alignment horizontal="left" vertical="center"/>
    </xf>
    <xf numFmtId="0" fontId="28" fillId="2" borderId="0" xfId="0" applyFont="1" applyFill="1" applyBorder="1" applyAlignment="1" applyProtection="1">
      <alignment horizontal="left" vertical="center"/>
    </xf>
    <xf numFmtId="0" fontId="28" fillId="2" borderId="33" xfId="0" applyFont="1" applyFill="1" applyBorder="1" applyAlignment="1" applyProtection="1">
      <alignment horizontal="left" vertical="center"/>
    </xf>
    <xf numFmtId="0" fontId="8" fillId="2" borderId="34" xfId="0" applyFont="1" applyFill="1" applyBorder="1" applyAlignment="1" applyProtection="1">
      <alignment horizontal="left" vertical="center"/>
    </xf>
    <xf numFmtId="0" fontId="8" fillId="2" borderId="36" xfId="0" applyFont="1" applyFill="1" applyBorder="1" applyAlignment="1" applyProtection="1">
      <alignment horizontal="left" vertical="center"/>
    </xf>
    <xf numFmtId="0" fontId="8" fillId="2" borderId="31" xfId="0" applyFont="1" applyFill="1" applyBorder="1" applyAlignment="1" applyProtection="1">
      <alignment horizontal="left" vertical="center"/>
    </xf>
    <xf numFmtId="0" fontId="5" fillId="8" borderId="3" xfId="0" applyFont="1" applyFill="1" applyBorder="1" applyAlignment="1" applyProtection="1">
      <alignment horizontal="left"/>
    </xf>
    <xf numFmtId="0" fontId="5" fillId="8" borderId="9" xfId="0" applyFont="1" applyFill="1" applyBorder="1" applyAlignment="1" applyProtection="1">
      <alignment horizontal="center"/>
    </xf>
    <xf numFmtId="0" fontId="5" fillId="8" borderId="11" xfId="0" applyFont="1" applyFill="1" applyBorder="1" applyAlignment="1" applyProtection="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8" borderId="11" xfId="0" applyFont="1" applyFill="1" applyBorder="1" applyAlignment="1">
      <alignment horizontal="center"/>
    </xf>
    <xf numFmtId="0" fontId="8" fillId="4" borderId="34" xfId="0" applyFont="1" applyFill="1" applyBorder="1" applyAlignment="1" applyProtection="1">
      <alignment horizontal="left" vertical="center"/>
      <protection locked="0"/>
    </xf>
    <xf numFmtId="0" fontId="8" fillId="4" borderId="36" xfId="0" applyFont="1" applyFill="1" applyBorder="1" applyAlignment="1" applyProtection="1">
      <alignment horizontal="left" vertical="center"/>
      <protection locked="0"/>
    </xf>
    <xf numFmtId="0" fontId="8" fillId="4" borderId="31" xfId="0" applyFont="1" applyFill="1" applyBorder="1" applyAlignment="1" applyProtection="1">
      <alignment horizontal="left" vertical="center"/>
      <protection locked="0"/>
    </xf>
    <xf numFmtId="0" fontId="23" fillId="4" borderId="32" xfId="0" applyFont="1" applyFill="1" applyBorder="1" applyAlignment="1" applyProtection="1">
      <alignment horizontal="left" vertical="center"/>
    </xf>
    <xf numFmtId="0" fontId="23" fillId="4" borderId="33" xfId="0" applyFont="1" applyFill="1" applyBorder="1" applyAlignment="1" applyProtection="1">
      <alignment horizontal="left" vertical="center"/>
    </xf>
    <xf numFmtId="0" fontId="8" fillId="4" borderId="32" xfId="0" applyFont="1" applyFill="1" applyBorder="1" applyAlignment="1" applyProtection="1">
      <alignment horizontal="left" vertical="center"/>
    </xf>
    <xf numFmtId="0" fontId="8" fillId="4" borderId="0" xfId="0" applyFont="1" applyFill="1" applyBorder="1" applyAlignment="1" applyProtection="1">
      <alignment horizontal="left" vertical="center"/>
    </xf>
    <xf numFmtId="0" fontId="8" fillId="4" borderId="33" xfId="0" applyFont="1" applyFill="1" applyBorder="1" applyAlignment="1" applyProtection="1">
      <alignment horizontal="left" vertical="center"/>
    </xf>
    <xf numFmtId="0" fontId="8" fillId="4" borderId="15" xfId="0" applyFont="1" applyFill="1" applyBorder="1" applyAlignment="1" applyProtection="1">
      <alignment horizontal="left" vertical="center"/>
      <protection locked="0"/>
    </xf>
    <xf numFmtId="0" fontId="8" fillId="4" borderId="39" xfId="0" applyFont="1" applyFill="1" applyBorder="1" applyAlignment="1" applyProtection="1">
      <alignment horizontal="left" vertical="center"/>
      <protection locked="0"/>
    </xf>
    <xf numFmtId="0" fontId="8" fillId="4" borderId="13" xfId="0" applyFont="1" applyFill="1" applyBorder="1" applyAlignment="1" applyProtection="1">
      <alignment horizontal="left" vertical="center"/>
      <protection locked="0"/>
    </xf>
    <xf numFmtId="0" fontId="23" fillId="4" borderId="15" xfId="0" applyFont="1" applyFill="1" applyBorder="1" applyAlignment="1" applyProtection="1">
      <alignment horizontal="left" vertical="center"/>
    </xf>
    <xf numFmtId="0" fontId="23" fillId="4" borderId="13" xfId="0" applyFont="1" applyFill="1" applyBorder="1" applyAlignment="1" applyProtection="1">
      <alignment horizontal="left" vertical="center"/>
    </xf>
    <xf numFmtId="0" fontId="8" fillId="4" borderId="15" xfId="0" applyFont="1" applyFill="1" applyBorder="1" applyAlignment="1" applyProtection="1">
      <alignment horizontal="left" vertical="center"/>
    </xf>
    <xf numFmtId="0" fontId="8" fillId="4" borderId="39" xfId="0" applyFont="1" applyFill="1" applyBorder="1" applyAlignment="1" applyProtection="1">
      <alignment horizontal="left" vertical="center"/>
    </xf>
    <xf numFmtId="0" fontId="8" fillId="4" borderId="13" xfId="0" applyFont="1" applyFill="1" applyBorder="1" applyAlignment="1" applyProtection="1">
      <alignment horizontal="left" vertical="center"/>
    </xf>
    <xf numFmtId="0" fontId="5" fillId="8" borderId="3" xfId="0" applyFont="1" applyFill="1" applyBorder="1" applyAlignment="1" applyProtection="1">
      <alignment horizontal="left" vertical="center"/>
    </xf>
    <xf numFmtId="0" fontId="8" fillId="4" borderId="32"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0" fontId="8" fillId="4" borderId="33" xfId="0" applyFont="1" applyFill="1" applyBorder="1" applyAlignment="1" applyProtection="1">
      <alignment horizontal="left" vertical="center"/>
      <protection locked="0"/>
    </xf>
    <xf numFmtId="0" fontId="23" fillId="2" borderId="32" xfId="0" applyFont="1" applyFill="1" applyBorder="1" applyAlignment="1" applyProtection="1">
      <alignment horizontal="left" vertical="center"/>
    </xf>
    <xf numFmtId="0" fontId="23" fillId="2" borderId="33" xfId="0" applyFont="1" applyFill="1" applyBorder="1" applyAlignment="1" applyProtection="1">
      <alignment horizontal="left" vertical="center"/>
    </xf>
    <xf numFmtId="180" fontId="8" fillId="4" borderId="32" xfId="0" applyNumberFormat="1" applyFont="1" applyFill="1" applyBorder="1" applyAlignment="1" applyProtection="1">
      <alignment horizontal="left" vertical="center"/>
    </xf>
    <xf numFmtId="180" fontId="8" fillId="4" borderId="0" xfId="0" applyNumberFormat="1" applyFont="1" applyFill="1" applyBorder="1" applyAlignment="1" applyProtection="1">
      <alignment horizontal="left" vertical="center"/>
    </xf>
    <xf numFmtId="180" fontId="8" fillId="4" borderId="33" xfId="0" applyNumberFormat="1" applyFont="1" applyFill="1" applyBorder="1" applyAlignment="1" applyProtection="1">
      <alignment horizontal="left" vertical="center"/>
    </xf>
    <xf numFmtId="0" fontId="23" fillId="2" borderId="40" xfId="0" applyFont="1" applyFill="1" applyBorder="1" applyAlignment="1" applyProtection="1">
      <alignment horizontal="left" vertical="center"/>
    </xf>
    <xf numFmtId="0" fontId="23" fillId="2" borderId="41" xfId="0" applyFont="1" applyFill="1" applyBorder="1" applyAlignment="1" applyProtection="1">
      <alignment horizontal="left" vertical="center"/>
    </xf>
    <xf numFmtId="0" fontId="5" fillId="8" borderId="9" xfId="0" applyFont="1" applyFill="1" applyBorder="1" applyAlignment="1" applyProtection="1">
      <alignment horizontal="center" vertical="center"/>
    </xf>
    <xf numFmtId="0" fontId="5" fillId="8" borderId="11" xfId="0" applyFont="1" applyFill="1" applyBorder="1" applyAlignment="1" applyProtection="1">
      <alignment horizontal="center" vertical="center"/>
    </xf>
    <xf numFmtId="0" fontId="23" fillId="2" borderId="34" xfId="0" applyFont="1" applyFill="1" applyBorder="1" applyAlignment="1" applyProtection="1">
      <alignment horizontal="left" vertical="center"/>
    </xf>
    <xf numFmtId="0" fontId="23" fillId="2" borderId="31" xfId="0" applyFont="1" applyFill="1" applyBorder="1" applyAlignment="1" applyProtection="1">
      <alignment horizontal="left" vertical="center"/>
    </xf>
    <xf numFmtId="0" fontId="8" fillId="4" borderId="34" xfId="0" applyFont="1" applyFill="1" applyBorder="1" applyAlignment="1" applyProtection="1">
      <alignment horizontal="left" vertical="center"/>
    </xf>
    <xf numFmtId="0" fontId="8" fillId="4" borderId="36" xfId="0" applyFont="1" applyFill="1" applyBorder="1" applyAlignment="1" applyProtection="1">
      <alignment horizontal="left" vertical="center"/>
    </xf>
    <xf numFmtId="0" fontId="8" fillId="4" borderId="31" xfId="0" applyFont="1" applyFill="1" applyBorder="1" applyAlignment="1" applyProtection="1">
      <alignment horizontal="left" vertical="center"/>
    </xf>
    <xf numFmtId="0" fontId="5" fillId="8" borderId="9" xfId="0" applyFont="1" applyFill="1" applyBorder="1" applyAlignment="1" applyProtection="1">
      <alignment horizontal="center" vertical="center" wrapText="1"/>
    </xf>
    <xf numFmtId="0" fontId="5" fillId="8" borderId="11" xfId="0" applyFont="1" applyFill="1" applyBorder="1" applyAlignment="1" applyProtection="1">
      <alignment horizontal="center" vertical="center" wrapText="1"/>
    </xf>
    <xf numFmtId="0" fontId="5" fillId="4" borderId="0" xfId="0" applyFont="1" applyFill="1" applyBorder="1" applyAlignment="1" applyProtection="1">
      <alignment horizontal="center" vertical="center"/>
    </xf>
    <xf numFmtId="0" fontId="5" fillId="8" borderId="37" xfId="0" applyFont="1" applyFill="1" applyBorder="1" applyAlignment="1" applyProtection="1">
      <alignment horizontal="center" wrapText="1"/>
    </xf>
    <xf numFmtId="0" fontId="0" fillId="0" borderId="38" xfId="0" applyBorder="1" applyAlignment="1">
      <alignment horizontal="center"/>
    </xf>
    <xf numFmtId="0" fontId="0" fillId="0" borderId="15" xfId="0" applyBorder="1" applyAlignment="1">
      <alignment horizontal="center"/>
    </xf>
    <xf numFmtId="0" fontId="5" fillId="8" borderId="6" xfId="0" applyFont="1" applyFill="1" applyBorder="1" applyAlignment="1" applyProtection="1">
      <alignment horizontal="center" vertical="center" wrapText="1"/>
    </xf>
    <xf numFmtId="0" fontId="5" fillId="8" borderId="7" xfId="0" applyFont="1" applyFill="1" applyBorder="1" applyAlignment="1" applyProtection="1">
      <alignment horizontal="center" vertical="center" wrapText="1"/>
    </xf>
    <xf numFmtId="0" fontId="3" fillId="3" borderId="0" xfId="0" applyFont="1" applyFill="1" applyAlignment="1">
      <alignment horizontal="left"/>
    </xf>
    <xf numFmtId="0" fontId="16" fillId="7" borderId="18" xfId="0" applyFont="1" applyFill="1" applyBorder="1" applyAlignment="1">
      <alignment horizontal="left"/>
    </xf>
    <xf numFmtId="0" fontId="5" fillId="7" borderId="19" xfId="0" applyFont="1" applyFill="1" applyBorder="1" applyAlignment="1">
      <alignment horizontal="left"/>
    </xf>
    <xf numFmtId="0" fontId="5" fillId="7" borderId="20"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12" fillId="2" borderId="30" xfId="0" applyFont="1" applyFill="1" applyBorder="1" applyAlignment="1">
      <alignment wrapText="1"/>
    </xf>
    <xf numFmtId="0" fontId="12" fillId="0" borderId="57" xfId="0" applyFont="1" applyBorder="1" applyAlignment="1">
      <alignment wrapText="1"/>
    </xf>
    <xf numFmtId="0" fontId="12" fillId="0" borderId="9" xfId="0" applyFont="1" applyBorder="1" applyAlignment="1">
      <alignment horizontal="left" vertical="top" wrapText="1"/>
    </xf>
    <xf numFmtId="0" fontId="12" fillId="0" borderId="56" xfId="0" applyFont="1" applyBorder="1" applyAlignment="1">
      <alignment horizontal="left" vertical="top" wrapText="1"/>
    </xf>
    <xf numFmtId="0" fontId="12" fillId="0" borderId="9" xfId="0" applyFont="1" applyBorder="1" applyAlignment="1">
      <alignment vertical="top" wrapText="1"/>
    </xf>
    <xf numFmtId="0" fontId="12" fillId="0" borderId="56" xfId="0" applyFont="1" applyBorder="1" applyAlignment="1">
      <alignment vertical="top" wrapText="1"/>
    </xf>
    <xf numFmtId="0" fontId="11" fillId="0" borderId="21" xfId="0" applyFont="1" applyBorder="1" applyAlignment="1">
      <alignment horizontal="left" vertical="center" wrapText="1"/>
    </xf>
    <xf numFmtId="0" fontId="14" fillId="0" borderId="9" xfId="0" applyFont="1" applyBorder="1" applyAlignment="1">
      <alignment vertical="center" wrapText="1"/>
    </xf>
    <xf numFmtId="0" fontId="14" fillId="0" borderId="10" xfId="0" applyFont="1" applyBorder="1" applyAlignment="1">
      <alignment vertical="center" wrapText="1"/>
    </xf>
    <xf numFmtId="0" fontId="12" fillId="0" borderId="10" xfId="0" applyFont="1" applyBorder="1" applyAlignment="1">
      <alignment vertical="center" wrapText="1"/>
    </xf>
    <xf numFmtId="0" fontId="12" fillId="0" borderId="11" xfId="0" applyFont="1" applyBorder="1" applyAlignment="1">
      <alignment vertical="center" wrapText="1"/>
    </xf>
    <xf numFmtId="0" fontId="12" fillId="0" borderId="9" xfId="0" applyFont="1" applyBorder="1" applyAlignment="1">
      <alignment vertical="center" wrapText="1"/>
    </xf>
    <xf numFmtId="0" fontId="13" fillId="2" borderId="47" xfId="0" applyFont="1" applyFill="1" applyBorder="1"/>
    <xf numFmtId="0" fontId="12" fillId="0" borderId="53" xfId="0" applyFont="1" applyBorder="1"/>
    <xf numFmtId="0" fontId="12" fillId="0" borderId="28" xfId="0" applyFont="1" applyBorder="1" applyAlignment="1">
      <alignment vertical="top" wrapText="1"/>
    </xf>
    <xf numFmtId="0" fontId="12" fillId="0" borderId="54" xfId="0" applyFont="1" applyBorder="1" applyAlignment="1">
      <alignment vertical="top" wrapText="1"/>
    </xf>
    <xf numFmtId="0" fontId="12" fillId="0" borderId="9" xfId="0" applyFont="1" applyBorder="1" applyAlignment="1">
      <alignment horizontal="center" vertical="top" wrapText="1"/>
    </xf>
    <xf numFmtId="0" fontId="12" fillId="0" borderId="56" xfId="0" applyFont="1" applyBorder="1" applyAlignment="1">
      <alignment horizontal="center" vertical="top" wrapText="1"/>
    </xf>
    <xf numFmtId="0" fontId="45" fillId="0" borderId="10" xfId="0" applyFont="1" applyBorder="1" applyAlignment="1">
      <alignment vertical="center" wrapText="1"/>
    </xf>
    <xf numFmtId="0" fontId="11" fillId="0" borderId="0" xfId="0" applyFont="1" applyBorder="1" applyAlignment="1">
      <alignment horizontal="left" vertical="center" wrapText="1"/>
    </xf>
    <xf numFmtId="0" fontId="14" fillId="0" borderId="15" xfId="0" applyFont="1" applyBorder="1" applyAlignment="1">
      <alignment vertical="center" wrapText="1"/>
    </xf>
    <xf numFmtId="0" fontId="14" fillId="0" borderId="39" xfId="0" applyFont="1" applyBorder="1" applyAlignment="1">
      <alignment vertical="center" wrapText="1"/>
    </xf>
    <xf numFmtId="0" fontId="14" fillId="0" borderId="7" xfId="0" applyFont="1" applyBorder="1" applyAlignment="1">
      <alignment wrapText="1"/>
    </xf>
    <xf numFmtId="0" fontId="14" fillId="4" borderId="7" xfId="0" applyFont="1" applyFill="1" applyBorder="1" applyAlignment="1">
      <alignment vertical="top" wrapText="1"/>
    </xf>
    <xf numFmtId="0" fontId="14" fillId="4" borderId="13" xfId="0" applyFont="1" applyFill="1" applyBorder="1" applyAlignment="1">
      <alignment vertical="top" wrapText="1"/>
    </xf>
    <xf numFmtId="0" fontId="14" fillId="0" borderId="7" xfId="0" quotePrefix="1" applyFont="1" applyBorder="1" applyAlignment="1">
      <alignment wrapText="1"/>
    </xf>
    <xf numFmtId="0" fontId="41" fillId="4" borderId="3" xfId="0" applyFont="1" applyFill="1" applyBorder="1" applyAlignment="1">
      <alignment vertical="top" wrapText="1"/>
    </xf>
    <xf numFmtId="0" fontId="41" fillId="4" borderId="7" xfId="0" applyFont="1" applyFill="1" applyBorder="1" applyAlignment="1">
      <alignment vertical="top" wrapText="1"/>
    </xf>
  </cellXfs>
  <cellStyles count="7">
    <cellStyle name="Hyperlink 2" xfId="3" xr:uid="{00000000-0005-0000-0000-000027000000}"/>
    <cellStyle name="Normal 2" xfId="4" xr:uid="{00000000-0005-0000-0000-00002B000000}"/>
    <cellStyle name="Percent 2" xfId="5" xr:uid="{00000000-0005-0000-0000-000033000000}"/>
    <cellStyle name="常规" xfId="0" builtinId="0"/>
    <cellStyle name="常规 2" xfId="6" xr:uid="{1B149E69-44CC-41A9-8C82-519AA168036C}"/>
    <cellStyle name="百分比" xfId="2" builtinId="5"/>
    <cellStyle name="超链接" xfId="1" builtinId="8"/>
  </cellStyles>
  <dxfs count="48">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ill>
        <patternFill patternType="solid">
          <bgColor indexed="43"/>
        </patternFill>
      </fill>
    </dxf>
    <dxf>
      <font>
        <b/>
        <i val="0"/>
        <color auto="1"/>
      </font>
      <fill>
        <patternFill patternType="solid">
          <bgColor indexed="13"/>
        </patternFill>
      </fill>
    </dxf>
    <dxf>
      <font>
        <b/>
        <i val="0"/>
        <color indexed="9"/>
      </font>
      <fill>
        <patternFill patternType="solid">
          <bgColor indexed="10"/>
        </patternFill>
      </fill>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333333"/>
    </indexed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6001218759522"/>
          <c:y val="8.0808147234180394E-2"/>
          <c:w val="0.816006375049805"/>
          <c:h val="0.83838452755462101"/>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Snapshot!$J$37</c:f>
              <c:numCache>
                <c:formatCode>#,##0</c:formatCode>
                <c:ptCount val="1"/>
                <c:pt idx="0">
                  <c:v>0</c:v>
                </c:pt>
              </c:numCache>
            </c:numRef>
          </c:val>
          <c:extLst>
            <c:ext xmlns:c16="http://schemas.microsoft.com/office/drawing/2014/chart" uri="{C3380CC4-5D6E-409C-BE32-E72D297353CC}">
              <c16:uniqueId val="{00000000-B22F-42D3-9682-63CD5BA37249}"/>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Snapshot!$J$40</c:f>
              <c:numCache>
                <c:formatCode>#,##0</c:formatCode>
                <c:ptCount val="1"/>
                <c:pt idx="0">
                  <c:v>0</c:v>
                </c:pt>
              </c:numCache>
            </c:numRef>
          </c:val>
          <c:extLst>
            <c:ext xmlns:c16="http://schemas.microsoft.com/office/drawing/2014/chart" uri="{C3380CC4-5D6E-409C-BE32-E72D297353CC}">
              <c16:uniqueId val="{00000001-B22F-42D3-9682-63CD5BA37249}"/>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Snapshot!$J$38</c:f>
              <c:numCache>
                <c:formatCode>#,##0</c:formatCode>
                <c:ptCount val="1"/>
                <c:pt idx="0">
                  <c:v>0</c:v>
                </c:pt>
              </c:numCache>
            </c:numRef>
          </c:val>
          <c:extLst>
            <c:ext xmlns:c16="http://schemas.microsoft.com/office/drawing/2014/chart" uri="{C3380CC4-5D6E-409C-BE32-E72D297353CC}">
              <c16:uniqueId val="{00000002-B22F-42D3-9682-63CD5BA37249}"/>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Snapshot!$J$39</c:f>
              <c:numCache>
                <c:formatCode>#,##0</c:formatCode>
                <c:ptCount val="1"/>
                <c:pt idx="0">
                  <c:v>0</c:v>
                </c:pt>
              </c:numCache>
            </c:numRef>
          </c:val>
          <c:extLst>
            <c:ext xmlns:c16="http://schemas.microsoft.com/office/drawing/2014/chart" uri="{C3380CC4-5D6E-409C-BE32-E72D297353CC}">
              <c16:uniqueId val="{00000003-B22F-42D3-9682-63CD5BA37249}"/>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Snapshot!$J$36</c:f>
              <c:numCache>
                <c:formatCode>#,##0</c:formatCode>
                <c:ptCount val="1"/>
                <c:pt idx="0">
                  <c:v>0</c:v>
                </c:pt>
              </c:numCache>
            </c:numRef>
          </c:val>
          <c:extLst>
            <c:ext xmlns:c16="http://schemas.microsoft.com/office/drawing/2014/chart" uri="{C3380CC4-5D6E-409C-BE32-E72D297353CC}">
              <c16:uniqueId val="{00000004-B22F-42D3-9682-63CD5BA37249}"/>
            </c:ext>
          </c:extLst>
        </c:ser>
        <c:dLbls>
          <c:showLegendKey val="0"/>
          <c:showVal val="0"/>
          <c:showCatName val="0"/>
          <c:showSerName val="0"/>
          <c:showPercent val="0"/>
          <c:showBubbleSize val="0"/>
        </c:dLbls>
        <c:gapWidth val="100"/>
        <c:axId val="98182272"/>
        <c:axId val="98183808"/>
      </c:barChart>
      <c:catAx>
        <c:axId val="98182272"/>
        <c:scaling>
          <c:orientation val="minMax"/>
        </c:scaling>
        <c:delete val="0"/>
        <c:axPos val="b"/>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25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3808"/>
        <c:crosses val="autoZero"/>
        <c:auto val="1"/>
        <c:lblAlgn val="ctr"/>
        <c:lblOffset val="100"/>
        <c:tickLblSkip val="1"/>
        <c:noMultiLvlLbl val="0"/>
      </c:catAx>
      <c:valAx>
        <c:axId val="98183808"/>
        <c:scaling>
          <c:orientation val="minMax"/>
        </c:scaling>
        <c:delete val="0"/>
        <c:axPos val="l"/>
        <c:majorGridlines>
          <c:spPr>
            <a:ln w="3175" cap="flat" cmpd="sng" algn="ctr">
              <a:solidFill>
                <a:srgbClr val="000000"/>
              </a:solidFill>
              <a:prstDash val="solid"/>
              <a:round/>
            </a:ln>
          </c:spPr>
        </c:majorGridlines>
        <c:numFmt formatCode="#,##0"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981822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315934393729401"/>
          <c:y val="8.0808147234180394E-2"/>
          <c:w val="0.71053022863069404"/>
          <c:h val="0.84175153368937905"/>
        </c:manualLayout>
      </c:layout>
      <c:barChart>
        <c:barDir val="col"/>
        <c:grouping val="clustered"/>
        <c:varyColors val="0"/>
        <c:ser>
          <c:idx val="1"/>
          <c:order val="0"/>
          <c:tx>
            <c:strRef>
              <c:f>Snapshot!$G$37</c:f>
              <c:strCache>
                <c:ptCount val="1"/>
                <c:pt idx="0">
                  <c:v>Passed</c:v>
                </c:pt>
              </c:strCache>
            </c:strRef>
          </c:tx>
          <c:spPr>
            <a:gradFill rotWithShape="0">
              <a:gsLst>
                <a:gs pos="0">
                  <a:srgbClr xmlns:mc="http://schemas.openxmlformats.org/markup-compatibility/2006" xmlns:a14="http://schemas.microsoft.com/office/drawing/2010/main" val="007600" mc:Ignorable="a14" a14:legacySpreadsheetColorIndex="11">
                    <a:gamma/>
                    <a:shade val="46275"/>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7600" mc:Ignorable="a14" a14:legacySpreadsheetColorIndex="11">
                    <a:gamma/>
                    <a:shade val="46275"/>
                    <a:invGamma/>
                  </a:srgbClr>
                </a:gs>
              </a:gsLst>
              <a:lin ang="0" scaled="1"/>
            </a:gradFill>
            <a:ln w="25400">
              <a:noFill/>
            </a:ln>
          </c:spPr>
          <c:invertIfNegative val="0"/>
          <c:val>
            <c:numRef>
              <c:f>Snapshot!$L$37</c:f>
              <c:numCache>
                <c:formatCode>#,##0.0\ \h</c:formatCode>
                <c:ptCount val="1"/>
                <c:pt idx="0">
                  <c:v>0</c:v>
                </c:pt>
              </c:numCache>
            </c:numRef>
          </c:val>
          <c:extLst>
            <c:ext xmlns:c16="http://schemas.microsoft.com/office/drawing/2014/chart" uri="{C3380CC4-5D6E-409C-BE32-E72D297353CC}">
              <c16:uniqueId val="{00000000-CBA4-4EB9-80EE-BFA698AF4986}"/>
            </c:ext>
          </c:extLst>
        </c:ser>
        <c:ser>
          <c:idx val="4"/>
          <c:order val="1"/>
          <c:tx>
            <c:strRef>
              <c:f>Snapshot!$G$40</c:f>
              <c:strCache>
                <c:ptCount val="1"/>
                <c:pt idx="0">
                  <c:v>Blocked</c:v>
                </c:pt>
              </c:strCache>
            </c:strRef>
          </c:tx>
          <c:spPr>
            <a:gradFill rotWithShape="0">
              <a:gsLst>
                <a:gs pos="0">
                  <a:srgbClr xmlns:mc="http://schemas.openxmlformats.org/markup-compatibility/2006" xmlns:a14="http://schemas.microsoft.com/office/drawing/2010/main" val="767600" mc:Ignorable="a14" a14:legacySpreadsheetColorIndex="13">
                    <a:gamma/>
                    <a:shade val="46275"/>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767600" mc:Ignorable="a14" a14:legacySpreadsheetColorIndex="13">
                    <a:gamma/>
                    <a:shade val="46275"/>
                    <a:invGamma/>
                  </a:srgbClr>
                </a:gs>
              </a:gsLst>
              <a:lin ang="0" scaled="1"/>
            </a:gradFill>
            <a:ln w="25400">
              <a:noFill/>
            </a:ln>
          </c:spPr>
          <c:invertIfNegative val="0"/>
          <c:val>
            <c:numRef>
              <c:f>Snapshot!$L$40</c:f>
              <c:numCache>
                <c:formatCode>#,##0.0\ \h</c:formatCode>
                <c:ptCount val="1"/>
                <c:pt idx="0">
                  <c:v>0</c:v>
                </c:pt>
              </c:numCache>
            </c:numRef>
          </c:val>
          <c:extLst>
            <c:ext xmlns:c16="http://schemas.microsoft.com/office/drawing/2014/chart" uri="{C3380CC4-5D6E-409C-BE32-E72D297353CC}">
              <c16:uniqueId val="{00000001-CBA4-4EB9-80EE-BFA698AF4986}"/>
            </c:ext>
          </c:extLst>
        </c:ser>
        <c:ser>
          <c:idx val="2"/>
          <c:order val="2"/>
          <c:tx>
            <c:strRef>
              <c:f>Snapshot!$G$38</c:f>
              <c:strCache>
                <c:ptCount val="1"/>
                <c:pt idx="0">
                  <c:v>Failed</c:v>
                </c:pt>
              </c:strCache>
            </c:strRef>
          </c:tx>
          <c:spPr>
            <a:gradFill rotWithShape="0">
              <a:gsLst>
                <a:gs pos="0">
                  <a:srgbClr xmlns:mc="http://schemas.openxmlformats.org/markup-compatibility/2006" xmlns:a14="http://schemas.microsoft.com/office/drawing/2010/main" val="760000" mc:Ignorable="a14" a14:legacySpreadsheetColorIndex="10">
                    <a:gamma/>
                    <a:shade val="46275"/>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760000" mc:Ignorable="a14" a14:legacySpreadsheetColorIndex="10">
                    <a:gamma/>
                    <a:shade val="46275"/>
                    <a:invGamma/>
                  </a:srgbClr>
                </a:gs>
              </a:gsLst>
              <a:lin ang="0" scaled="1"/>
            </a:gradFill>
            <a:ln w="25400">
              <a:noFill/>
            </a:ln>
          </c:spPr>
          <c:invertIfNegative val="0"/>
          <c:val>
            <c:numRef>
              <c:f>Snapshot!$L$38</c:f>
              <c:numCache>
                <c:formatCode>#,##0.0\ \h</c:formatCode>
                <c:ptCount val="1"/>
                <c:pt idx="0">
                  <c:v>0</c:v>
                </c:pt>
              </c:numCache>
            </c:numRef>
          </c:val>
          <c:extLst>
            <c:ext xmlns:c16="http://schemas.microsoft.com/office/drawing/2014/chart" uri="{C3380CC4-5D6E-409C-BE32-E72D297353CC}">
              <c16:uniqueId val="{00000002-CBA4-4EB9-80EE-BFA698AF4986}"/>
            </c:ext>
          </c:extLst>
        </c:ser>
        <c:ser>
          <c:idx val="3"/>
          <c:order val="3"/>
          <c:tx>
            <c:strRef>
              <c:f>Snapshot!$G$39</c:f>
              <c:strCache>
                <c:ptCount val="1"/>
                <c:pt idx="0">
                  <c:v>Skipped</c:v>
                </c:pt>
              </c:strCache>
            </c:strRef>
          </c:tx>
          <c:spPr>
            <a:gradFill rotWithShape="0">
              <a:gsLst>
                <a:gs pos="0">
                  <a:srgbClr xmlns:mc="http://schemas.openxmlformats.org/markup-compatibility/2006" xmlns:a14="http://schemas.microsoft.com/office/drawing/2010/main" val="6C6C6C" mc:Ignorable="a14" a14:legacySpreadsheetColorIndex="22">
                    <a:gamma/>
                    <a:shade val="46275"/>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6C6C6C" mc:Ignorable="a14" a14:legacySpreadsheetColorIndex="22">
                    <a:gamma/>
                    <a:shade val="46275"/>
                    <a:invGamma/>
                  </a:srgbClr>
                </a:gs>
              </a:gsLst>
              <a:lin ang="0" scaled="1"/>
            </a:gradFill>
            <a:ln w="25400">
              <a:noFill/>
            </a:ln>
          </c:spPr>
          <c:invertIfNegative val="0"/>
          <c:val>
            <c:numRef>
              <c:f>Snapshot!$L$39</c:f>
              <c:numCache>
                <c:formatCode>#,##0.0\ \h</c:formatCode>
                <c:ptCount val="1"/>
                <c:pt idx="0">
                  <c:v>0</c:v>
                </c:pt>
              </c:numCache>
            </c:numRef>
          </c:val>
          <c:extLst>
            <c:ext xmlns:c16="http://schemas.microsoft.com/office/drawing/2014/chart" uri="{C3380CC4-5D6E-409C-BE32-E72D297353CC}">
              <c16:uniqueId val="{00000003-CBA4-4EB9-80EE-BFA698AF4986}"/>
            </c:ext>
          </c:extLst>
        </c:ser>
        <c:ser>
          <c:idx val="0"/>
          <c:order val="4"/>
          <c:tx>
            <c:strRef>
              <c:f>Snapshot!$G$36</c:f>
              <c:strCache>
                <c:ptCount val="1"/>
                <c:pt idx="0">
                  <c:v>Untested</c:v>
                </c:pt>
              </c:strCache>
            </c:strRef>
          </c:tx>
          <c:spPr>
            <a:gradFill rotWithShape="0">
              <a:gsLst>
                <a:gs pos="0">
                  <a:srgbClr xmlns:mc="http://schemas.openxmlformats.org/markup-compatibility/2006" xmlns:a14="http://schemas.microsoft.com/office/drawing/2010/main" val="767647" mc:Ignorable="a14" a14:legacySpreadsheetColorIndex="43">
                    <a:gamma/>
                    <a:shade val="46275"/>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767647" mc:Ignorable="a14" a14:legacySpreadsheetColorIndex="43">
                    <a:gamma/>
                    <a:shade val="46275"/>
                    <a:invGamma/>
                  </a:srgbClr>
                </a:gs>
              </a:gsLst>
              <a:lin ang="0" scaled="1"/>
            </a:gradFill>
            <a:ln w="25400">
              <a:noFill/>
            </a:ln>
          </c:spPr>
          <c:invertIfNegative val="0"/>
          <c:val>
            <c:numRef>
              <c:f>Snapshot!$L$36</c:f>
              <c:numCache>
                <c:formatCode>#,##0.0\ \h</c:formatCode>
                <c:ptCount val="1"/>
                <c:pt idx="0">
                  <c:v>0</c:v>
                </c:pt>
              </c:numCache>
            </c:numRef>
          </c:val>
          <c:extLst>
            <c:ext xmlns:c16="http://schemas.microsoft.com/office/drawing/2014/chart" uri="{C3380CC4-5D6E-409C-BE32-E72D297353CC}">
              <c16:uniqueId val="{00000004-CBA4-4EB9-80EE-BFA698AF4986}"/>
            </c:ext>
          </c:extLst>
        </c:ser>
        <c:dLbls>
          <c:showLegendKey val="0"/>
          <c:showVal val="0"/>
          <c:showCatName val="0"/>
          <c:showSerName val="0"/>
          <c:showPercent val="0"/>
          <c:showBubbleSize val="0"/>
        </c:dLbls>
        <c:gapWidth val="100"/>
        <c:axId val="115369472"/>
        <c:axId val="115371008"/>
      </c:barChart>
      <c:catAx>
        <c:axId val="115369472"/>
        <c:scaling>
          <c:orientation val="minMax"/>
        </c:scaling>
        <c:delete val="0"/>
        <c:axPos val="b"/>
        <c:majorTickMark val="none"/>
        <c:minorTickMark val="none"/>
        <c:tickLblPos val="none"/>
        <c:spPr>
          <a:ln w="3175" cap="flat" cmpd="sng" algn="ctr">
            <a:solidFill>
              <a:srgbClr val="000000"/>
            </a:solidFill>
            <a:prstDash val="solid"/>
            <a:round/>
          </a:ln>
        </c:spPr>
        <c:txPr>
          <a:bodyPr rot="-60000000" spcFirstLastPara="0" vertOverflow="ellipsis" vert="horz" wrap="square" anchor="ctr" anchorCtr="1"/>
          <a:lstStyle/>
          <a:p>
            <a:pPr>
              <a:defRPr lang="zh-CN" sz="275"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71008"/>
        <c:crosses val="autoZero"/>
        <c:auto val="1"/>
        <c:lblAlgn val="ctr"/>
        <c:lblOffset val="100"/>
        <c:noMultiLvlLbl val="0"/>
      </c:catAx>
      <c:valAx>
        <c:axId val="115371008"/>
        <c:scaling>
          <c:orientation val="minMax"/>
        </c:scaling>
        <c:delete val="0"/>
        <c:axPos val="l"/>
        <c:majorGridlines>
          <c:spPr>
            <a:ln w="3175" cap="flat" cmpd="sng" algn="ctr">
              <a:solidFill>
                <a:srgbClr val="00000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69472"/>
        <c:crosses val="autoZero"/>
        <c:crossBetween val="between"/>
      </c:valAx>
      <c:spPr>
        <a:noFill/>
        <a:ln w="12700">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7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26906340237"/>
          <c:y val="0.102222333140552"/>
          <c:w val="0.87523171023431301"/>
          <c:h val="0.58222285397445095"/>
        </c:manualLayout>
      </c:layout>
      <c:lineChart>
        <c:grouping val="standard"/>
        <c:varyColors val="0"/>
        <c:ser>
          <c:idx val="0"/>
          <c:order val="0"/>
          <c:tx>
            <c:strRef>
              <c:f>Trend!$C$32</c:f>
              <c:strCache>
                <c:ptCount val="1"/>
                <c:pt idx="0">
                  <c:v>Total</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Trend!$C$33:$C$43</c:f>
              <c:numCache>
                <c:formatCode>0\ </c:formatCode>
                <c:ptCount val="11"/>
                <c:pt idx="0">
                  <c:v>109</c:v>
                </c:pt>
                <c:pt idx="1">
                  <c:v>356</c:v>
                </c:pt>
                <c:pt idx="2">
                  <c:v>379</c:v>
                </c:pt>
                <c:pt idx="3">
                  <c:v>412</c:v>
                </c:pt>
                <c:pt idx="4">
                  <c:v>439</c:v>
                </c:pt>
                <c:pt idx="5">
                  <c:v>504</c:v>
                </c:pt>
                <c:pt idx="6">
                  <c:v>514</c:v>
                </c:pt>
                <c:pt idx="7">
                  <c:v>519</c:v>
                </c:pt>
                <c:pt idx="8">
                  <c:v>543</c:v>
                </c:pt>
                <c:pt idx="9">
                  <c:v>552</c:v>
                </c:pt>
              </c:numCache>
            </c:numRef>
          </c:val>
          <c:smooth val="0"/>
          <c:extLst>
            <c:ext xmlns:c16="http://schemas.microsoft.com/office/drawing/2014/chart" uri="{C3380CC4-5D6E-409C-BE32-E72D297353CC}">
              <c16:uniqueId val="{00000000-DF3D-4E51-A0D7-CF19B7E33561}"/>
            </c:ext>
          </c:extLst>
        </c:ser>
        <c:dLbls>
          <c:showLegendKey val="0"/>
          <c:showVal val="0"/>
          <c:showCatName val="0"/>
          <c:showSerName val="0"/>
          <c:showPercent val="0"/>
          <c:showBubbleSize val="0"/>
        </c:dLbls>
        <c:marker val="1"/>
        <c:smooth val="0"/>
        <c:axId val="115096576"/>
        <c:axId val="115107328"/>
      </c:lineChart>
      <c:catAx>
        <c:axId val="11509657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3669840352524703"/>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07328"/>
        <c:crosses val="autoZero"/>
        <c:auto val="1"/>
        <c:lblAlgn val="ctr"/>
        <c:lblOffset val="100"/>
        <c:tickLblSkip val="1"/>
        <c:noMultiLvlLbl val="0"/>
      </c:catAx>
      <c:valAx>
        <c:axId val="115107328"/>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09657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29719436223201"/>
          <c:y val="4.6843316941222103E-2"/>
          <c:w val="0.81584237299115603"/>
          <c:h val="0.74745640510558697"/>
        </c:manualLayout>
      </c:layout>
      <c:barChart>
        <c:barDir val="col"/>
        <c:grouping val="stacked"/>
        <c:varyColors val="0"/>
        <c:ser>
          <c:idx val="0"/>
          <c:order val="0"/>
          <c:tx>
            <c:strRef>
              <c:f>Trend!$E$31</c:f>
              <c:strCache>
                <c:ptCount val="1"/>
                <c:pt idx="0">
                  <c:v>Total
Test  Time</c:v>
                </c:pt>
              </c:strCache>
            </c:strRef>
          </c:tx>
          <c:spPr>
            <a:gradFill rotWithShape="0">
              <a:gsLst>
                <a:gs pos="0">
                  <a:srgbClr xmlns:mc="http://schemas.openxmlformats.org/markup-compatibility/2006" xmlns:a14="http://schemas.microsoft.com/office/drawing/2010/main" val="000076" mc:Ignorable="a14" a14:legacySpreadsheetColorIndex="12">
                    <a:gamma/>
                    <a:shade val="46275"/>
                    <a:invGamma/>
                  </a:srgbClr>
                </a:gs>
                <a:gs pos="50000">
                  <a:srgbClr xmlns:mc="http://schemas.openxmlformats.org/markup-compatibility/2006" xmlns:a14="http://schemas.microsoft.com/office/drawing/2010/main" val="0000FF" mc:Ignorable="a14" a14:legacySpreadsheetColorIndex="12"/>
                </a:gs>
                <a:gs pos="100000">
                  <a:srgbClr xmlns:mc="http://schemas.openxmlformats.org/markup-compatibility/2006" xmlns:a14="http://schemas.microsoft.com/office/drawing/2010/main" val="000076" mc:Ignorable="a14" a14:legacySpreadsheetColorIndex="12">
                    <a:gamma/>
                    <a:shade val="46275"/>
                    <a:invGamma/>
                  </a:srgbClr>
                </a:gs>
              </a:gsLst>
              <a:lin ang="0" scaled="1"/>
            </a:gradFill>
            <a:ln w="25400">
              <a:noFill/>
            </a:ln>
          </c:spPr>
          <c:invertIfNegative val="0"/>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Trend!$E$33:$E$43</c:f>
              <c:numCache>
                <c:formatCode>0.0\ \h</c:formatCode>
                <c:ptCount val="11"/>
                <c:pt idx="0">
                  <c:v>40.4</c:v>
                </c:pt>
                <c:pt idx="1">
                  <c:v>111.3</c:v>
                </c:pt>
                <c:pt idx="2">
                  <c:v>90.8</c:v>
                </c:pt>
                <c:pt idx="3">
                  <c:v>92.3</c:v>
                </c:pt>
                <c:pt idx="4">
                  <c:v>75.8</c:v>
                </c:pt>
                <c:pt idx="5">
                  <c:v>85.4</c:v>
                </c:pt>
                <c:pt idx="6">
                  <c:v>76.400000000000006</c:v>
                </c:pt>
                <c:pt idx="7">
                  <c:v>65.2</c:v>
                </c:pt>
                <c:pt idx="8">
                  <c:v>66.400000000000006</c:v>
                </c:pt>
                <c:pt idx="9">
                  <c:v>61.8</c:v>
                </c:pt>
              </c:numCache>
            </c:numRef>
          </c:val>
          <c:extLst>
            <c:ext xmlns:c16="http://schemas.microsoft.com/office/drawing/2014/chart" uri="{C3380CC4-5D6E-409C-BE32-E72D297353CC}">
              <c16:uniqueId val="{00000000-9430-4CC0-BA91-2465B6842605}"/>
            </c:ext>
          </c:extLst>
        </c:ser>
        <c:dLbls>
          <c:showLegendKey val="0"/>
          <c:showVal val="0"/>
          <c:showCatName val="0"/>
          <c:showSerName val="0"/>
          <c:showPercent val="0"/>
          <c:showBubbleSize val="0"/>
        </c:dLbls>
        <c:gapWidth val="30"/>
        <c:overlap val="100"/>
        <c:axId val="115131136"/>
        <c:axId val="115133056"/>
      </c:barChart>
      <c:catAx>
        <c:axId val="115131136"/>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46138645045606902"/>
              <c:y val="0.90427955161409301"/>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3056"/>
        <c:crosses val="autoZero"/>
        <c:auto val="1"/>
        <c:lblAlgn val="ctr"/>
        <c:lblOffset val="100"/>
        <c:tickLblSkip val="1"/>
        <c:noMultiLvlLbl val="0"/>
      </c:catAx>
      <c:valAx>
        <c:axId val="115133056"/>
        <c:scaling>
          <c:orientation val="minMax"/>
        </c:scaling>
        <c:delete val="0"/>
        <c:axPos val="l"/>
        <c:majorGridlines>
          <c:spPr>
            <a:ln w="3175" cap="flat" cmpd="sng" algn="ctr">
              <a:solidFill>
                <a:srgbClr val="C0C0C0"/>
              </a:solidFill>
              <a:prstDash val="solid"/>
              <a:round/>
            </a:ln>
          </c:spPr>
        </c:majorGridlines>
        <c:numFmt formatCode="0.0\ \h"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131136"/>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25"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578233169706398E-2"/>
          <c:y val="0.102222333140552"/>
          <c:w val="0.89358038340484403"/>
          <c:h val="0.58222285397445095"/>
        </c:manualLayout>
      </c:layout>
      <c:lineChart>
        <c:grouping val="standard"/>
        <c:varyColors val="0"/>
        <c:ser>
          <c:idx val="0"/>
          <c:order val="0"/>
          <c:tx>
            <c:strRef>
              <c:f>Trend!$D$32</c:f>
              <c:strCache>
                <c:ptCount val="1"/>
                <c:pt idx="0">
                  <c:v>Failed</c:v>
                </c:pt>
              </c:strCache>
            </c:strRef>
          </c:tx>
          <c:spPr>
            <a:ln w="38100" cap="rnd" cmpd="sng" algn="ctr">
              <a:solidFill>
                <a:srgbClr val="000000"/>
              </a:solidFill>
              <a:prstDash val="solid"/>
              <a:round/>
            </a:ln>
          </c:spPr>
          <c:marker>
            <c:symbol val="circle"/>
            <c:size val="6"/>
            <c:spPr>
              <a:solidFill>
                <a:srgbClr val="FFFFFF"/>
              </a:solidFill>
              <a:ln w="9525" cap="flat" cmpd="sng" algn="ctr">
                <a:solidFill>
                  <a:srgbClr val="000000"/>
                </a:solidFill>
                <a:prstDash val="solid"/>
                <a:round/>
              </a:ln>
            </c:spPr>
          </c:marker>
          <c:cat>
            <c:numRef>
              <c:f>Trend!$A$33:$A$43</c:f>
              <c:numCache>
                <c:formatCode>General</c:formatCode>
                <c:ptCount val="11"/>
                <c:pt idx="0">
                  <c:v>1</c:v>
                </c:pt>
                <c:pt idx="1">
                  <c:v>2</c:v>
                </c:pt>
                <c:pt idx="2">
                  <c:v>3</c:v>
                </c:pt>
                <c:pt idx="3">
                  <c:v>4</c:v>
                </c:pt>
                <c:pt idx="4">
                  <c:v>5</c:v>
                </c:pt>
                <c:pt idx="5">
                  <c:v>6</c:v>
                </c:pt>
                <c:pt idx="6">
                  <c:v>7</c:v>
                </c:pt>
                <c:pt idx="7">
                  <c:v>8</c:v>
                </c:pt>
                <c:pt idx="8">
                  <c:v>9</c:v>
                </c:pt>
                <c:pt idx="9">
                  <c:v>10</c:v>
                </c:pt>
              </c:numCache>
            </c:numRef>
          </c:cat>
          <c:val>
            <c:numRef>
              <c:f>Trend!$D$33:$D$43</c:f>
              <c:numCache>
                <c:formatCode>0\ </c:formatCode>
                <c:ptCount val="11"/>
                <c:pt idx="0">
                  <c:v>15</c:v>
                </c:pt>
                <c:pt idx="1">
                  <c:v>24</c:v>
                </c:pt>
                <c:pt idx="2">
                  <c:v>16</c:v>
                </c:pt>
                <c:pt idx="3">
                  <c:v>14</c:v>
                </c:pt>
                <c:pt idx="4">
                  <c:v>13</c:v>
                </c:pt>
                <c:pt idx="5">
                  <c:v>12</c:v>
                </c:pt>
                <c:pt idx="6">
                  <c:v>4</c:v>
                </c:pt>
                <c:pt idx="7">
                  <c:v>4</c:v>
                </c:pt>
                <c:pt idx="8">
                  <c:v>3</c:v>
                </c:pt>
                <c:pt idx="9">
                  <c:v>2</c:v>
                </c:pt>
              </c:numCache>
            </c:numRef>
          </c:val>
          <c:smooth val="0"/>
          <c:extLst>
            <c:ext xmlns:c16="http://schemas.microsoft.com/office/drawing/2014/chart" uri="{C3380CC4-5D6E-409C-BE32-E72D297353CC}">
              <c16:uniqueId val="{00000000-75F5-4C1D-94D0-D07A67D93AEE}"/>
            </c:ext>
          </c:extLst>
        </c:ser>
        <c:dLbls>
          <c:showLegendKey val="0"/>
          <c:showVal val="0"/>
          <c:showCatName val="0"/>
          <c:showSerName val="0"/>
          <c:showPercent val="0"/>
          <c:showBubbleSize val="0"/>
        </c:dLbls>
        <c:marker val="1"/>
        <c:smooth val="0"/>
        <c:axId val="114494848"/>
        <c:axId val="114521984"/>
      </c:lineChart>
      <c:catAx>
        <c:axId val="114494848"/>
        <c:scaling>
          <c:orientation val="minMax"/>
        </c:scaling>
        <c:delete val="0"/>
        <c:axPos val="b"/>
        <c:title>
          <c:tx>
            <c:rich>
              <a:bodyPr rot="0" spcFirstLastPara="0" vertOverflow="ellipsis" vert="horz" wrap="square" anchor="ctr" anchorCtr="1"/>
              <a:lstStyle/>
              <a:p>
                <a:pPr>
                  <a:defRPr lang="zh-CN" sz="1000" b="1" i="0" u="none" strike="noStrike" kern="1200" baseline="0">
                    <a:solidFill>
                      <a:srgbClr val="000000"/>
                    </a:solidFill>
                    <a:latin typeface="Arial" panose="020B0604020202020204"/>
                    <a:ea typeface="Arial" panose="020B0604020202020204"/>
                    <a:cs typeface="Arial" panose="020B0604020202020204"/>
                  </a:defRPr>
                </a:pPr>
                <a:r>
                  <a:rPr lang="en-CA"/>
                  <a:t>Test Cycle</a:t>
                </a:r>
              </a:p>
            </c:rich>
          </c:tx>
          <c:layout>
            <c:manualLayout>
              <c:xMode val="edge"/>
              <c:yMode val="edge"/>
              <c:x val="0.39266170627754099"/>
              <c:y val="0.80888958880140005"/>
            </c:manualLayout>
          </c:layout>
          <c:overlay val="0"/>
          <c:spPr>
            <a:noFill/>
            <a:ln w="25400">
              <a:noFill/>
            </a:ln>
          </c:spPr>
        </c:title>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521984"/>
        <c:crosses val="autoZero"/>
        <c:auto val="1"/>
        <c:lblAlgn val="ctr"/>
        <c:lblOffset val="100"/>
        <c:tickLblSkip val="1"/>
        <c:noMultiLvlLbl val="0"/>
      </c:catAx>
      <c:valAx>
        <c:axId val="114521984"/>
        <c:scaling>
          <c:orientation val="minMax"/>
        </c:scaling>
        <c:delete val="0"/>
        <c:axPos val="l"/>
        <c:majorGridlines>
          <c:spPr>
            <a:ln w="3175" cap="flat" cmpd="sng" algn="ctr">
              <a:solidFill>
                <a:srgbClr val="C0C0C0"/>
              </a:solidFill>
              <a:prstDash val="solid"/>
              <a:round/>
            </a:ln>
          </c:spPr>
        </c:majorGridlines>
        <c:numFmt formatCode="0\ "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9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4494848"/>
        <c:crosses val="autoZero"/>
        <c:crossBetween val="between"/>
      </c:valAx>
      <c:spPr>
        <a:solidFill>
          <a:srgbClr val="FFFFFF"/>
        </a:solidFill>
        <a:ln w="3175">
          <a:solidFill>
            <a:srgbClr val="000000"/>
          </a:solidFill>
          <a:prstDash val="solid"/>
        </a:ln>
      </c:spPr>
    </c:plotArea>
    <c:plotVisOnly val="1"/>
    <c:dispBlanksAs val="gap"/>
    <c:showDLblsOverMax val="0"/>
  </c:chart>
  <c:spPr>
    <a:solidFill>
      <a:srgbClr val="FFFFFF"/>
    </a:solidFill>
    <a:ln w="3175" cap="flat" cmpd="sng" algn="ctr">
      <a:solidFill>
        <a:srgbClr val="000000"/>
      </a:solidFill>
      <a:prstDash val="solid"/>
      <a:round/>
    </a:ln>
  </c:spPr>
  <c:txPr>
    <a:bodyPr/>
    <a:lstStyle/>
    <a:p>
      <a:pPr>
        <a:defRPr lang="zh-CN" sz="50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437536954908003E-2"/>
          <c:y val="5.6738276346296003E-2"/>
          <c:w val="0.81406312108087198"/>
          <c:h val="0.62412103980925604"/>
        </c:manualLayout>
      </c:layout>
      <c:barChart>
        <c:barDir val="bar"/>
        <c:grouping val="stacked"/>
        <c:varyColors val="0"/>
        <c:ser>
          <c:idx val="1"/>
          <c:order val="0"/>
          <c:spPr>
            <a:gradFill rotWithShape="0">
              <a:gsLst>
                <a:gs pos="0">
                  <a:srgbClr xmlns:mc="http://schemas.openxmlformats.org/markup-compatibility/2006" xmlns:a14="http://schemas.microsoft.com/office/drawing/2010/main" val="006600" mc:Ignorable="a14" a14:legacySpreadsheetColorIndex="11">
                    <a:gamma/>
                    <a:shade val="40000"/>
                    <a:invGamma/>
                  </a:srgbClr>
                </a:gs>
                <a:gs pos="50000">
                  <a:srgbClr xmlns:mc="http://schemas.openxmlformats.org/markup-compatibility/2006" xmlns:a14="http://schemas.microsoft.com/office/drawing/2010/main" val="00FF00" mc:Ignorable="a14" a14:legacySpreadsheetColorIndex="11"/>
                </a:gs>
                <a:gs pos="100000">
                  <a:srgbClr xmlns:mc="http://schemas.openxmlformats.org/markup-compatibility/2006" xmlns:a14="http://schemas.microsoft.com/office/drawing/2010/main" val="006600" mc:Ignorable="a14" a14:legacySpreadsheetColorIndex="11">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0-688D-4FEB-8BCE-89B156BA9222}"/>
            </c:ext>
          </c:extLst>
        </c:ser>
        <c:ser>
          <c:idx val="2"/>
          <c:order val="1"/>
          <c:spPr>
            <a:gradFill rotWithShape="0">
              <a:gsLst>
                <a:gs pos="0">
                  <a:srgbClr xmlns:mc="http://schemas.openxmlformats.org/markup-compatibility/2006" xmlns:a14="http://schemas.microsoft.com/office/drawing/2010/main" val="660000" mc:Ignorable="a14" a14:legacySpreadsheetColorIndex="10">
                    <a:gamma/>
                    <a:shade val="40000"/>
                    <a:invGamma/>
                  </a:srgbClr>
                </a:gs>
                <a:gs pos="50000">
                  <a:srgbClr xmlns:mc="http://schemas.openxmlformats.org/markup-compatibility/2006" xmlns:a14="http://schemas.microsoft.com/office/drawing/2010/main" val="FF0000" mc:Ignorable="a14" a14:legacySpreadsheetColorIndex="10"/>
                </a:gs>
                <a:gs pos="100000">
                  <a:srgbClr xmlns:mc="http://schemas.openxmlformats.org/markup-compatibility/2006" xmlns:a14="http://schemas.microsoft.com/office/drawing/2010/main" val="660000" mc:Ignorable="a14" a14:legacySpreadsheetColorIndex="10">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1-688D-4FEB-8BCE-89B156BA9222}"/>
            </c:ext>
          </c:extLst>
        </c:ser>
        <c:ser>
          <c:idx val="4"/>
          <c:order val="2"/>
          <c:spPr>
            <a:gradFill rotWithShape="0">
              <a:gsLst>
                <a:gs pos="0">
                  <a:srgbClr xmlns:mc="http://schemas.openxmlformats.org/markup-compatibility/2006" xmlns:a14="http://schemas.microsoft.com/office/drawing/2010/main" val="666600" mc:Ignorable="a14" a14:legacySpreadsheetColorIndex="13">
                    <a:gamma/>
                    <a:shade val="40000"/>
                    <a:invGamma/>
                  </a:srgbClr>
                </a:gs>
                <a:gs pos="50000">
                  <a:srgbClr xmlns:mc="http://schemas.openxmlformats.org/markup-compatibility/2006" xmlns:a14="http://schemas.microsoft.com/office/drawing/2010/main" val="FFFF00" mc:Ignorable="a14" a14:legacySpreadsheetColorIndex="13"/>
                </a:gs>
                <a:gs pos="100000">
                  <a:srgbClr xmlns:mc="http://schemas.openxmlformats.org/markup-compatibility/2006" xmlns:a14="http://schemas.microsoft.com/office/drawing/2010/main" val="666600" mc:Ignorable="a14" a14:legacySpreadsheetColorIndex="1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2-688D-4FEB-8BCE-89B156BA9222}"/>
            </c:ext>
          </c:extLst>
        </c:ser>
        <c:ser>
          <c:idx val="0"/>
          <c:order val="3"/>
          <c:spPr>
            <a:gradFill rotWithShape="0">
              <a:gsLst>
                <a:gs pos="0">
                  <a:srgbClr xmlns:mc="http://schemas.openxmlformats.org/markup-compatibility/2006" xmlns:a14="http://schemas.microsoft.com/office/drawing/2010/main" val="66663D" mc:Ignorable="a14" a14:legacySpreadsheetColorIndex="43">
                    <a:gamma/>
                    <a:shade val="40000"/>
                    <a:invGamma/>
                  </a:srgbClr>
                </a:gs>
                <a:gs pos="50000">
                  <a:srgbClr xmlns:mc="http://schemas.openxmlformats.org/markup-compatibility/2006" xmlns:a14="http://schemas.microsoft.com/office/drawing/2010/main" val="FFFF99" mc:Ignorable="a14" a14:legacySpreadsheetColorIndex="43"/>
                </a:gs>
                <a:gs pos="100000">
                  <a:srgbClr xmlns:mc="http://schemas.openxmlformats.org/markup-compatibility/2006" xmlns:a14="http://schemas.microsoft.com/office/drawing/2010/main" val="66663D" mc:Ignorable="a14" a14:legacySpreadsheetColorIndex="43">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3-688D-4FEB-8BCE-89B156BA9222}"/>
            </c:ext>
          </c:extLst>
        </c:ser>
        <c:ser>
          <c:idx val="3"/>
          <c:order val="4"/>
          <c:spPr>
            <a:gradFill rotWithShape="0">
              <a:gsLst>
                <a:gs pos="0">
                  <a:srgbClr xmlns:mc="http://schemas.openxmlformats.org/markup-compatibility/2006" xmlns:a14="http://schemas.microsoft.com/office/drawing/2010/main" val="5E5E5E" mc:Ignorable="a14" a14:legacySpreadsheetColorIndex="22">
                    <a:gamma/>
                    <a:shade val="40000"/>
                    <a:invGamma/>
                  </a:srgbClr>
                </a:gs>
                <a:gs pos="50000">
                  <a:srgbClr xmlns:mc="http://schemas.openxmlformats.org/markup-compatibility/2006" xmlns:a14="http://schemas.microsoft.com/office/drawing/2010/main" val="EAEAEA" mc:Ignorable="a14" a14:legacySpreadsheetColorIndex="22"/>
                </a:gs>
                <a:gs pos="100000">
                  <a:srgbClr xmlns:mc="http://schemas.openxmlformats.org/markup-compatibility/2006" xmlns:a14="http://schemas.microsoft.com/office/drawing/2010/main" val="5E5E5E" mc:Ignorable="a14" a14:legacySpreadsheetColorIndex="22">
                    <a:gamma/>
                    <a:shade val="40000"/>
                    <a:invGamma/>
                  </a:srgbClr>
                </a:gs>
              </a:gsLst>
              <a:lin ang="5400000" scaled="1"/>
            </a:gradFill>
            <a:ln w="25400">
              <a:noFill/>
            </a:ln>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6="http://schemas.microsoft.com/office/drawing/2014/chart" uri="{C3380CC4-5D6E-409C-BE32-E72D297353CC}">
              <c16:uniqueId val="{00000004-688D-4FEB-8BCE-89B156BA9222}"/>
            </c:ext>
          </c:extLst>
        </c:ser>
        <c:dLbls>
          <c:showLegendKey val="0"/>
          <c:showVal val="0"/>
          <c:showCatName val="0"/>
          <c:showSerName val="0"/>
          <c:showPercent val="0"/>
          <c:showBubbleSize val="0"/>
        </c:dLbls>
        <c:gapWidth val="30"/>
        <c:overlap val="100"/>
        <c:axId val="115327360"/>
        <c:axId val="115328896"/>
      </c:barChart>
      <c:catAx>
        <c:axId val="115327360"/>
        <c:scaling>
          <c:orientation val="minMax"/>
        </c:scaling>
        <c:delete val="1"/>
        <c:axPos val="l"/>
        <c:majorTickMark val="out"/>
        <c:minorTickMark val="none"/>
        <c:tickLblPos val="nextTo"/>
        <c:crossAx val="115328896"/>
        <c:crossesAt val="0"/>
        <c:auto val="1"/>
        <c:lblAlgn val="ctr"/>
        <c:lblOffset val="100"/>
        <c:noMultiLvlLbl val="0"/>
      </c:catAx>
      <c:valAx>
        <c:axId val="115328896"/>
        <c:scaling>
          <c:orientation val="minMax"/>
          <c:min val="0"/>
        </c:scaling>
        <c:delete val="0"/>
        <c:axPos val="b"/>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5400000" spcFirstLastPara="0" vertOverflow="ellipsis" vert="horz" wrap="square" anchor="ctr" anchorCtr="1"/>
          <a:lstStyle/>
          <a:p>
            <a:pPr>
              <a:defRPr lang="zh-CN" sz="800" b="0" i="0" u="none" strike="noStrike" kern="1200" baseline="0">
                <a:solidFill>
                  <a:srgbClr val="000000"/>
                </a:solidFill>
                <a:latin typeface="Arial" panose="020B0604020202020204"/>
                <a:ea typeface="Arial" panose="020B0604020202020204"/>
                <a:cs typeface="Arial" panose="020B0604020202020204"/>
              </a:defRPr>
            </a:pPr>
            <a:endParaRPr lang="zh-CN"/>
          </a:p>
        </c:txPr>
        <c:crossAx val="115327360"/>
        <c:crosses val="autoZero"/>
        <c:crossBetween val="between"/>
        <c:minorUnit val="0.31290000000000001"/>
      </c:valAx>
      <c:spPr>
        <a:noFill/>
        <a:ln w="12700">
          <a:solidFill>
            <a:srgbClr val="808080"/>
          </a:solidFill>
          <a:prstDash val="solid"/>
        </a:ln>
      </c:spPr>
    </c:plotArea>
    <c:legend>
      <c:legendPos val="r"/>
      <c:layout>
        <c:manualLayout>
          <c:xMode val="edge"/>
          <c:yMode val="edge"/>
          <c:x val="0.91406323818897595"/>
          <c:y val="5.6738705534148698E-2"/>
          <c:w val="7.4999999999999997E-2"/>
          <c:h val="0.91490478583793999"/>
        </c:manualLayout>
      </c:layout>
      <c:overlay val="0"/>
      <c:spPr>
        <a:noFill/>
        <a:ln w="3175">
          <a:solidFill>
            <a:srgbClr val="000000"/>
          </a:solidFill>
          <a:prstDash val="solid"/>
        </a:ln>
      </c:spPr>
      <c:txPr>
        <a:bodyPr rot="0" spcFirstLastPara="0" vertOverflow="ellipsis" vert="horz" wrap="square" anchor="ctr" anchorCtr="1"/>
        <a:lstStyle/>
        <a:p>
          <a:pPr>
            <a:defRPr lang="zh-CN" sz="825" b="1" i="0" u="none" strike="noStrike" kern="1200" baseline="0">
              <a:solidFill>
                <a:srgbClr val="000000"/>
              </a:solidFill>
              <a:latin typeface="Arial" panose="020B0604020202020204"/>
              <a:ea typeface="Arial" panose="020B0604020202020204"/>
              <a:cs typeface="Arial" panose="020B0604020202020204"/>
            </a:defRPr>
          </a:pPr>
          <a:endParaRPr lang="zh-CN"/>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250" b="0" i="0" u="none" strike="noStrike" baseline="0">
          <a:solidFill>
            <a:srgbClr val="000000"/>
          </a:solidFill>
          <a:latin typeface="Arial" panose="020B0604020202020204"/>
          <a:ea typeface="Arial" panose="020B0604020202020204"/>
          <a:cs typeface="Arial" panose="020B0604020202020204"/>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6</xdr:col>
      <xdr:colOff>0</xdr:colOff>
      <xdr:row>20</xdr:row>
      <xdr:rowOff>0</xdr:rowOff>
    </xdr:from>
    <xdr:to>
      <xdr:col>8</xdr:col>
      <xdr:colOff>0</xdr:colOff>
      <xdr:row>29</xdr:row>
      <xdr:rowOff>0</xdr:rowOff>
    </xdr:to>
    <xdr:graphicFrame macro="">
      <xdr:nvGraphicFramePr>
        <xdr:cNvPr id="1297" name="Chart 54">
          <a:extLst>
            <a:ext uri="{FF2B5EF4-FFF2-40B4-BE49-F238E27FC236}">
              <a16:creationId xmlns:a16="http://schemas.microsoft.com/office/drawing/2014/main" id="{00000000-0008-0000-0000-000011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104775</xdr:colOff>
          <xdr:row>46</xdr:row>
          <xdr:rowOff>19050</xdr:rowOff>
        </xdr:from>
        <xdr:to>
          <xdr:col>12</xdr:col>
          <xdr:colOff>0</xdr:colOff>
          <xdr:row>48</xdr:row>
          <xdr:rowOff>0</xdr:rowOff>
        </xdr:to>
        <xdr:sp macro="" textlink="">
          <xdr:nvSpPr>
            <xdr:cNvPr id="1077" name="Object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solidFill>
              <a:srgbClr val="FFFFFF"/>
            </a:solidFill>
          </xdr:spPr>
        </xdr:sp>
        <xdr:clientData/>
      </xdr:twoCellAnchor>
    </mc:Choice>
    <mc:Fallback/>
  </mc:AlternateContent>
  <xdr:twoCellAnchor editAs="oneCell">
    <xdr:from>
      <xdr:col>6</xdr:col>
      <xdr:colOff>457200</xdr:colOff>
      <xdr:row>29</xdr:row>
      <xdr:rowOff>57150</xdr:rowOff>
    </xdr:from>
    <xdr:to>
      <xdr:col>10</xdr:col>
      <xdr:colOff>381000</xdr:colOff>
      <xdr:row>31</xdr:row>
      <xdr:rowOff>76200</xdr:rowOff>
    </xdr:to>
    <xdr:pic>
      <xdr:nvPicPr>
        <xdr:cNvPr id="1298" name="Picture 73">
          <a:extLst>
            <a:ext uri="{FF2B5EF4-FFF2-40B4-BE49-F238E27FC236}">
              <a16:creationId xmlns:a16="http://schemas.microsoft.com/office/drawing/2014/main" id="{00000000-0008-0000-0000-00001205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3810000" y="6048375"/>
          <a:ext cx="2152650" cy="438150"/>
        </a:xfrm>
        <a:prstGeom prst="rect">
          <a:avLst/>
        </a:prstGeom>
        <a:noFill/>
        <a:ln w="0">
          <a:solidFill>
            <a:srgbClr xmlns:mc="http://schemas.openxmlformats.org/markup-compatibility/2006" xmlns:a14="http://schemas.microsoft.com/office/drawing/2010/main" val="333333" mc:Ignorable="a14" a14:legacySpreadsheetColorIndex="63"/>
          </a:solidFill>
          <a:miter lim="800000"/>
          <a:headEnd/>
          <a:tailEnd/>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8</xdr:col>
      <xdr:colOff>0</xdr:colOff>
      <xdr:row>20</xdr:row>
      <xdr:rowOff>0</xdr:rowOff>
    </xdr:from>
    <xdr:to>
      <xdr:col>12</xdr:col>
      <xdr:colOff>0</xdr:colOff>
      <xdr:row>29</xdr:row>
      <xdr:rowOff>0</xdr:rowOff>
    </xdr:to>
    <xdr:graphicFrame macro="">
      <xdr:nvGraphicFramePr>
        <xdr:cNvPr id="1299" name="Chart 74">
          <a:extLst>
            <a:ext uri="{FF2B5EF4-FFF2-40B4-BE49-F238E27FC236}">
              <a16:creationId xmlns:a16="http://schemas.microsoft.com/office/drawing/2014/main" id="{00000000-0008-0000-0000-00001305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0</xdr:row>
      <xdr:rowOff>95250</xdr:rowOff>
    </xdr:from>
    <xdr:to>
      <xdr:col>12</xdr:col>
      <xdr:colOff>0</xdr:colOff>
      <xdr:row>3</xdr:row>
      <xdr:rowOff>0</xdr:rowOff>
    </xdr:to>
    <xdr:grpSp>
      <xdr:nvGrpSpPr>
        <xdr:cNvPr id="1300" name="Group 90">
          <a:extLst>
            <a:ext uri="{FF2B5EF4-FFF2-40B4-BE49-F238E27FC236}">
              <a16:creationId xmlns:a16="http://schemas.microsoft.com/office/drawing/2014/main" id="{00000000-0008-0000-0000-000014050000}"/>
            </a:ext>
          </a:extLst>
        </xdr:cNvPr>
        <xdr:cNvGrpSpPr/>
      </xdr:nvGrpSpPr>
      <xdr:grpSpPr>
        <a:xfrm>
          <a:off x="5581650" y="95250"/>
          <a:ext cx="895350" cy="523875"/>
          <a:chOff x="588" y="12"/>
          <a:chExt cx="94" cy="55"/>
        </a:xfrm>
      </xdr:grpSpPr>
      <xdr:sp macro="" textlink="">
        <xdr:nvSpPr>
          <xdr:cNvPr id="1082" name="Text Box 58">
            <a:extLst>
              <a:ext uri="{FF2B5EF4-FFF2-40B4-BE49-F238E27FC236}">
                <a16:creationId xmlns:a16="http://schemas.microsoft.com/office/drawing/2014/main" id="{00000000-0008-0000-0000-00003A0400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113" name="Object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618" y="12"/>
                <a:ext cx="34" cy="33"/>
              </a:xfrm>
              <a:prstGeom prst="rect">
                <a:avLst/>
              </a:prstGeom>
              <a:solidFill>
                <a:srgbClr val="FFFFFF"/>
              </a:solidFill>
              <a:ln w="9525">
                <a:solidFill>
                  <a:srgbClr val="C0C0C0"/>
                </a:solidFill>
                <a:miter lim="800000"/>
                <a:headEnd/>
                <a:tailEnd/>
              </a:ln>
            </xdr:spPr>
          </xdr:sp>
        </mc:Choice>
        <mc:Fallback/>
      </mc:AlternateContent>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104775</xdr:colOff>
          <xdr:row>44</xdr:row>
          <xdr:rowOff>19050</xdr:rowOff>
        </xdr:from>
        <xdr:to>
          <xdr:col>11</xdr:col>
          <xdr:colOff>400050</xdr:colOff>
          <xdr:row>45</xdr:row>
          <xdr:rowOff>161925</xdr:rowOff>
        </xdr:to>
        <xdr:sp macro="" textlink="">
          <xdr:nvSpPr>
            <xdr:cNvPr id="104460" name="Object 12" hidden="1">
              <a:extLst>
                <a:ext uri="{63B3BB69-23CF-44E3-9099-C40C66FF867C}">
                  <a14:compatExt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0</xdr:colOff>
      <xdr:row>7</xdr:row>
      <xdr:rowOff>0</xdr:rowOff>
    </xdr:from>
    <xdr:to>
      <xdr:col>5</xdr:col>
      <xdr:colOff>0</xdr:colOff>
      <xdr:row>16</xdr:row>
      <xdr:rowOff>0</xdr:rowOff>
    </xdr:to>
    <xdr:graphicFrame macro="">
      <xdr:nvGraphicFramePr>
        <xdr:cNvPr id="104810" name="Chart 13">
          <a:extLst>
            <a:ext uri="{FF2B5EF4-FFF2-40B4-BE49-F238E27FC236}">
              <a16:creationId xmlns:a16="http://schemas.microsoft.com/office/drawing/2014/main" id="{00000000-0008-0000-0100-00006A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609600</xdr:colOff>
      <xdr:row>43</xdr:row>
      <xdr:rowOff>50800</xdr:rowOff>
    </xdr:from>
    <xdr:to>
      <xdr:col>5</xdr:col>
      <xdr:colOff>0</xdr:colOff>
      <xdr:row>46</xdr:row>
      <xdr:rowOff>0</xdr:rowOff>
    </xdr:to>
    <xdr:sp macro="" textlink="">
      <xdr:nvSpPr>
        <xdr:cNvPr id="104463" name="Text Box 15">
          <a:extLst>
            <a:ext uri="{FF2B5EF4-FFF2-40B4-BE49-F238E27FC236}">
              <a16:creationId xmlns:a16="http://schemas.microsoft.com/office/drawing/2014/main" id="{00000000-0008-0000-0100-00000F980100}"/>
            </a:ext>
          </a:extLst>
        </xdr:cNvPr>
        <xdr:cNvSpPr txBox="1">
          <a:spLocks noChangeArrowheads="1"/>
        </xdr:cNvSpPr>
      </xdr:nvSpPr>
      <xdr:spPr>
        <a:xfrm>
          <a:off x="895350" y="7680325"/>
          <a:ext cx="2409825" cy="463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CA" sz="800" b="0" i="0" u="none" strike="noStrike" baseline="0">
              <a:solidFill>
                <a:srgbClr val="0000FF"/>
              </a:solidFill>
              <a:latin typeface="Arial" panose="020B0604020202020204"/>
              <a:cs typeface="Arial" panose="020B0604020202020204"/>
            </a:rPr>
            <a:t>Note: To add more Test Cycles, copy row(s) from above and "insert copied cells" here to paste and insert this row down; the graphs auto-adjust.</a:t>
          </a:r>
        </a:p>
      </xdr:txBody>
    </xdr:sp>
    <xdr:clientData fPrintsWithSheet="0"/>
  </xdr:twoCellAnchor>
  <xdr:twoCellAnchor>
    <xdr:from>
      <xdr:col>6</xdr:col>
      <xdr:colOff>0</xdr:colOff>
      <xdr:row>7</xdr:row>
      <xdr:rowOff>0</xdr:rowOff>
    </xdr:from>
    <xdr:to>
      <xdr:col>12</xdr:col>
      <xdr:colOff>0</xdr:colOff>
      <xdr:row>27</xdr:row>
      <xdr:rowOff>0</xdr:rowOff>
    </xdr:to>
    <xdr:graphicFrame macro="">
      <xdr:nvGraphicFramePr>
        <xdr:cNvPr id="104812" name="Chart 16">
          <a:extLst>
            <a:ext uri="{FF2B5EF4-FFF2-40B4-BE49-F238E27FC236}">
              <a16:creationId xmlns:a16="http://schemas.microsoft.com/office/drawing/2014/main" id="{00000000-0008-0000-0100-00006C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0</xdr:rowOff>
    </xdr:from>
    <xdr:to>
      <xdr:col>5</xdr:col>
      <xdr:colOff>0</xdr:colOff>
      <xdr:row>7</xdr:row>
      <xdr:rowOff>0</xdr:rowOff>
    </xdr:to>
    <xdr:sp macro="" textlink="">
      <xdr:nvSpPr>
        <xdr:cNvPr id="104465" name="Text Box 17">
          <a:extLst>
            <a:ext uri="{FF2B5EF4-FFF2-40B4-BE49-F238E27FC236}">
              <a16:creationId xmlns:a16="http://schemas.microsoft.com/office/drawing/2014/main" id="{00000000-0008-0000-0100-000011980100}"/>
            </a:ext>
          </a:extLst>
        </xdr:cNvPr>
        <xdr:cNvSpPr txBox="1">
          <a:spLocks noChangeArrowheads="1"/>
        </xdr:cNvSpPr>
      </xdr:nvSpPr>
      <xdr:spPr>
        <a:xfrm>
          <a:off x="0" y="1143000"/>
          <a:ext cx="330517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Case Counts</a:t>
          </a:r>
        </a:p>
      </xdr:txBody>
    </xdr:sp>
    <xdr:clientData/>
  </xdr:twoCellAnchor>
  <xdr:twoCellAnchor>
    <xdr:from>
      <xdr:col>5</xdr:col>
      <xdr:colOff>419100</xdr:colOff>
      <xdr:row>6</xdr:row>
      <xdr:rowOff>0</xdr:rowOff>
    </xdr:from>
    <xdr:to>
      <xdr:col>12</xdr:col>
      <xdr:colOff>0</xdr:colOff>
      <xdr:row>7</xdr:row>
      <xdr:rowOff>0</xdr:rowOff>
    </xdr:to>
    <xdr:sp macro="" textlink="">
      <xdr:nvSpPr>
        <xdr:cNvPr id="104466" name="Text Box 18">
          <a:extLst>
            <a:ext uri="{FF2B5EF4-FFF2-40B4-BE49-F238E27FC236}">
              <a16:creationId xmlns:a16="http://schemas.microsoft.com/office/drawing/2014/main" id="{00000000-0008-0000-0100-000012980100}"/>
            </a:ext>
          </a:extLst>
        </xdr:cNvPr>
        <xdr:cNvSpPr txBox="1">
          <a:spLocks noChangeArrowheads="1"/>
        </xdr:cNvSpPr>
      </xdr:nvSpPr>
      <xdr:spPr>
        <a:xfrm>
          <a:off x="3400425" y="1143000"/>
          <a:ext cx="3057525" cy="209550"/>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Total Test Time</a:t>
          </a:r>
        </a:p>
      </xdr:txBody>
    </xdr:sp>
    <xdr:clientData/>
  </xdr:twoCellAnchor>
  <xdr:twoCellAnchor>
    <xdr:from>
      <xdr:col>0</xdr:col>
      <xdr:colOff>0</xdr:colOff>
      <xdr:row>18</xdr:row>
      <xdr:rowOff>0</xdr:rowOff>
    </xdr:from>
    <xdr:to>
      <xdr:col>5</xdr:col>
      <xdr:colOff>0</xdr:colOff>
      <xdr:row>27</xdr:row>
      <xdr:rowOff>0</xdr:rowOff>
    </xdr:to>
    <xdr:graphicFrame macro="">
      <xdr:nvGraphicFramePr>
        <xdr:cNvPr id="104815" name="Chart 19">
          <a:extLst>
            <a:ext uri="{FF2B5EF4-FFF2-40B4-BE49-F238E27FC236}">
              <a16:creationId xmlns:a16="http://schemas.microsoft.com/office/drawing/2014/main" id="{00000000-0008-0000-0100-00006F990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50800</xdr:rowOff>
    </xdr:from>
    <xdr:to>
      <xdr:col>5</xdr:col>
      <xdr:colOff>0</xdr:colOff>
      <xdr:row>18</xdr:row>
      <xdr:rowOff>0</xdr:rowOff>
    </xdr:to>
    <xdr:sp macro="" textlink="">
      <xdr:nvSpPr>
        <xdr:cNvPr id="104468" name="Text Box 20">
          <a:extLst>
            <a:ext uri="{FF2B5EF4-FFF2-40B4-BE49-F238E27FC236}">
              <a16:creationId xmlns:a16="http://schemas.microsoft.com/office/drawing/2014/main" id="{00000000-0008-0000-0100-000014980100}"/>
            </a:ext>
          </a:extLst>
        </xdr:cNvPr>
        <xdr:cNvSpPr txBox="1">
          <a:spLocks noChangeArrowheads="1"/>
        </xdr:cNvSpPr>
      </xdr:nvSpPr>
      <xdr:spPr>
        <a:xfrm>
          <a:off x="0" y="2860675"/>
          <a:ext cx="3305175" cy="206375"/>
        </a:xfrm>
        <a:prstGeom prst="rect">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wrap="square" lIns="45720" tIns="36576" rIns="45720" bIns="0" anchor="t" upright="1"/>
        <a:lstStyle/>
        <a:p>
          <a:pPr algn="ctr" rtl="0">
            <a:defRPr sz="1000"/>
          </a:pPr>
          <a:r>
            <a:rPr lang="en-CA" sz="1200" b="1" i="0" u="none" strike="noStrike" baseline="0">
              <a:solidFill>
                <a:srgbClr val="FFFFFF"/>
              </a:solidFill>
              <a:latin typeface="Arial" panose="020B0604020202020204"/>
              <a:cs typeface="Arial" panose="020B0604020202020204"/>
            </a:rPr>
            <a:t>Failed Test Case Counts</a:t>
          </a:r>
        </a:p>
      </xdr:txBody>
    </xdr:sp>
    <xdr:clientData/>
  </xdr:twoCellAnchor>
  <xdr:twoCellAnchor>
    <xdr:from>
      <xdr:col>10</xdr:col>
      <xdr:colOff>139700</xdr:colOff>
      <xdr:row>0</xdr:row>
      <xdr:rowOff>95250</xdr:rowOff>
    </xdr:from>
    <xdr:to>
      <xdr:col>12</xdr:col>
      <xdr:colOff>0</xdr:colOff>
      <xdr:row>3</xdr:row>
      <xdr:rowOff>0</xdr:rowOff>
    </xdr:to>
    <xdr:grpSp>
      <xdr:nvGrpSpPr>
        <xdr:cNvPr id="104817" name="Group 25">
          <a:extLst>
            <a:ext uri="{FF2B5EF4-FFF2-40B4-BE49-F238E27FC236}">
              <a16:creationId xmlns:a16="http://schemas.microsoft.com/office/drawing/2014/main" id="{00000000-0008-0000-0100-000071990100}"/>
            </a:ext>
          </a:extLst>
        </xdr:cNvPr>
        <xdr:cNvGrpSpPr/>
      </xdr:nvGrpSpPr>
      <xdr:grpSpPr>
        <a:xfrm>
          <a:off x="5597525" y="95250"/>
          <a:ext cx="860425" cy="523875"/>
          <a:chOff x="588" y="12"/>
          <a:chExt cx="94" cy="55"/>
        </a:xfrm>
      </xdr:grpSpPr>
      <xdr:sp macro="" textlink="">
        <xdr:nvSpPr>
          <xdr:cNvPr id="104474" name="Text Box 26">
            <a:extLst>
              <a:ext uri="{FF2B5EF4-FFF2-40B4-BE49-F238E27FC236}">
                <a16:creationId xmlns:a16="http://schemas.microsoft.com/office/drawing/2014/main" id="{00000000-0008-0000-0100-00001A980100}"/>
              </a:ext>
            </a:extLst>
          </xdr:cNvPr>
          <xdr:cNvSpPr txBox="1">
            <a:spLocks noChangeArrowheads="1"/>
          </xdr:cNvSpPr>
        </xdr:nvSpPr>
        <xdr:spPr>
          <a:xfrm>
            <a:off x="588" y="48"/>
            <a:ext cx="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36576" bIns="0" anchor="t" upright="1"/>
          <a:lstStyle/>
          <a:p>
            <a:pPr algn="ctr" rtl="0">
              <a:defRPr sz="1000"/>
            </a:pPr>
            <a:r>
              <a:rPr lang="en-CA" sz="1000" b="1" i="1" u="none" strike="noStrike" baseline="0">
                <a:solidFill>
                  <a:srgbClr val="000080"/>
                </a:solidFill>
                <a:latin typeface="Arial" panose="020B0604020202020204"/>
                <a:cs typeface="Arial" panose="020B0604020202020204"/>
              </a:rPr>
              <a:t>TCM Lite</a:t>
            </a:r>
          </a:p>
        </xdr:txBody>
      </xdr:sp>
      <mc:AlternateContent xmlns:mc="http://schemas.openxmlformats.org/markup-compatibility/2006">
        <mc:Choice xmlns:a14="http://schemas.microsoft.com/office/drawing/2010/main" Requires="a14">
          <xdr:sp macro="" textlink="">
            <xdr:nvSpPr>
              <xdr:cNvPr id="104475" name="Object 27" hidden="1">
                <a:extLst>
                  <a:ext uri="{63B3BB69-23CF-44E3-9099-C40C66FF867C}">
                    <a14:compatExt spid="_x0000_s104475"/>
                  </a:ext>
                  <a:ext uri="{FF2B5EF4-FFF2-40B4-BE49-F238E27FC236}">
                    <a16:creationId xmlns:a16="http://schemas.microsoft.com/office/drawing/2014/main" id="{00000000-0008-0000-0100-00001B980100}"/>
                  </a:ext>
                </a:extLst>
              </xdr:cNvPr>
              <xdr:cNvSpPr/>
            </xdr:nvSpPr>
            <xdr:spPr bwMode="auto">
              <a:xfrm>
                <a:off x="618" y="12"/>
                <a:ext cx="35" cy="33"/>
              </a:xfrm>
              <a:prstGeom prst="rect">
                <a:avLst/>
              </a:prstGeom>
              <a:solidFill>
                <a:srgbClr val="FFFFFF"/>
              </a:solidFill>
              <a:ln w="9525">
                <a:solidFill>
                  <a:srgbClr val="C0C0C0"/>
                </a:solidFill>
                <a:miter lim="800000"/>
                <a:headEnd/>
                <a:tailEnd/>
              </a:ln>
            </xdr:spPr>
          </xdr:sp>
        </mc:Choice>
        <mc:Fallback/>
      </mc:AlternateContent>
    </xdr:grpSp>
    <xdr:clientData/>
  </xdr:twoCellAnchor>
  <xdr:twoCellAnchor>
    <xdr:from>
      <xdr:col>0</xdr:col>
      <xdr:colOff>31750</xdr:colOff>
      <xdr:row>42</xdr:row>
      <xdr:rowOff>133350</xdr:rowOff>
    </xdr:from>
    <xdr:to>
      <xdr:col>1</xdr:col>
      <xdr:colOff>596900</xdr:colOff>
      <xdr:row>44</xdr:row>
      <xdr:rowOff>76200</xdr:rowOff>
    </xdr:to>
    <xdr:sp macro="" textlink="">
      <xdr:nvSpPr>
        <xdr:cNvPr id="104818" name="Line 28">
          <a:extLst>
            <a:ext uri="{FF2B5EF4-FFF2-40B4-BE49-F238E27FC236}">
              <a16:creationId xmlns:a16="http://schemas.microsoft.com/office/drawing/2014/main" id="{00000000-0008-0000-0100-000072990100}"/>
            </a:ext>
          </a:extLst>
        </xdr:cNvPr>
        <xdr:cNvSpPr>
          <a:spLocks noChangeShapeType="1"/>
        </xdr:cNvSpPr>
      </xdr:nvSpPr>
      <xdr:spPr>
        <a:xfrm flipH="1" flipV="1">
          <a:off x="31750" y="7600950"/>
          <a:ext cx="850900" cy="266700"/>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xtLst>
          <a:ext uri="{909E8E84-426E-40DD-AFC4-6F175D3DCCD1}">
            <a14:hiddenFill xmlns:a14="http://schemas.microsoft.com/office/drawing/2010/main">
              <a:noFill/>
            </a14:hiddenFill>
          </a:ext>
        </a:extLst>
      </xdr:spPr>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19050</xdr:colOff>
          <xdr:row>1</xdr:row>
          <xdr:rowOff>0</xdr:rowOff>
        </xdr:from>
        <xdr:to>
          <xdr:col>8</xdr:col>
          <xdr:colOff>180975</xdr:colOff>
          <xdr:row>1</xdr:row>
          <xdr:rowOff>152400</xdr:rowOff>
        </xdr:to>
        <xdr:sp macro="" textlink="">
          <xdr:nvSpPr>
            <xdr:cNvPr id="179201" name="Object 1" hidden="1">
              <a:extLst>
                <a:ext uri="{63B3BB69-23CF-44E3-9099-C40C66FF867C}">
                  <a14:compatExt spid="_x0000_s179201"/>
                </a:ext>
                <a:ext uri="{FF2B5EF4-FFF2-40B4-BE49-F238E27FC236}">
                  <a16:creationId xmlns:a16="http://schemas.microsoft.com/office/drawing/2014/main" id="{00000000-0008-0000-0200-000001BC02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2</xdr:col>
      <xdr:colOff>1631950</xdr:colOff>
      <xdr:row>10</xdr:row>
      <xdr:rowOff>0</xdr:rowOff>
    </xdr:to>
    <xdr:graphicFrame macro="">
      <xdr:nvGraphicFramePr>
        <xdr:cNvPr id="2" name="Chart 9">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19050</xdr:colOff>
          <xdr:row>11</xdr:row>
          <xdr:rowOff>190500</xdr:rowOff>
        </xdr:from>
        <xdr:to>
          <xdr:col>9</xdr:col>
          <xdr:colOff>0</xdr:colOff>
          <xdr:row>11</xdr:row>
          <xdr:rowOff>342900</xdr:rowOff>
        </xdr:to>
        <xdr:sp macro="" textlink="">
          <xdr:nvSpPr>
            <xdr:cNvPr id="176129" name="Object 1" hidden="1">
              <a:extLst>
                <a:ext uri="{63B3BB69-23CF-44E3-9099-C40C66FF867C}">
                  <a14:compatExt spid="_x0000_s176129"/>
                </a:ext>
                <a:ext uri="{FF2B5EF4-FFF2-40B4-BE49-F238E27FC236}">
                  <a16:creationId xmlns:a16="http://schemas.microsoft.com/office/drawing/2014/main" id="{00000000-0008-0000-0300-000001B00200}"/>
                </a:ext>
              </a:extLst>
            </xdr:cNvPr>
            <xdr:cNvSpPr/>
          </xdr:nvSpPr>
          <xdr:spPr bwMode="auto">
            <a:xfrm>
              <a:off x="0" y="0"/>
              <a:ext cx="0" cy="0"/>
            </a:xfrm>
            <a:prstGeom prst="rect">
              <a:avLst/>
            </a:prstGeom>
            <a:solidFill>
              <a:srgbClr val="FFFFFF"/>
            </a:solidFill>
          </xdr:spPr>
        </xdr:sp>
        <xdr:clientData/>
      </xdr:twoCellAnchor>
    </mc:Choice>
    <mc:Fallback/>
  </mc:AlternateContent>
  <xdr:twoCellAnchor>
    <xdr:from>
      <xdr:col>0</xdr:col>
      <xdr:colOff>19050</xdr:colOff>
      <xdr:row>59</xdr:row>
      <xdr:rowOff>69850</xdr:rowOff>
    </xdr:from>
    <xdr:to>
      <xdr:col>1</xdr:col>
      <xdr:colOff>704850</xdr:colOff>
      <xdr:row>60</xdr:row>
      <xdr:rowOff>76200</xdr:rowOff>
    </xdr:to>
    <xdr:sp macro="" textlink="">
      <xdr:nvSpPr>
        <xdr:cNvPr id="4" name="Line 17">
          <a:extLst>
            <a:ext uri="{FF2B5EF4-FFF2-40B4-BE49-F238E27FC236}">
              <a16:creationId xmlns:a16="http://schemas.microsoft.com/office/drawing/2014/main" id="{00000000-0008-0000-0300-000004000000}"/>
            </a:ext>
          </a:extLst>
        </xdr:cNvPr>
        <xdr:cNvSpPr>
          <a:spLocks noChangeShapeType="1"/>
        </xdr:cNvSpPr>
      </xdr:nvSpPr>
      <xdr:spPr>
        <a:xfrm flipH="1" flipV="1">
          <a:off x="19050" y="9632950"/>
          <a:ext cx="1038225" cy="168275"/>
        </a:xfrm>
        <a:prstGeom prst="line">
          <a:avLst/>
        </a:prstGeom>
        <a:noFill/>
        <a:ln w="19050">
          <a:solidFill>
            <a:srgbClr xmlns:mc="http://schemas.openxmlformats.org/markup-compatibility/2006" xmlns:a14="http://schemas.microsoft.com/office/drawing/2010/main" val="0000FF" mc:Ignorable="a14" a14:legacySpreadsheetColorIndex="12"/>
          </a:solidFill>
          <a:round/>
          <a:tailEnd type="triangle" w="sm"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3.bin"/><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4.bin"/><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image" Target="../media/image4.emf"/><Relationship Id="rId4" Type="http://schemas.openxmlformats.org/officeDocument/2006/relationships/oleObject" Target="../embeddings/oleObject5.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comments" Target="../comments3.xml"/><Relationship Id="rId5" Type="http://schemas.openxmlformats.org/officeDocument/2006/relationships/image" Target="../media/image4.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8"/>
  <sheetViews>
    <sheetView workbookViewId="0"/>
  </sheetViews>
  <sheetFormatPr defaultColWidth="9.140625" defaultRowHeight="12.75" x14ac:dyDescent="0.2"/>
  <cols>
    <col min="1" max="1" width="15.7109375" style="2" customWidth="1"/>
    <col min="2" max="2" width="10.7109375" style="2" customWidth="1"/>
    <col min="3" max="3" width="8.7109375" style="2" customWidth="1"/>
    <col min="4" max="5" width="6.7109375" style="2" customWidth="1"/>
    <col min="6" max="6" width="1.7109375" style="2" customWidth="1"/>
    <col min="7" max="7" width="15.7109375" style="2" customWidth="1"/>
    <col min="8" max="8" width="7" style="2" customWidth="1"/>
    <col min="9" max="9" width="4" style="2" customWidth="1"/>
    <col min="10" max="12" width="6.7109375" style="2" customWidth="1"/>
    <col min="13" max="16384" width="9.140625" style="2"/>
  </cols>
  <sheetData>
    <row r="1" spans="1:12" ht="15.75" x14ac:dyDescent="0.25">
      <c r="I1" s="124"/>
      <c r="J1" s="125"/>
      <c r="K1" s="125"/>
      <c r="L1" s="125"/>
    </row>
    <row r="2" spans="1:12" ht="20.25" x14ac:dyDescent="0.3">
      <c r="F2" s="47" t="str">
        <f>$I$9</f>
        <v>Release 1.1</v>
      </c>
      <c r="I2" s="126"/>
      <c r="L2" s="127"/>
    </row>
    <row r="3" spans="1:12" x14ac:dyDescent="0.2">
      <c r="F3" s="48" t="str">
        <f>"Project: "&amp;$B$16&amp;"  "&amp;$B$17</f>
        <v>Project: P18  教育平台</v>
      </c>
      <c r="I3" s="126"/>
      <c r="J3" s="128"/>
      <c r="K3" s="128"/>
      <c r="L3" s="125"/>
    </row>
    <row r="4" spans="1:12" ht="4.5" customHeight="1" x14ac:dyDescent="0.2"/>
    <row r="5" spans="1:12" ht="23.25" x14ac:dyDescent="0.2">
      <c r="A5" s="49" t="s">
        <v>0</v>
      </c>
      <c r="B5" s="50"/>
      <c r="C5" s="50"/>
      <c r="D5" s="50"/>
      <c r="E5" s="50"/>
      <c r="F5" s="50"/>
      <c r="G5" s="50"/>
      <c r="H5" s="50"/>
      <c r="I5" s="50"/>
      <c r="J5" s="50"/>
      <c r="K5" s="50"/>
      <c r="L5" s="50"/>
    </row>
    <row r="6" spans="1:12" ht="9" customHeight="1" x14ac:dyDescent="0.2">
      <c r="A6" s="51"/>
      <c r="B6" s="51"/>
      <c r="C6" s="51"/>
      <c r="D6" s="51"/>
      <c r="E6" s="51"/>
      <c r="F6" s="51"/>
      <c r="G6" s="51"/>
      <c r="H6" s="51"/>
      <c r="I6" s="51"/>
      <c r="J6" s="51"/>
      <c r="K6" s="51"/>
      <c r="L6" s="51"/>
    </row>
    <row r="7" spans="1:12" ht="16.5" customHeight="1" x14ac:dyDescent="0.2">
      <c r="A7" s="44" t="s">
        <v>1</v>
      </c>
      <c r="B7" s="45"/>
      <c r="C7" s="45"/>
      <c r="D7" s="45"/>
      <c r="E7" s="45"/>
      <c r="F7" s="92"/>
      <c r="G7" s="44" t="s">
        <v>2</v>
      </c>
      <c r="H7" s="93"/>
      <c r="I7" s="45"/>
      <c r="J7" s="45"/>
      <c r="K7" s="45"/>
      <c r="L7" s="45"/>
    </row>
    <row r="8" spans="1:12" ht="16.5" customHeight="1" x14ac:dyDescent="0.2">
      <c r="A8" s="46" t="s">
        <v>3</v>
      </c>
      <c r="B8" s="275" t="s">
        <v>4</v>
      </c>
      <c r="C8" s="275"/>
      <c r="D8" s="275"/>
      <c r="E8" s="275"/>
      <c r="F8" s="92"/>
      <c r="G8" s="286" t="s">
        <v>3</v>
      </c>
      <c r="H8" s="287"/>
      <c r="I8" s="275" t="s">
        <v>4</v>
      </c>
      <c r="J8" s="275"/>
      <c r="K8" s="275"/>
      <c r="L8" s="275"/>
    </row>
    <row r="9" spans="1:12" ht="16.5" customHeight="1" x14ac:dyDescent="0.2">
      <c r="A9" s="94" t="s">
        <v>5</v>
      </c>
      <c r="B9" s="259" t="s">
        <v>6</v>
      </c>
      <c r="C9" s="260"/>
      <c r="D9" s="260"/>
      <c r="E9" s="261"/>
      <c r="F9" s="92"/>
      <c r="G9" s="288" t="s">
        <v>7</v>
      </c>
      <c r="H9" s="289"/>
      <c r="I9" s="290" t="s">
        <v>8</v>
      </c>
      <c r="J9" s="291"/>
      <c r="K9" s="291"/>
      <c r="L9" s="292"/>
    </row>
    <row r="10" spans="1:12" ht="16.5" customHeight="1" x14ac:dyDescent="0.2">
      <c r="A10" s="95" t="s">
        <v>9</v>
      </c>
      <c r="B10" s="276" t="s">
        <v>10</v>
      </c>
      <c r="C10" s="277"/>
      <c r="D10" s="277"/>
      <c r="E10" s="278"/>
      <c r="F10" s="92"/>
      <c r="G10" s="279" t="s">
        <v>11</v>
      </c>
      <c r="H10" s="280"/>
      <c r="I10" s="281"/>
      <c r="J10" s="282"/>
      <c r="K10" s="282"/>
      <c r="L10" s="283"/>
    </row>
    <row r="11" spans="1:12" ht="16.5" customHeight="1" x14ac:dyDescent="0.2">
      <c r="A11" s="95" t="s">
        <v>12</v>
      </c>
      <c r="B11" s="276" t="s">
        <v>13</v>
      </c>
      <c r="C11" s="277"/>
      <c r="D11" s="277"/>
      <c r="E11" s="278"/>
      <c r="F11" s="92"/>
      <c r="G11" s="284" t="s">
        <v>14</v>
      </c>
      <c r="H11" s="285"/>
      <c r="I11" s="281"/>
      <c r="J11" s="282"/>
      <c r="K11" s="282"/>
      <c r="L11" s="283"/>
    </row>
    <row r="12" spans="1:12" ht="16.5" customHeight="1" x14ac:dyDescent="0.2">
      <c r="A12" s="96" t="s">
        <v>15</v>
      </c>
      <c r="B12" s="267" t="s">
        <v>16</v>
      </c>
      <c r="C12" s="268"/>
      <c r="D12" s="268"/>
      <c r="E12" s="269"/>
      <c r="F12" s="92"/>
      <c r="G12" s="262" t="s">
        <v>17</v>
      </c>
      <c r="H12" s="263"/>
      <c r="I12" s="264"/>
      <c r="J12" s="265"/>
      <c r="K12" s="265"/>
      <c r="L12" s="266"/>
    </row>
    <row r="13" spans="1:12" ht="16.5" customHeight="1" x14ac:dyDescent="0.2">
      <c r="A13" s="97"/>
      <c r="B13" s="92"/>
      <c r="C13" s="92"/>
      <c r="D13" s="92"/>
      <c r="E13" s="92"/>
      <c r="F13" s="98"/>
      <c r="G13" s="262" t="s">
        <v>18</v>
      </c>
      <c r="H13" s="263"/>
      <c r="I13" s="264"/>
      <c r="J13" s="265"/>
      <c r="K13" s="265"/>
      <c r="L13" s="266"/>
    </row>
    <row r="14" spans="1:12" ht="16.5" customHeight="1" x14ac:dyDescent="0.2">
      <c r="A14" s="44" t="s">
        <v>19</v>
      </c>
      <c r="B14" s="45"/>
      <c r="C14" s="45"/>
      <c r="D14" s="45"/>
      <c r="E14" s="45"/>
      <c r="F14" s="92"/>
      <c r="G14" s="262" t="s">
        <v>20</v>
      </c>
      <c r="H14" s="263"/>
      <c r="I14" s="264"/>
      <c r="J14" s="265"/>
      <c r="K14" s="265"/>
      <c r="L14" s="266"/>
    </row>
    <row r="15" spans="1:12" ht="16.5" customHeight="1" x14ac:dyDescent="0.2">
      <c r="A15" s="46" t="s">
        <v>3</v>
      </c>
      <c r="B15" s="275" t="s">
        <v>4</v>
      </c>
      <c r="C15" s="275"/>
      <c r="D15" s="275"/>
      <c r="E15" s="275"/>
      <c r="F15" s="99"/>
      <c r="G15" s="262" t="s">
        <v>21</v>
      </c>
      <c r="H15" s="263"/>
      <c r="I15" s="264"/>
      <c r="J15" s="265"/>
      <c r="K15" s="265"/>
      <c r="L15" s="266"/>
    </row>
    <row r="16" spans="1:12" ht="16.5" customHeight="1" x14ac:dyDescent="0.2">
      <c r="A16" s="100" t="s">
        <v>22</v>
      </c>
      <c r="B16" s="259" t="s">
        <v>23</v>
      </c>
      <c r="C16" s="260"/>
      <c r="D16" s="260"/>
      <c r="E16" s="261"/>
      <c r="F16" s="92"/>
      <c r="G16" s="262" t="s">
        <v>24</v>
      </c>
      <c r="H16" s="263"/>
      <c r="I16" s="264"/>
      <c r="J16" s="265"/>
      <c r="K16" s="265"/>
      <c r="L16" s="266"/>
    </row>
    <row r="17" spans="1:12" ht="16.5" customHeight="1" x14ac:dyDescent="0.2">
      <c r="A17" s="101" t="s">
        <v>25</v>
      </c>
      <c r="B17" s="267" t="s">
        <v>26</v>
      </c>
      <c r="C17" s="268"/>
      <c r="D17" s="268"/>
      <c r="E17" s="269"/>
      <c r="F17" s="92"/>
      <c r="G17" s="270" t="s">
        <v>27</v>
      </c>
      <c r="H17" s="271"/>
      <c r="I17" s="272"/>
      <c r="J17" s="273"/>
      <c r="K17" s="273"/>
      <c r="L17" s="274"/>
    </row>
    <row r="18" spans="1:12" ht="9" customHeight="1" x14ac:dyDescent="0.2">
      <c r="A18" s="51"/>
      <c r="B18" s="51"/>
      <c r="C18" s="51"/>
      <c r="D18" s="51"/>
      <c r="E18" s="51"/>
      <c r="F18" s="51"/>
      <c r="G18" s="51"/>
      <c r="H18" s="51"/>
      <c r="I18" s="51"/>
      <c r="J18" s="51"/>
      <c r="K18" s="51"/>
      <c r="L18" s="51"/>
    </row>
    <row r="19" spans="1:12" ht="16.5" customHeight="1" x14ac:dyDescent="0.2">
      <c r="A19" s="102" t="s">
        <v>28</v>
      </c>
      <c r="B19" s="103"/>
      <c r="C19" s="103"/>
      <c r="D19" s="103"/>
      <c r="E19" s="103"/>
      <c r="F19" s="92"/>
      <c r="G19" s="44" t="s">
        <v>29</v>
      </c>
      <c r="H19" s="93"/>
      <c r="I19" s="45"/>
      <c r="J19" s="45"/>
      <c r="K19" s="45"/>
      <c r="L19" s="45"/>
    </row>
    <row r="20" spans="1:12" ht="30" customHeight="1" x14ac:dyDescent="0.2">
      <c r="A20" s="253" t="s">
        <v>30</v>
      </c>
      <c r="B20" s="253"/>
      <c r="C20" s="104" t="s">
        <v>31</v>
      </c>
      <c r="D20" s="105" t="s">
        <v>32</v>
      </c>
      <c r="E20" s="105" t="s">
        <v>33</v>
      </c>
      <c r="F20" s="106"/>
      <c r="G20" s="254" t="s">
        <v>34</v>
      </c>
      <c r="H20" s="255"/>
      <c r="I20" s="256" t="s">
        <v>33</v>
      </c>
      <c r="J20" s="257"/>
      <c r="K20" s="257"/>
      <c r="L20" s="258"/>
    </row>
    <row r="21" spans="1:12" ht="16.5" customHeight="1" x14ac:dyDescent="0.2">
      <c r="A21" s="240" t="e">
        <f ca="1">MID(CELL("filename",#REF!),FIND("]",CELL("filename"),1)+1,255)</f>
        <v>#REF!</v>
      </c>
      <c r="B21" s="241"/>
      <c r="C21" s="107"/>
      <c r="D21" s="108" t="e">
        <f>IF(#REF!=0,"",#REF!)</f>
        <v>#REF!</v>
      </c>
      <c r="E21" s="109" t="e">
        <f>IF(#REF!=0,"",#REF!)</f>
        <v>#REF!</v>
      </c>
      <c r="F21" s="106"/>
      <c r="G21" s="51"/>
      <c r="H21" s="51"/>
      <c r="I21" s="129"/>
      <c r="J21" s="51"/>
      <c r="K21" s="51"/>
      <c r="L21" s="51"/>
    </row>
    <row r="22" spans="1:12" ht="16.5" customHeight="1" x14ac:dyDescent="0.2">
      <c r="A22" s="240" t="e">
        <f ca="1">MID(CELL("filename",#REF!),FIND("]",CELL("filename"),1)+1,255)</f>
        <v>#REF!</v>
      </c>
      <c r="B22" s="241"/>
      <c r="C22" s="110"/>
      <c r="D22" s="108" t="e">
        <f>IF(#REF!=0,"",#REF!)</f>
        <v>#REF!</v>
      </c>
      <c r="E22" s="109" t="e">
        <f>IF(#REF!=0,"",#REF!)</f>
        <v>#REF!</v>
      </c>
      <c r="F22" s="106"/>
      <c r="G22" s="51"/>
      <c r="H22" s="51"/>
      <c r="I22" s="129"/>
      <c r="J22" s="51"/>
      <c r="K22" s="51"/>
      <c r="L22" s="51"/>
    </row>
    <row r="23" spans="1:12" ht="16.5" customHeight="1" x14ac:dyDescent="0.2">
      <c r="A23" s="240" t="e">
        <f ca="1">MID(CELL("filename",#REF!),FIND("]",CELL("filename"),1)+1,255)</f>
        <v>#REF!</v>
      </c>
      <c r="B23" s="241"/>
      <c r="C23" s="111"/>
      <c r="D23" s="108" t="e">
        <f>IF(#REF!=0,"",#REF!)</f>
        <v>#REF!</v>
      </c>
      <c r="E23" s="109" t="e">
        <f>IF(#REF!=0,"",#REF!)</f>
        <v>#REF!</v>
      </c>
      <c r="F23" s="51"/>
      <c r="G23" s="51"/>
      <c r="H23" s="51"/>
      <c r="I23" s="129"/>
      <c r="J23" s="51"/>
      <c r="K23" s="51"/>
      <c r="L23" s="51"/>
    </row>
    <row r="24" spans="1:12" ht="16.5" customHeight="1" x14ac:dyDescent="0.2">
      <c r="A24" s="240" t="e">
        <f ca="1">MID(CELL("filename",#REF!),FIND("]",CELL("filename"),1)+1,255)</f>
        <v>#REF!</v>
      </c>
      <c r="B24" s="241"/>
      <c r="C24" s="111"/>
      <c r="D24" s="108" t="e">
        <f>IF(#REF!=0,"",#REF!)</f>
        <v>#REF!</v>
      </c>
      <c r="E24" s="109" t="e">
        <f>IF(#REF!=0,"",#REF!)</f>
        <v>#REF!</v>
      </c>
      <c r="F24" s="51"/>
      <c r="G24" s="51"/>
      <c r="H24" s="51"/>
      <c r="I24" s="129"/>
      <c r="J24" s="51"/>
      <c r="K24" s="51"/>
      <c r="L24" s="51"/>
    </row>
    <row r="25" spans="1:12" ht="16.5" customHeight="1" x14ac:dyDescent="0.2">
      <c r="A25" s="240" t="e">
        <f ca="1">MID(CELL("filename",#REF!),FIND("]",CELL("filename"),1)+1,255)</f>
        <v>#REF!</v>
      </c>
      <c r="B25" s="241"/>
      <c r="C25" s="111"/>
      <c r="D25" s="108" t="e">
        <f>IF(#REF!=0,"",#REF!)</f>
        <v>#REF!</v>
      </c>
      <c r="E25" s="109" t="e">
        <f>IF(#REF!=0,"",#REF!)</f>
        <v>#REF!</v>
      </c>
      <c r="F25" s="51"/>
      <c r="G25" s="51"/>
      <c r="H25" s="51"/>
      <c r="I25" s="129"/>
      <c r="J25" s="51"/>
      <c r="K25" s="51"/>
      <c r="L25" s="51"/>
    </row>
    <row r="26" spans="1:12" ht="16.5" customHeight="1" x14ac:dyDescent="0.2">
      <c r="A26" s="240" t="e">
        <f ca="1">MID(CELL("filename",#REF!),FIND("]",CELL("filename"),1)+1,255)</f>
        <v>#REF!</v>
      </c>
      <c r="B26" s="241"/>
      <c r="C26" s="111"/>
      <c r="D26" s="108" t="e">
        <f>IF(#REF!=0,"",#REF!)</f>
        <v>#REF!</v>
      </c>
      <c r="E26" s="109" t="e">
        <f>IF(#REF!=0,"",#REF!)</f>
        <v>#REF!</v>
      </c>
      <c r="F26" s="51"/>
      <c r="G26" s="51"/>
      <c r="H26" s="51"/>
      <c r="I26" s="129"/>
      <c r="J26" s="51"/>
      <c r="K26" s="51"/>
      <c r="L26" s="51"/>
    </row>
    <row r="27" spans="1:12" ht="16.5" customHeight="1" x14ac:dyDescent="0.2">
      <c r="A27" s="240" t="e">
        <f ca="1">MID(CELL("filename",#REF!),FIND("]",CELL("filename"),1)+1,255)</f>
        <v>#REF!</v>
      </c>
      <c r="B27" s="241"/>
      <c r="C27" s="111"/>
      <c r="D27" s="108" t="e">
        <f>IF(#REF!=0,"",#REF!)</f>
        <v>#REF!</v>
      </c>
      <c r="E27" s="109" t="e">
        <f>IF(#REF!=0,"",#REF!)</f>
        <v>#REF!</v>
      </c>
      <c r="F27" s="51"/>
      <c r="G27" s="51"/>
      <c r="H27" s="51"/>
      <c r="I27" s="129"/>
      <c r="J27" s="51"/>
      <c r="K27" s="51"/>
      <c r="L27" s="51"/>
    </row>
    <row r="28" spans="1:12" ht="16.5" customHeight="1" x14ac:dyDescent="0.2">
      <c r="A28" s="240" t="e">
        <f ca="1">MID(CELL("filename",#REF!),FIND("]",CELL("filename"),1)+1,255)</f>
        <v>#REF!</v>
      </c>
      <c r="B28" s="241"/>
      <c r="C28" s="111"/>
      <c r="D28" s="108" t="e">
        <f>IF(#REF!=0,"",#REF!)</f>
        <v>#REF!</v>
      </c>
      <c r="E28" s="109" t="e">
        <f>IF(#REF!=0,"",#REF!)</f>
        <v>#REF!</v>
      </c>
      <c r="F28" s="51"/>
      <c r="G28" s="51"/>
      <c r="H28" s="51"/>
      <c r="I28" s="129"/>
      <c r="J28" s="51"/>
      <c r="K28" s="51"/>
      <c r="L28" s="51"/>
    </row>
    <row r="29" spans="1:12" ht="16.5" customHeight="1" x14ac:dyDescent="0.2">
      <c r="A29" s="240" t="e">
        <f ca="1">MID(CELL("filename",#REF!),FIND("]",CELL("filename"),1)+1,255)</f>
        <v>#REF!</v>
      </c>
      <c r="B29" s="241"/>
      <c r="C29" s="111"/>
      <c r="D29" s="108" t="e">
        <f>IF(#REF!=0,"",#REF!)</f>
        <v>#REF!</v>
      </c>
      <c r="E29" s="109" t="e">
        <f>IF(#REF!=0,"",#REF!)</f>
        <v>#REF!</v>
      </c>
      <c r="F29" s="51"/>
      <c r="G29" s="51"/>
      <c r="H29" s="51"/>
      <c r="I29" s="129"/>
      <c r="J29" s="51"/>
      <c r="K29" s="51"/>
      <c r="L29" s="51"/>
    </row>
    <row r="30" spans="1:12" ht="16.5" customHeight="1" x14ac:dyDescent="0.2">
      <c r="A30" s="240" t="e">
        <f ca="1">MID(CELL("filename",#REF!),FIND("]",CELL("filename"),1)+1,255)</f>
        <v>#REF!</v>
      </c>
      <c r="B30" s="241"/>
      <c r="C30" s="111"/>
      <c r="D30" s="108" t="e">
        <f>IF(#REF!=0,"",#REF!)</f>
        <v>#REF!</v>
      </c>
      <c r="E30" s="109" t="e">
        <f>IF(#REF!=0,"",#REF!)</f>
        <v>#REF!</v>
      </c>
      <c r="F30" s="51"/>
      <c r="G30" s="51"/>
      <c r="H30" s="51"/>
      <c r="I30" s="129"/>
      <c r="J30" s="51"/>
      <c r="K30" s="51"/>
      <c r="L30" s="51"/>
    </row>
    <row r="31" spans="1:12" ht="16.5" customHeight="1" x14ac:dyDescent="0.2">
      <c r="A31" s="240" t="e">
        <f ca="1">MID(CELL("filename",#REF!),FIND("]",CELL("filename"),1)+1,255)</f>
        <v>#REF!</v>
      </c>
      <c r="B31" s="241"/>
      <c r="C31" s="111"/>
      <c r="D31" s="108" t="e">
        <f>IF(#REF!=0,"",#REF!)</f>
        <v>#REF!</v>
      </c>
      <c r="E31" s="109" t="e">
        <f>IF(#REF!=0,"",#REF!)</f>
        <v>#REF!</v>
      </c>
      <c r="F31" s="51"/>
      <c r="G31" s="51"/>
      <c r="H31" s="51"/>
      <c r="I31" s="129"/>
      <c r="J31" s="51"/>
      <c r="K31" s="51"/>
      <c r="L31" s="51"/>
    </row>
    <row r="32" spans="1:12" ht="16.5" customHeight="1" x14ac:dyDescent="0.2">
      <c r="A32" s="240" t="e">
        <f ca="1">MID(CELL("filename",#REF!),FIND("]",CELL("filename"),1)+1,255)</f>
        <v>#REF!</v>
      </c>
      <c r="B32" s="241"/>
      <c r="C32" s="111"/>
      <c r="D32" s="108" t="e">
        <f>IF(#REF!=0,"",#REF!)</f>
        <v>#REF!</v>
      </c>
      <c r="E32" s="109" t="e">
        <f>IF(#REF!=0,"",#REF!)</f>
        <v>#REF!</v>
      </c>
      <c r="F32" s="51"/>
      <c r="G32" s="51"/>
      <c r="H32" s="51"/>
      <c r="I32" s="129"/>
      <c r="J32" s="51"/>
      <c r="K32" s="51"/>
      <c r="L32" s="51"/>
    </row>
    <row r="33" spans="1:12" ht="16.5" customHeight="1" x14ac:dyDescent="0.25">
      <c r="A33" s="240" t="e">
        <f ca="1">MID(CELL("filename",#REF!),FIND("]",CELL("filename"),1)+1,255)</f>
        <v>#REF!</v>
      </c>
      <c r="B33" s="241"/>
      <c r="C33" s="111"/>
      <c r="D33" s="108" t="e">
        <f>IF(#REF!=0,"",#REF!)</f>
        <v>#REF!</v>
      </c>
      <c r="E33" s="109" t="e">
        <f>IF(#REF!=0,"",#REF!)</f>
        <v>#REF!</v>
      </c>
      <c r="F33" s="51"/>
      <c r="G33" s="112" t="s">
        <v>35</v>
      </c>
      <c r="H33" s="113"/>
      <c r="I33" s="130"/>
      <c r="J33" s="130"/>
      <c r="K33" s="130"/>
      <c r="L33" s="130"/>
    </row>
    <row r="34" spans="1:12" ht="16.5" customHeight="1" x14ac:dyDescent="0.2">
      <c r="A34" s="240" t="e">
        <f ca="1">MID(CELL("filename",#REF!),FIND("]",CELL("filename"),1)+1,255)</f>
        <v>#REF!</v>
      </c>
      <c r="B34" s="241"/>
      <c r="C34" s="111"/>
      <c r="D34" s="108" t="e">
        <f>IF(#REF!=0,"",#REF!)</f>
        <v>#REF!</v>
      </c>
      <c r="E34" s="109" t="e">
        <f>IF(#REF!=0,"",#REF!)</f>
        <v>#REF!</v>
      </c>
      <c r="F34" s="51"/>
      <c r="G34" s="221" t="s">
        <v>36</v>
      </c>
      <c r="H34" s="222"/>
      <c r="I34" s="223"/>
      <c r="J34" s="236" t="s">
        <v>34</v>
      </c>
      <c r="K34" s="238" t="s">
        <v>37</v>
      </c>
      <c r="L34" s="219" t="s">
        <v>33</v>
      </c>
    </row>
    <row r="35" spans="1:12" ht="16.5" customHeight="1" x14ac:dyDescent="0.2">
      <c r="A35" s="240" t="e">
        <f ca="1">MID(CELL("filename",#REF!),FIND("]",CELL("filename"),1)+1,255)</f>
        <v>#REF!</v>
      </c>
      <c r="B35" s="241"/>
      <c r="C35" s="111"/>
      <c r="D35" s="108" t="e">
        <f>IF(#REF!=0,"",#REF!)</f>
        <v>#REF!</v>
      </c>
      <c r="E35" s="109" t="e">
        <f>IF(#REF!=0,"",#REF!)</f>
        <v>#REF!</v>
      </c>
      <c r="F35" s="51"/>
      <c r="G35" s="224"/>
      <c r="H35" s="225"/>
      <c r="I35" s="226"/>
      <c r="J35" s="237"/>
      <c r="K35" s="239"/>
      <c r="L35" s="220"/>
    </row>
    <row r="36" spans="1:12" ht="16.5" customHeight="1" x14ac:dyDescent="0.2">
      <c r="A36" s="240" t="e">
        <f ca="1">MID(CELL("filename",#REF!),FIND("]",CELL("filename"),1)+1,255)</f>
        <v>#REF!</v>
      </c>
      <c r="B36" s="241"/>
      <c r="C36" s="111"/>
      <c r="D36" s="108" t="e">
        <f>IF(#REF!=0,"",#REF!)</f>
        <v>#REF!</v>
      </c>
      <c r="E36" s="109" t="e">
        <f>IF(#REF!=0,"",#REF!)</f>
        <v>#REF!</v>
      </c>
      <c r="F36" s="51"/>
      <c r="G36" s="250" t="s">
        <v>38</v>
      </c>
      <c r="H36" s="251"/>
      <c r="I36" s="252"/>
      <c r="J36" s="131" t="e">
        <f>#REF!+#REF!+#REF!+#REF!+#REF!+#REF!+#REF!+#REF!+#REF!+#REF!+#REF!+#REF!+#REF!+#REF!+#REF!+#REF!+#REF!+#REF!+#REF!+#REF!</f>
        <v>#REF!</v>
      </c>
      <c r="K36" s="132" t="e">
        <f>J36/$J$42</f>
        <v>#REF!</v>
      </c>
      <c r="L36" s="133" t="e">
        <f>#REF!+#REF!+#REF!+#REF!+#REF!+#REF!+#REF!+#REF!+#REF!+#REF!+#REF!+#REF!+#REF!+#REF!+#REF!+#REF!+#REF!+#REF!+#REF!+#REF!</f>
        <v>#REF!</v>
      </c>
    </row>
    <row r="37" spans="1:12" ht="16.5" customHeight="1" x14ac:dyDescent="0.2">
      <c r="A37" s="240" t="e">
        <f ca="1">MID(CELL("filename",#REF!),FIND("]",CELL("filename"),1)+1,255)</f>
        <v>#REF!</v>
      </c>
      <c r="B37" s="241"/>
      <c r="C37" s="111"/>
      <c r="D37" s="108" t="e">
        <f>IF(#REF!=0,"",#REF!)</f>
        <v>#REF!</v>
      </c>
      <c r="E37" s="109" t="e">
        <f>IF(#REF!=0,"",#REF!)</f>
        <v>#REF!</v>
      </c>
      <c r="F37" s="51"/>
      <c r="G37" s="242" t="s">
        <v>39</v>
      </c>
      <c r="H37" s="243"/>
      <c r="I37" s="244"/>
      <c r="J37" s="134" t="e">
        <f>#REF!+#REF!+#REF!+#REF!+#REF!+#REF!+#REF!+#REF!+#REF!+#REF!+#REF!+#REF!+#REF!+#REF!+#REF!+#REF!+#REF!+#REF!+#REF!+#REF!</f>
        <v>#REF!</v>
      </c>
      <c r="K37" s="135" t="e">
        <f>J37/$J$42</f>
        <v>#REF!</v>
      </c>
      <c r="L37" s="136" t="e">
        <f>#REF!+#REF!+#REF!+#REF!+#REF!+#REF!+#REF!+#REF!+#REF!+#REF!+#REF!+#REF!+#REF!+#REF!+#REF!+#REF!+#REF!+#REF!+#REF!+#REF!</f>
        <v>#REF!</v>
      </c>
    </row>
    <row r="38" spans="1:12" ht="16.5" customHeight="1" x14ac:dyDescent="0.2">
      <c r="A38" s="245" t="e">
        <f ca="1">MID(CELL("filename",#REF!),FIND("]",CELL("filename"),1)+1,255)</f>
        <v>#REF!</v>
      </c>
      <c r="B38" s="246"/>
      <c r="C38" s="114"/>
      <c r="D38" s="115" t="e">
        <f>IF(#REF!=0,"",#REF!)</f>
        <v>#REF!</v>
      </c>
      <c r="E38" s="116" t="e">
        <f>IF(#REF!=0,"",#REF!)</f>
        <v>#REF!</v>
      </c>
      <c r="F38" s="51"/>
      <c r="G38" s="247" t="s">
        <v>40</v>
      </c>
      <c r="H38" s="248"/>
      <c r="I38" s="249"/>
      <c r="J38" s="137" t="e">
        <f>#REF!+#REF!+#REF!+#REF!+#REF!+#REF!+#REF!+#REF!+#REF!+#REF!+#REF!+#REF!+#REF!+#REF!+#REF!+#REF!+#REF!+#REF!+#REF!+#REF!</f>
        <v>#REF!</v>
      </c>
      <c r="K38" s="138" t="e">
        <f>J38/$J$42</f>
        <v>#REF!</v>
      </c>
      <c r="L38" s="139" t="e">
        <f>#REF!+#REF!+#REF!+#REF!+#REF!+#REF!+#REF!+#REF!+#REF!+#REF!+#REF!+#REF!+#REF!+#REF!+#REF!+#REF!+#REF!+#REF!+#REF!+#REF!</f>
        <v>#REF!</v>
      </c>
    </row>
    <row r="39" spans="1:12" ht="16.5" customHeight="1" x14ac:dyDescent="0.2">
      <c r="A39" s="51"/>
      <c r="B39" s="51"/>
      <c r="C39" s="51"/>
      <c r="D39" s="51"/>
      <c r="E39" s="117"/>
      <c r="F39" s="51"/>
      <c r="G39" s="242" t="s">
        <v>41</v>
      </c>
      <c r="H39" s="243"/>
      <c r="I39" s="244"/>
      <c r="J39" s="134" t="e">
        <f>#REF!+#REF!+#REF!+#REF!+#REF!+#REF!+#REF!+#REF!+#REF!+#REF!+#REF!+#REF!+#REF!+#REF!+#REF!+#REF!+#REF!+#REF!+#REF!+#REF!</f>
        <v>#REF!</v>
      </c>
      <c r="K39" s="135" t="e">
        <f>J39/$J$42</f>
        <v>#REF!</v>
      </c>
      <c r="L39" s="136" t="e">
        <f>#REF!+#REF!+#REF!+#REF!+#REF!+#REF!+#REF!+#REF!+#REF!+#REF!+#REF!+#REF!+#REF!+#REF!+#REF!+#REF!+#REF!+#REF!+#REF!+#REF!</f>
        <v>#REF!</v>
      </c>
    </row>
    <row r="40" spans="1:12" ht="16.5" customHeight="1" x14ac:dyDescent="0.2">
      <c r="A40" s="118" t="s">
        <v>42</v>
      </c>
      <c r="B40" s="119"/>
      <c r="C40" s="120"/>
      <c r="D40" s="121" t="e">
        <f>SUM(D21:D38)</f>
        <v>#REF!</v>
      </c>
      <c r="E40" s="122" t="e">
        <f>SUM(E21:E38)</f>
        <v>#REF!</v>
      </c>
      <c r="F40" s="51"/>
      <c r="G40" s="227" t="s">
        <v>43</v>
      </c>
      <c r="H40" s="228"/>
      <c r="I40" s="229"/>
      <c r="J40" s="140" t="e">
        <f>#REF!+#REF!+#REF!+#REF!+#REF!+#REF!+#REF!+#REF!+#REF!+#REF!+#REF!+#REF!+#REF!+#REF!+#REF!+#REF!+#REF!+#REF!+#REF!+#REF!</f>
        <v>#REF!</v>
      </c>
      <c r="K40" s="141" t="e">
        <f>J40/$J$42</f>
        <v>#REF!</v>
      </c>
      <c r="L40" s="142" t="e">
        <f>#REF!+#REF!+#REF!+#REF!+#REF!+#REF!+#REF!+#REF!+#REF!+#REF!+#REF!+#REF!+#REF!+#REF!+#REF!+#REF!+#REF!+#REF!+#REF!+#REF!</f>
        <v>#REF!</v>
      </c>
    </row>
    <row r="41" spans="1:12" ht="4.5" customHeight="1" x14ac:dyDescent="0.2">
      <c r="A41" s="51"/>
      <c r="B41" s="51"/>
      <c r="C41" s="51"/>
      <c r="D41" s="51"/>
      <c r="E41" s="117"/>
      <c r="F41" s="51"/>
      <c r="G41" s="51"/>
      <c r="H41" s="51"/>
      <c r="I41" s="51"/>
      <c r="J41" s="51"/>
      <c r="K41" s="51"/>
      <c r="L41" s="51"/>
    </row>
    <row r="42" spans="1:12" x14ac:dyDescent="0.2">
      <c r="A42" s="51"/>
      <c r="B42" s="51"/>
      <c r="C42" s="51"/>
      <c r="D42" s="51"/>
      <c r="E42" s="51"/>
      <c r="F42" s="51"/>
      <c r="G42" s="230" t="s">
        <v>42</v>
      </c>
      <c r="H42" s="231"/>
      <c r="I42" s="232"/>
      <c r="J42" s="143" t="e">
        <f>SUM(J36:J40)</f>
        <v>#REF!</v>
      </c>
      <c r="K42" s="144" t="e">
        <f>J42/$J$42</f>
        <v>#REF!</v>
      </c>
      <c r="L42" s="122" t="e">
        <f>SUM(L36:L40)</f>
        <v>#REF!</v>
      </c>
    </row>
    <row r="43" spans="1:12" ht="4.5" customHeight="1" x14ac:dyDescent="0.2">
      <c r="A43" s="51"/>
      <c r="B43" s="51"/>
      <c r="C43" s="51"/>
      <c r="D43" s="51"/>
      <c r="E43" s="117"/>
      <c r="F43" s="51"/>
      <c r="G43" s="51"/>
      <c r="H43" s="51"/>
      <c r="I43" s="51"/>
      <c r="J43" s="51"/>
      <c r="K43" s="51"/>
      <c r="L43" s="51"/>
    </row>
    <row r="44" spans="1:12" x14ac:dyDescent="0.2">
      <c r="A44" s="123"/>
      <c r="B44" s="51"/>
      <c r="C44" s="51"/>
      <c r="D44" s="51"/>
      <c r="E44" s="51"/>
      <c r="F44" s="51"/>
      <c r="G44" s="233" t="s">
        <v>44</v>
      </c>
      <c r="H44" s="234"/>
      <c r="I44" s="235"/>
      <c r="J44" s="145" t="e">
        <f>#REF!+#REF!+#REF!+#REF!+#REF!+#REF!+#REF!+#REF!+#REF!+#REF!+#REF!+#REF!+#REF!+#REF!+#REF!+#REF!+#REF!+#REF!+#REF!+#REF!</f>
        <v>#REF!</v>
      </c>
      <c r="K44" s="146"/>
      <c r="L44" s="147" t="e">
        <f>#REF!+#REF!+#REF!+#REF!+#REF!+#REF!+#REF!+#REF!+#REF!+#REF!+#REF!+#REF!+#REF!+#REF!+#REF!+#REF!+#REF!+#REF!+#REF!+#REF!</f>
        <v>#REF!</v>
      </c>
    </row>
    <row r="45" spans="1:12" ht="9" customHeight="1" x14ac:dyDescent="0.2">
      <c r="A45" s="51"/>
      <c r="B45" s="51"/>
      <c r="C45" s="51"/>
      <c r="D45" s="51"/>
      <c r="E45" s="51"/>
      <c r="F45" s="51"/>
      <c r="G45" s="51"/>
      <c r="H45" s="51"/>
      <c r="I45" s="51"/>
      <c r="J45" s="51"/>
      <c r="K45" s="51"/>
      <c r="L45" s="51"/>
    </row>
    <row r="46" spans="1:12" x14ac:dyDescent="0.2">
      <c r="A46" s="51"/>
      <c r="B46" s="51"/>
      <c r="C46" s="51"/>
      <c r="D46" s="51"/>
      <c r="E46" s="51"/>
      <c r="F46" s="51"/>
      <c r="G46" s="51"/>
      <c r="H46" s="51"/>
      <c r="I46" s="51"/>
      <c r="J46" s="51"/>
      <c r="K46" s="51"/>
      <c r="L46" s="91" t="s">
        <v>45</v>
      </c>
    </row>
    <row r="47" spans="1:12" x14ac:dyDescent="0.2">
      <c r="F47" s="51"/>
      <c r="G47" s="51"/>
      <c r="H47" s="51"/>
      <c r="I47" s="51"/>
      <c r="J47" s="51"/>
      <c r="K47" s="51"/>
      <c r="L47" s="51"/>
    </row>
    <row r="48" spans="1:12" x14ac:dyDescent="0.2">
      <c r="F48" s="51"/>
      <c r="G48" s="51"/>
      <c r="H48" s="51"/>
      <c r="I48" s="51"/>
      <c r="J48" s="51"/>
      <c r="K48" s="51"/>
      <c r="L48" s="51"/>
    </row>
  </sheetData>
  <mergeCells count="60">
    <mergeCell ref="B8:E8"/>
    <mergeCell ref="G8:H8"/>
    <mergeCell ref="I8:L8"/>
    <mergeCell ref="B9:E9"/>
    <mergeCell ref="G9:H9"/>
    <mergeCell ref="I9:L9"/>
    <mergeCell ref="B10:E10"/>
    <mergeCell ref="G10:H10"/>
    <mergeCell ref="I10:L10"/>
    <mergeCell ref="B11:E11"/>
    <mergeCell ref="G11:H11"/>
    <mergeCell ref="I11:L11"/>
    <mergeCell ref="B12:E12"/>
    <mergeCell ref="G12:H12"/>
    <mergeCell ref="I12:L12"/>
    <mergeCell ref="G13:H13"/>
    <mergeCell ref="I13:L13"/>
    <mergeCell ref="G14:H14"/>
    <mergeCell ref="I14:L14"/>
    <mergeCell ref="B15:E15"/>
    <mergeCell ref="G15:H15"/>
    <mergeCell ref="I15:L15"/>
    <mergeCell ref="B16:E16"/>
    <mergeCell ref="G16:H16"/>
    <mergeCell ref="I16:L16"/>
    <mergeCell ref="B17:E17"/>
    <mergeCell ref="G17:H17"/>
    <mergeCell ref="I17:L17"/>
    <mergeCell ref="A20:B20"/>
    <mergeCell ref="G20:H20"/>
    <mergeCell ref="I20:L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G36:I36"/>
    <mergeCell ref="A37:B37"/>
    <mergeCell ref="G37:I37"/>
    <mergeCell ref="A38:B38"/>
    <mergeCell ref="G38:I38"/>
    <mergeCell ref="G39:I39"/>
    <mergeCell ref="L34:L35"/>
    <mergeCell ref="G34:I35"/>
    <mergeCell ref="G40:I40"/>
    <mergeCell ref="G42:I42"/>
    <mergeCell ref="G44:I44"/>
    <mergeCell ref="J34:J35"/>
    <mergeCell ref="K34:K35"/>
  </mergeCells>
  <phoneticPr fontId="7" type="noConversion"/>
  <conditionalFormatting sqref="A21:B21">
    <cfRule type="cellIs" dxfId="47" priority="19" stopIfTrue="1" operator="equal">
      <formula>"2 - X"</formula>
    </cfRule>
  </conditionalFormatting>
  <conditionalFormatting sqref="A22:B22">
    <cfRule type="cellIs" dxfId="46" priority="18" stopIfTrue="1" operator="equal">
      <formula>"3 - X"</formula>
    </cfRule>
  </conditionalFormatting>
  <conditionalFormatting sqref="A23:B23">
    <cfRule type="cellIs" dxfId="45" priority="1" stopIfTrue="1" operator="equal">
      <formula>"4 - X"</formula>
    </cfRule>
  </conditionalFormatting>
  <conditionalFormatting sqref="A24:B24">
    <cfRule type="cellIs" dxfId="44" priority="2" stopIfTrue="1" operator="equal">
      <formula>"5 - X"</formula>
    </cfRule>
  </conditionalFormatting>
  <conditionalFormatting sqref="A25:B25">
    <cfRule type="cellIs" dxfId="43" priority="3" stopIfTrue="1" operator="equal">
      <formula>"6 - X"</formula>
    </cfRule>
  </conditionalFormatting>
  <conditionalFormatting sqref="A26:B26">
    <cfRule type="cellIs" dxfId="42" priority="5" stopIfTrue="1" operator="equal">
      <formula>"8 - X"</formula>
    </cfRule>
  </conditionalFormatting>
  <conditionalFormatting sqref="A27:B27">
    <cfRule type="cellIs" dxfId="41" priority="6" stopIfTrue="1" operator="equal">
      <formula>"9 - X"</formula>
    </cfRule>
  </conditionalFormatting>
  <conditionalFormatting sqref="A28:B28">
    <cfRule type="cellIs" dxfId="40" priority="7" stopIfTrue="1" operator="equal">
      <formula>"10 - X"</formula>
    </cfRule>
  </conditionalFormatting>
  <conditionalFormatting sqref="A29:B29">
    <cfRule type="cellIs" dxfId="39" priority="8" stopIfTrue="1" operator="equal">
      <formula>"11 - X"</formula>
    </cfRule>
  </conditionalFormatting>
  <conditionalFormatting sqref="A30:B30">
    <cfRule type="cellIs" dxfId="38" priority="9" stopIfTrue="1" operator="equal">
      <formula>"12 - X"</formula>
    </cfRule>
  </conditionalFormatting>
  <conditionalFormatting sqref="A31:B31">
    <cfRule type="cellIs" dxfId="37" priority="10" stopIfTrue="1" operator="equal">
      <formula>"13 - X"</formula>
    </cfRule>
  </conditionalFormatting>
  <conditionalFormatting sqref="A32:B32">
    <cfRule type="cellIs" dxfId="36" priority="11" stopIfTrue="1" operator="equal">
      <formula>"14 - X"</formula>
    </cfRule>
  </conditionalFormatting>
  <conditionalFormatting sqref="A33:B33">
    <cfRule type="cellIs" dxfId="35" priority="12" stopIfTrue="1" operator="equal">
      <formula>"15 - X"</formula>
    </cfRule>
  </conditionalFormatting>
  <conditionalFormatting sqref="A34:B34">
    <cfRule type="cellIs" dxfId="34" priority="13" stopIfTrue="1" operator="equal">
      <formula>"16 - X"</formula>
    </cfRule>
  </conditionalFormatting>
  <conditionalFormatting sqref="A35:B35">
    <cfRule type="cellIs" dxfId="33" priority="14" stopIfTrue="1" operator="equal">
      <formula>"17 - X"</formula>
    </cfRule>
  </conditionalFormatting>
  <conditionalFormatting sqref="A36:B36">
    <cfRule type="cellIs" dxfId="32" priority="15" stopIfTrue="1" operator="equal">
      <formula>"18 - X"</formula>
    </cfRule>
  </conditionalFormatting>
  <conditionalFormatting sqref="A37:B37">
    <cfRule type="cellIs" dxfId="31" priority="16" stopIfTrue="1" operator="equal">
      <formula>"19 - X"</formula>
    </cfRule>
  </conditionalFormatting>
  <conditionalFormatting sqref="A38:B38">
    <cfRule type="cellIs" dxfId="30" priority="17" stopIfTrue="1" operator="equal">
      <formula>"20 - X"</formula>
    </cfRule>
  </conditionalFormatting>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77" r:id="rId3">
          <objectPr defaultSize="0" altText="" r:id="rId4">
            <anchor moveWithCells="1">
              <from>
                <xdr:col>10</xdr:col>
                <xdr:colOff>104775</xdr:colOff>
                <xdr:row>46</xdr:row>
                <xdr:rowOff>19050</xdr:rowOff>
              </from>
              <to>
                <xdr:col>12</xdr:col>
                <xdr:colOff>0</xdr:colOff>
                <xdr:row>48</xdr:row>
                <xdr:rowOff>0</xdr:rowOff>
              </to>
            </anchor>
          </objectPr>
        </oleObject>
      </mc:Choice>
      <mc:Fallback>
        <oleObject progId="Paint.Picture" shapeId="1077" r:id="rId3"/>
      </mc:Fallback>
    </mc:AlternateContent>
    <mc:AlternateContent xmlns:mc="http://schemas.openxmlformats.org/markup-compatibility/2006">
      <mc:Choice Requires="x14">
        <oleObject progId="Paint.Picture" shapeId="1113" r:id="rId5">
          <objectPr defaultSize="0" altText="" r:id="rId6">
            <anchor moveWithCells="1" sizeWithCells="1">
              <from>
                <xdr:col>10</xdr:col>
                <xdr:colOff>285750</xdr:colOff>
                <xdr:row>0</xdr:row>
                <xdr:rowOff>95250</xdr:rowOff>
              </from>
              <to>
                <xdr:col>11</xdr:col>
                <xdr:colOff>161925</xdr:colOff>
                <xdr:row>1</xdr:row>
                <xdr:rowOff>209550</xdr:rowOff>
              </to>
            </anchor>
          </objectPr>
        </oleObject>
      </mc:Choice>
      <mc:Fallback>
        <oleObject progId="Paint.Picture" shapeId="1113"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47"/>
  <sheetViews>
    <sheetView topLeftCell="A4" workbookViewId="0"/>
  </sheetViews>
  <sheetFormatPr defaultColWidth="9.140625" defaultRowHeight="12.75" x14ac:dyDescent="0.2"/>
  <cols>
    <col min="1" max="1" width="4.28515625" style="2" customWidth="1"/>
    <col min="2" max="2" width="22.42578125" style="2" customWidth="1"/>
    <col min="3" max="4" width="7.28515625" style="2" customWidth="1"/>
    <col min="5" max="5" width="8.28515625" style="2" customWidth="1"/>
    <col min="6" max="6" width="1.42578125" style="2" customWidth="1"/>
    <col min="7" max="11" width="7.7109375" style="2" customWidth="1"/>
    <col min="12" max="12" width="7.28515625" style="2" customWidth="1"/>
    <col min="13" max="13" width="6.85546875" style="2" customWidth="1"/>
    <col min="14" max="17" width="7.140625" style="2" customWidth="1"/>
    <col min="18" max="16384" width="9.140625" style="2"/>
  </cols>
  <sheetData>
    <row r="1" spans="1:12" ht="15.75" customHeight="1" x14ac:dyDescent="0.2"/>
    <row r="2" spans="1:12" ht="20.25" x14ac:dyDescent="0.3">
      <c r="F2" s="47" t="str">
        <f>Snapshot!$I$9</f>
        <v>Release 1.1</v>
      </c>
      <c r="G2" s="47"/>
      <c r="H2" s="47"/>
      <c r="I2" s="47"/>
    </row>
    <row r="3" spans="1:12" x14ac:dyDescent="0.2">
      <c r="F3" s="48" t="str">
        <f>"Project: "&amp;Snapshot!$B$16&amp;"  "&amp;Snapshot!$B$17</f>
        <v>Project: P18  教育平台</v>
      </c>
      <c r="G3" s="48"/>
      <c r="H3" s="48"/>
    </row>
    <row r="4" spans="1:12" ht="4.5" customHeight="1" x14ac:dyDescent="0.2"/>
    <row r="5" spans="1:12" ht="23.25" x14ac:dyDescent="0.2">
      <c r="A5" s="49" t="s">
        <v>46</v>
      </c>
      <c r="B5" s="49"/>
      <c r="C5" s="50"/>
      <c r="D5" s="50"/>
      <c r="E5" s="50"/>
      <c r="F5" s="50"/>
      <c r="G5" s="50"/>
      <c r="H5" s="50"/>
      <c r="I5" s="50"/>
      <c r="J5" s="50"/>
      <c r="K5" s="50"/>
      <c r="L5" s="50"/>
    </row>
    <row r="6" spans="1:12" x14ac:dyDescent="0.2">
      <c r="A6" s="51"/>
      <c r="B6" s="51"/>
      <c r="C6" s="51"/>
      <c r="D6" s="51"/>
      <c r="E6" s="51"/>
      <c r="F6" s="51"/>
      <c r="G6" s="51"/>
      <c r="H6" s="51"/>
      <c r="I6" s="51"/>
      <c r="J6" s="51"/>
      <c r="K6" s="51"/>
      <c r="L6" s="51"/>
    </row>
    <row r="7" spans="1:12" ht="16.5" customHeight="1" x14ac:dyDescent="0.2">
      <c r="A7" s="51"/>
      <c r="B7" s="52"/>
      <c r="C7" s="53"/>
      <c r="D7" s="53"/>
      <c r="E7" s="54"/>
      <c r="F7" s="51"/>
      <c r="G7" s="51"/>
      <c r="H7" s="51"/>
      <c r="I7" s="51"/>
      <c r="J7" s="51"/>
      <c r="K7" s="51"/>
      <c r="L7" s="51"/>
    </row>
    <row r="8" spans="1:12" x14ac:dyDescent="0.2">
      <c r="A8" s="51"/>
      <c r="B8" s="51"/>
      <c r="C8" s="51"/>
      <c r="D8" s="51"/>
      <c r="E8" s="51"/>
      <c r="F8" s="51"/>
      <c r="G8" s="51"/>
      <c r="H8" s="51"/>
      <c r="I8" s="51"/>
      <c r="J8" s="51"/>
      <c r="K8" s="51"/>
      <c r="L8" s="51"/>
    </row>
    <row r="9" spans="1:12" x14ac:dyDescent="0.2">
      <c r="A9" s="51"/>
      <c r="B9" s="51"/>
      <c r="C9" s="51"/>
      <c r="D9" s="51"/>
      <c r="E9" s="51"/>
      <c r="F9" s="51"/>
      <c r="G9" s="51"/>
      <c r="H9" s="51"/>
      <c r="I9" s="51"/>
      <c r="J9" s="51"/>
      <c r="K9" s="51"/>
      <c r="L9" s="51"/>
    </row>
    <row r="10" spans="1:12" x14ac:dyDescent="0.2">
      <c r="A10" s="51"/>
      <c r="B10" s="51"/>
      <c r="C10" s="51"/>
      <c r="D10" s="51"/>
      <c r="E10" s="51"/>
      <c r="F10" s="51"/>
      <c r="G10" s="51"/>
      <c r="H10" s="51"/>
      <c r="I10" s="51"/>
      <c r="J10" s="51"/>
      <c r="K10" s="51"/>
      <c r="L10" s="51"/>
    </row>
    <row r="11" spans="1:12" x14ac:dyDescent="0.2">
      <c r="A11" s="51"/>
      <c r="B11" s="51"/>
      <c r="C11" s="51"/>
      <c r="D11" s="51"/>
      <c r="E11" s="51"/>
      <c r="F11" s="51"/>
      <c r="G11" s="51"/>
      <c r="H11" s="51"/>
      <c r="I11" s="51"/>
      <c r="J11" s="51"/>
      <c r="K11" s="51"/>
      <c r="L11" s="51"/>
    </row>
    <row r="12" spans="1:12" x14ac:dyDescent="0.2">
      <c r="A12" s="51"/>
      <c r="B12" s="51"/>
      <c r="C12" s="51"/>
      <c r="D12" s="51"/>
      <c r="E12" s="51"/>
      <c r="F12" s="51"/>
      <c r="G12" s="51"/>
      <c r="H12" s="51"/>
      <c r="I12" s="51"/>
      <c r="J12" s="51"/>
      <c r="K12" s="51"/>
      <c r="L12" s="51"/>
    </row>
    <row r="13" spans="1:12" x14ac:dyDescent="0.2">
      <c r="A13" s="51"/>
      <c r="B13" s="51"/>
      <c r="C13" s="51"/>
      <c r="D13" s="51"/>
      <c r="E13" s="51"/>
      <c r="F13" s="51"/>
      <c r="G13" s="51"/>
      <c r="H13" s="51"/>
      <c r="I13" s="51"/>
      <c r="J13" s="51"/>
      <c r="K13" s="51"/>
      <c r="L13" s="51"/>
    </row>
    <row r="14" spans="1:12" x14ac:dyDescent="0.2">
      <c r="A14" s="51"/>
      <c r="B14" s="51"/>
      <c r="C14" s="51"/>
      <c r="D14" s="51"/>
      <c r="E14" s="51"/>
      <c r="F14" s="51"/>
      <c r="G14" s="51"/>
      <c r="H14" s="51"/>
      <c r="I14" s="51"/>
      <c r="J14" s="51"/>
      <c r="K14" s="51"/>
      <c r="L14" s="51"/>
    </row>
    <row r="15" spans="1:12" x14ac:dyDescent="0.2">
      <c r="A15" s="51"/>
      <c r="B15" s="51"/>
      <c r="C15" s="51"/>
      <c r="D15" s="51"/>
      <c r="E15" s="51"/>
      <c r="F15" s="51"/>
      <c r="G15" s="51"/>
      <c r="H15" s="51"/>
      <c r="I15" s="51"/>
      <c r="J15" s="51"/>
      <c r="K15" s="51"/>
      <c r="L15" s="51"/>
    </row>
    <row r="16" spans="1:12" x14ac:dyDescent="0.2">
      <c r="A16" s="51"/>
      <c r="B16" s="51"/>
      <c r="C16" s="51"/>
      <c r="D16" s="51"/>
      <c r="E16" s="51"/>
      <c r="F16" s="51"/>
      <c r="G16" s="51"/>
      <c r="H16" s="51"/>
      <c r="I16" s="51"/>
      <c r="J16" s="51"/>
      <c r="K16" s="51"/>
      <c r="L16" s="51"/>
    </row>
    <row r="17" spans="1:12" ht="5.25" customHeight="1" x14ac:dyDescent="0.2">
      <c r="A17" s="51"/>
      <c r="B17" s="51"/>
      <c r="C17" s="51"/>
      <c r="D17" s="51"/>
      <c r="E17" s="51"/>
      <c r="F17" s="51"/>
      <c r="G17" s="51"/>
      <c r="H17" s="51"/>
      <c r="I17" s="51"/>
      <c r="J17" s="51"/>
      <c r="K17" s="51"/>
      <c r="L17" s="51"/>
    </row>
    <row r="18" spans="1:12" ht="15" x14ac:dyDescent="0.2">
      <c r="A18" s="55"/>
      <c r="B18" s="56"/>
      <c r="C18" s="56"/>
      <c r="D18" s="56"/>
      <c r="E18" s="57"/>
      <c r="F18" s="58"/>
      <c r="G18" s="51"/>
      <c r="H18" s="51"/>
      <c r="I18" s="51"/>
      <c r="J18" s="51"/>
      <c r="K18" s="51"/>
      <c r="L18" s="51"/>
    </row>
    <row r="19" spans="1:12" x14ac:dyDescent="0.2">
      <c r="A19" s="51"/>
      <c r="B19" s="51"/>
      <c r="C19" s="51"/>
      <c r="D19" s="51"/>
      <c r="E19" s="51"/>
      <c r="F19" s="51"/>
      <c r="G19" s="51"/>
      <c r="H19" s="51"/>
      <c r="I19" s="51"/>
      <c r="J19" s="51"/>
      <c r="K19" s="51"/>
      <c r="L19" s="51"/>
    </row>
    <row r="20" spans="1:12" x14ac:dyDescent="0.2">
      <c r="A20" s="51"/>
      <c r="B20" s="51"/>
      <c r="C20" s="51"/>
      <c r="D20" s="51"/>
      <c r="E20" s="51"/>
      <c r="F20" s="51"/>
      <c r="G20" s="51"/>
      <c r="H20" s="51"/>
      <c r="I20" s="51"/>
      <c r="J20" s="51"/>
      <c r="K20" s="51"/>
      <c r="L20" s="51"/>
    </row>
    <row r="21" spans="1:12" x14ac:dyDescent="0.2">
      <c r="A21" s="51"/>
      <c r="B21" s="51"/>
      <c r="C21" s="51"/>
      <c r="D21" s="51"/>
      <c r="E21" s="51"/>
      <c r="F21" s="51"/>
      <c r="G21" s="51"/>
      <c r="H21" s="51"/>
      <c r="I21" s="51"/>
      <c r="J21" s="51"/>
      <c r="K21" s="51"/>
      <c r="L21" s="51"/>
    </row>
    <row r="22" spans="1:12" x14ac:dyDescent="0.2">
      <c r="A22" s="51"/>
      <c r="B22" s="51"/>
      <c r="C22" s="51"/>
      <c r="D22" s="51"/>
      <c r="E22" s="51"/>
      <c r="F22" s="51"/>
      <c r="G22" s="51"/>
      <c r="H22" s="51"/>
      <c r="I22" s="51"/>
      <c r="J22" s="51"/>
      <c r="K22" s="51"/>
      <c r="L22" s="51"/>
    </row>
    <row r="23" spans="1:12" x14ac:dyDescent="0.2">
      <c r="A23" s="51"/>
      <c r="B23" s="51"/>
      <c r="C23" s="51"/>
      <c r="D23" s="51"/>
      <c r="E23" s="51"/>
      <c r="F23" s="51"/>
      <c r="G23" s="51"/>
      <c r="H23" s="51"/>
      <c r="I23" s="51"/>
      <c r="J23" s="51"/>
      <c r="K23" s="51"/>
      <c r="L23" s="51"/>
    </row>
    <row r="24" spans="1:12" x14ac:dyDescent="0.2">
      <c r="A24" s="51"/>
      <c r="B24" s="51"/>
      <c r="C24" s="51"/>
      <c r="D24" s="51"/>
      <c r="E24" s="51"/>
      <c r="F24" s="51"/>
      <c r="G24" s="51"/>
      <c r="H24" s="51"/>
      <c r="I24" s="51"/>
      <c r="J24" s="51"/>
      <c r="K24" s="51"/>
      <c r="L24" s="51"/>
    </row>
    <row r="25" spans="1:12" x14ac:dyDescent="0.2">
      <c r="A25" s="51"/>
      <c r="B25" s="51"/>
      <c r="C25" s="51"/>
      <c r="D25" s="51"/>
      <c r="E25" s="51"/>
      <c r="F25" s="51"/>
      <c r="G25" s="51"/>
      <c r="H25" s="51"/>
      <c r="I25" s="51"/>
      <c r="J25" s="51"/>
      <c r="K25" s="51"/>
      <c r="L25" s="51"/>
    </row>
    <row r="26" spans="1:12" x14ac:dyDescent="0.2">
      <c r="A26" s="51"/>
      <c r="B26" s="51"/>
      <c r="C26" s="51"/>
      <c r="D26" s="51"/>
      <c r="E26" s="51"/>
      <c r="F26" s="51"/>
      <c r="G26" s="51"/>
      <c r="H26" s="51"/>
      <c r="I26" s="51"/>
      <c r="J26" s="51"/>
      <c r="K26" s="51"/>
      <c r="L26" s="51"/>
    </row>
    <row r="27" spans="1:12" x14ac:dyDescent="0.2">
      <c r="A27" s="51"/>
      <c r="B27" s="51"/>
      <c r="C27" s="51"/>
      <c r="D27" s="51"/>
      <c r="E27" s="51"/>
      <c r="F27" s="51"/>
      <c r="G27" s="51"/>
      <c r="H27" s="51"/>
      <c r="I27" s="51"/>
      <c r="J27" s="51"/>
      <c r="K27" s="51"/>
      <c r="L27" s="51"/>
    </row>
    <row r="28" spans="1:12" ht="3" customHeight="1" x14ac:dyDescent="0.2">
      <c r="A28" s="51"/>
      <c r="B28" s="51"/>
      <c r="C28" s="51"/>
      <c r="D28" s="51"/>
      <c r="E28" s="51"/>
      <c r="F28" s="51"/>
      <c r="G28" s="51"/>
      <c r="H28" s="51"/>
      <c r="I28" s="51"/>
      <c r="J28" s="51"/>
      <c r="K28" s="51"/>
      <c r="L28" s="51"/>
    </row>
    <row r="29" spans="1:12" ht="6" customHeight="1" x14ac:dyDescent="0.2">
      <c r="A29" s="51"/>
      <c r="B29" s="51"/>
      <c r="C29" s="51"/>
      <c r="D29" s="51"/>
      <c r="E29" s="51"/>
      <c r="F29" s="51"/>
      <c r="G29" s="51"/>
      <c r="H29" s="51"/>
      <c r="I29" s="51"/>
      <c r="J29" s="51"/>
      <c r="K29" s="51"/>
      <c r="L29" s="51"/>
    </row>
    <row r="30" spans="1:12" ht="16.5" customHeight="1" x14ac:dyDescent="0.2">
      <c r="A30" s="59" t="s">
        <v>47</v>
      </c>
      <c r="B30" s="60"/>
      <c r="C30" s="60"/>
      <c r="D30" s="60"/>
      <c r="E30" s="61"/>
      <c r="F30" s="62"/>
      <c r="G30" s="62"/>
      <c r="H30" s="62"/>
      <c r="I30" s="62"/>
      <c r="J30" s="62"/>
      <c r="K30" s="62"/>
      <c r="L30" s="62"/>
    </row>
    <row r="31" spans="1:12" ht="28.5" customHeight="1" x14ac:dyDescent="0.2">
      <c r="A31" s="296" t="s">
        <v>48</v>
      </c>
      <c r="B31" s="236" t="s">
        <v>49</v>
      </c>
      <c r="C31" s="293" t="s">
        <v>50</v>
      </c>
      <c r="D31" s="294"/>
      <c r="E31" s="299" t="s">
        <v>51</v>
      </c>
      <c r="F31" s="63"/>
      <c r="G31" s="63"/>
      <c r="H31" s="63"/>
      <c r="I31" s="295"/>
      <c r="J31" s="295"/>
      <c r="K31" s="295"/>
      <c r="L31" s="295"/>
    </row>
    <row r="32" spans="1:12" x14ac:dyDescent="0.2">
      <c r="A32" s="297"/>
      <c r="B32" s="298"/>
      <c r="C32" s="64" t="s">
        <v>42</v>
      </c>
      <c r="D32" s="64" t="s">
        <v>40</v>
      </c>
      <c r="E32" s="300"/>
      <c r="F32" s="65"/>
      <c r="G32" s="65"/>
      <c r="H32" s="65"/>
      <c r="I32" s="65"/>
      <c r="J32" s="65"/>
      <c r="K32" s="65"/>
      <c r="L32" s="65"/>
    </row>
    <row r="33" spans="1:12" ht="16.5" customHeight="1" x14ac:dyDescent="0.2">
      <c r="A33" s="66">
        <v>1</v>
      </c>
      <c r="B33" s="67" t="s">
        <v>52</v>
      </c>
      <c r="C33" s="68">
        <v>109</v>
      </c>
      <c r="D33" s="69">
        <v>15</v>
      </c>
      <c r="E33" s="70">
        <v>40.4</v>
      </c>
      <c r="F33" s="71"/>
      <c r="G33" s="71"/>
      <c r="H33" s="71"/>
      <c r="I33" s="90"/>
      <c r="J33" s="90"/>
      <c r="K33" s="90"/>
      <c r="L33" s="90"/>
    </row>
    <row r="34" spans="1:12" ht="16.5" customHeight="1" x14ac:dyDescent="0.2">
      <c r="A34" s="72">
        <f t="shared" ref="A34:A42" si="0">A33+1</f>
        <v>2</v>
      </c>
      <c r="B34" s="73" t="s">
        <v>53</v>
      </c>
      <c r="C34" s="74">
        <v>356</v>
      </c>
      <c r="D34" s="75">
        <v>24</v>
      </c>
      <c r="E34" s="76">
        <v>111.3</v>
      </c>
      <c r="F34" s="71"/>
      <c r="G34" s="71"/>
      <c r="H34" s="71"/>
      <c r="I34" s="90"/>
      <c r="J34" s="90"/>
      <c r="K34" s="90"/>
      <c r="L34" s="90"/>
    </row>
    <row r="35" spans="1:12" ht="16.5" customHeight="1" x14ac:dyDescent="0.2">
      <c r="A35" s="72">
        <f t="shared" si="0"/>
        <v>3</v>
      </c>
      <c r="B35" s="73" t="s">
        <v>54</v>
      </c>
      <c r="C35" s="74">
        <v>379</v>
      </c>
      <c r="D35" s="75">
        <v>16</v>
      </c>
      <c r="E35" s="76">
        <v>90.8</v>
      </c>
      <c r="F35" s="71"/>
      <c r="G35" s="71"/>
      <c r="H35" s="71"/>
      <c r="I35" s="90"/>
      <c r="J35" s="90"/>
      <c r="K35" s="90"/>
      <c r="L35" s="90"/>
    </row>
    <row r="36" spans="1:12" ht="16.5" customHeight="1" x14ac:dyDescent="0.2">
      <c r="A36" s="72">
        <f t="shared" si="0"/>
        <v>4</v>
      </c>
      <c r="B36" s="73" t="s">
        <v>55</v>
      </c>
      <c r="C36" s="74">
        <v>412</v>
      </c>
      <c r="D36" s="75">
        <v>14</v>
      </c>
      <c r="E36" s="76">
        <v>92.3</v>
      </c>
      <c r="F36" s="71"/>
      <c r="G36" s="71"/>
      <c r="H36" s="71"/>
      <c r="I36" s="90"/>
      <c r="J36" s="90"/>
      <c r="K36" s="90"/>
      <c r="L36" s="90"/>
    </row>
    <row r="37" spans="1:12" ht="16.5" customHeight="1" x14ac:dyDescent="0.2">
      <c r="A37" s="72">
        <f t="shared" si="0"/>
        <v>5</v>
      </c>
      <c r="B37" s="73" t="s">
        <v>56</v>
      </c>
      <c r="C37" s="74">
        <v>439</v>
      </c>
      <c r="D37" s="75">
        <v>13</v>
      </c>
      <c r="E37" s="76">
        <v>75.8</v>
      </c>
      <c r="F37" s="71"/>
      <c r="G37" s="71"/>
      <c r="H37" s="71"/>
      <c r="I37" s="90"/>
      <c r="J37" s="90"/>
      <c r="K37" s="90"/>
      <c r="L37" s="90"/>
    </row>
    <row r="38" spans="1:12" ht="16.5" customHeight="1" x14ac:dyDescent="0.2">
      <c r="A38" s="72">
        <f t="shared" si="0"/>
        <v>6</v>
      </c>
      <c r="B38" s="73" t="s">
        <v>57</v>
      </c>
      <c r="C38" s="74">
        <v>504</v>
      </c>
      <c r="D38" s="75">
        <v>12</v>
      </c>
      <c r="E38" s="76">
        <v>85.4</v>
      </c>
      <c r="F38" s="71"/>
      <c r="G38" s="71"/>
      <c r="H38" s="71"/>
      <c r="I38" s="90"/>
      <c r="J38" s="90"/>
      <c r="K38" s="90"/>
      <c r="L38" s="90"/>
    </row>
    <row r="39" spans="1:12" ht="16.5" customHeight="1" x14ac:dyDescent="0.2">
      <c r="A39" s="72">
        <f t="shared" si="0"/>
        <v>7</v>
      </c>
      <c r="B39" s="73" t="s">
        <v>58</v>
      </c>
      <c r="C39" s="74">
        <v>514</v>
      </c>
      <c r="D39" s="75">
        <v>4</v>
      </c>
      <c r="E39" s="76">
        <v>76.400000000000006</v>
      </c>
      <c r="F39" s="71"/>
      <c r="G39" s="71"/>
      <c r="H39" s="71"/>
      <c r="I39" s="90"/>
      <c r="J39" s="90"/>
      <c r="K39" s="90"/>
      <c r="L39" s="90"/>
    </row>
    <row r="40" spans="1:12" ht="16.5" customHeight="1" x14ac:dyDescent="0.2">
      <c r="A40" s="72">
        <f t="shared" si="0"/>
        <v>8</v>
      </c>
      <c r="B40" s="73" t="s">
        <v>59</v>
      </c>
      <c r="C40" s="74">
        <v>519</v>
      </c>
      <c r="D40" s="75">
        <v>4</v>
      </c>
      <c r="E40" s="76">
        <v>65.2</v>
      </c>
      <c r="F40" s="71"/>
      <c r="G40" s="71"/>
      <c r="H40" s="71"/>
      <c r="I40" s="90"/>
      <c r="J40" s="90"/>
      <c r="K40" s="90"/>
      <c r="L40" s="90"/>
    </row>
    <row r="41" spans="1:12" ht="16.5" customHeight="1" x14ac:dyDescent="0.2">
      <c r="A41" s="72">
        <f t="shared" si="0"/>
        <v>9</v>
      </c>
      <c r="B41" s="73" t="s">
        <v>60</v>
      </c>
      <c r="C41" s="74">
        <v>543</v>
      </c>
      <c r="D41" s="75">
        <v>3</v>
      </c>
      <c r="E41" s="76">
        <v>66.400000000000006</v>
      </c>
      <c r="F41" s="71"/>
      <c r="G41" s="71"/>
      <c r="H41" s="71"/>
      <c r="I41" s="90"/>
      <c r="J41" s="90"/>
      <c r="K41" s="90"/>
      <c r="L41" s="90"/>
    </row>
    <row r="42" spans="1:12" ht="16.5" customHeight="1" x14ac:dyDescent="0.2">
      <c r="A42" s="72">
        <f t="shared" si="0"/>
        <v>10</v>
      </c>
      <c r="B42" s="73" t="s">
        <v>61</v>
      </c>
      <c r="C42" s="77">
        <v>552</v>
      </c>
      <c r="D42" s="78">
        <v>2</v>
      </c>
      <c r="E42" s="79">
        <v>61.8</v>
      </c>
      <c r="F42" s="71"/>
      <c r="G42" s="71"/>
      <c r="H42" s="71"/>
      <c r="I42" s="90"/>
      <c r="J42" s="90"/>
      <c r="K42" s="90"/>
      <c r="L42" s="90"/>
    </row>
    <row r="43" spans="1:12" x14ac:dyDescent="0.2">
      <c r="A43" s="80"/>
      <c r="B43" s="81"/>
      <c r="C43" s="81"/>
      <c r="D43" s="81"/>
      <c r="E43" s="82"/>
      <c r="F43" s="71"/>
      <c r="G43" s="71"/>
      <c r="H43" s="71"/>
      <c r="I43" s="90"/>
      <c r="J43" s="90"/>
      <c r="K43" s="90"/>
      <c r="L43" s="90"/>
    </row>
    <row r="44" spans="1:12" x14ac:dyDescent="0.2">
      <c r="A44" s="83"/>
      <c r="B44" s="84"/>
      <c r="C44" s="84"/>
      <c r="D44" s="84"/>
      <c r="E44" s="85"/>
      <c r="F44" s="71"/>
      <c r="G44" s="71"/>
      <c r="H44" s="71"/>
      <c r="I44" s="90"/>
      <c r="J44" s="90"/>
      <c r="K44" s="51"/>
      <c r="L44" s="91" t="s">
        <v>45</v>
      </c>
    </row>
    <row r="45" spans="1:12" x14ac:dyDescent="0.2">
      <c r="A45" s="86"/>
      <c r="B45" s="84"/>
      <c r="C45" s="84"/>
      <c r="D45" s="84"/>
      <c r="E45" s="85"/>
      <c r="F45" s="71"/>
      <c r="G45" s="71"/>
      <c r="H45" s="71"/>
      <c r="I45" s="90"/>
      <c r="J45" s="90"/>
      <c r="K45" s="51"/>
      <c r="L45" s="51"/>
    </row>
    <row r="46" spans="1:12" ht="15" customHeight="1" x14ac:dyDescent="0.2">
      <c r="A46" s="87"/>
      <c r="B46" s="88"/>
      <c r="C46" s="88"/>
      <c r="D46" s="88"/>
      <c r="E46" s="89"/>
      <c r="F46" s="71"/>
      <c r="G46" s="71"/>
      <c r="H46" s="71"/>
      <c r="I46" s="90"/>
      <c r="J46" s="90"/>
      <c r="K46" s="51"/>
      <c r="L46" s="51"/>
    </row>
    <row r="47" spans="1:12" ht="6" customHeight="1" x14ac:dyDescent="0.2">
      <c r="A47" s="51"/>
      <c r="B47" s="51"/>
      <c r="C47" s="51"/>
      <c r="D47" s="51"/>
      <c r="E47" s="51"/>
      <c r="F47" s="51"/>
      <c r="G47" s="51"/>
      <c r="H47" s="51"/>
      <c r="I47" s="51"/>
      <c r="J47" s="51"/>
      <c r="K47" s="51"/>
      <c r="L47" s="51"/>
    </row>
  </sheetData>
  <mergeCells count="5">
    <mergeCell ref="C31:D31"/>
    <mergeCell ref="I31:L31"/>
    <mergeCell ref="A31:A32"/>
    <mergeCell ref="B31:B32"/>
    <mergeCell ref="E31:E32"/>
  </mergeCells>
  <phoneticPr fontId="7" type="noConversion"/>
  <pageMargins left="0.5" right="0.5" top="0.5" bottom="0.5" header="0.5" footer="0.5"/>
  <pageSetup orientation="portrait"/>
  <headerFooter alignWithMargins="0"/>
  <drawing r:id="rId1"/>
  <legacyDrawing r:id="rId2"/>
  <oleObjects>
    <mc:AlternateContent xmlns:mc="http://schemas.openxmlformats.org/markup-compatibility/2006">
      <mc:Choice Requires="x14">
        <oleObject progId="Paint.Picture" shapeId="104460" r:id="rId3">
          <objectPr defaultSize="0" altText="" r:id="rId4">
            <anchor moveWithCells="1">
              <from>
                <xdr:col>10</xdr:col>
                <xdr:colOff>104775</xdr:colOff>
                <xdr:row>44</xdr:row>
                <xdr:rowOff>19050</xdr:rowOff>
              </from>
              <to>
                <xdr:col>11</xdr:col>
                <xdr:colOff>400050</xdr:colOff>
                <xdr:row>45</xdr:row>
                <xdr:rowOff>161925</xdr:rowOff>
              </to>
            </anchor>
          </objectPr>
        </oleObject>
      </mc:Choice>
      <mc:Fallback>
        <oleObject progId="Paint.Picture" shapeId="104460" r:id="rId3"/>
      </mc:Fallback>
    </mc:AlternateContent>
    <mc:AlternateContent xmlns:mc="http://schemas.openxmlformats.org/markup-compatibility/2006">
      <mc:Choice Requires="x14">
        <oleObject progId="Paint.Picture" shapeId="104475" r:id="rId5">
          <objectPr defaultSize="0" altText="" r:id="rId6">
            <anchor moveWithCells="1" sizeWithCells="1">
              <from>
                <xdr:col>10</xdr:col>
                <xdr:colOff>409575</xdr:colOff>
                <xdr:row>0</xdr:row>
                <xdr:rowOff>95250</xdr:rowOff>
              </from>
              <to>
                <xdr:col>11</xdr:col>
                <xdr:colOff>219075</xdr:colOff>
                <xdr:row>1</xdr:row>
                <xdr:rowOff>209550</xdr:rowOff>
              </to>
            </anchor>
          </objectPr>
        </oleObject>
      </mc:Choice>
      <mc:Fallback>
        <oleObject progId="Paint.Picture" shapeId="104475" r:id="rId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4"/>
  <sheetViews>
    <sheetView workbookViewId="0">
      <selection activeCell="B4" sqref="B4"/>
    </sheetView>
  </sheetViews>
  <sheetFormatPr defaultColWidth="9" defaultRowHeight="12.75" x14ac:dyDescent="0.2"/>
  <cols>
    <col min="1" max="1" width="12.5703125" customWidth="1"/>
    <col min="2" max="2" width="59.5703125" bestFit="1" customWidth="1"/>
    <col min="3" max="3" width="50.140625" bestFit="1" customWidth="1"/>
    <col min="4" max="4" width="8.7109375" hidden="1" customWidth="1"/>
  </cols>
  <sheetData>
    <row r="2" spans="1:4" ht="15.75" x14ac:dyDescent="0.2">
      <c r="A2" s="44" t="s">
        <v>62</v>
      </c>
      <c r="B2" s="45"/>
      <c r="C2" s="45"/>
      <c r="D2" s="45"/>
    </row>
    <row r="3" spans="1:4" x14ac:dyDescent="0.2">
      <c r="A3" s="46" t="s">
        <v>63</v>
      </c>
      <c r="B3" s="46" t="s">
        <v>64</v>
      </c>
      <c r="C3" s="46" t="s">
        <v>65</v>
      </c>
      <c r="D3" s="46"/>
    </row>
    <row r="4" spans="1:4" x14ac:dyDescent="0.2">
      <c r="A4" s="166" t="s">
        <v>99</v>
      </c>
      <c r="B4" s="166" t="s">
        <v>98</v>
      </c>
      <c r="C4" s="167"/>
    </row>
  </sheetData>
  <phoneticPr fontId="7" type="noConversion"/>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Paint.Picture" shapeId="179201" r:id="rId4">
          <objectPr defaultSize="0" altText="" r:id="rId5">
            <anchor moveWithCells="1">
              <from>
                <xdr:col>8</xdr:col>
                <xdr:colOff>19050</xdr:colOff>
                <xdr:row>1</xdr:row>
                <xdr:rowOff>0</xdr:rowOff>
              </from>
              <to>
                <xdr:col>8</xdr:col>
                <xdr:colOff>180975</xdr:colOff>
                <xdr:row>1</xdr:row>
                <xdr:rowOff>152400</xdr:rowOff>
              </to>
            </anchor>
          </objectPr>
        </oleObject>
      </mc:Choice>
      <mc:Fallback>
        <oleObject progId="Paint.Picture" shapeId="179201"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61"/>
  <sheetViews>
    <sheetView workbookViewId="0">
      <selection activeCell="B17" sqref="B17"/>
    </sheetView>
  </sheetViews>
  <sheetFormatPr defaultColWidth="9.140625" defaultRowHeight="12.75" x14ac:dyDescent="0.2"/>
  <cols>
    <col min="1" max="1" width="15" style="2" customWidth="1"/>
    <col min="2" max="2" width="68.7109375" style="2" customWidth="1"/>
    <col min="3" max="3" width="62.28515625" style="2" customWidth="1"/>
    <col min="4" max="4" width="6.5703125" style="2" customWidth="1"/>
    <col min="5" max="5" width="17" style="2" customWidth="1"/>
    <col min="6" max="6" width="17.140625" style="2" customWidth="1"/>
    <col min="7" max="7" width="7.5703125" style="2" customWidth="1"/>
    <col min="8" max="8" width="30.5703125" style="2" customWidth="1"/>
    <col min="9" max="9" width="2.7109375" style="3" customWidth="1"/>
    <col min="10" max="16384" width="9.140625" style="2"/>
  </cols>
  <sheetData>
    <row r="1" spans="1:9" ht="20.25" x14ac:dyDescent="0.3">
      <c r="A1" s="301" t="str">
        <f ca="1">MID(CELL("filename",A7),FIND("]",CELL("filename"),1)+1,255)</f>
        <v>Product Haul.xlsx]Reschedule Product Haul</v>
      </c>
      <c r="B1" s="301"/>
      <c r="C1" s="301"/>
      <c r="D1" s="301"/>
      <c r="E1" s="301"/>
      <c r="F1" s="301"/>
      <c r="G1" s="301"/>
      <c r="H1" s="301"/>
      <c r="I1" s="301"/>
    </row>
    <row r="2" spans="1:9" ht="3.75" customHeight="1" x14ac:dyDescent="0.3">
      <c r="A2" s="4"/>
      <c r="B2" s="4"/>
      <c r="C2" s="4"/>
      <c r="D2" s="4"/>
      <c r="E2" s="4"/>
      <c r="F2" s="4"/>
      <c r="G2" s="4"/>
      <c r="H2" s="4"/>
      <c r="I2" s="4"/>
    </row>
    <row r="3" spans="1:9" s="1" customFormat="1" x14ac:dyDescent="0.2">
      <c r="A3" s="5"/>
      <c r="B3" s="5"/>
      <c r="C3" s="5"/>
      <c r="D3" s="6"/>
      <c r="E3" s="6" t="s">
        <v>66</v>
      </c>
      <c r="F3" s="7"/>
      <c r="G3" s="8"/>
      <c r="H3" s="5"/>
      <c r="I3" s="5"/>
    </row>
    <row r="4" spans="1:9" s="1" customFormat="1" ht="12" x14ac:dyDescent="0.2">
      <c r="A4" s="5"/>
      <c r="B4" s="5"/>
      <c r="C4" s="5"/>
      <c r="D4" s="9" t="s">
        <v>67</v>
      </c>
      <c r="E4" s="10">
        <f>COUNTIF($D$12:$D$13,"U")</f>
        <v>0</v>
      </c>
      <c r="F4" s="11" t="str">
        <f t="shared" ref="F4:F8" si="0">IF($E$9=0,"-",$E4/$E$9)</f>
        <v>-</v>
      </c>
      <c r="G4" s="12">
        <f>SUMIF($D$12:$D$13,"U",$G$12:$G$13)/60</f>
        <v>0</v>
      </c>
      <c r="H4" s="5"/>
      <c r="I4" s="5"/>
    </row>
    <row r="5" spans="1:9" s="1" customFormat="1" ht="12" x14ac:dyDescent="0.2">
      <c r="A5" s="5"/>
      <c r="B5" s="5"/>
      <c r="C5" s="5"/>
      <c r="D5" s="9" t="s">
        <v>68</v>
      </c>
      <c r="E5" s="10">
        <f>COUNTIF($D$12:$D$13,"P")</f>
        <v>0</v>
      </c>
      <c r="F5" s="11" t="str">
        <f t="shared" si="0"/>
        <v>-</v>
      </c>
      <c r="G5" s="13">
        <f>SUMIF($D$12:$D$13,"P",$G$12:$G$13)/60</f>
        <v>0</v>
      </c>
      <c r="H5" s="5"/>
      <c r="I5" s="5"/>
    </row>
    <row r="6" spans="1:9" s="1" customFormat="1" ht="12" x14ac:dyDescent="0.2">
      <c r="A6" s="5"/>
      <c r="B6" s="5"/>
      <c r="C6" s="5"/>
      <c r="D6" s="9" t="s">
        <v>69</v>
      </c>
      <c r="E6" s="10">
        <f>COUNTIF($D$12:$D$13,"F")</f>
        <v>0</v>
      </c>
      <c r="F6" s="11" t="str">
        <f t="shared" si="0"/>
        <v>-</v>
      </c>
      <c r="G6" s="13">
        <f>SUMIF($D$12:$D$13,"F",$G$12:$G$13)/60</f>
        <v>0</v>
      </c>
      <c r="H6" s="5"/>
      <c r="I6" s="5"/>
    </row>
    <row r="7" spans="1:9" s="1" customFormat="1" ht="12" x14ac:dyDescent="0.2">
      <c r="A7" s="14"/>
      <c r="B7" s="14"/>
      <c r="C7" s="15"/>
      <c r="D7" s="9" t="s">
        <v>70</v>
      </c>
      <c r="E7" s="10">
        <f>COUNTIF($D$12:$D$13,"S")</f>
        <v>0</v>
      </c>
      <c r="F7" s="11" t="str">
        <f t="shared" si="0"/>
        <v>-</v>
      </c>
      <c r="G7" s="13">
        <f>SUMIF($D$12:$D$13,"S",$G$12:$G$13)/60</f>
        <v>0</v>
      </c>
      <c r="H7" s="5"/>
      <c r="I7" s="5"/>
    </row>
    <row r="8" spans="1:9" s="1" customFormat="1" ht="12" x14ac:dyDescent="0.2">
      <c r="A8" s="14"/>
      <c r="B8" s="14"/>
      <c r="C8" s="15"/>
      <c r="D8" s="9" t="s">
        <v>71</v>
      </c>
      <c r="E8" s="10">
        <f>COUNTIF($D$12:$D$13,"B")</f>
        <v>0</v>
      </c>
      <c r="F8" s="16" t="str">
        <f t="shared" si="0"/>
        <v>-</v>
      </c>
      <c r="G8" s="13">
        <f>SUMIF($D$12:$D$13,"B",$G$12:$G$13)/60</f>
        <v>0</v>
      </c>
      <c r="H8" s="5"/>
      <c r="I8" s="5"/>
    </row>
    <row r="9" spans="1:9" s="1" customFormat="1" ht="12" hidden="1" x14ac:dyDescent="0.2">
      <c r="A9" s="14"/>
      <c r="B9" s="14"/>
      <c r="C9" s="14"/>
      <c r="D9" s="17" t="s">
        <v>42</v>
      </c>
      <c r="E9" s="18">
        <f>SUM(E4:E8)</f>
        <v>0</v>
      </c>
      <c r="F9" s="19" t="str">
        <f>IF($E$9=0,"-",$E$9/$E$9)</f>
        <v>-</v>
      </c>
      <c r="G9" s="20">
        <f>SUM(G4:G8)</f>
        <v>0</v>
      </c>
      <c r="I9" s="36"/>
    </row>
    <row r="10" spans="1:9" s="1" customFormat="1" ht="12" hidden="1" x14ac:dyDescent="0.2">
      <c r="A10" s="14"/>
      <c r="B10" s="14"/>
      <c r="C10" s="14"/>
      <c r="D10" s="21" t="s">
        <v>44</v>
      </c>
      <c r="E10" s="22">
        <f>COUNTIF($D$12:$D$13,"N/A")</f>
        <v>0</v>
      </c>
      <c r="F10" s="23"/>
      <c r="G10" s="24">
        <f>SUMIF($D$12:$D$13,"n/a",$G$12:$G$13)/60</f>
        <v>0</v>
      </c>
      <c r="I10" s="36"/>
    </row>
    <row r="11" spans="1:9" ht="4.5" customHeight="1" x14ac:dyDescent="0.2">
      <c r="A11" s="25"/>
      <c r="B11" s="25"/>
      <c r="C11" s="25"/>
      <c r="D11" s="25"/>
      <c r="E11" s="25"/>
      <c r="F11" s="25"/>
      <c r="G11" s="25"/>
      <c r="H11" s="25"/>
      <c r="I11" s="37"/>
    </row>
    <row r="12" spans="1:9" ht="29.25" customHeight="1" x14ac:dyDescent="0.2">
      <c r="A12" s="26" t="s">
        <v>72</v>
      </c>
      <c r="B12" s="26" t="s">
        <v>95</v>
      </c>
      <c r="C12" s="26" t="s">
        <v>73</v>
      </c>
      <c r="D12" s="26" t="s">
        <v>74</v>
      </c>
      <c r="E12" s="26" t="s">
        <v>75</v>
      </c>
      <c r="F12" s="26" t="s">
        <v>31</v>
      </c>
      <c r="G12" s="26" t="s">
        <v>76</v>
      </c>
      <c r="H12" s="27" t="s">
        <v>65</v>
      </c>
      <c r="I12" s="38"/>
    </row>
    <row r="13" spans="1:9" x14ac:dyDescent="0.2">
      <c r="A13" s="302" t="s">
        <v>115</v>
      </c>
      <c r="B13" s="303"/>
      <c r="C13" s="303"/>
      <c r="D13" s="303"/>
      <c r="E13" s="303"/>
      <c r="F13" s="303"/>
      <c r="G13" s="303"/>
      <c r="H13" s="303"/>
      <c r="I13" s="304"/>
    </row>
    <row r="14" spans="1:9" ht="34.5" customHeight="1" x14ac:dyDescent="0.2">
      <c r="A14" s="168" t="s">
        <v>105</v>
      </c>
      <c r="B14" s="41" t="s">
        <v>184</v>
      </c>
      <c r="C14" s="169" t="s">
        <v>101</v>
      </c>
      <c r="D14" s="28" t="s">
        <v>77</v>
      </c>
      <c r="E14" s="33">
        <v>45239</v>
      </c>
      <c r="F14" s="148" t="s">
        <v>100</v>
      </c>
      <c r="G14" s="29"/>
      <c r="H14" s="35"/>
      <c r="I14" s="34"/>
    </row>
    <row r="15" spans="1:9" ht="30" customHeight="1" x14ac:dyDescent="0.2">
      <c r="A15" s="168" t="s">
        <v>106</v>
      </c>
      <c r="B15" s="42" t="s">
        <v>181</v>
      </c>
      <c r="C15" s="169" t="s">
        <v>102</v>
      </c>
      <c r="D15" s="28" t="s">
        <v>77</v>
      </c>
      <c r="E15" s="33">
        <v>45239</v>
      </c>
      <c r="F15" s="148" t="s">
        <v>100</v>
      </c>
      <c r="G15" s="29"/>
      <c r="H15" s="35"/>
      <c r="I15" s="34"/>
    </row>
    <row r="16" spans="1:9" ht="33.75" customHeight="1" x14ac:dyDescent="0.2">
      <c r="A16" s="168" t="s">
        <v>107</v>
      </c>
      <c r="B16" s="42" t="s">
        <v>190</v>
      </c>
      <c r="C16" s="169" t="s">
        <v>103</v>
      </c>
      <c r="D16" s="28" t="s">
        <v>77</v>
      </c>
      <c r="E16" s="33">
        <v>45239</v>
      </c>
      <c r="F16" s="148" t="s">
        <v>100</v>
      </c>
      <c r="G16" s="29"/>
      <c r="H16" s="35"/>
      <c r="I16" s="34"/>
    </row>
    <row r="17" spans="1:9" ht="31.5" customHeight="1" x14ac:dyDescent="0.2">
      <c r="A17" s="168" t="s">
        <v>108</v>
      </c>
      <c r="B17" s="42" t="s">
        <v>109</v>
      </c>
      <c r="C17" s="169" t="s">
        <v>110</v>
      </c>
      <c r="D17" s="28" t="s">
        <v>77</v>
      </c>
      <c r="E17" s="33">
        <v>45239</v>
      </c>
      <c r="F17" s="148" t="s">
        <v>100</v>
      </c>
      <c r="G17" s="29"/>
      <c r="H17" s="35"/>
      <c r="I17" s="34"/>
    </row>
    <row r="18" spans="1:9" ht="15" customHeight="1" x14ac:dyDescent="0.2">
      <c r="A18" s="30">
        <f>MAX(A$12:A17)+1</f>
        <v>1</v>
      </c>
      <c r="B18" s="43"/>
      <c r="C18" s="31"/>
      <c r="D18" s="28" t="s">
        <v>77</v>
      </c>
      <c r="E18" s="33"/>
      <c r="F18" s="34"/>
      <c r="G18" s="29"/>
      <c r="H18" s="35"/>
      <c r="I18" s="34"/>
    </row>
    <row r="19" spans="1:9" ht="15.75" customHeight="1" x14ac:dyDescent="0.2">
      <c r="A19" s="30">
        <f>MAX(A$12:A18)+1</f>
        <v>2</v>
      </c>
      <c r="B19" s="32"/>
      <c r="C19" s="31"/>
      <c r="D19" s="28" t="s">
        <v>77</v>
      </c>
      <c r="E19" s="33"/>
      <c r="F19" s="34"/>
      <c r="G19" s="29"/>
      <c r="H19" s="35"/>
      <c r="I19" s="34"/>
    </row>
    <row r="20" spans="1:9" ht="15" customHeight="1" x14ac:dyDescent="0.2">
      <c r="A20" s="30">
        <f>MAX(A$12:A19)+1</f>
        <v>3</v>
      </c>
      <c r="B20" s="31"/>
      <c r="C20" s="31"/>
      <c r="D20" s="28" t="s">
        <v>77</v>
      </c>
      <c r="E20" s="33"/>
      <c r="F20" s="34"/>
      <c r="G20" s="29"/>
      <c r="H20" s="35"/>
      <c r="I20" s="34"/>
    </row>
    <row r="21" spans="1:9" x14ac:dyDescent="0.2">
      <c r="A21" s="30">
        <f>MAX(A$12:A20)+1</f>
        <v>4</v>
      </c>
      <c r="B21" s="32"/>
      <c r="C21" s="31"/>
      <c r="D21" s="28" t="s">
        <v>77</v>
      </c>
      <c r="E21" s="33"/>
      <c r="F21" s="34"/>
      <c r="G21" s="29"/>
      <c r="H21" s="35"/>
      <c r="I21" s="34"/>
    </row>
    <row r="22" spans="1:9" x14ac:dyDescent="0.2">
      <c r="A22" s="30">
        <f>MAX(A$12:A21)+1</f>
        <v>5</v>
      </c>
      <c r="B22" s="32"/>
      <c r="C22" s="31"/>
      <c r="D22" s="28" t="s">
        <v>77</v>
      </c>
      <c r="E22" s="33"/>
      <c r="F22" s="34"/>
      <c r="G22" s="29"/>
      <c r="H22" s="35"/>
      <c r="I22" s="34"/>
    </row>
    <row r="23" spans="1:9" x14ac:dyDescent="0.2">
      <c r="A23" s="30">
        <f>MAX(A$12:A22)+1</f>
        <v>6</v>
      </c>
      <c r="B23" s="31"/>
      <c r="C23" s="31"/>
      <c r="D23" s="28" t="s">
        <v>77</v>
      </c>
      <c r="E23" s="33"/>
      <c r="F23" s="34"/>
      <c r="G23" s="29"/>
      <c r="H23" s="35"/>
      <c r="I23" s="34"/>
    </row>
    <row r="24" spans="1:9" x14ac:dyDescent="0.2">
      <c r="A24" s="30">
        <f>MAX(A$12:A23)+1</f>
        <v>7</v>
      </c>
      <c r="B24" s="32"/>
      <c r="C24" s="31"/>
      <c r="D24" s="28" t="s">
        <v>77</v>
      </c>
      <c r="E24" s="33"/>
      <c r="F24" s="34"/>
      <c r="G24" s="29"/>
      <c r="H24" s="35"/>
      <c r="I24" s="34"/>
    </row>
    <row r="25" spans="1:9" x14ac:dyDescent="0.2">
      <c r="A25" s="30">
        <f>MAX(A$12:A24)+1</f>
        <v>8</v>
      </c>
      <c r="B25" s="32"/>
      <c r="C25" s="31"/>
      <c r="D25" s="28" t="s">
        <v>77</v>
      </c>
      <c r="E25" s="33"/>
      <c r="F25" s="34"/>
      <c r="G25" s="29"/>
      <c r="H25" s="35"/>
      <c r="I25" s="34"/>
    </row>
    <row r="26" spans="1:9" x14ac:dyDescent="0.2">
      <c r="A26" s="30">
        <f>MAX(A$12:A25)+1</f>
        <v>9</v>
      </c>
      <c r="B26" s="31"/>
      <c r="C26" s="31"/>
      <c r="D26" s="28" t="s">
        <v>77</v>
      </c>
      <c r="E26" s="33"/>
      <c r="F26" s="34"/>
      <c r="G26" s="29"/>
      <c r="H26" s="35"/>
      <c r="I26" s="34"/>
    </row>
    <row r="27" spans="1:9" x14ac:dyDescent="0.2">
      <c r="A27" s="30">
        <f>MAX(A$12:A26)+1</f>
        <v>10</v>
      </c>
      <c r="B27" s="32"/>
      <c r="C27" s="31"/>
      <c r="D27" s="28" t="s">
        <v>77</v>
      </c>
      <c r="E27" s="33"/>
      <c r="F27" s="34"/>
      <c r="G27" s="29"/>
      <c r="H27" s="35"/>
      <c r="I27" s="34"/>
    </row>
    <row r="28" spans="1:9" x14ac:dyDescent="0.2">
      <c r="A28" s="30">
        <f>MAX(A$12:A27)+1</f>
        <v>11</v>
      </c>
      <c r="B28" s="32"/>
      <c r="C28" s="31"/>
      <c r="D28" s="28" t="s">
        <v>77</v>
      </c>
      <c r="E28" s="33"/>
      <c r="F28" s="34"/>
      <c r="G28" s="29"/>
      <c r="H28" s="35"/>
      <c r="I28" s="34"/>
    </row>
    <row r="29" spans="1:9" x14ac:dyDescent="0.2">
      <c r="A29" s="30">
        <f>MAX(A$12:A28)+1</f>
        <v>12</v>
      </c>
      <c r="B29" s="31"/>
      <c r="C29" s="31"/>
      <c r="D29" s="28" t="s">
        <v>77</v>
      </c>
      <c r="E29" s="33"/>
      <c r="F29" s="34"/>
      <c r="G29" s="29"/>
      <c r="H29" s="35"/>
      <c r="I29" s="34"/>
    </row>
    <row r="30" spans="1:9" x14ac:dyDescent="0.2">
      <c r="A30" s="30">
        <f>MAX(A$12:A29)+1</f>
        <v>13</v>
      </c>
      <c r="B30" s="32"/>
      <c r="C30" s="31"/>
      <c r="D30" s="28" t="s">
        <v>77</v>
      </c>
      <c r="E30" s="33"/>
      <c r="F30" s="34"/>
      <c r="G30" s="29"/>
      <c r="H30" s="35"/>
      <c r="I30" s="34"/>
    </row>
    <row r="31" spans="1:9" x14ac:dyDescent="0.2">
      <c r="A31" s="30">
        <f>MAX(A$12:A30)+1</f>
        <v>14</v>
      </c>
      <c r="B31" s="32"/>
      <c r="C31" s="31"/>
      <c r="D31" s="28" t="s">
        <v>77</v>
      </c>
      <c r="E31" s="33"/>
      <c r="F31" s="34"/>
      <c r="G31" s="29"/>
      <c r="H31" s="35"/>
      <c r="I31" s="34"/>
    </row>
    <row r="32" spans="1:9" x14ac:dyDescent="0.2">
      <c r="A32" s="30">
        <f>MAX(A$12:A31)+1</f>
        <v>15</v>
      </c>
      <c r="B32" s="31"/>
      <c r="C32" s="31"/>
      <c r="D32" s="28" t="s">
        <v>77</v>
      </c>
      <c r="E32" s="33"/>
      <c r="F32" s="34"/>
      <c r="G32" s="29"/>
      <c r="H32" s="35"/>
      <c r="I32" s="34"/>
    </row>
    <row r="33" spans="1:9" x14ac:dyDescent="0.2">
      <c r="A33" s="30">
        <f>MAX(A$12:A32)+1</f>
        <v>16</v>
      </c>
      <c r="B33" s="32"/>
      <c r="C33" s="31"/>
      <c r="D33" s="28" t="s">
        <v>77</v>
      </c>
      <c r="E33" s="33"/>
      <c r="F33" s="34"/>
      <c r="G33" s="29"/>
      <c r="H33" s="35"/>
      <c r="I33" s="34"/>
    </row>
    <row r="34" spans="1:9" x14ac:dyDescent="0.2">
      <c r="A34" s="30">
        <f>MAX(A$12:A33)+1</f>
        <v>17</v>
      </c>
      <c r="B34" s="32"/>
      <c r="C34" s="31"/>
      <c r="D34" s="28" t="s">
        <v>77</v>
      </c>
      <c r="E34" s="33"/>
      <c r="F34" s="34"/>
      <c r="G34" s="29"/>
      <c r="H34" s="35"/>
      <c r="I34" s="34"/>
    </row>
    <row r="35" spans="1:9" x14ac:dyDescent="0.2">
      <c r="A35" s="30">
        <f>MAX(A$12:A34)+1</f>
        <v>18</v>
      </c>
      <c r="B35" s="31"/>
      <c r="C35" s="31"/>
      <c r="D35" s="28" t="s">
        <v>77</v>
      </c>
      <c r="E35" s="33"/>
      <c r="F35" s="34"/>
      <c r="G35" s="29"/>
      <c r="H35" s="35"/>
      <c r="I35" s="34"/>
    </row>
    <row r="36" spans="1:9" x14ac:dyDescent="0.2">
      <c r="A36" s="30">
        <f>MAX(A$12:A35)+1</f>
        <v>19</v>
      </c>
      <c r="B36" s="32"/>
      <c r="C36" s="31"/>
      <c r="D36" s="28" t="s">
        <v>77</v>
      </c>
      <c r="E36" s="33"/>
      <c r="F36" s="34"/>
      <c r="G36" s="29"/>
      <c r="H36" s="35"/>
      <c r="I36" s="34"/>
    </row>
    <row r="37" spans="1:9" x14ac:dyDescent="0.2">
      <c r="A37" s="30">
        <f>MAX(A$12:A36)+1</f>
        <v>20</v>
      </c>
      <c r="B37" s="32"/>
      <c r="C37" s="31"/>
      <c r="D37" s="28" t="s">
        <v>77</v>
      </c>
      <c r="E37" s="33"/>
      <c r="F37" s="34"/>
      <c r="G37" s="29"/>
      <c r="H37" s="35"/>
      <c r="I37" s="34"/>
    </row>
    <row r="38" spans="1:9" x14ac:dyDescent="0.2">
      <c r="A38" s="30">
        <f>MAX(A$12:A37)+1</f>
        <v>21</v>
      </c>
      <c r="B38" s="31"/>
      <c r="C38" s="31"/>
      <c r="D38" s="28" t="s">
        <v>77</v>
      </c>
      <c r="E38" s="33"/>
      <c r="F38" s="34"/>
      <c r="G38" s="29"/>
      <c r="H38" s="35"/>
      <c r="I38" s="34"/>
    </row>
    <row r="39" spans="1:9" x14ac:dyDescent="0.2">
      <c r="A39" s="30">
        <f>MAX(A$12:A38)+1</f>
        <v>22</v>
      </c>
      <c r="B39" s="32"/>
      <c r="C39" s="31"/>
      <c r="D39" s="28" t="s">
        <v>77</v>
      </c>
      <c r="E39" s="33"/>
      <c r="F39" s="34"/>
      <c r="G39" s="29"/>
      <c r="H39" s="35"/>
      <c r="I39" s="34"/>
    </row>
    <row r="40" spans="1:9" x14ac:dyDescent="0.2">
      <c r="A40" s="30">
        <f>MAX(A$12:A39)+1</f>
        <v>23</v>
      </c>
      <c r="B40" s="32"/>
      <c r="C40" s="31"/>
      <c r="D40" s="28" t="s">
        <v>77</v>
      </c>
      <c r="E40" s="33"/>
      <c r="F40" s="34"/>
      <c r="G40" s="29"/>
      <c r="H40" s="35"/>
      <c r="I40" s="34"/>
    </row>
    <row r="41" spans="1:9" x14ac:dyDescent="0.2">
      <c r="A41" s="30">
        <f>MAX(A$12:A40)+1</f>
        <v>24</v>
      </c>
      <c r="B41" s="31"/>
      <c r="C41" s="31"/>
      <c r="D41" s="28" t="s">
        <v>77</v>
      </c>
      <c r="E41" s="33"/>
      <c r="F41" s="34"/>
      <c r="G41" s="29"/>
      <c r="H41" s="35"/>
      <c r="I41" s="34"/>
    </row>
    <row r="42" spans="1:9" x14ac:dyDescent="0.2">
      <c r="A42" s="30">
        <f>MAX(A$12:A41)+1</f>
        <v>25</v>
      </c>
      <c r="B42" s="32"/>
      <c r="C42" s="31"/>
      <c r="D42" s="28" t="s">
        <v>77</v>
      </c>
      <c r="E42" s="33"/>
      <c r="F42" s="34"/>
      <c r="G42" s="29"/>
      <c r="H42" s="35"/>
      <c r="I42" s="34"/>
    </row>
    <row r="43" spans="1:9" x14ac:dyDescent="0.2">
      <c r="A43" s="30">
        <f>MAX(A$12:A42)+1</f>
        <v>26</v>
      </c>
      <c r="B43" s="32"/>
      <c r="C43" s="31"/>
      <c r="D43" s="28" t="s">
        <v>77</v>
      </c>
      <c r="E43" s="33"/>
      <c r="F43" s="34"/>
      <c r="G43" s="29"/>
      <c r="H43" s="35"/>
      <c r="I43" s="34"/>
    </row>
    <row r="44" spans="1:9" x14ac:dyDescent="0.2">
      <c r="A44" s="30">
        <f>MAX(A$12:A43)+1</f>
        <v>27</v>
      </c>
      <c r="B44" s="31"/>
      <c r="C44" s="31"/>
      <c r="D44" s="28" t="s">
        <v>77</v>
      </c>
      <c r="E44" s="33"/>
      <c r="F44" s="34"/>
      <c r="G44" s="29"/>
      <c r="H44" s="35"/>
      <c r="I44" s="34"/>
    </row>
    <row r="45" spans="1:9" x14ac:dyDescent="0.2">
      <c r="A45" s="30">
        <f>MAX(A$12:A44)+1</f>
        <v>28</v>
      </c>
      <c r="B45" s="32"/>
      <c r="C45" s="31"/>
      <c r="D45" s="28" t="s">
        <v>77</v>
      </c>
      <c r="E45" s="33"/>
      <c r="F45" s="34"/>
      <c r="G45" s="29"/>
      <c r="H45" s="35"/>
      <c r="I45" s="34"/>
    </row>
    <row r="46" spans="1:9" x14ac:dyDescent="0.2">
      <c r="A46" s="30">
        <f>MAX(A$12:A45)+1</f>
        <v>29</v>
      </c>
      <c r="B46" s="32"/>
      <c r="C46" s="31"/>
      <c r="D46" s="28" t="s">
        <v>77</v>
      </c>
      <c r="E46" s="33"/>
      <c r="F46" s="34"/>
      <c r="G46" s="29"/>
      <c r="H46" s="35"/>
      <c r="I46" s="34"/>
    </row>
    <row r="47" spans="1:9" x14ac:dyDescent="0.2">
      <c r="A47" s="30">
        <f>MAX(A$12:A46)+1</f>
        <v>30</v>
      </c>
      <c r="B47" s="31"/>
      <c r="C47" s="31"/>
      <c r="D47" s="28" t="s">
        <v>77</v>
      </c>
      <c r="E47" s="33"/>
      <c r="F47" s="34"/>
      <c r="G47" s="29"/>
      <c r="H47" s="35"/>
      <c r="I47" s="34"/>
    </row>
    <row r="48" spans="1:9" x14ac:dyDescent="0.2">
      <c r="A48" s="30">
        <f>MAX(A$12:A47)+1</f>
        <v>31</v>
      </c>
      <c r="B48" s="32"/>
      <c r="C48" s="31"/>
      <c r="D48" s="28" t="s">
        <v>77</v>
      </c>
      <c r="E48" s="33"/>
      <c r="F48" s="34"/>
      <c r="G48" s="29"/>
      <c r="H48" s="35"/>
      <c r="I48" s="34"/>
    </row>
    <row r="49" spans="1:9" x14ac:dyDescent="0.2">
      <c r="A49" s="30">
        <f>MAX(A$12:A48)+1</f>
        <v>32</v>
      </c>
      <c r="B49" s="32"/>
      <c r="C49" s="31"/>
      <c r="D49" s="28" t="s">
        <v>77</v>
      </c>
      <c r="E49" s="33"/>
      <c r="F49" s="34"/>
      <c r="G49" s="29"/>
      <c r="H49" s="35"/>
      <c r="I49" s="34"/>
    </row>
    <row r="50" spans="1:9" x14ac:dyDescent="0.2">
      <c r="A50" s="30">
        <f>MAX(A$12:A49)+1</f>
        <v>33</v>
      </c>
      <c r="B50" s="31"/>
      <c r="C50" s="31"/>
      <c r="D50" s="28" t="s">
        <v>77</v>
      </c>
      <c r="E50" s="33"/>
      <c r="F50" s="34"/>
      <c r="G50" s="29"/>
      <c r="H50" s="35"/>
      <c r="I50" s="34"/>
    </row>
    <row r="51" spans="1:9" x14ac:dyDescent="0.2">
      <c r="A51" s="30">
        <f>MAX(A$12:A50)+1</f>
        <v>34</v>
      </c>
      <c r="B51" s="32"/>
      <c r="C51" s="31"/>
      <c r="D51" s="28" t="s">
        <v>77</v>
      </c>
      <c r="E51" s="33"/>
      <c r="F51" s="34"/>
      <c r="G51" s="29"/>
      <c r="H51" s="35"/>
      <c r="I51" s="34"/>
    </row>
    <row r="52" spans="1:9" x14ac:dyDescent="0.2">
      <c r="A52" s="30">
        <f>MAX(A$12:A51)+1</f>
        <v>35</v>
      </c>
      <c r="B52" s="32"/>
      <c r="C52" s="31"/>
      <c r="D52" s="28" t="s">
        <v>77</v>
      </c>
      <c r="E52" s="33"/>
      <c r="F52" s="34"/>
      <c r="G52" s="29"/>
      <c r="H52" s="35"/>
      <c r="I52" s="34"/>
    </row>
    <row r="53" spans="1:9" x14ac:dyDescent="0.2">
      <c r="A53" s="30">
        <f>MAX(A$12:A52)+1</f>
        <v>36</v>
      </c>
      <c r="B53" s="31"/>
      <c r="C53" s="31"/>
      <c r="D53" s="28" t="s">
        <v>77</v>
      </c>
      <c r="E53" s="33"/>
      <c r="F53" s="34"/>
      <c r="G53" s="29"/>
      <c r="H53" s="35"/>
      <c r="I53" s="34"/>
    </row>
    <row r="54" spans="1:9" x14ac:dyDescent="0.2">
      <c r="A54" s="30">
        <f>MAX(A$12:A53)+1</f>
        <v>37</v>
      </c>
      <c r="B54" s="32"/>
      <c r="C54" s="31"/>
      <c r="D54" s="28" t="s">
        <v>77</v>
      </c>
      <c r="E54" s="33"/>
      <c r="F54" s="34"/>
      <c r="G54" s="29"/>
      <c r="H54" s="35"/>
      <c r="I54" s="34"/>
    </row>
    <row r="55" spans="1:9" x14ac:dyDescent="0.2">
      <c r="A55" s="30">
        <f>MAX(A$12:A54)+1</f>
        <v>38</v>
      </c>
      <c r="B55" s="32"/>
      <c r="C55" s="31"/>
      <c r="D55" s="28" t="s">
        <v>77</v>
      </c>
      <c r="E55" s="33"/>
      <c r="F55" s="34"/>
      <c r="G55" s="29"/>
      <c r="H55" s="35"/>
      <c r="I55" s="34"/>
    </row>
    <row r="56" spans="1:9" x14ac:dyDescent="0.2">
      <c r="A56" s="30">
        <f>MAX(A$12:A55)+1</f>
        <v>39</v>
      </c>
      <c r="B56" s="31"/>
      <c r="C56" s="31"/>
      <c r="D56" s="28" t="s">
        <v>77</v>
      </c>
      <c r="E56" s="33"/>
      <c r="F56" s="34"/>
      <c r="G56" s="29"/>
      <c r="H56" s="35"/>
      <c r="I56" s="34"/>
    </row>
    <row r="57" spans="1:9" x14ac:dyDescent="0.2">
      <c r="A57" s="30">
        <f>MAX(A$12:A56)+1</f>
        <v>40</v>
      </c>
      <c r="B57" s="32"/>
      <c r="C57" s="31"/>
      <c r="D57" s="28" t="s">
        <v>77</v>
      </c>
      <c r="E57" s="33"/>
      <c r="F57" s="34"/>
      <c r="G57" s="29"/>
      <c r="H57" s="35"/>
      <c r="I57" s="34"/>
    </row>
    <row r="58" spans="1:9" x14ac:dyDescent="0.2">
      <c r="A58" s="30">
        <f>MAX(A$12:A57)+1</f>
        <v>41</v>
      </c>
      <c r="B58" s="32"/>
      <c r="C58" s="31"/>
      <c r="D58" s="28" t="s">
        <v>77</v>
      </c>
      <c r="E58" s="33"/>
      <c r="F58" s="34"/>
      <c r="G58" s="29"/>
      <c r="H58" s="35"/>
      <c r="I58" s="34"/>
    </row>
    <row r="59" spans="1:9" x14ac:dyDescent="0.2">
      <c r="A59" s="30">
        <f>MAX(A$12:A58)+1</f>
        <v>42</v>
      </c>
      <c r="B59" s="31"/>
      <c r="C59" s="31"/>
      <c r="D59" s="28" t="s">
        <v>77</v>
      </c>
      <c r="E59" s="33"/>
      <c r="F59" s="34"/>
      <c r="G59" s="29"/>
      <c r="H59" s="35"/>
      <c r="I59" s="34"/>
    </row>
    <row r="60" spans="1:9" x14ac:dyDescent="0.2">
      <c r="A60" s="305"/>
      <c r="B60" s="305"/>
      <c r="C60" s="305"/>
      <c r="D60" s="305"/>
      <c r="E60" s="305"/>
      <c r="F60" s="305"/>
      <c r="G60" s="305"/>
      <c r="H60" s="305"/>
      <c r="I60" s="305"/>
    </row>
    <row r="61" spans="1:9" x14ac:dyDescent="0.2">
      <c r="A61" s="306" t="s">
        <v>78</v>
      </c>
      <c r="B61" s="306"/>
      <c r="C61" s="306"/>
      <c r="D61" s="306"/>
      <c r="E61" s="306"/>
      <c r="F61" s="306"/>
      <c r="G61" s="306"/>
      <c r="H61" s="306"/>
      <c r="I61" s="306"/>
    </row>
  </sheetData>
  <mergeCells count="4">
    <mergeCell ref="A1:I1"/>
    <mergeCell ref="A13:I13"/>
    <mergeCell ref="A60:I60"/>
    <mergeCell ref="A61:I61"/>
  </mergeCells>
  <phoneticPr fontId="7" type="noConversion"/>
  <conditionalFormatting sqref="D14:D59">
    <cfRule type="cellIs" dxfId="29" priority="1" stopIfTrue="1" operator="equal">
      <formula>"F"</formula>
    </cfRule>
    <cfRule type="cellIs" dxfId="28" priority="2" stopIfTrue="1" operator="equal">
      <formula>"B"</formula>
    </cfRule>
    <cfRule type="cellIs" dxfId="27" priority="3" stopIfTrue="1" operator="equal">
      <formula>"u"</formula>
    </cfRule>
  </conditionalFormatting>
  <dataValidations count="3">
    <dataValidation allowBlank="1" showErrorMessage="1" sqref="A12:B12" xr:uid="{00000000-0002-0000-2700-000000000000}"/>
    <dataValidation allowBlank="1" showErrorMessage="1" promptTitle="Valid values include:" sqref="D12" xr:uid="{00000000-0002-0000-2700-000001000000}"/>
    <dataValidation type="list" showInputMessage="1" showErrorMessage="1" promptTitle="Valid values include:" prompt="U - Untested_x000a_P - Pass_x000a_F - Fail_x000a_B - Blocked_x000a_S - Skipped_x000a_n/a - Not applicable_x000a_" sqref="D14:D59" xr:uid="{00000000-0002-0000-2700-000002000000}">
      <formula1>"U,P,F,B,S,n/a"</formula1>
    </dataValidation>
  </dataValidations>
  <pageMargins left="0.75" right="0.75" top="1" bottom="1" header="0.5" footer="0.5"/>
  <pageSetup paperSize="9" orientation="portrait" horizontalDpi="0" verticalDpi="0" r:id="rId1"/>
  <drawing r:id="rId2"/>
  <legacyDrawing r:id="rId3"/>
  <oleObjects>
    <mc:AlternateContent xmlns:mc="http://schemas.openxmlformats.org/markup-compatibility/2006">
      <mc:Choice Requires="x14">
        <oleObject progId="Paint.Picture" shapeId="176129" r:id="rId4">
          <objectPr defaultSize="0" altText="" r:id="rId5">
            <anchor moveWithCells="1">
              <from>
                <xdr:col>8</xdr:col>
                <xdr:colOff>19050</xdr:colOff>
                <xdr:row>11</xdr:row>
                <xdr:rowOff>190500</xdr:rowOff>
              </from>
              <to>
                <xdr:col>9</xdr:col>
                <xdr:colOff>0</xdr:colOff>
                <xdr:row>11</xdr:row>
                <xdr:rowOff>342900</xdr:rowOff>
              </to>
            </anchor>
          </objectPr>
        </oleObject>
      </mc:Choice>
      <mc:Fallback>
        <oleObject progId="Paint.Picture" shapeId="17612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31E29-EBAF-4761-8494-911892A35CE1}">
  <dimension ref="A1:H344"/>
  <sheetViews>
    <sheetView tabSelected="1" topLeftCell="A274" workbookViewId="0">
      <selection activeCell="D282" sqref="D282"/>
    </sheetView>
  </sheetViews>
  <sheetFormatPr defaultRowHeight="12.75" x14ac:dyDescent="0.2"/>
  <cols>
    <col min="2" max="2" width="44.42578125" customWidth="1"/>
    <col min="3" max="3" width="18.7109375" customWidth="1"/>
    <col min="4" max="4" width="100.140625" customWidth="1"/>
    <col min="5" max="5" width="24.42578125" customWidth="1"/>
    <col min="6" max="6" width="13.7109375" customWidth="1"/>
    <col min="7" max="7" width="12.7109375" customWidth="1"/>
    <col min="8" max="8" width="10.5703125" customWidth="1"/>
  </cols>
  <sheetData>
    <row r="1" spans="1:8" ht="16.5" thickBot="1" x14ac:dyDescent="0.25">
      <c r="A1" s="313" t="s">
        <v>116</v>
      </c>
      <c r="B1" s="313"/>
      <c r="C1" s="313"/>
      <c r="D1" s="326"/>
      <c r="E1" s="326"/>
      <c r="F1" s="313"/>
      <c r="G1" s="313"/>
      <c r="H1" s="313"/>
    </row>
    <row r="2" spans="1:8" ht="27.75" customHeight="1" thickTop="1" x14ac:dyDescent="0.2">
      <c r="A2" s="170"/>
      <c r="B2" s="171" t="s">
        <v>79</v>
      </c>
      <c r="C2" s="213"/>
      <c r="D2" s="215" t="s">
        <v>182</v>
      </c>
      <c r="E2" s="215"/>
      <c r="F2" s="213" t="s">
        <v>80</v>
      </c>
      <c r="G2" s="173" t="s">
        <v>117</v>
      </c>
      <c r="H2" s="193"/>
    </row>
    <row r="3" spans="1:8" ht="23.25" customHeight="1" x14ac:dyDescent="0.2">
      <c r="A3" s="149"/>
      <c r="B3" s="150" t="s">
        <v>81</v>
      </c>
      <c r="C3" s="194"/>
      <c r="D3" s="327" t="s">
        <v>118</v>
      </c>
      <c r="E3" s="328"/>
      <c r="F3" s="316"/>
      <c r="G3" s="317"/>
      <c r="H3" s="193"/>
    </row>
    <row r="4" spans="1:8" ht="26.25" customHeight="1" x14ac:dyDescent="0.2">
      <c r="A4" s="151"/>
      <c r="B4" s="150" t="s">
        <v>82</v>
      </c>
      <c r="C4" s="194"/>
      <c r="D4" s="314" t="s">
        <v>173</v>
      </c>
      <c r="E4" s="315"/>
      <c r="F4" s="316"/>
      <c r="G4" s="317"/>
      <c r="H4" s="193"/>
    </row>
    <row r="5" spans="1:8" ht="25.5" customHeight="1" x14ac:dyDescent="0.2">
      <c r="A5" s="151"/>
      <c r="B5" s="150" t="s">
        <v>83</v>
      </c>
      <c r="C5" s="211"/>
      <c r="D5" s="210" t="s">
        <v>174</v>
      </c>
      <c r="H5" s="193"/>
    </row>
    <row r="6" spans="1:8" ht="35.25" customHeight="1" thickBot="1" x14ac:dyDescent="0.25">
      <c r="A6" s="152"/>
      <c r="B6" s="153" t="s">
        <v>84</v>
      </c>
      <c r="C6" s="195"/>
      <c r="D6" s="318" t="s">
        <v>175</v>
      </c>
      <c r="E6" s="316"/>
      <c r="F6" s="316"/>
      <c r="G6" s="317"/>
      <c r="H6" s="196"/>
    </row>
    <row r="7" spans="1:8" ht="15.75" customHeight="1" x14ac:dyDescent="0.2">
      <c r="A7" s="154"/>
      <c r="B7" s="155" t="s">
        <v>85</v>
      </c>
      <c r="C7" s="155"/>
      <c r="D7" s="212" t="s">
        <v>100</v>
      </c>
      <c r="E7" s="198"/>
      <c r="F7" s="156" t="s">
        <v>86</v>
      </c>
      <c r="G7" s="174"/>
      <c r="H7" s="199"/>
    </row>
    <row r="8" spans="1:8" ht="13.5" thickBot="1" x14ac:dyDescent="0.25">
      <c r="A8" s="157"/>
      <c r="B8" s="158" t="s">
        <v>87</v>
      </c>
      <c r="C8" s="158"/>
      <c r="D8" s="200" t="s">
        <v>88</v>
      </c>
      <c r="E8" s="201"/>
      <c r="F8" s="159" t="s">
        <v>89</v>
      </c>
      <c r="G8" s="184" t="s">
        <v>180</v>
      </c>
      <c r="H8" s="202"/>
    </row>
    <row r="9" spans="1:8" ht="23.25" thickBot="1" x14ac:dyDescent="0.25">
      <c r="A9" s="160" t="s">
        <v>90</v>
      </c>
      <c r="B9" s="161" t="s">
        <v>91</v>
      </c>
      <c r="C9" s="161" t="s">
        <v>121</v>
      </c>
      <c r="D9" s="161" t="s">
        <v>92</v>
      </c>
      <c r="E9" s="161" t="s">
        <v>122</v>
      </c>
      <c r="F9" s="162" t="s">
        <v>74</v>
      </c>
      <c r="G9" s="319" t="s">
        <v>93</v>
      </c>
      <c r="H9" s="320"/>
    </row>
    <row r="10" spans="1:8" ht="22.5" customHeight="1" x14ac:dyDescent="0.2">
      <c r="A10" s="163">
        <v>1</v>
      </c>
      <c r="B10" s="39" t="s">
        <v>104</v>
      </c>
      <c r="C10" s="39"/>
      <c r="D10" s="40" t="s">
        <v>96</v>
      </c>
      <c r="E10" s="185"/>
      <c r="F10" s="175" t="s">
        <v>77</v>
      </c>
      <c r="G10" s="321"/>
      <c r="H10" s="322"/>
    </row>
    <row r="11" spans="1:8" ht="31.5" customHeight="1" x14ac:dyDescent="0.2">
      <c r="A11" s="163">
        <v>2</v>
      </c>
      <c r="B11" s="39" t="s">
        <v>123</v>
      </c>
      <c r="C11" s="39"/>
      <c r="D11" s="40" t="s">
        <v>124</v>
      </c>
      <c r="E11" s="185"/>
      <c r="F11" s="175" t="s">
        <v>77</v>
      </c>
      <c r="G11" s="176"/>
      <c r="H11" s="203"/>
    </row>
    <row r="12" spans="1:8" ht="114.75" customHeight="1" x14ac:dyDescent="0.2">
      <c r="A12" s="163">
        <v>3</v>
      </c>
      <c r="B12" s="190" t="s">
        <v>125</v>
      </c>
      <c r="C12" s="190"/>
      <c r="D12" s="182" t="s">
        <v>172</v>
      </c>
      <c r="E12" s="186"/>
      <c r="F12" s="175" t="s">
        <v>77</v>
      </c>
      <c r="G12" s="311"/>
      <c r="H12" s="312"/>
    </row>
    <row r="13" spans="1:8" ht="30" customHeight="1" x14ac:dyDescent="0.2">
      <c r="A13" s="163">
        <v>4</v>
      </c>
      <c r="B13" s="178" t="s">
        <v>134</v>
      </c>
      <c r="C13" s="178"/>
      <c r="D13" s="178" t="s">
        <v>177</v>
      </c>
      <c r="E13" s="179"/>
      <c r="F13" s="175" t="s">
        <v>77</v>
      </c>
      <c r="G13" s="177"/>
      <c r="H13" s="206"/>
    </row>
    <row r="14" spans="1:8" ht="33" customHeight="1" x14ac:dyDescent="0.2">
      <c r="A14" s="163">
        <v>5</v>
      </c>
      <c r="B14" s="178" t="s">
        <v>178</v>
      </c>
      <c r="C14" s="178"/>
      <c r="D14" s="178" t="s">
        <v>177</v>
      </c>
      <c r="E14" s="179"/>
      <c r="F14" s="175" t="s">
        <v>77</v>
      </c>
      <c r="G14" s="177"/>
      <c r="H14" s="206"/>
    </row>
    <row r="15" spans="1:8" ht="33.75" customHeight="1" x14ac:dyDescent="0.2">
      <c r="A15" s="163">
        <v>6</v>
      </c>
      <c r="B15" s="178" t="s">
        <v>135</v>
      </c>
      <c r="C15" s="178"/>
      <c r="D15" s="178" t="s">
        <v>136</v>
      </c>
      <c r="E15" s="179"/>
      <c r="F15" s="175" t="s">
        <v>77</v>
      </c>
      <c r="G15" s="177"/>
      <c r="H15" s="206"/>
    </row>
    <row r="16" spans="1:8" ht="24.75" customHeight="1" x14ac:dyDescent="0.2">
      <c r="A16" s="163">
        <v>7</v>
      </c>
      <c r="B16" s="178" t="s">
        <v>97</v>
      </c>
      <c r="C16" s="178"/>
      <c r="D16" s="178" t="s">
        <v>114</v>
      </c>
      <c r="E16" s="179"/>
      <c r="F16" s="175" t="s">
        <v>77</v>
      </c>
      <c r="G16" s="309" t="s">
        <v>137</v>
      </c>
      <c r="H16" s="310"/>
    </row>
    <row r="17" spans="1:8" ht="42" customHeight="1" x14ac:dyDescent="0.2">
      <c r="A17" s="163">
        <v>8</v>
      </c>
      <c r="B17" s="178" t="s">
        <v>176</v>
      </c>
      <c r="C17" s="178"/>
      <c r="D17" s="178" t="s">
        <v>179</v>
      </c>
      <c r="E17" s="179"/>
      <c r="F17" s="175" t="s">
        <v>77</v>
      </c>
      <c r="G17" s="311"/>
      <c r="H17" s="312"/>
    </row>
    <row r="18" spans="1:8" ht="13.5" thickBot="1" x14ac:dyDescent="0.25">
      <c r="A18" s="180"/>
      <c r="B18" s="164" t="s">
        <v>94</v>
      </c>
      <c r="C18" s="164"/>
      <c r="D18" s="165"/>
      <c r="E18" s="165"/>
      <c r="F18" s="207" t="s">
        <v>77</v>
      </c>
      <c r="G18" s="307"/>
      <c r="H18" s="308"/>
    </row>
    <row r="21" spans="1:8" ht="16.5" thickBot="1" x14ac:dyDescent="0.25">
      <c r="A21" s="313" t="s">
        <v>138</v>
      </c>
      <c r="B21" s="313"/>
      <c r="C21" s="313"/>
      <c r="D21" s="313"/>
      <c r="E21" s="313"/>
      <c r="F21" s="313"/>
      <c r="G21" s="313"/>
      <c r="H21" s="313"/>
    </row>
    <row r="22" spans="1:8" ht="27" customHeight="1" thickTop="1" x14ac:dyDescent="0.2">
      <c r="A22" s="170"/>
      <c r="B22" s="171" t="s">
        <v>79</v>
      </c>
      <c r="C22" s="171"/>
      <c r="D22" s="191" t="s">
        <v>183</v>
      </c>
      <c r="E22" s="192"/>
      <c r="F22" s="172" t="s">
        <v>80</v>
      </c>
      <c r="G22" s="173" t="s">
        <v>139</v>
      </c>
      <c r="H22" s="193"/>
    </row>
    <row r="23" spans="1:8" ht="16.5" customHeight="1" x14ac:dyDescent="0.2">
      <c r="A23" s="149"/>
      <c r="B23" s="150" t="s">
        <v>81</v>
      </c>
      <c r="C23" s="194"/>
      <c r="D23" s="314" t="s">
        <v>140</v>
      </c>
      <c r="E23" s="315"/>
      <c r="F23" s="316"/>
      <c r="G23" s="317"/>
      <c r="H23" s="193"/>
    </row>
    <row r="24" spans="1:8" ht="24" customHeight="1" x14ac:dyDescent="0.2">
      <c r="A24" s="151"/>
      <c r="B24" s="150" t="s">
        <v>82</v>
      </c>
      <c r="C24" s="211"/>
      <c r="D24" s="315" t="s">
        <v>113</v>
      </c>
      <c r="E24" s="315"/>
      <c r="F24" s="316"/>
      <c r="G24" s="317"/>
      <c r="H24" s="193"/>
    </row>
    <row r="25" spans="1:8" ht="16.5" customHeight="1" x14ac:dyDescent="0.2">
      <c r="A25" s="151"/>
      <c r="B25" s="150" t="s">
        <v>83</v>
      </c>
      <c r="C25" s="211"/>
      <c r="H25" s="193"/>
    </row>
    <row r="26" spans="1:8" ht="30" customHeight="1" thickBot="1" x14ac:dyDescent="0.25">
      <c r="A26" s="152"/>
      <c r="B26" s="153" t="s">
        <v>84</v>
      </c>
      <c r="C26" s="211"/>
      <c r="D26" s="325" t="s">
        <v>185</v>
      </c>
      <c r="E26" s="316"/>
      <c r="F26" s="316"/>
      <c r="G26" s="317"/>
      <c r="H26" s="196"/>
    </row>
    <row r="27" spans="1:8" x14ac:dyDescent="0.2">
      <c r="A27" s="154"/>
      <c r="B27" s="155" t="s">
        <v>85</v>
      </c>
      <c r="C27" s="216"/>
      <c r="D27" s="197"/>
      <c r="E27" s="198"/>
      <c r="F27" s="156" t="s">
        <v>86</v>
      </c>
      <c r="G27" s="174"/>
      <c r="H27" s="199"/>
    </row>
    <row r="28" spans="1:8" ht="13.5" thickBot="1" x14ac:dyDescent="0.25">
      <c r="A28" s="157"/>
      <c r="B28" s="158" t="s">
        <v>87</v>
      </c>
      <c r="C28" s="158"/>
      <c r="D28" s="200" t="s">
        <v>88</v>
      </c>
      <c r="E28" s="201"/>
      <c r="F28" s="159" t="s">
        <v>89</v>
      </c>
      <c r="G28" s="184" t="s">
        <v>120</v>
      </c>
      <c r="H28" s="202"/>
    </row>
    <row r="29" spans="1:8" ht="23.25" thickBot="1" x14ac:dyDescent="0.25">
      <c r="A29" s="160" t="s">
        <v>90</v>
      </c>
      <c r="B29" s="161" t="s">
        <v>91</v>
      </c>
      <c r="C29" s="161" t="s">
        <v>121</v>
      </c>
      <c r="D29" s="161" t="s">
        <v>92</v>
      </c>
      <c r="E29" s="161" t="s">
        <v>122</v>
      </c>
      <c r="F29" s="162" t="s">
        <v>74</v>
      </c>
      <c r="G29" s="319" t="s">
        <v>93</v>
      </c>
      <c r="H29" s="320"/>
    </row>
    <row r="30" spans="1:8" x14ac:dyDescent="0.2">
      <c r="A30" s="163">
        <v>1</v>
      </c>
      <c r="B30" s="39" t="s">
        <v>104</v>
      </c>
      <c r="C30" s="39"/>
      <c r="D30" s="40" t="s">
        <v>96</v>
      </c>
      <c r="E30" s="185"/>
      <c r="F30" s="175" t="s">
        <v>77</v>
      </c>
      <c r="G30" s="321"/>
      <c r="H30" s="322"/>
    </row>
    <row r="31" spans="1:8" ht="24" x14ac:dyDescent="0.2">
      <c r="A31" s="163">
        <v>2</v>
      </c>
      <c r="B31" s="39" t="s">
        <v>123</v>
      </c>
      <c r="C31" s="39"/>
      <c r="D31" s="40" t="s">
        <v>124</v>
      </c>
      <c r="E31" s="185"/>
      <c r="F31" s="175" t="s">
        <v>77</v>
      </c>
      <c r="G31" s="176"/>
      <c r="H31" s="203"/>
    </row>
    <row r="32" spans="1:8" ht="112.5" customHeight="1" x14ac:dyDescent="0.2">
      <c r="A32" s="163">
        <v>3</v>
      </c>
      <c r="B32" s="190" t="s">
        <v>125</v>
      </c>
      <c r="C32" s="190"/>
      <c r="D32" s="182" t="s">
        <v>186</v>
      </c>
      <c r="E32" s="186"/>
      <c r="F32" s="175" t="s">
        <v>77</v>
      </c>
      <c r="G32" s="311"/>
      <c r="H32" s="312"/>
    </row>
    <row r="33" spans="1:8" ht="19.5" customHeight="1" x14ac:dyDescent="0.2">
      <c r="A33" s="163">
        <v>4</v>
      </c>
      <c r="B33" s="178" t="s">
        <v>187</v>
      </c>
      <c r="C33" s="178"/>
      <c r="D33" s="178" t="s">
        <v>141</v>
      </c>
      <c r="E33" s="179"/>
      <c r="F33" s="175" t="s">
        <v>77</v>
      </c>
      <c r="G33" s="309"/>
      <c r="H33" s="310"/>
    </row>
    <row r="34" spans="1:8" ht="20.25" customHeight="1" x14ac:dyDescent="0.2">
      <c r="A34" s="163">
        <v>5</v>
      </c>
      <c r="B34" s="178"/>
      <c r="C34" s="178"/>
      <c r="D34" s="178" t="s">
        <v>142</v>
      </c>
      <c r="E34" s="179"/>
      <c r="F34" s="175" t="s">
        <v>77</v>
      </c>
      <c r="G34" s="309"/>
      <c r="H34" s="310"/>
    </row>
    <row r="35" spans="1:8" ht="21" customHeight="1" x14ac:dyDescent="0.2">
      <c r="A35" s="163">
        <v>6</v>
      </c>
      <c r="B35" s="178" t="s">
        <v>97</v>
      </c>
      <c r="C35" s="178"/>
      <c r="D35" s="178" t="s">
        <v>143</v>
      </c>
      <c r="E35" s="179"/>
      <c r="F35" s="175" t="s">
        <v>77</v>
      </c>
      <c r="G35" s="311"/>
      <c r="H35" s="312"/>
    </row>
    <row r="36" spans="1:8" ht="25.5" x14ac:dyDescent="0.2">
      <c r="A36" s="163">
        <v>7</v>
      </c>
      <c r="B36" s="189" t="s">
        <v>188</v>
      </c>
      <c r="C36" s="189"/>
      <c r="D36" s="189" t="s">
        <v>189</v>
      </c>
      <c r="E36" s="189"/>
      <c r="F36" s="175" t="s">
        <v>77</v>
      </c>
      <c r="G36" s="323"/>
      <c r="H36" s="324"/>
    </row>
    <row r="37" spans="1:8" x14ac:dyDescent="0.2">
      <c r="A37" s="208"/>
      <c r="B37" s="189"/>
      <c r="C37" s="189"/>
      <c r="D37" s="189"/>
      <c r="E37" s="189"/>
      <c r="F37" s="175" t="s">
        <v>77</v>
      </c>
      <c r="G37" s="323"/>
      <c r="H37" s="324"/>
    </row>
    <row r="38" spans="1:8" x14ac:dyDescent="0.2">
      <c r="A38" s="208"/>
      <c r="B38" s="189"/>
      <c r="C38" s="189"/>
      <c r="D38" s="189"/>
      <c r="E38" s="189"/>
      <c r="F38" s="175" t="s">
        <v>77</v>
      </c>
      <c r="G38" s="323"/>
      <c r="H38" s="324"/>
    </row>
    <row r="39" spans="1:8" x14ac:dyDescent="0.2">
      <c r="A39" s="208"/>
      <c r="B39" s="189"/>
      <c r="C39" s="189"/>
      <c r="D39" s="189"/>
      <c r="E39" s="189"/>
      <c r="F39" s="175" t="s">
        <v>77</v>
      </c>
      <c r="G39" s="323"/>
      <c r="H39" s="324"/>
    </row>
    <row r="40" spans="1:8" x14ac:dyDescent="0.2">
      <c r="A40" s="208"/>
      <c r="B40" s="189"/>
      <c r="C40" s="189"/>
      <c r="D40" s="189"/>
      <c r="E40" s="189"/>
      <c r="F40" s="175" t="s">
        <v>77</v>
      </c>
      <c r="G40" s="323"/>
      <c r="H40" s="324"/>
    </row>
    <row r="41" spans="1:8" ht="13.5" thickBot="1" x14ac:dyDescent="0.25">
      <c r="A41" s="180"/>
      <c r="B41" s="164" t="s">
        <v>94</v>
      </c>
      <c r="C41" s="164"/>
      <c r="D41" s="165"/>
      <c r="E41" s="165"/>
      <c r="F41" s="175" t="s">
        <v>77</v>
      </c>
      <c r="G41" s="307"/>
      <c r="H41" s="308"/>
    </row>
    <row r="45" spans="1:8" ht="16.5" thickBot="1" x14ac:dyDescent="0.25">
      <c r="A45" s="313" t="s">
        <v>144</v>
      </c>
      <c r="B45" s="313"/>
      <c r="C45" s="313"/>
      <c r="D45" s="313"/>
      <c r="E45" s="313"/>
      <c r="F45" s="313"/>
      <c r="G45" s="313"/>
      <c r="H45" s="313"/>
    </row>
    <row r="46" spans="1:8" ht="13.5" thickTop="1" x14ac:dyDescent="0.2">
      <c r="A46" s="170"/>
      <c r="B46" s="171" t="s">
        <v>79</v>
      </c>
      <c r="C46" s="171"/>
      <c r="D46" s="217" t="s">
        <v>191</v>
      </c>
      <c r="E46" s="192"/>
      <c r="F46" s="172" t="s">
        <v>80</v>
      </c>
      <c r="G46" s="173" t="s">
        <v>145</v>
      </c>
      <c r="H46" s="193"/>
    </row>
    <row r="47" spans="1:8" x14ac:dyDescent="0.2">
      <c r="A47" s="149"/>
      <c r="B47" s="150" t="s">
        <v>81</v>
      </c>
      <c r="C47" s="194"/>
      <c r="D47" s="314" t="s">
        <v>112</v>
      </c>
      <c r="E47" s="315"/>
      <c r="F47" s="316"/>
      <c r="G47" s="317"/>
      <c r="H47" s="193"/>
    </row>
    <row r="48" spans="1:8" x14ac:dyDescent="0.2">
      <c r="A48" s="151"/>
      <c r="B48" s="150" t="s">
        <v>82</v>
      </c>
      <c r="C48" s="194"/>
      <c r="H48" s="193"/>
    </row>
    <row r="49" spans="1:8" x14ac:dyDescent="0.2">
      <c r="A49" s="151"/>
      <c r="B49" s="150" t="s">
        <v>83</v>
      </c>
      <c r="C49" s="195"/>
      <c r="D49" s="314" t="s">
        <v>113</v>
      </c>
      <c r="E49" s="315"/>
      <c r="F49" s="316"/>
      <c r="G49" s="317"/>
      <c r="H49" s="193"/>
    </row>
    <row r="50" spans="1:8" ht="72" customHeight="1" thickBot="1" x14ac:dyDescent="0.25">
      <c r="A50" s="152"/>
      <c r="B50" s="153" t="s">
        <v>84</v>
      </c>
      <c r="C50" s="195"/>
      <c r="D50" s="318" t="s">
        <v>200</v>
      </c>
      <c r="E50" s="316"/>
      <c r="F50" s="316"/>
      <c r="G50" s="317"/>
      <c r="H50" s="196"/>
    </row>
    <row r="51" spans="1:8" x14ac:dyDescent="0.2">
      <c r="A51" s="154"/>
      <c r="B51" s="155" t="s">
        <v>85</v>
      </c>
      <c r="C51" s="155"/>
      <c r="D51" s="197"/>
      <c r="E51" s="198"/>
      <c r="F51" s="156" t="s">
        <v>86</v>
      </c>
      <c r="G51" s="174"/>
      <c r="H51" s="199"/>
    </row>
    <row r="52" spans="1:8" ht="13.5" thickBot="1" x14ac:dyDescent="0.25">
      <c r="A52" s="157"/>
      <c r="B52" s="158" t="s">
        <v>87</v>
      </c>
      <c r="C52" s="158"/>
      <c r="D52" s="200" t="s">
        <v>88</v>
      </c>
      <c r="E52" s="201"/>
      <c r="F52" s="159" t="s">
        <v>89</v>
      </c>
      <c r="G52" s="181">
        <v>45258</v>
      </c>
      <c r="H52" s="202"/>
    </row>
    <row r="53" spans="1:8" ht="23.25" thickBot="1" x14ac:dyDescent="0.25">
      <c r="A53" s="160" t="s">
        <v>90</v>
      </c>
      <c r="B53" s="161" t="s">
        <v>91</v>
      </c>
      <c r="C53" s="161" t="s">
        <v>121</v>
      </c>
      <c r="D53" s="161" t="s">
        <v>192</v>
      </c>
      <c r="E53" s="161" t="s">
        <v>122</v>
      </c>
      <c r="F53" s="162" t="s">
        <v>74</v>
      </c>
      <c r="G53" s="319" t="s">
        <v>93</v>
      </c>
      <c r="H53" s="320"/>
    </row>
    <row r="54" spans="1:8" ht="170.25" customHeight="1" x14ac:dyDescent="0.2">
      <c r="A54" s="163">
        <v>1</v>
      </c>
      <c r="B54" s="39" t="s">
        <v>104</v>
      </c>
      <c r="C54" s="39" t="s">
        <v>196</v>
      </c>
      <c r="D54" s="40" t="s">
        <v>194</v>
      </c>
      <c r="E54" s="185"/>
      <c r="F54" s="175" t="s">
        <v>68</v>
      </c>
      <c r="G54" s="321"/>
      <c r="H54" s="322"/>
    </row>
    <row r="55" spans="1:8" ht="31.5" customHeight="1" x14ac:dyDescent="0.2">
      <c r="A55" s="163">
        <v>2</v>
      </c>
      <c r="B55" s="39" t="s">
        <v>123</v>
      </c>
      <c r="C55" s="39"/>
      <c r="D55" s="40" t="s">
        <v>198</v>
      </c>
      <c r="E55" s="185"/>
      <c r="F55" s="175" t="s">
        <v>68</v>
      </c>
      <c r="G55" s="176"/>
      <c r="H55" s="203"/>
    </row>
    <row r="56" spans="1:8" ht="39" customHeight="1" x14ac:dyDescent="0.2">
      <c r="A56" s="163">
        <v>3</v>
      </c>
      <c r="B56" s="39" t="s">
        <v>197</v>
      </c>
      <c r="C56" s="39"/>
      <c r="D56" s="40" t="s">
        <v>199</v>
      </c>
      <c r="E56" s="185"/>
      <c r="F56" s="175" t="s">
        <v>68</v>
      </c>
      <c r="G56" s="176"/>
      <c r="H56" s="203"/>
    </row>
    <row r="57" spans="1:8" ht="282.75" customHeight="1" x14ac:dyDescent="0.2">
      <c r="A57" s="163">
        <v>4</v>
      </c>
      <c r="B57" s="190" t="s">
        <v>195</v>
      </c>
      <c r="C57" s="190"/>
      <c r="D57" s="182" t="s">
        <v>201</v>
      </c>
      <c r="E57" s="186" t="s">
        <v>202</v>
      </c>
      <c r="F57" s="175" t="s">
        <v>68</v>
      </c>
      <c r="G57" s="311"/>
      <c r="H57" s="312"/>
    </row>
    <row r="58" spans="1:8" ht="41.25" customHeight="1" x14ac:dyDescent="0.2">
      <c r="A58" s="163">
        <v>5</v>
      </c>
      <c r="B58" s="178" t="s">
        <v>193</v>
      </c>
      <c r="C58" s="178"/>
      <c r="D58" s="178" t="s">
        <v>147</v>
      </c>
      <c r="E58" s="189"/>
      <c r="F58" s="175" t="s">
        <v>68</v>
      </c>
      <c r="G58" s="309"/>
      <c r="H58" s="310"/>
    </row>
    <row r="59" spans="1:8" ht="14.25" customHeight="1" x14ac:dyDescent="0.2">
      <c r="A59" s="163">
        <v>6</v>
      </c>
      <c r="B59" s="178"/>
      <c r="C59" s="178"/>
      <c r="D59" s="178" t="s">
        <v>148</v>
      </c>
      <c r="E59" s="189"/>
      <c r="F59" s="175" t="s">
        <v>68</v>
      </c>
      <c r="G59" s="177"/>
      <c r="H59" s="206"/>
    </row>
    <row r="60" spans="1:8" ht="15" customHeight="1" x14ac:dyDescent="0.2">
      <c r="A60" s="163">
        <v>7</v>
      </c>
      <c r="B60" s="178"/>
      <c r="C60" s="178"/>
      <c r="D60" s="178" t="s">
        <v>149</v>
      </c>
      <c r="E60" s="189"/>
      <c r="F60" s="175" t="s">
        <v>68</v>
      </c>
      <c r="G60" s="177"/>
      <c r="H60" s="206"/>
    </row>
    <row r="61" spans="1:8" ht="19.5" customHeight="1" x14ac:dyDescent="0.2">
      <c r="A61" s="163">
        <v>8</v>
      </c>
      <c r="B61" s="178" t="s">
        <v>97</v>
      </c>
      <c r="C61" s="178"/>
      <c r="D61" s="178" t="s">
        <v>114</v>
      </c>
      <c r="E61" s="189"/>
      <c r="F61" s="175" t="s">
        <v>68</v>
      </c>
      <c r="G61" s="309"/>
      <c r="H61" s="310"/>
    </row>
    <row r="62" spans="1:8" x14ac:dyDescent="0.2">
      <c r="A62" s="163">
        <v>9</v>
      </c>
      <c r="B62" s="178"/>
      <c r="C62" s="178"/>
      <c r="D62" s="178"/>
      <c r="E62" s="189"/>
      <c r="F62" s="175" t="s">
        <v>68</v>
      </c>
      <c r="G62" s="309"/>
      <c r="H62" s="310"/>
    </row>
    <row r="63" spans="1:8" x14ac:dyDescent="0.2">
      <c r="A63" s="163">
        <v>10</v>
      </c>
      <c r="B63" s="178"/>
      <c r="C63" s="178"/>
      <c r="D63" s="178"/>
      <c r="E63" s="189"/>
      <c r="F63" s="175" t="s">
        <v>77</v>
      </c>
      <c r="G63" s="309"/>
      <c r="H63" s="310"/>
    </row>
    <row r="64" spans="1:8" x14ac:dyDescent="0.2">
      <c r="A64" s="163">
        <v>11</v>
      </c>
      <c r="B64" s="178"/>
      <c r="C64" s="178"/>
      <c r="D64" s="178"/>
      <c r="E64" s="189"/>
      <c r="F64" s="175" t="s">
        <v>77</v>
      </c>
      <c r="G64" s="309"/>
      <c r="H64" s="310"/>
    </row>
    <row r="65" spans="1:8" x14ac:dyDescent="0.2">
      <c r="A65" s="163">
        <v>12</v>
      </c>
      <c r="B65" s="178"/>
      <c r="C65" s="178"/>
      <c r="D65" s="178"/>
      <c r="E65" s="189"/>
      <c r="F65" s="175" t="s">
        <v>77</v>
      </c>
      <c r="G65" s="309"/>
      <c r="H65" s="310"/>
    </row>
    <row r="66" spans="1:8" x14ac:dyDescent="0.2">
      <c r="A66" s="163">
        <v>13</v>
      </c>
      <c r="B66" s="178"/>
      <c r="C66" s="178"/>
      <c r="D66" s="178"/>
      <c r="E66" s="189"/>
      <c r="F66" s="175" t="s">
        <v>77</v>
      </c>
      <c r="G66" s="311"/>
      <c r="H66" s="312"/>
    </row>
    <row r="67" spans="1:8" ht="13.5" thickBot="1" x14ac:dyDescent="0.25">
      <c r="A67" s="180">
        <v>14</v>
      </c>
      <c r="B67" s="164" t="s">
        <v>94</v>
      </c>
      <c r="C67" s="164"/>
      <c r="D67" s="165"/>
      <c r="E67" s="218"/>
      <c r="F67" s="175" t="s">
        <v>77</v>
      </c>
      <c r="G67" s="307"/>
      <c r="H67" s="308"/>
    </row>
    <row r="71" spans="1:8" ht="15.75" x14ac:dyDescent="0.2">
      <c r="A71" s="313" t="s">
        <v>150</v>
      </c>
      <c r="B71" s="313"/>
      <c r="C71" s="313"/>
      <c r="D71" s="313"/>
      <c r="E71" s="313"/>
      <c r="F71" s="313"/>
      <c r="G71" s="313"/>
      <c r="H71" s="313"/>
    </row>
    <row r="72" spans="1:8" ht="13.5" thickTop="1" x14ac:dyDescent="0.2">
      <c r="A72" s="170"/>
      <c r="B72" s="171" t="s">
        <v>79</v>
      </c>
      <c r="C72" s="171"/>
      <c r="D72" s="191" t="s">
        <v>228</v>
      </c>
      <c r="E72" s="192"/>
      <c r="F72" s="172" t="s">
        <v>80</v>
      </c>
      <c r="G72" s="173" t="s">
        <v>151</v>
      </c>
      <c r="H72" s="193"/>
    </row>
    <row r="73" spans="1:8" x14ac:dyDescent="0.2">
      <c r="A73" s="149"/>
      <c r="B73" s="150" t="s">
        <v>81</v>
      </c>
      <c r="C73" s="194"/>
      <c r="D73" s="314" t="s">
        <v>112</v>
      </c>
      <c r="E73" s="315"/>
      <c r="F73" s="316"/>
      <c r="G73" s="317"/>
      <c r="H73" s="193"/>
    </row>
    <row r="74" spans="1:8" x14ac:dyDescent="0.2">
      <c r="A74" s="151"/>
      <c r="B74" s="150" t="s">
        <v>82</v>
      </c>
      <c r="C74" s="194"/>
      <c r="D74" s="314" t="s">
        <v>113</v>
      </c>
      <c r="E74" s="315"/>
      <c r="F74" s="316"/>
      <c r="G74" s="317"/>
      <c r="H74" s="193"/>
    </row>
    <row r="75" spans="1:8" x14ac:dyDescent="0.2">
      <c r="A75" s="151"/>
      <c r="B75" s="150" t="s">
        <v>83</v>
      </c>
      <c r="C75" s="195"/>
      <c r="H75" s="193"/>
    </row>
    <row r="76" spans="1:8" ht="13.5" thickBot="1" x14ac:dyDescent="0.25">
      <c r="A76" s="152"/>
      <c r="B76" s="153" t="s">
        <v>84</v>
      </c>
      <c r="C76" s="195"/>
      <c r="D76" s="318" t="s">
        <v>119</v>
      </c>
      <c r="E76" s="316"/>
      <c r="F76" s="316"/>
      <c r="G76" s="317"/>
      <c r="H76" s="196"/>
    </row>
    <row r="77" spans="1:8" x14ac:dyDescent="0.2">
      <c r="A77" s="154"/>
      <c r="B77" s="155" t="s">
        <v>85</v>
      </c>
      <c r="C77" s="155"/>
      <c r="D77" s="197"/>
      <c r="E77" s="198"/>
      <c r="F77" s="156" t="s">
        <v>86</v>
      </c>
      <c r="G77" s="174"/>
      <c r="H77" s="199"/>
    </row>
    <row r="78" spans="1:8" ht="13.5" thickBot="1" x14ac:dyDescent="0.25">
      <c r="A78" s="157"/>
      <c r="B78" s="158" t="s">
        <v>87</v>
      </c>
      <c r="C78" s="158"/>
      <c r="D78" s="200" t="s">
        <v>88</v>
      </c>
      <c r="E78" s="201"/>
      <c r="F78" s="159" t="s">
        <v>89</v>
      </c>
      <c r="G78" s="184" t="s">
        <v>120</v>
      </c>
      <c r="H78" s="202"/>
    </row>
    <row r="79" spans="1:8" ht="23.25" thickBot="1" x14ac:dyDescent="0.25">
      <c r="A79" s="160" t="s">
        <v>90</v>
      </c>
      <c r="B79" s="161" t="s">
        <v>91</v>
      </c>
      <c r="C79" s="161" t="s">
        <v>121</v>
      </c>
      <c r="D79" s="161" t="s">
        <v>92</v>
      </c>
      <c r="E79" s="161" t="s">
        <v>122</v>
      </c>
      <c r="F79" s="162" t="s">
        <v>74</v>
      </c>
      <c r="G79" s="319" t="s">
        <v>93</v>
      </c>
      <c r="H79" s="320"/>
    </row>
    <row r="80" spans="1:8" x14ac:dyDescent="0.2">
      <c r="A80" s="163">
        <v>1</v>
      </c>
      <c r="B80" s="39" t="s">
        <v>104</v>
      </c>
      <c r="C80" s="39"/>
      <c r="D80" s="40" t="s">
        <v>96</v>
      </c>
      <c r="E80" s="185"/>
      <c r="F80" s="175" t="s">
        <v>77</v>
      </c>
      <c r="G80" s="321"/>
      <c r="H80" s="322"/>
    </row>
    <row r="81" spans="1:8" ht="24" x14ac:dyDescent="0.2">
      <c r="A81" s="163">
        <v>2</v>
      </c>
      <c r="B81" s="39" t="s">
        <v>123</v>
      </c>
      <c r="C81" s="39"/>
      <c r="D81" s="40" t="s">
        <v>124</v>
      </c>
      <c r="E81" s="185"/>
      <c r="F81" s="175"/>
      <c r="G81" s="176"/>
      <c r="H81" s="203"/>
    </row>
    <row r="82" spans="1:8" ht="36.75" x14ac:dyDescent="0.2">
      <c r="A82" s="163">
        <v>3</v>
      </c>
      <c r="B82" s="190" t="s">
        <v>125</v>
      </c>
      <c r="C82" s="190"/>
      <c r="D82" s="182" t="s">
        <v>126</v>
      </c>
      <c r="E82" s="186"/>
      <c r="F82" s="175" t="s">
        <v>77</v>
      </c>
      <c r="G82" s="311"/>
      <c r="H82" s="312"/>
    </row>
    <row r="83" spans="1:8" x14ac:dyDescent="0.2">
      <c r="A83" s="163"/>
      <c r="B83" s="183"/>
      <c r="C83" s="183"/>
      <c r="D83" s="187" t="s">
        <v>111</v>
      </c>
      <c r="E83" s="188"/>
      <c r="F83" s="175" t="s">
        <v>77</v>
      </c>
      <c r="G83" s="311"/>
      <c r="H83" s="312"/>
    </row>
    <row r="84" spans="1:8" x14ac:dyDescent="0.2">
      <c r="A84" s="163"/>
      <c r="B84" s="189"/>
      <c r="C84" s="178"/>
      <c r="D84" s="205" t="s">
        <v>127</v>
      </c>
      <c r="E84" s="179"/>
      <c r="F84" s="175" t="s">
        <v>77</v>
      </c>
      <c r="G84" s="311"/>
      <c r="H84" s="312"/>
    </row>
    <row r="85" spans="1:8" x14ac:dyDescent="0.2">
      <c r="A85" s="163"/>
      <c r="B85" s="189"/>
      <c r="C85" s="178"/>
      <c r="D85" s="178" t="s">
        <v>128</v>
      </c>
      <c r="E85" s="179"/>
      <c r="F85" s="175" t="s">
        <v>77</v>
      </c>
      <c r="G85" s="311"/>
      <c r="H85" s="312"/>
    </row>
    <row r="86" spans="1:8" x14ac:dyDescent="0.2">
      <c r="A86" s="163"/>
      <c r="B86" s="189"/>
      <c r="C86" s="178"/>
      <c r="D86" s="178" t="s">
        <v>129</v>
      </c>
      <c r="E86" s="179"/>
      <c r="F86" s="175" t="s">
        <v>77</v>
      </c>
      <c r="G86" s="311"/>
      <c r="H86" s="312"/>
    </row>
    <row r="87" spans="1:8" x14ac:dyDescent="0.2">
      <c r="A87" s="163"/>
      <c r="B87" s="178"/>
      <c r="C87" s="178"/>
      <c r="D87" s="178" t="s">
        <v>130</v>
      </c>
      <c r="E87" s="179"/>
      <c r="F87" s="175" t="s">
        <v>77</v>
      </c>
      <c r="G87" s="311"/>
      <c r="H87" s="312"/>
    </row>
    <row r="88" spans="1:8" x14ac:dyDescent="0.2">
      <c r="A88" s="163"/>
      <c r="B88" s="178"/>
      <c r="C88" s="178"/>
      <c r="D88" s="178" t="s">
        <v>131</v>
      </c>
      <c r="E88" s="179"/>
      <c r="F88" s="175" t="s">
        <v>77</v>
      </c>
      <c r="G88" s="177"/>
      <c r="H88" s="206"/>
    </row>
    <row r="89" spans="1:8" x14ac:dyDescent="0.2">
      <c r="A89" s="163"/>
      <c r="B89" s="178"/>
      <c r="C89" s="178"/>
      <c r="D89" s="178" t="s">
        <v>132</v>
      </c>
      <c r="E89" s="179"/>
      <c r="F89" s="175" t="s">
        <v>77</v>
      </c>
      <c r="G89" s="177"/>
      <c r="H89" s="206"/>
    </row>
    <row r="90" spans="1:8" x14ac:dyDescent="0.2">
      <c r="A90" s="163"/>
      <c r="B90" s="178"/>
      <c r="C90" s="178"/>
      <c r="D90" s="178" t="s">
        <v>133</v>
      </c>
      <c r="E90" s="179"/>
      <c r="F90" s="175" t="s">
        <v>77</v>
      </c>
      <c r="G90" s="177"/>
      <c r="H90" s="206"/>
    </row>
    <row r="91" spans="1:8" x14ac:dyDescent="0.2">
      <c r="A91" s="163">
        <v>4</v>
      </c>
      <c r="B91" s="178" t="s">
        <v>152</v>
      </c>
      <c r="C91" s="178"/>
      <c r="D91" s="178" t="s">
        <v>153</v>
      </c>
      <c r="E91" s="179"/>
      <c r="F91" s="175" t="s">
        <v>77</v>
      </c>
      <c r="G91" s="177"/>
      <c r="H91" s="206"/>
    </row>
    <row r="92" spans="1:8" x14ac:dyDescent="0.2">
      <c r="A92" s="163"/>
      <c r="B92" s="178"/>
      <c r="C92" s="178"/>
      <c r="D92" s="178" t="s">
        <v>154</v>
      </c>
      <c r="E92" s="179"/>
      <c r="F92" s="175" t="s">
        <v>77</v>
      </c>
      <c r="G92" s="177"/>
      <c r="H92" s="206"/>
    </row>
    <row r="93" spans="1:8" x14ac:dyDescent="0.2">
      <c r="A93" s="163"/>
      <c r="B93" s="178"/>
      <c r="C93" s="178"/>
      <c r="D93" s="178" t="s">
        <v>155</v>
      </c>
      <c r="E93" s="179"/>
      <c r="F93" s="175" t="s">
        <v>77</v>
      </c>
      <c r="G93" s="177"/>
      <c r="H93" s="206"/>
    </row>
    <row r="94" spans="1:8" x14ac:dyDescent="0.2">
      <c r="A94" s="163">
        <v>5</v>
      </c>
      <c r="B94" s="178" t="s">
        <v>156</v>
      </c>
      <c r="C94" s="178"/>
      <c r="D94" s="178" t="s">
        <v>157</v>
      </c>
      <c r="E94" s="179"/>
      <c r="F94" s="175"/>
      <c r="G94" s="177"/>
      <c r="H94" s="206"/>
    </row>
    <row r="95" spans="1:8" x14ac:dyDescent="0.2">
      <c r="A95" s="163"/>
      <c r="B95" s="178" t="s">
        <v>158</v>
      </c>
      <c r="C95" s="178"/>
      <c r="D95" s="178" t="s">
        <v>159</v>
      </c>
      <c r="E95" s="179"/>
      <c r="F95" s="175"/>
      <c r="G95" s="177"/>
      <c r="H95" s="206"/>
    </row>
    <row r="96" spans="1:8" x14ac:dyDescent="0.2">
      <c r="A96" s="163">
        <v>6</v>
      </c>
      <c r="B96" s="178" t="s">
        <v>97</v>
      </c>
      <c r="C96" s="178"/>
      <c r="D96" s="178" t="s">
        <v>114</v>
      </c>
      <c r="E96" s="179"/>
      <c r="F96" s="175" t="s">
        <v>77</v>
      </c>
      <c r="G96" s="309"/>
      <c r="H96" s="310"/>
    </row>
    <row r="97" spans="1:8" x14ac:dyDescent="0.2">
      <c r="A97" s="163"/>
      <c r="B97" s="178"/>
      <c r="C97" s="178"/>
      <c r="D97" s="178"/>
      <c r="E97" s="179"/>
      <c r="F97" s="175" t="s">
        <v>77</v>
      </c>
      <c r="G97" s="309"/>
      <c r="H97" s="310"/>
    </row>
    <row r="98" spans="1:8" x14ac:dyDescent="0.2">
      <c r="A98" s="163"/>
      <c r="B98" s="178"/>
      <c r="C98" s="178"/>
      <c r="D98" s="178"/>
      <c r="E98" s="179"/>
      <c r="F98" s="175" t="s">
        <v>77</v>
      </c>
      <c r="G98" s="309"/>
      <c r="H98" s="310"/>
    </row>
    <row r="99" spans="1:8" x14ac:dyDescent="0.2">
      <c r="A99" s="163"/>
      <c r="B99" s="178"/>
      <c r="C99" s="178"/>
      <c r="D99" s="178"/>
      <c r="E99" s="179"/>
      <c r="F99" s="175" t="s">
        <v>77</v>
      </c>
      <c r="G99" s="309"/>
      <c r="H99" s="310"/>
    </row>
    <row r="100" spans="1:8" x14ac:dyDescent="0.2">
      <c r="A100" s="163"/>
      <c r="B100" s="178"/>
      <c r="C100" s="178"/>
      <c r="D100" s="178"/>
      <c r="E100" s="179"/>
      <c r="F100" s="175" t="s">
        <v>77</v>
      </c>
      <c r="G100" s="309"/>
      <c r="H100" s="310"/>
    </row>
    <row r="101" spans="1:8" x14ac:dyDescent="0.2">
      <c r="A101" s="163"/>
      <c r="B101" s="178"/>
      <c r="C101" s="178"/>
      <c r="D101" s="178"/>
      <c r="E101" s="179"/>
      <c r="F101" s="175" t="s">
        <v>77</v>
      </c>
      <c r="G101" s="311"/>
      <c r="H101" s="312"/>
    </row>
    <row r="102" spans="1:8" ht="13.5" thickBot="1" x14ac:dyDescent="0.25">
      <c r="A102" s="180"/>
      <c r="B102" s="164" t="s">
        <v>94</v>
      </c>
      <c r="C102" s="164"/>
      <c r="D102" s="165"/>
      <c r="E102" s="209"/>
      <c r="F102" s="175" t="s">
        <v>77</v>
      </c>
      <c r="G102" s="307"/>
      <c r="H102" s="308"/>
    </row>
    <row r="105" spans="1:8" ht="16.5" thickBot="1" x14ac:dyDescent="0.25">
      <c r="A105" s="313" t="s">
        <v>160</v>
      </c>
      <c r="B105" s="313"/>
      <c r="C105" s="313"/>
      <c r="D105" s="313"/>
      <c r="E105" s="313"/>
      <c r="F105" s="313"/>
      <c r="G105" s="313"/>
      <c r="H105" s="313"/>
    </row>
    <row r="106" spans="1:8" ht="13.5" thickTop="1" x14ac:dyDescent="0.2">
      <c r="A106" s="170"/>
      <c r="B106" s="171" t="s">
        <v>79</v>
      </c>
      <c r="C106" s="171"/>
      <c r="D106" s="191" t="s">
        <v>229</v>
      </c>
      <c r="E106" s="192"/>
      <c r="F106" s="172" t="s">
        <v>80</v>
      </c>
      <c r="G106" s="173" t="s">
        <v>161</v>
      </c>
      <c r="H106" s="193"/>
    </row>
    <row r="107" spans="1:8" x14ac:dyDescent="0.2">
      <c r="A107" s="149"/>
      <c r="B107" s="150" t="s">
        <v>81</v>
      </c>
      <c r="C107" s="194"/>
      <c r="D107" s="314" t="s">
        <v>112</v>
      </c>
      <c r="E107" s="315"/>
      <c r="F107" s="316"/>
      <c r="G107" s="317"/>
      <c r="H107" s="193"/>
    </row>
    <row r="108" spans="1:8" x14ac:dyDescent="0.2">
      <c r="A108" s="151"/>
      <c r="B108" s="150" t="s">
        <v>82</v>
      </c>
      <c r="C108" s="194"/>
      <c r="D108" s="314" t="s">
        <v>113</v>
      </c>
      <c r="E108" s="315"/>
      <c r="F108" s="316"/>
      <c r="G108" s="317"/>
      <c r="H108" s="193"/>
    </row>
    <row r="109" spans="1:8" x14ac:dyDescent="0.2">
      <c r="A109" s="151"/>
      <c r="B109" s="150" t="s">
        <v>83</v>
      </c>
      <c r="C109" s="195"/>
      <c r="H109" s="193"/>
    </row>
    <row r="110" spans="1:8" ht="13.5" thickBot="1" x14ac:dyDescent="0.25">
      <c r="A110" s="152"/>
      <c r="B110" s="153" t="s">
        <v>84</v>
      </c>
      <c r="C110" s="195"/>
      <c r="D110" s="318" t="s">
        <v>162</v>
      </c>
      <c r="E110" s="316"/>
      <c r="F110" s="316"/>
      <c r="G110" s="317"/>
      <c r="H110" s="196"/>
    </row>
    <row r="111" spans="1:8" x14ac:dyDescent="0.2">
      <c r="A111" s="154"/>
      <c r="B111" s="155" t="s">
        <v>85</v>
      </c>
      <c r="C111" s="155"/>
      <c r="D111" s="197"/>
      <c r="E111" s="198"/>
      <c r="F111" s="156" t="s">
        <v>86</v>
      </c>
      <c r="G111" s="174"/>
      <c r="H111" s="199"/>
    </row>
    <row r="112" spans="1:8" ht="13.5" thickBot="1" x14ac:dyDescent="0.25">
      <c r="A112" s="157"/>
      <c r="B112" s="158" t="s">
        <v>87</v>
      </c>
      <c r="C112" s="158"/>
      <c r="D112" s="200" t="s">
        <v>88</v>
      </c>
      <c r="E112" s="201"/>
      <c r="F112" s="159" t="s">
        <v>89</v>
      </c>
      <c r="G112" s="184" t="s">
        <v>120</v>
      </c>
      <c r="H112" s="202"/>
    </row>
    <row r="113" spans="1:8" ht="23.25" thickBot="1" x14ac:dyDescent="0.25">
      <c r="A113" s="160" t="s">
        <v>90</v>
      </c>
      <c r="B113" s="161" t="s">
        <v>91</v>
      </c>
      <c r="C113" s="161" t="s">
        <v>121</v>
      </c>
      <c r="D113" s="161" t="s">
        <v>92</v>
      </c>
      <c r="E113" s="161" t="s">
        <v>122</v>
      </c>
      <c r="F113" s="162" t="s">
        <v>74</v>
      </c>
      <c r="G113" s="319" t="s">
        <v>93</v>
      </c>
      <c r="H113" s="320"/>
    </row>
    <row r="114" spans="1:8" x14ac:dyDescent="0.2">
      <c r="A114" s="163">
        <v>1</v>
      </c>
      <c r="B114" s="39" t="s">
        <v>104</v>
      </c>
      <c r="C114" s="39"/>
      <c r="D114" s="40" t="s">
        <v>96</v>
      </c>
      <c r="E114" s="185"/>
      <c r="F114" s="175" t="s">
        <v>77</v>
      </c>
      <c r="G114" s="321"/>
      <c r="H114" s="322"/>
    </row>
    <row r="115" spans="1:8" ht="24" x14ac:dyDescent="0.2">
      <c r="A115" s="163">
        <v>2</v>
      </c>
      <c r="B115" s="39" t="s">
        <v>123</v>
      </c>
      <c r="C115" s="39"/>
      <c r="D115" s="40" t="s">
        <v>124</v>
      </c>
      <c r="E115" s="185"/>
      <c r="F115" s="175" t="s">
        <v>77</v>
      </c>
      <c r="G115" s="176"/>
      <c r="H115" s="203"/>
    </row>
    <row r="116" spans="1:8" ht="36.75" x14ac:dyDescent="0.2">
      <c r="A116" s="163">
        <v>3</v>
      </c>
      <c r="B116" s="190" t="s">
        <v>125</v>
      </c>
      <c r="C116" s="190"/>
      <c r="D116" s="182" t="s">
        <v>126</v>
      </c>
      <c r="E116" s="186"/>
      <c r="F116" s="175" t="s">
        <v>77</v>
      </c>
      <c r="G116" s="311"/>
      <c r="H116" s="312"/>
    </row>
    <row r="117" spans="1:8" x14ac:dyDescent="0.2">
      <c r="A117" s="163"/>
      <c r="B117" s="183"/>
      <c r="C117" s="183"/>
      <c r="D117" s="187" t="s">
        <v>111</v>
      </c>
      <c r="E117" s="188"/>
      <c r="F117" s="175" t="s">
        <v>77</v>
      </c>
      <c r="G117" s="311"/>
      <c r="H117" s="312"/>
    </row>
    <row r="118" spans="1:8" x14ac:dyDescent="0.2">
      <c r="A118" s="163"/>
      <c r="B118" s="189"/>
      <c r="C118" s="178"/>
      <c r="D118" s="205" t="s">
        <v>127</v>
      </c>
      <c r="E118" s="179"/>
      <c r="F118" s="175" t="s">
        <v>77</v>
      </c>
      <c r="G118" s="311"/>
      <c r="H118" s="312"/>
    </row>
    <row r="119" spans="1:8" x14ac:dyDescent="0.2">
      <c r="A119" s="163"/>
      <c r="B119" s="189"/>
      <c r="C119" s="178"/>
      <c r="D119" s="178" t="s">
        <v>128</v>
      </c>
      <c r="E119" s="179"/>
      <c r="F119" s="175" t="s">
        <v>77</v>
      </c>
      <c r="G119" s="311"/>
      <c r="H119" s="312"/>
    </row>
    <row r="120" spans="1:8" x14ac:dyDescent="0.2">
      <c r="A120" s="163"/>
      <c r="B120" s="189"/>
      <c r="C120" s="178"/>
      <c r="D120" s="178" t="s">
        <v>129</v>
      </c>
      <c r="E120" s="179"/>
      <c r="F120" s="175" t="s">
        <v>77</v>
      </c>
      <c r="G120" s="311"/>
      <c r="H120" s="312"/>
    </row>
    <row r="121" spans="1:8" x14ac:dyDescent="0.2">
      <c r="A121" s="163"/>
      <c r="B121" s="178"/>
      <c r="C121" s="178"/>
      <c r="D121" s="178" t="s">
        <v>130</v>
      </c>
      <c r="E121" s="179"/>
      <c r="F121" s="175" t="s">
        <v>77</v>
      </c>
      <c r="G121" s="311"/>
      <c r="H121" s="312"/>
    </row>
    <row r="122" spans="1:8" x14ac:dyDescent="0.2">
      <c r="A122" s="163"/>
      <c r="B122" s="178"/>
      <c r="C122" s="178"/>
      <c r="D122" s="178" t="s">
        <v>131</v>
      </c>
      <c r="E122" s="179"/>
      <c r="F122" s="175" t="s">
        <v>77</v>
      </c>
      <c r="G122" s="177"/>
      <c r="H122" s="206"/>
    </row>
    <row r="123" spans="1:8" x14ac:dyDescent="0.2">
      <c r="A123" s="163"/>
      <c r="B123" s="178"/>
      <c r="C123" s="178"/>
      <c r="D123" s="178" t="s">
        <v>146</v>
      </c>
      <c r="E123" s="179"/>
      <c r="F123" s="175" t="s">
        <v>77</v>
      </c>
      <c r="G123" s="177"/>
      <c r="H123" s="206"/>
    </row>
    <row r="124" spans="1:8" x14ac:dyDescent="0.2">
      <c r="A124" s="163"/>
      <c r="B124" s="178"/>
      <c r="C124" s="178"/>
      <c r="D124" s="178" t="s">
        <v>163</v>
      </c>
      <c r="E124" s="179"/>
      <c r="F124" s="175" t="s">
        <v>77</v>
      </c>
      <c r="G124" s="177"/>
      <c r="H124" s="206"/>
    </row>
    <row r="125" spans="1:8" x14ac:dyDescent="0.2">
      <c r="A125" s="163">
        <v>4</v>
      </c>
      <c r="B125" s="178" t="s">
        <v>164</v>
      </c>
      <c r="C125" s="178"/>
      <c r="D125" s="178" t="s">
        <v>165</v>
      </c>
      <c r="E125" s="179"/>
      <c r="F125" s="175" t="s">
        <v>77</v>
      </c>
      <c r="G125" s="177"/>
      <c r="H125" s="206"/>
    </row>
    <row r="126" spans="1:8" x14ac:dyDescent="0.2">
      <c r="A126" s="163"/>
      <c r="B126" s="178"/>
      <c r="C126" s="178"/>
      <c r="D126" s="178" t="s">
        <v>166</v>
      </c>
      <c r="E126" s="179"/>
      <c r="F126" s="175" t="s">
        <v>77</v>
      </c>
      <c r="G126" s="177"/>
      <c r="H126" s="206"/>
    </row>
    <row r="127" spans="1:8" x14ac:dyDescent="0.2">
      <c r="A127" s="163"/>
      <c r="B127" s="178"/>
      <c r="C127" s="178"/>
      <c r="D127" s="178" t="s">
        <v>167</v>
      </c>
      <c r="E127" s="179"/>
      <c r="F127" s="175" t="s">
        <v>77</v>
      </c>
      <c r="G127" s="177"/>
      <c r="H127" s="206"/>
    </row>
    <row r="128" spans="1:8" x14ac:dyDescent="0.2">
      <c r="A128" s="163">
        <v>5</v>
      </c>
      <c r="B128" s="178" t="s">
        <v>168</v>
      </c>
      <c r="C128" s="178"/>
      <c r="D128" s="178" t="s">
        <v>169</v>
      </c>
      <c r="E128" s="179"/>
      <c r="F128" s="175" t="s">
        <v>77</v>
      </c>
      <c r="G128" s="177"/>
      <c r="H128" s="206"/>
    </row>
    <row r="129" spans="1:8" x14ac:dyDescent="0.2">
      <c r="A129" s="163">
        <v>6</v>
      </c>
      <c r="B129" s="178" t="s">
        <v>170</v>
      </c>
      <c r="C129" s="178"/>
      <c r="D129" s="178" t="s">
        <v>171</v>
      </c>
      <c r="E129" s="179"/>
      <c r="F129" s="175" t="s">
        <v>77</v>
      </c>
      <c r="G129" s="177"/>
      <c r="H129" s="206"/>
    </row>
    <row r="130" spans="1:8" x14ac:dyDescent="0.2">
      <c r="A130" s="163">
        <v>7</v>
      </c>
      <c r="B130" s="178" t="s">
        <v>97</v>
      </c>
      <c r="C130" s="178"/>
      <c r="D130" s="178" t="s">
        <v>114</v>
      </c>
      <c r="E130" s="179"/>
      <c r="F130" s="175" t="s">
        <v>77</v>
      </c>
      <c r="G130" s="177"/>
      <c r="H130" s="206"/>
    </row>
    <row r="131" spans="1:8" x14ac:dyDescent="0.2">
      <c r="A131" s="163"/>
      <c r="B131" s="178"/>
      <c r="C131" s="178"/>
      <c r="D131" s="178"/>
      <c r="E131" s="179"/>
      <c r="F131" s="175" t="s">
        <v>77</v>
      </c>
      <c r="G131" s="309"/>
      <c r="H131" s="310"/>
    </row>
    <row r="132" spans="1:8" x14ac:dyDescent="0.2">
      <c r="A132" s="163"/>
      <c r="B132" s="178"/>
      <c r="C132" s="178"/>
      <c r="D132" s="178"/>
      <c r="E132" s="179"/>
      <c r="F132" s="175" t="s">
        <v>77</v>
      </c>
      <c r="G132" s="309"/>
      <c r="H132" s="310"/>
    </row>
    <row r="133" spans="1:8" x14ac:dyDescent="0.2">
      <c r="A133" s="163"/>
      <c r="B133" s="178"/>
      <c r="C133" s="178"/>
      <c r="D133" s="178"/>
      <c r="E133" s="179"/>
      <c r="F133" s="175" t="s">
        <v>77</v>
      </c>
      <c r="G133" s="309"/>
      <c r="H133" s="310"/>
    </row>
    <row r="134" spans="1:8" x14ac:dyDescent="0.2">
      <c r="A134" s="163"/>
      <c r="B134" s="178"/>
      <c r="C134" s="178"/>
      <c r="D134" s="178"/>
      <c r="E134" s="179"/>
      <c r="F134" s="175" t="s">
        <v>77</v>
      </c>
      <c r="G134" s="309"/>
      <c r="H134" s="310"/>
    </row>
    <row r="135" spans="1:8" x14ac:dyDescent="0.2">
      <c r="A135" s="163"/>
      <c r="B135" s="178"/>
      <c r="C135" s="178"/>
      <c r="D135" s="178"/>
      <c r="E135" s="179"/>
      <c r="F135" s="175" t="s">
        <v>77</v>
      </c>
      <c r="G135" s="309"/>
      <c r="H135" s="310"/>
    </row>
    <row r="136" spans="1:8" x14ac:dyDescent="0.2">
      <c r="A136" s="163"/>
      <c r="B136" s="178"/>
      <c r="C136" s="178"/>
      <c r="D136" s="178"/>
      <c r="E136" s="179"/>
      <c r="F136" s="175" t="s">
        <v>77</v>
      </c>
      <c r="G136" s="311"/>
      <c r="H136" s="312"/>
    </row>
    <row r="137" spans="1:8" ht="13.5" thickBot="1" x14ac:dyDescent="0.25">
      <c r="A137" s="180"/>
      <c r="B137" s="164" t="s">
        <v>94</v>
      </c>
      <c r="C137" s="164"/>
      <c r="D137" s="165"/>
      <c r="E137" s="209"/>
      <c r="F137" s="175" t="s">
        <v>77</v>
      </c>
      <c r="G137" s="307"/>
      <c r="H137" s="308"/>
    </row>
    <row r="139" spans="1:8" ht="16.5" thickBot="1" x14ac:dyDescent="0.25">
      <c r="A139" s="313" t="s">
        <v>203</v>
      </c>
      <c r="B139" s="313"/>
      <c r="C139" s="313"/>
      <c r="D139" s="313"/>
      <c r="E139" s="313"/>
      <c r="F139" s="313"/>
      <c r="G139" s="313"/>
      <c r="H139" s="313"/>
    </row>
    <row r="140" spans="1:8" ht="13.5" thickTop="1" x14ac:dyDescent="0.2">
      <c r="A140" s="170"/>
      <c r="B140" s="171" t="s">
        <v>79</v>
      </c>
      <c r="C140" s="171"/>
      <c r="D140" s="191" t="s">
        <v>221</v>
      </c>
      <c r="E140" s="214"/>
      <c r="F140" s="172" t="s">
        <v>80</v>
      </c>
      <c r="G140" s="173" t="s">
        <v>161</v>
      </c>
      <c r="H140" s="193"/>
    </row>
    <row r="141" spans="1:8" x14ac:dyDescent="0.2">
      <c r="A141" s="149"/>
      <c r="B141" s="150" t="s">
        <v>81</v>
      </c>
      <c r="C141" s="194"/>
      <c r="D141" s="314" t="s">
        <v>112</v>
      </c>
      <c r="E141" s="315"/>
      <c r="F141" s="316"/>
      <c r="G141" s="317"/>
      <c r="H141" s="193"/>
    </row>
    <row r="142" spans="1:8" x14ac:dyDescent="0.2">
      <c r="A142" s="151"/>
      <c r="B142" s="150" t="s">
        <v>82</v>
      </c>
      <c r="C142" s="194"/>
      <c r="D142" s="314" t="s">
        <v>113</v>
      </c>
      <c r="E142" s="315"/>
      <c r="F142" s="316"/>
      <c r="G142" s="317"/>
      <c r="H142" s="193"/>
    </row>
    <row r="143" spans="1:8" x14ac:dyDescent="0.2">
      <c r="A143" s="151"/>
      <c r="B143" s="150" t="s">
        <v>83</v>
      </c>
      <c r="C143" s="195"/>
      <c r="H143" s="193"/>
    </row>
    <row r="144" spans="1:8" ht="13.5" thickBot="1" x14ac:dyDescent="0.25">
      <c r="A144" s="152"/>
      <c r="B144" s="153" t="s">
        <v>84</v>
      </c>
      <c r="C144" s="195"/>
      <c r="D144" s="318" t="s">
        <v>162</v>
      </c>
      <c r="E144" s="316"/>
      <c r="F144" s="316"/>
      <c r="G144" s="317"/>
      <c r="H144" s="196"/>
    </row>
    <row r="145" spans="1:8" x14ac:dyDescent="0.2">
      <c r="A145" s="154"/>
      <c r="B145" s="155" t="s">
        <v>85</v>
      </c>
      <c r="C145" s="155"/>
      <c r="D145" s="197"/>
      <c r="E145" s="198"/>
      <c r="F145" s="156" t="s">
        <v>86</v>
      </c>
      <c r="G145" s="174"/>
      <c r="H145" s="199"/>
    </row>
    <row r="146" spans="1:8" ht="13.5" thickBot="1" x14ac:dyDescent="0.25">
      <c r="A146" s="157"/>
      <c r="B146" s="158" t="s">
        <v>87</v>
      </c>
      <c r="C146" s="158"/>
      <c r="D146" s="200" t="s">
        <v>88</v>
      </c>
      <c r="E146" s="201"/>
      <c r="F146" s="159" t="s">
        <v>89</v>
      </c>
      <c r="G146" s="184" t="s">
        <v>120</v>
      </c>
      <c r="H146" s="202"/>
    </row>
    <row r="147" spans="1:8" ht="23.25" thickBot="1" x14ac:dyDescent="0.25">
      <c r="A147" s="160" t="s">
        <v>90</v>
      </c>
      <c r="B147" s="161" t="s">
        <v>91</v>
      </c>
      <c r="C147" s="161" t="s">
        <v>121</v>
      </c>
      <c r="D147" s="161" t="s">
        <v>92</v>
      </c>
      <c r="E147" s="161" t="s">
        <v>122</v>
      </c>
      <c r="F147" s="162" t="s">
        <v>74</v>
      </c>
      <c r="G147" s="319" t="s">
        <v>93</v>
      </c>
      <c r="H147" s="320"/>
    </row>
    <row r="148" spans="1:8" x14ac:dyDescent="0.2">
      <c r="A148" s="163">
        <v>1</v>
      </c>
      <c r="B148" s="39" t="s">
        <v>104</v>
      </c>
      <c r="C148" s="39"/>
      <c r="D148" s="40" t="s">
        <v>96</v>
      </c>
      <c r="E148" s="185"/>
      <c r="F148" s="175" t="s">
        <v>77</v>
      </c>
      <c r="G148" s="321"/>
      <c r="H148" s="322"/>
    </row>
    <row r="149" spans="1:8" ht="24" x14ac:dyDescent="0.2">
      <c r="A149" s="163">
        <v>2</v>
      </c>
      <c r="B149" s="39" t="s">
        <v>123</v>
      </c>
      <c r="C149" s="39"/>
      <c r="D149" s="40" t="s">
        <v>124</v>
      </c>
      <c r="E149" s="185"/>
      <c r="F149" s="175" t="s">
        <v>77</v>
      </c>
      <c r="G149" s="176"/>
      <c r="H149" s="203"/>
    </row>
    <row r="150" spans="1:8" ht="24.75" x14ac:dyDescent="0.2">
      <c r="A150" s="163">
        <v>3</v>
      </c>
      <c r="B150" s="190" t="s">
        <v>125</v>
      </c>
      <c r="C150" s="190"/>
      <c r="D150" s="182" t="s">
        <v>258</v>
      </c>
      <c r="E150" s="186"/>
      <c r="F150" s="175" t="s">
        <v>77</v>
      </c>
      <c r="G150" s="311"/>
      <c r="H150" s="312"/>
    </row>
    <row r="151" spans="1:8" x14ac:dyDescent="0.2">
      <c r="A151" s="163"/>
      <c r="B151" s="183"/>
      <c r="C151" s="183"/>
      <c r="D151" s="187" t="s">
        <v>111</v>
      </c>
      <c r="E151" s="188"/>
      <c r="F151" s="175" t="s">
        <v>77</v>
      </c>
      <c r="G151" s="311"/>
      <c r="H151" s="312"/>
    </row>
    <row r="152" spans="1:8" x14ac:dyDescent="0.2">
      <c r="A152" s="163"/>
      <c r="B152" s="189"/>
      <c r="C152" s="178"/>
      <c r="D152" s="205" t="s">
        <v>127</v>
      </c>
      <c r="E152" s="179"/>
      <c r="F152" s="175" t="s">
        <v>77</v>
      </c>
      <c r="G152" s="311"/>
      <c r="H152" s="312"/>
    </row>
    <row r="153" spans="1:8" x14ac:dyDescent="0.2">
      <c r="A153" s="163"/>
      <c r="B153" s="189"/>
      <c r="C153" s="178"/>
      <c r="D153" s="178" t="s">
        <v>128</v>
      </c>
      <c r="E153" s="179"/>
      <c r="F153" s="175" t="s">
        <v>77</v>
      </c>
      <c r="G153" s="311"/>
      <c r="H153" s="312"/>
    </row>
    <row r="154" spans="1:8" x14ac:dyDescent="0.2">
      <c r="A154" s="163"/>
      <c r="B154" s="189"/>
      <c r="C154" s="178"/>
      <c r="D154" s="178" t="s">
        <v>129</v>
      </c>
      <c r="E154" s="179"/>
      <c r="F154" s="175" t="s">
        <v>77</v>
      </c>
      <c r="G154" s="311"/>
      <c r="H154" s="312"/>
    </row>
    <row r="155" spans="1:8" x14ac:dyDescent="0.2">
      <c r="A155" s="163"/>
      <c r="B155" s="178"/>
      <c r="C155" s="178"/>
      <c r="D155" s="178" t="s">
        <v>130</v>
      </c>
      <c r="E155" s="179"/>
      <c r="F155" s="175" t="s">
        <v>77</v>
      </c>
      <c r="G155" s="311"/>
      <c r="H155" s="312"/>
    </row>
    <row r="156" spans="1:8" x14ac:dyDescent="0.2">
      <c r="A156" s="163"/>
      <c r="B156" s="178"/>
      <c r="C156" s="178"/>
      <c r="D156" s="178" t="s">
        <v>131</v>
      </c>
      <c r="E156" s="179"/>
      <c r="F156" s="175" t="s">
        <v>77</v>
      </c>
      <c r="G156" s="204"/>
      <c r="H156" s="206"/>
    </row>
    <row r="157" spans="1:8" x14ac:dyDescent="0.2">
      <c r="A157" s="163"/>
      <c r="B157" s="178"/>
      <c r="C157" s="178"/>
      <c r="D157" s="178" t="s">
        <v>146</v>
      </c>
      <c r="E157" s="179"/>
      <c r="F157" s="175" t="s">
        <v>77</v>
      </c>
      <c r="G157" s="204"/>
      <c r="H157" s="206"/>
    </row>
    <row r="158" spans="1:8" x14ac:dyDescent="0.2">
      <c r="A158" s="163"/>
      <c r="B158" s="178"/>
      <c r="C158" s="178"/>
      <c r="D158" s="178" t="s">
        <v>163</v>
      </c>
      <c r="E158" s="179"/>
      <c r="F158" s="175" t="s">
        <v>77</v>
      </c>
      <c r="G158" s="204"/>
      <c r="H158" s="206"/>
    </row>
    <row r="159" spans="1:8" x14ac:dyDescent="0.2">
      <c r="A159" s="163">
        <v>4</v>
      </c>
      <c r="B159" s="178" t="s">
        <v>204</v>
      </c>
      <c r="C159" s="178"/>
      <c r="D159" s="178" t="s">
        <v>205</v>
      </c>
      <c r="E159" s="179"/>
      <c r="F159" s="175" t="s">
        <v>77</v>
      </c>
      <c r="G159" s="204"/>
      <c r="H159" s="206"/>
    </row>
    <row r="160" spans="1:8" x14ac:dyDescent="0.2">
      <c r="A160" s="163"/>
      <c r="B160" s="178"/>
      <c r="C160" s="178"/>
      <c r="D160" s="178" t="s">
        <v>206</v>
      </c>
      <c r="E160" s="179"/>
      <c r="F160" s="175" t="s">
        <v>77</v>
      </c>
      <c r="G160" s="204"/>
      <c r="H160" s="206"/>
    </row>
    <row r="161" spans="1:8" x14ac:dyDescent="0.2">
      <c r="A161" s="163"/>
      <c r="B161" s="178"/>
      <c r="C161" s="178"/>
      <c r="D161" s="178" t="s">
        <v>207</v>
      </c>
      <c r="E161" s="179"/>
      <c r="F161" s="175" t="s">
        <v>77</v>
      </c>
      <c r="G161" s="204"/>
      <c r="H161" s="206"/>
    </row>
    <row r="162" spans="1:8" x14ac:dyDescent="0.2">
      <c r="A162" s="163">
        <v>5</v>
      </c>
      <c r="B162" s="178" t="s">
        <v>97</v>
      </c>
      <c r="C162" s="178"/>
      <c r="D162" s="178" t="s">
        <v>114</v>
      </c>
      <c r="E162" s="179"/>
      <c r="F162" s="175" t="s">
        <v>77</v>
      </c>
      <c r="G162" s="204"/>
      <c r="H162" s="206"/>
    </row>
    <row r="163" spans="1:8" x14ac:dyDescent="0.2">
      <c r="A163" s="163"/>
      <c r="B163" s="178"/>
      <c r="C163" s="178"/>
      <c r="D163" s="178"/>
      <c r="E163" s="179"/>
      <c r="F163" s="175" t="s">
        <v>77</v>
      </c>
      <c r="G163" s="309"/>
      <c r="H163" s="310"/>
    </row>
    <row r="164" spans="1:8" x14ac:dyDescent="0.2">
      <c r="A164" s="163"/>
      <c r="B164" s="178"/>
      <c r="C164" s="178"/>
      <c r="D164" s="178"/>
      <c r="E164" s="179"/>
      <c r="F164" s="175" t="s">
        <v>77</v>
      </c>
      <c r="G164" s="309"/>
      <c r="H164" s="310"/>
    </row>
    <row r="165" spans="1:8" x14ac:dyDescent="0.2">
      <c r="A165" s="163"/>
      <c r="B165" s="178"/>
      <c r="C165" s="178"/>
      <c r="D165" s="178"/>
      <c r="E165" s="179"/>
      <c r="F165" s="175" t="s">
        <v>77</v>
      </c>
      <c r="G165" s="309"/>
      <c r="H165" s="310"/>
    </row>
    <row r="166" spans="1:8" x14ac:dyDescent="0.2">
      <c r="A166" s="163"/>
      <c r="B166" s="178"/>
      <c r="C166" s="178"/>
      <c r="D166" s="178"/>
      <c r="E166" s="179"/>
      <c r="F166" s="175" t="s">
        <v>77</v>
      </c>
      <c r="G166" s="309"/>
      <c r="H166" s="310"/>
    </row>
    <row r="167" spans="1:8" x14ac:dyDescent="0.2">
      <c r="A167" s="163"/>
      <c r="B167" s="178"/>
      <c r="C167" s="178"/>
      <c r="D167" s="178"/>
      <c r="E167" s="179"/>
      <c r="F167" s="175" t="s">
        <v>77</v>
      </c>
      <c r="G167" s="309"/>
      <c r="H167" s="310"/>
    </row>
    <row r="168" spans="1:8" x14ac:dyDescent="0.2">
      <c r="A168" s="163"/>
      <c r="B168" s="178"/>
      <c r="C168" s="178"/>
      <c r="D168" s="178"/>
      <c r="E168" s="179"/>
      <c r="F168" s="175" t="s">
        <v>77</v>
      </c>
      <c r="G168" s="311"/>
      <c r="H168" s="312"/>
    </row>
    <row r="169" spans="1:8" ht="13.5" thickBot="1" x14ac:dyDescent="0.25">
      <c r="A169" s="180"/>
      <c r="B169" s="164" t="s">
        <v>94</v>
      </c>
      <c r="C169" s="164"/>
      <c r="D169" s="165"/>
      <c r="E169" s="209"/>
      <c r="F169" s="175" t="s">
        <v>77</v>
      </c>
      <c r="G169" s="307"/>
      <c r="H169" s="308"/>
    </row>
    <row r="173" spans="1:8" ht="16.5" thickBot="1" x14ac:dyDescent="0.25">
      <c r="A173" s="313" t="s">
        <v>208</v>
      </c>
      <c r="B173" s="313"/>
      <c r="C173" s="313"/>
      <c r="D173" s="313"/>
      <c r="E173" s="313"/>
      <c r="F173" s="313"/>
      <c r="G173" s="313"/>
      <c r="H173" s="313"/>
    </row>
    <row r="174" spans="1:8" ht="24.75" thickTop="1" x14ac:dyDescent="0.2">
      <c r="A174" s="170"/>
      <c r="B174" s="171" t="s">
        <v>79</v>
      </c>
      <c r="C174" s="171"/>
      <c r="D174" s="191" t="s">
        <v>222</v>
      </c>
      <c r="E174" s="214"/>
      <c r="F174" s="172" t="s">
        <v>80</v>
      </c>
      <c r="G174" s="173" t="s">
        <v>161</v>
      </c>
      <c r="H174" s="193"/>
    </row>
    <row r="175" spans="1:8" x14ac:dyDescent="0.2">
      <c r="A175" s="149"/>
      <c r="B175" s="150" t="s">
        <v>81</v>
      </c>
      <c r="C175" s="194"/>
      <c r="D175" s="314" t="s">
        <v>112</v>
      </c>
      <c r="E175" s="315"/>
      <c r="F175" s="316"/>
      <c r="G175" s="317"/>
      <c r="H175" s="193"/>
    </row>
    <row r="176" spans="1:8" x14ac:dyDescent="0.2">
      <c r="A176" s="151"/>
      <c r="B176" s="150" t="s">
        <v>82</v>
      </c>
      <c r="C176" s="194"/>
      <c r="D176" s="314" t="s">
        <v>113</v>
      </c>
      <c r="E176" s="315"/>
      <c r="F176" s="316"/>
      <c r="G176" s="317"/>
      <c r="H176" s="193"/>
    </row>
    <row r="177" spans="1:8" x14ac:dyDescent="0.2">
      <c r="A177" s="151"/>
      <c r="B177" s="150" t="s">
        <v>83</v>
      </c>
      <c r="C177" s="195"/>
      <c r="H177" s="193"/>
    </row>
    <row r="178" spans="1:8" ht="13.5" thickBot="1" x14ac:dyDescent="0.25">
      <c r="A178" s="152"/>
      <c r="B178" s="153" t="s">
        <v>84</v>
      </c>
      <c r="C178" s="195"/>
      <c r="D178" s="318" t="s">
        <v>209</v>
      </c>
      <c r="E178" s="316"/>
      <c r="F178" s="316"/>
      <c r="G178" s="317"/>
      <c r="H178" s="196"/>
    </row>
    <row r="179" spans="1:8" x14ac:dyDescent="0.2">
      <c r="A179" s="154"/>
      <c r="B179" s="155" t="s">
        <v>85</v>
      </c>
      <c r="C179" s="155"/>
      <c r="D179" s="197"/>
      <c r="E179" s="198"/>
      <c r="F179" s="156" t="s">
        <v>86</v>
      </c>
      <c r="G179" s="174"/>
      <c r="H179" s="199"/>
    </row>
    <row r="180" spans="1:8" ht="13.5" thickBot="1" x14ac:dyDescent="0.25">
      <c r="A180" s="157"/>
      <c r="B180" s="158" t="s">
        <v>87</v>
      </c>
      <c r="C180" s="158"/>
      <c r="D180" s="200" t="s">
        <v>88</v>
      </c>
      <c r="E180" s="201"/>
      <c r="F180" s="159" t="s">
        <v>89</v>
      </c>
      <c r="G180" s="184" t="s">
        <v>120</v>
      </c>
      <c r="H180" s="202"/>
    </row>
    <row r="181" spans="1:8" ht="23.25" thickBot="1" x14ac:dyDescent="0.25">
      <c r="A181" s="160" t="s">
        <v>90</v>
      </c>
      <c r="B181" s="161" t="s">
        <v>91</v>
      </c>
      <c r="C181" s="161" t="s">
        <v>121</v>
      </c>
      <c r="D181" s="161" t="s">
        <v>92</v>
      </c>
      <c r="E181" s="161" t="s">
        <v>122</v>
      </c>
      <c r="F181" s="162" t="s">
        <v>74</v>
      </c>
      <c r="G181" s="319" t="s">
        <v>93</v>
      </c>
      <c r="H181" s="320"/>
    </row>
    <row r="182" spans="1:8" x14ac:dyDescent="0.2">
      <c r="A182" s="163">
        <v>1</v>
      </c>
      <c r="B182" s="39" t="s">
        <v>104</v>
      </c>
      <c r="C182" s="39"/>
      <c r="D182" s="40" t="s">
        <v>96</v>
      </c>
      <c r="E182" s="185"/>
      <c r="F182" s="175" t="s">
        <v>77</v>
      </c>
      <c r="G182" s="321"/>
      <c r="H182" s="322"/>
    </row>
    <row r="183" spans="1:8" ht="24" x14ac:dyDescent="0.2">
      <c r="A183" s="163">
        <v>2</v>
      </c>
      <c r="B183" s="39" t="s">
        <v>123</v>
      </c>
      <c r="C183" s="39"/>
      <c r="D183" s="40" t="s">
        <v>124</v>
      </c>
      <c r="E183" s="185"/>
      <c r="F183" s="175" t="s">
        <v>77</v>
      </c>
      <c r="G183" s="176"/>
      <c r="H183" s="203"/>
    </row>
    <row r="184" spans="1:8" ht="36.75" x14ac:dyDescent="0.2">
      <c r="A184" s="163">
        <v>3</v>
      </c>
      <c r="B184" s="190" t="s">
        <v>125</v>
      </c>
      <c r="C184" s="190"/>
      <c r="D184" s="182" t="s">
        <v>126</v>
      </c>
      <c r="E184" s="186"/>
      <c r="F184" s="175" t="s">
        <v>77</v>
      </c>
      <c r="G184" s="311"/>
      <c r="H184" s="312"/>
    </row>
    <row r="185" spans="1:8" x14ac:dyDescent="0.2">
      <c r="A185" s="163"/>
      <c r="B185" s="183"/>
      <c r="C185" s="183"/>
      <c r="D185" s="187" t="s">
        <v>111</v>
      </c>
      <c r="E185" s="188"/>
      <c r="F185" s="175" t="s">
        <v>77</v>
      </c>
      <c r="G185" s="311"/>
      <c r="H185" s="312"/>
    </row>
    <row r="186" spans="1:8" x14ac:dyDescent="0.2">
      <c r="A186" s="163"/>
      <c r="B186" s="189"/>
      <c r="C186" s="178"/>
      <c r="D186" s="205" t="s">
        <v>127</v>
      </c>
      <c r="E186" s="179"/>
      <c r="F186" s="175" t="s">
        <v>77</v>
      </c>
      <c r="G186" s="311"/>
      <c r="H186" s="312"/>
    </row>
    <row r="187" spans="1:8" x14ac:dyDescent="0.2">
      <c r="A187" s="163"/>
      <c r="B187" s="189"/>
      <c r="C187" s="178"/>
      <c r="D187" s="178" t="s">
        <v>210</v>
      </c>
      <c r="E187" s="179"/>
      <c r="F187" s="175" t="s">
        <v>77</v>
      </c>
      <c r="G187" s="311"/>
      <c r="H187" s="312"/>
    </row>
    <row r="188" spans="1:8" x14ac:dyDescent="0.2">
      <c r="A188" s="163"/>
      <c r="B188" s="189"/>
      <c r="C188" s="178"/>
      <c r="D188" s="178" t="s">
        <v>129</v>
      </c>
      <c r="E188" s="179"/>
      <c r="F188" s="175" t="s">
        <v>77</v>
      </c>
      <c r="G188" s="311"/>
      <c r="H188" s="312"/>
    </row>
    <row r="189" spans="1:8" x14ac:dyDescent="0.2">
      <c r="A189" s="163"/>
      <c r="B189" s="178"/>
      <c r="C189" s="178"/>
      <c r="D189" s="178" t="s">
        <v>146</v>
      </c>
      <c r="E189" s="179"/>
      <c r="F189" s="175" t="s">
        <v>77</v>
      </c>
      <c r="G189" s="204"/>
      <c r="H189" s="206"/>
    </row>
    <row r="190" spans="1:8" x14ac:dyDescent="0.2">
      <c r="A190" s="163"/>
      <c r="B190" s="178"/>
      <c r="C190" s="178"/>
      <c r="D190" s="178" t="s">
        <v>163</v>
      </c>
      <c r="E190" s="179"/>
      <c r="F190" s="175" t="s">
        <v>77</v>
      </c>
      <c r="G190" s="204"/>
      <c r="H190" s="206"/>
    </row>
    <row r="191" spans="1:8" x14ac:dyDescent="0.2">
      <c r="A191" s="163">
        <v>4</v>
      </c>
      <c r="B191" s="178" t="s">
        <v>204</v>
      </c>
      <c r="C191" s="178"/>
      <c r="D191" s="178" t="s">
        <v>211</v>
      </c>
      <c r="E191" s="179"/>
      <c r="F191" s="175" t="s">
        <v>77</v>
      </c>
      <c r="G191" s="204"/>
      <c r="H191" s="206"/>
    </row>
    <row r="192" spans="1:8" x14ac:dyDescent="0.2">
      <c r="A192" s="163"/>
      <c r="B192" s="178"/>
      <c r="C192" s="178"/>
      <c r="D192" s="178" t="s">
        <v>212</v>
      </c>
      <c r="E192" s="179"/>
      <c r="F192" s="175" t="s">
        <v>77</v>
      </c>
      <c r="G192" s="204"/>
      <c r="H192" s="206"/>
    </row>
    <row r="193" spans="1:8" x14ac:dyDescent="0.2">
      <c r="A193" s="163"/>
      <c r="B193" s="178"/>
      <c r="C193" s="178"/>
      <c r="D193" s="178" t="s">
        <v>213</v>
      </c>
      <c r="E193" s="179"/>
      <c r="F193" s="175" t="s">
        <v>77</v>
      </c>
      <c r="G193" s="204"/>
      <c r="H193" s="206"/>
    </row>
    <row r="194" spans="1:8" x14ac:dyDescent="0.2">
      <c r="A194" s="163">
        <v>5</v>
      </c>
      <c r="B194" s="178" t="s">
        <v>97</v>
      </c>
      <c r="C194" s="178"/>
      <c r="D194" s="178" t="s">
        <v>114</v>
      </c>
      <c r="E194" s="179"/>
      <c r="F194" s="175" t="s">
        <v>77</v>
      </c>
      <c r="G194" s="204"/>
      <c r="H194" s="206"/>
    </row>
    <row r="195" spans="1:8" x14ac:dyDescent="0.2">
      <c r="A195" s="163"/>
      <c r="B195" s="178"/>
      <c r="C195" s="178"/>
      <c r="D195" s="178"/>
      <c r="E195" s="179"/>
      <c r="F195" s="175" t="s">
        <v>77</v>
      </c>
      <c r="G195" s="309"/>
      <c r="H195" s="310"/>
    </row>
    <row r="196" spans="1:8" x14ac:dyDescent="0.2">
      <c r="A196" s="163"/>
      <c r="B196" s="178"/>
      <c r="C196" s="178"/>
      <c r="D196" s="178"/>
      <c r="E196" s="179"/>
      <c r="F196" s="175" t="s">
        <v>77</v>
      </c>
      <c r="G196" s="309"/>
      <c r="H196" s="310"/>
    </row>
    <row r="197" spans="1:8" x14ac:dyDescent="0.2">
      <c r="A197" s="163"/>
      <c r="B197" s="178"/>
      <c r="C197" s="178"/>
      <c r="D197" s="178"/>
      <c r="E197" s="179"/>
      <c r="F197" s="175" t="s">
        <v>77</v>
      </c>
      <c r="G197" s="309"/>
      <c r="H197" s="310"/>
    </row>
    <row r="198" spans="1:8" x14ac:dyDescent="0.2">
      <c r="A198" s="163"/>
      <c r="B198" s="178"/>
      <c r="C198" s="178"/>
      <c r="D198" s="178"/>
      <c r="E198" s="179"/>
      <c r="F198" s="175" t="s">
        <v>77</v>
      </c>
      <c r="G198" s="309"/>
      <c r="H198" s="310"/>
    </row>
    <row r="199" spans="1:8" x14ac:dyDescent="0.2">
      <c r="A199" s="163"/>
      <c r="B199" s="178"/>
      <c r="C199" s="178"/>
      <c r="D199" s="178"/>
      <c r="E199" s="179"/>
      <c r="F199" s="175" t="s">
        <v>77</v>
      </c>
      <c r="G199" s="309"/>
      <c r="H199" s="310"/>
    </row>
    <row r="200" spans="1:8" x14ac:dyDescent="0.2">
      <c r="A200" s="163"/>
      <c r="B200" s="178"/>
      <c r="C200" s="178"/>
      <c r="D200" s="178"/>
      <c r="E200" s="179"/>
      <c r="F200" s="175" t="s">
        <v>77</v>
      </c>
      <c r="G200" s="311"/>
      <c r="H200" s="312"/>
    </row>
    <row r="201" spans="1:8" ht="13.5" thickBot="1" x14ac:dyDescent="0.25">
      <c r="A201" s="180"/>
      <c r="B201" s="164" t="s">
        <v>94</v>
      </c>
      <c r="C201" s="164"/>
      <c r="D201" s="165"/>
      <c r="E201" s="209"/>
      <c r="F201" s="175" t="s">
        <v>77</v>
      </c>
      <c r="G201" s="307"/>
      <c r="H201" s="308"/>
    </row>
    <row r="205" spans="1:8" ht="16.5" thickBot="1" x14ac:dyDescent="0.25">
      <c r="A205" s="313" t="s">
        <v>214</v>
      </c>
      <c r="B205" s="313"/>
      <c r="C205" s="313"/>
      <c r="D205" s="313"/>
      <c r="E205" s="313"/>
      <c r="F205" s="313"/>
      <c r="G205" s="313"/>
      <c r="H205" s="313"/>
    </row>
    <row r="206" spans="1:8" ht="24.75" thickTop="1" x14ac:dyDescent="0.2">
      <c r="A206" s="170"/>
      <c r="B206" s="171" t="s">
        <v>79</v>
      </c>
      <c r="C206" s="171"/>
      <c r="D206" s="191" t="s">
        <v>223</v>
      </c>
      <c r="E206" s="214"/>
      <c r="F206" s="172" t="s">
        <v>80</v>
      </c>
      <c r="G206" s="173" t="s">
        <v>161</v>
      </c>
      <c r="H206" s="193"/>
    </row>
    <row r="207" spans="1:8" x14ac:dyDescent="0.2">
      <c r="A207" s="149"/>
      <c r="B207" s="150" t="s">
        <v>81</v>
      </c>
      <c r="C207" s="194"/>
      <c r="D207" s="314" t="s">
        <v>112</v>
      </c>
      <c r="E207" s="315"/>
      <c r="F207" s="316"/>
      <c r="G207" s="317"/>
      <c r="H207" s="193"/>
    </row>
    <row r="208" spans="1:8" x14ac:dyDescent="0.2">
      <c r="A208" s="151"/>
      <c r="B208" s="150" t="s">
        <v>82</v>
      </c>
      <c r="C208" s="194"/>
      <c r="D208" s="314" t="s">
        <v>113</v>
      </c>
      <c r="E208" s="315"/>
      <c r="F208" s="316"/>
      <c r="G208" s="317"/>
      <c r="H208" s="193"/>
    </row>
    <row r="209" spans="1:8" x14ac:dyDescent="0.2">
      <c r="A209" s="151"/>
      <c r="B209" s="150" t="s">
        <v>83</v>
      </c>
      <c r="C209" s="195"/>
      <c r="H209" s="193"/>
    </row>
    <row r="210" spans="1:8" ht="13.5" thickBot="1" x14ac:dyDescent="0.25">
      <c r="A210" s="152"/>
      <c r="B210" s="153" t="s">
        <v>84</v>
      </c>
      <c r="C210" s="195"/>
      <c r="D210" s="318" t="s">
        <v>209</v>
      </c>
      <c r="E210" s="316"/>
      <c r="F210" s="316"/>
      <c r="G210" s="317"/>
      <c r="H210" s="196"/>
    </row>
    <row r="211" spans="1:8" x14ac:dyDescent="0.2">
      <c r="A211" s="154"/>
      <c r="B211" s="155" t="s">
        <v>85</v>
      </c>
      <c r="C211" s="155"/>
      <c r="D211" s="197"/>
      <c r="E211" s="198"/>
      <c r="F211" s="156" t="s">
        <v>86</v>
      </c>
      <c r="G211" s="174"/>
      <c r="H211" s="199"/>
    </row>
    <row r="212" spans="1:8" ht="13.5" thickBot="1" x14ac:dyDescent="0.25">
      <c r="A212" s="157"/>
      <c r="B212" s="158" t="s">
        <v>87</v>
      </c>
      <c r="C212" s="158"/>
      <c r="D212" s="200" t="s">
        <v>88</v>
      </c>
      <c r="E212" s="201"/>
      <c r="F212" s="159" t="s">
        <v>89</v>
      </c>
      <c r="G212" s="184" t="s">
        <v>120</v>
      </c>
      <c r="H212" s="202"/>
    </row>
    <row r="213" spans="1:8" ht="23.25" thickBot="1" x14ac:dyDescent="0.25">
      <c r="A213" s="160" t="s">
        <v>90</v>
      </c>
      <c r="B213" s="161" t="s">
        <v>91</v>
      </c>
      <c r="C213" s="161" t="s">
        <v>121</v>
      </c>
      <c r="D213" s="161" t="s">
        <v>92</v>
      </c>
      <c r="E213" s="161" t="s">
        <v>122</v>
      </c>
      <c r="F213" s="162" t="s">
        <v>74</v>
      </c>
      <c r="G213" s="319" t="s">
        <v>93</v>
      </c>
      <c r="H213" s="320"/>
    </row>
    <row r="214" spans="1:8" x14ac:dyDescent="0.2">
      <c r="A214" s="163">
        <v>1</v>
      </c>
      <c r="B214" s="39" t="s">
        <v>104</v>
      </c>
      <c r="C214" s="39"/>
      <c r="D214" s="40" t="s">
        <v>96</v>
      </c>
      <c r="E214" s="185"/>
      <c r="F214" s="175" t="s">
        <v>77</v>
      </c>
      <c r="G214" s="321"/>
      <c r="H214" s="322"/>
    </row>
    <row r="215" spans="1:8" ht="24" x14ac:dyDescent="0.2">
      <c r="A215" s="163">
        <v>2</v>
      </c>
      <c r="B215" s="39" t="s">
        <v>123</v>
      </c>
      <c r="C215" s="39"/>
      <c r="D215" s="40" t="s">
        <v>124</v>
      </c>
      <c r="E215" s="185"/>
      <c r="F215" s="175" t="s">
        <v>77</v>
      </c>
      <c r="G215" s="176"/>
      <c r="H215" s="203"/>
    </row>
    <row r="216" spans="1:8" ht="36.75" x14ac:dyDescent="0.2">
      <c r="A216" s="163">
        <v>3</v>
      </c>
      <c r="B216" s="190" t="s">
        <v>125</v>
      </c>
      <c r="C216" s="190"/>
      <c r="D216" s="182" t="s">
        <v>126</v>
      </c>
      <c r="E216" s="186"/>
      <c r="F216" s="175" t="s">
        <v>77</v>
      </c>
      <c r="G216" s="311"/>
      <c r="H216" s="312"/>
    </row>
    <row r="217" spans="1:8" x14ac:dyDescent="0.2">
      <c r="A217" s="163"/>
      <c r="B217" s="183"/>
      <c r="C217" s="183"/>
      <c r="D217" s="187" t="s">
        <v>111</v>
      </c>
      <c r="E217" s="188"/>
      <c r="F217" s="175" t="s">
        <v>77</v>
      </c>
      <c r="G217" s="311"/>
      <c r="H217" s="312"/>
    </row>
    <row r="218" spans="1:8" x14ac:dyDescent="0.2">
      <c r="A218" s="163"/>
      <c r="B218" s="189"/>
      <c r="C218" s="178"/>
      <c r="D218" s="205" t="s">
        <v>127</v>
      </c>
      <c r="E218" s="179"/>
      <c r="F218" s="175" t="s">
        <v>77</v>
      </c>
      <c r="G218" s="311"/>
      <c r="H218" s="312"/>
    </row>
    <row r="219" spans="1:8" x14ac:dyDescent="0.2">
      <c r="A219" s="163"/>
      <c r="B219" s="189"/>
      <c r="C219" s="178"/>
      <c r="D219" s="178" t="s">
        <v>210</v>
      </c>
      <c r="E219" s="179"/>
      <c r="F219" s="175" t="s">
        <v>77</v>
      </c>
      <c r="G219" s="311"/>
      <c r="H219" s="312"/>
    </row>
    <row r="220" spans="1:8" x14ac:dyDescent="0.2">
      <c r="A220" s="163"/>
      <c r="B220" s="189"/>
      <c r="C220" s="178"/>
      <c r="D220" s="178" t="s">
        <v>129</v>
      </c>
      <c r="E220" s="179"/>
      <c r="F220" s="175" t="s">
        <v>77</v>
      </c>
      <c r="G220" s="311"/>
      <c r="H220" s="312"/>
    </row>
    <row r="221" spans="1:8" x14ac:dyDescent="0.2">
      <c r="A221" s="163"/>
      <c r="B221" s="178"/>
      <c r="C221" s="178"/>
      <c r="D221" s="178" t="s">
        <v>146</v>
      </c>
      <c r="E221" s="179"/>
      <c r="F221" s="175" t="s">
        <v>77</v>
      </c>
      <c r="G221" s="204"/>
      <c r="H221" s="206"/>
    </row>
    <row r="222" spans="1:8" x14ac:dyDescent="0.2">
      <c r="A222" s="163"/>
      <c r="B222" s="178"/>
      <c r="C222" s="178"/>
      <c r="D222" s="178" t="s">
        <v>163</v>
      </c>
      <c r="E222" s="179"/>
      <c r="F222" s="175" t="s">
        <v>77</v>
      </c>
      <c r="G222" s="204"/>
      <c r="H222" s="206"/>
    </row>
    <row r="223" spans="1:8" x14ac:dyDescent="0.2">
      <c r="A223" s="163">
        <v>4</v>
      </c>
      <c r="B223" s="178" t="s">
        <v>215</v>
      </c>
      <c r="C223" s="178"/>
      <c r="D223" s="178" t="s">
        <v>216</v>
      </c>
      <c r="E223" s="179"/>
      <c r="F223" s="175" t="s">
        <v>77</v>
      </c>
      <c r="G223" s="204"/>
      <c r="H223" s="206"/>
    </row>
    <row r="224" spans="1:8" x14ac:dyDescent="0.2">
      <c r="A224" s="163"/>
      <c r="B224" s="178"/>
      <c r="C224" s="178"/>
      <c r="D224" s="178" t="s">
        <v>217</v>
      </c>
      <c r="E224" s="179"/>
      <c r="F224" s="175" t="s">
        <v>77</v>
      </c>
      <c r="G224" s="204"/>
      <c r="H224" s="206"/>
    </row>
    <row r="225" spans="1:8" x14ac:dyDescent="0.2">
      <c r="A225" s="163">
        <v>5</v>
      </c>
      <c r="B225" s="178" t="s">
        <v>218</v>
      </c>
      <c r="C225" s="178"/>
      <c r="D225" s="178" t="s">
        <v>169</v>
      </c>
      <c r="E225" s="179"/>
      <c r="F225" s="175" t="s">
        <v>77</v>
      </c>
      <c r="G225" s="204"/>
      <c r="H225" s="206"/>
    </row>
    <row r="226" spans="1:8" x14ac:dyDescent="0.2">
      <c r="A226" s="163">
        <v>6</v>
      </c>
      <c r="B226" s="178" t="s">
        <v>219</v>
      </c>
      <c r="C226" s="178"/>
      <c r="D226" s="178" t="s">
        <v>171</v>
      </c>
      <c r="E226" s="179"/>
      <c r="F226" s="175"/>
      <c r="G226" s="204"/>
      <c r="H226" s="206"/>
    </row>
    <row r="227" spans="1:8" x14ac:dyDescent="0.2">
      <c r="A227" s="163">
        <v>7</v>
      </c>
      <c r="B227" s="178" t="s">
        <v>97</v>
      </c>
      <c r="C227" s="178"/>
      <c r="D227" s="178" t="s">
        <v>114</v>
      </c>
      <c r="E227" s="179"/>
      <c r="F227" s="175" t="s">
        <v>77</v>
      </c>
      <c r="G227" s="204"/>
      <c r="H227" s="206"/>
    </row>
    <row r="228" spans="1:8" x14ac:dyDescent="0.2">
      <c r="A228" s="163"/>
      <c r="B228" s="178"/>
      <c r="C228" s="178"/>
      <c r="D228" s="178"/>
      <c r="E228" s="179"/>
      <c r="F228" s="175" t="s">
        <v>77</v>
      </c>
      <c r="G228" s="309"/>
      <c r="H228" s="310"/>
    </row>
    <row r="229" spans="1:8" x14ac:dyDescent="0.2">
      <c r="A229" s="163"/>
      <c r="B229" s="178"/>
      <c r="C229" s="178"/>
      <c r="D229" s="178"/>
      <c r="E229" s="179"/>
      <c r="F229" s="175" t="s">
        <v>77</v>
      </c>
      <c r="G229" s="309"/>
      <c r="H229" s="310"/>
    </row>
    <row r="230" spans="1:8" x14ac:dyDescent="0.2">
      <c r="A230" s="163"/>
      <c r="B230" s="178"/>
      <c r="C230" s="178"/>
      <c r="D230" s="178"/>
      <c r="E230" s="179"/>
      <c r="F230" s="175" t="s">
        <v>77</v>
      </c>
      <c r="G230" s="309"/>
      <c r="H230" s="310"/>
    </row>
    <row r="231" spans="1:8" x14ac:dyDescent="0.2">
      <c r="A231" s="163"/>
      <c r="B231" s="178"/>
      <c r="C231" s="178"/>
      <c r="D231" s="178"/>
      <c r="E231" s="179"/>
      <c r="F231" s="175" t="s">
        <v>77</v>
      </c>
      <c r="G231" s="309"/>
      <c r="H231" s="310"/>
    </row>
    <row r="232" spans="1:8" x14ac:dyDescent="0.2">
      <c r="A232" s="163"/>
      <c r="B232" s="178"/>
      <c r="C232" s="178"/>
      <c r="D232" s="178"/>
      <c r="E232" s="179"/>
      <c r="F232" s="175" t="s">
        <v>77</v>
      </c>
      <c r="G232" s="309"/>
      <c r="H232" s="310"/>
    </row>
    <row r="233" spans="1:8" x14ac:dyDescent="0.2">
      <c r="A233" s="163"/>
      <c r="B233" s="178"/>
      <c r="C233" s="178"/>
      <c r="D233" s="178"/>
      <c r="E233" s="179"/>
      <c r="F233" s="175" t="s">
        <v>77</v>
      </c>
      <c r="G233" s="311"/>
      <c r="H233" s="312"/>
    </row>
    <row r="234" spans="1:8" ht="13.5" thickBot="1" x14ac:dyDescent="0.25">
      <c r="A234" s="180"/>
      <c r="B234" s="164" t="s">
        <v>94</v>
      </c>
      <c r="C234" s="164"/>
      <c r="D234" s="165"/>
      <c r="E234" s="209"/>
      <c r="F234" s="175" t="s">
        <v>77</v>
      </c>
      <c r="G234" s="307"/>
      <c r="H234" s="308"/>
    </row>
    <row r="238" spans="1:8" ht="16.5" thickBot="1" x14ac:dyDescent="0.25">
      <c r="A238" s="313" t="s">
        <v>220</v>
      </c>
      <c r="B238" s="313"/>
      <c r="C238" s="313"/>
      <c r="D238" s="313"/>
      <c r="E238" s="313"/>
      <c r="F238" s="313"/>
      <c r="G238" s="313"/>
      <c r="H238" s="313"/>
    </row>
    <row r="239" spans="1:8" ht="24.75" thickTop="1" x14ac:dyDescent="0.2">
      <c r="A239" s="170"/>
      <c r="B239" s="171" t="s">
        <v>79</v>
      </c>
      <c r="C239" s="171"/>
      <c r="D239" s="191" t="s">
        <v>224</v>
      </c>
      <c r="E239" s="214"/>
      <c r="F239" s="172" t="s">
        <v>80</v>
      </c>
      <c r="G239" s="173" t="s">
        <v>161</v>
      </c>
      <c r="H239" s="193"/>
    </row>
    <row r="240" spans="1:8" x14ac:dyDescent="0.2">
      <c r="A240" s="149"/>
      <c r="B240" s="150" t="s">
        <v>81</v>
      </c>
      <c r="C240" s="194"/>
      <c r="D240" s="314" t="s">
        <v>112</v>
      </c>
      <c r="E240" s="315"/>
      <c r="F240" s="316"/>
      <c r="G240" s="317"/>
      <c r="H240" s="193"/>
    </row>
    <row r="241" spans="1:8" x14ac:dyDescent="0.2">
      <c r="A241" s="151"/>
      <c r="B241" s="150" t="s">
        <v>82</v>
      </c>
      <c r="C241" s="194"/>
      <c r="D241" s="314" t="s">
        <v>113</v>
      </c>
      <c r="E241" s="315"/>
      <c r="F241" s="316"/>
      <c r="G241" s="317"/>
      <c r="H241" s="193"/>
    </row>
    <row r="242" spans="1:8" x14ac:dyDescent="0.2">
      <c r="A242" s="151"/>
      <c r="B242" s="150" t="s">
        <v>83</v>
      </c>
      <c r="C242" s="195"/>
      <c r="H242" s="193"/>
    </row>
    <row r="243" spans="1:8" ht="13.5" thickBot="1" x14ac:dyDescent="0.25">
      <c r="A243" s="152"/>
      <c r="B243" s="153" t="s">
        <v>84</v>
      </c>
      <c r="C243" s="195"/>
      <c r="D243" s="318" t="s">
        <v>209</v>
      </c>
      <c r="E243" s="316"/>
      <c r="F243" s="316"/>
      <c r="G243" s="317"/>
      <c r="H243" s="196"/>
    </row>
    <row r="244" spans="1:8" x14ac:dyDescent="0.2">
      <c r="A244" s="154"/>
      <c r="B244" s="155" t="s">
        <v>85</v>
      </c>
      <c r="C244" s="155"/>
      <c r="D244" s="197"/>
      <c r="E244" s="198"/>
      <c r="F244" s="156" t="s">
        <v>86</v>
      </c>
      <c r="G244" s="174"/>
      <c r="H244" s="199"/>
    </row>
    <row r="245" spans="1:8" ht="13.5" thickBot="1" x14ac:dyDescent="0.25">
      <c r="A245" s="157"/>
      <c r="B245" s="158" t="s">
        <v>87</v>
      </c>
      <c r="C245" s="158"/>
      <c r="D245" s="200" t="s">
        <v>88</v>
      </c>
      <c r="E245" s="201"/>
      <c r="F245" s="159" t="s">
        <v>89</v>
      </c>
      <c r="G245" s="184" t="s">
        <v>120</v>
      </c>
      <c r="H245" s="202"/>
    </row>
    <row r="246" spans="1:8" ht="23.25" thickBot="1" x14ac:dyDescent="0.25">
      <c r="A246" s="160" t="s">
        <v>90</v>
      </c>
      <c r="B246" s="161" t="s">
        <v>91</v>
      </c>
      <c r="C246" s="161" t="s">
        <v>121</v>
      </c>
      <c r="D246" s="161" t="s">
        <v>92</v>
      </c>
      <c r="E246" s="161" t="s">
        <v>122</v>
      </c>
      <c r="F246" s="162" t="s">
        <v>74</v>
      </c>
      <c r="G246" s="319" t="s">
        <v>93</v>
      </c>
      <c r="H246" s="320"/>
    </row>
    <row r="247" spans="1:8" x14ac:dyDescent="0.2">
      <c r="A247" s="163">
        <v>1</v>
      </c>
      <c r="B247" s="39" t="s">
        <v>104</v>
      </c>
      <c r="C247" s="39"/>
      <c r="D247" s="40" t="s">
        <v>96</v>
      </c>
      <c r="E247" s="185"/>
      <c r="F247" s="175" t="s">
        <v>77</v>
      </c>
      <c r="G247" s="321"/>
      <c r="H247" s="322"/>
    </row>
    <row r="248" spans="1:8" ht="24" x14ac:dyDescent="0.2">
      <c r="A248" s="163">
        <v>2</v>
      </c>
      <c r="B248" s="39" t="s">
        <v>123</v>
      </c>
      <c r="C248" s="39"/>
      <c r="D248" s="40" t="s">
        <v>124</v>
      </c>
      <c r="E248" s="185"/>
      <c r="F248" s="175" t="s">
        <v>77</v>
      </c>
      <c r="G248" s="176"/>
      <c r="H248" s="203"/>
    </row>
    <row r="249" spans="1:8" ht="36.75" x14ac:dyDescent="0.2">
      <c r="A249" s="163">
        <v>3</v>
      </c>
      <c r="B249" s="190" t="s">
        <v>125</v>
      </c>
      <c r="C249" s="190"/>
      <c r="D249" s="182" t="s">
        <v>126</v>
      </c>
      <c r="E249" s="186"/>
      <c r="F249" s="175" t="s">
        <v>77</v>
      </c>
      <c r="G249" s="311"/>
      <c r="H249" s="312"/>
    </row>
    <row r="250" spans="1:8" x14ac:dyDescent="0.2">
      <c r="A250" s="163"/>
      <c r="B250" s="183"/>
      <c r="C250" s="183"/>
      <c r="D250" s="187" t="s">
        <v>111</v>
      </c>
      <c r="E250" s="188"/>
      <c r="F250" s="175" t="s">
        <v>77</v>
      </c>
      <c r="G250" s="311"/>
      <c r="H250" s="312"/>
    </row>
    <row r="251" spans="1:8" x14ac:dyDescent="0.2">
      <c r="A251" s="163"/>
      <c r="B251" s="189"/>
      <c r="C251" s="178"/>
      <c r="D251" s="205" t="s">
        <v>127</v>
      </c>
      <c r="E251" s="179"/>
      <c r="F251" s="175" t="s">
        <v>77</v>
      </c>
      <c r="G251" s="311"/>
      <c r="H251" s="312"/>
    </row>
    <row r="252" spans="1:8" x14ac:dyDescent="0.2">
      <c r="A252" s="163"/>
      <c r="B252" s="189"/>
      <c r="C252" s="178"/>
      <c r="D252" s="178" t="s">
        <v>210</v>
      </c>
      <c r="E252" s="179"/>
      <c r="F252" s="175" t="s">
        <v>77</v>
      </c>
      <c r="G252" s="311"/>
      <c r="H252" s="312"/>
    </row>
    <row r="253" spans="1:8" x14ac:dyDescent="0.2">
      <c r="A253" s="163"/>
      <c r="B253" s="189"/>
      <c r="C253" s="178"/>
      <c r="D253" s="178" t="s">
        <v>129</v>
      </c>
      <c r="E253" s="179"/>
      <c r="F253" s="175" t="s">
        <v>77</v>
      </c>
      <c r="G253" s="311"/>
      <c r="H253" s="312"/>
    </row>
    <row r="254" spans="1:8" x14ac:dyDescent="0.2">
      <c r="A254" s="163"/>
      <c r="B254" s="178"/>
      <c r="C254" s="178"/>
      <c r="D254" s="178" t="s">
        <v>146</v>
      </c>
      <c r="E254" s="179"/>
      <c r="F254" s="175" t="s">
        <v>77</v>
      </c>
      <c r="G254" s="204"/>
      <c r="H254" s="206"/>
    </row>
    <row r="255" spans="1:8" x14ac:dyDescent="0.2">
      <c r="A255" s="163"/>
      <c r="B255" s="178"/>
      <c r="C255" s="178"/>
      <c r="D255" s="178" t="s">
        <v>163</v>
      </c>
      <c r="E255" s="179"/>
      <c r="F255" s="175" t="s">
        <v>77</v>
      </c>
      <c r="G255" s="204"/>
      <c r="H255" s="206"/>
    </row>
    <row r="256" spans="1:8" x14ac:dyDescent="0.2">
      <c r="A256" s="163">
        <v>4</v>
      </c>
      <c r="B256" s="178" t="s">
        <v>204</v>
      </c>
      <c r="C256" s="178"/>
      <c r="D256" s="178" t="s">
        <v>211</v>
      </c>
      <c r="E256" s="179"/>
      <c r="F256" s="175"/>
      <c r="G256" s="204"/>
      <c r="H256" s="206"/>
    </row>
    <row r="257" spans="1:8" x14ac:dyDescent="0.2">
      <c r="A257" s="163"/>
      <c r="B257" s="178"/>
      <c r="C257" s="178"/>
      <c r="D257" s="178" t="s">
        <v>212</v>
      </c>
      <c r="E257" s="179"/>
      <c r="F257" s="175"/>
      <c r="G257" s="204"/>
      <c r="H257" s="206"/>
    </row>
    <row r="258" spans="1:8" x14ac:dyDescent="0.2">
      <c r="A258" s="163"/>
      <c r="B258" s="178"/>
      <c r="C258" s="178"/>
      <c r="D258" s="178" t="s">
        <v>213</v>
      </c>
      <c r="E258" s="179"/>
      <c r="F258" s="175"/>
      <c r="G258" s="204"/>
      <c r="H258" s="206"/>
    </row>
    <row r="259" spans="1:8" x14ac:dyDescent="0.2">
      <c r="A259" s="163">
        <v>5</v>
      </c>
      <c r="B259" s="178" t="s">
        <v>215</v>
      </c>
      <c r="C259" s="178"/>
      <c r="D259" s="178" t="s">
        <v>216</v>
      </c>
      <c r="E259" s="179"/>
      <c r="F259" s="175" t="s">
        <v>77</v>
      </c>
      <c r="G259" s="204"/>
      <c r="H259" s="206"/>
    </row>
    <row r="260" spans="1:8" x14ac:dyDescent="0.2">
      <c r="A260" s="163"/>
      <c r="B260" s="178"/>
      <c r="C260" s="178"/>
      <c r="D260" s="178" t="s">
        <v>217</v>
      </c>
      <c r="E260" s="179"/>
      <c r="F260" s="175" t="s">
        <v>77</v>
      </c>
      <c r="G260" s="204"/>
      <c r="H260" s="206"/>
    </row>
    <row r="261" spans="1:8" x14ac:dyDescent="0.2">
      <c r="A261" s="163">
        <v>6</v>
      </c>
      <c r="B261" s="178" t="s">
        <v>218</v>
      </c>
      <c r="C261" s="178"/>
      <c r="D261" s="178" t="s">
        <v>169</v>
      </c>
      <c r="E261" s="179"/>
      <c r="F261" s="175" t="s">
        <v>77</v>
      </c>
      <c r="G261" s="204"/>
      <c r="H261" s="206"/>
    </row>
    <row r="262" spans="1:8" x14ac:dyDescent="0.2">
      <c r="A262" s="163">
        <v>7</v>
      </c>
      <c r="B262" s="178" t="s">
        <v>219</v>
      </c>
      <c r="C262" s="178"/>
      <c r="D262" s="178" t="s">
        <v>171</v>
      </c>
      <c r="E262" s="179"/>
      <c r="F262" s="175"/>
      <c r="G262" s="204"/>
      <c r="H262" s="206"/>
    </row>
    <row r="263" spans="1:8" x14ac:dyDescent="0.2">
      <c r="A263" s="163">
        <v>8</v>
      </c>
      <c r="B263" s="178" t="s">
        <v>97</v>
      </c>
      <c r="C263" s="178"/>
      <c r="D263" s="178" t="s">
        <v>114</v>
      </c>
      <c r="E263" s="179"/>
      <c r="F263" s="175" t="s">
        <v>77</v>
      </c>
      <c r="G263" s="204"/>
      <c r="H263" s="206"/>
    </row>
    <row r="264" spans="1:8" x14ac:dyDescent="0.2">
      <c r="A264" s="163"/>
      <c r="B264" s="178"/>
      <c r="C264" s="178"/>
      <c r="D264" s="178"/>
      <c r="E264" s="179"/>
      <c r="F264" s="175" t="s">
        <v>77</v>
      </c>
      <c r="G264" s="309"/>
      <c r="H264" s="310"/>
    </row>
    <row r="265" spans="1:8" x14ac:dyDescent="0.2">
      <c r="A265" s="163"/>
      <c r="B265" s="178"/>
      <c r="C265" s="178"/>
      <c r="D265" s="178"/>
      <c r="E265" s="179"/>
      <c r="F265" s="175" t="s">
        <v>77</v>
      </c>
      <c r="G265" s="309"/>
      <c r="H265" s="310"/>
    </row>
    <row r="266" spans="1:8" x14ac:dyDescent="0.2">
      <c r="A266" s="163"/>
      <c r="B266" s="178"/>
      <c r="C266" s="178"/>
      <c r="D266" s="178"/>
      <c r="E266" s="179"/>
      <c r="F266" s="175" t="s">
        <v>77</v>
      </c>
      <c r="G266" s="309"/>
      <c r="H266" s="310"/>
    </row>
    <row r="267" spans="1:8" x14ac:dyDescent="0.2">
      <c r="A267" s="163"/>
      <c r="B267" s="178"/>
      <c r="C267" s="178"/>
      <c r="D267" s="178"/>
      <c r="E267" s="179"/>
      <c r="F267" s="175" t="s">
        <v>77</v>
      </c>
      <c r="G267" s="309"/>
      <c r="H267" s="310"/>
    </row>
    <row r="268" spans="1:8" x14ac:dyDescent="0.2">
      <c r="A268" s="163"/>
      <c r="B268" s="178"/>
      <c r="C268" s="178"/>
      <c r="D268" s="178"/>
      <c r="E268" s="179"/>
      <c r="F268" s="175" t="s">
        <v>77</v>
      </c>
      <c r="G268" s="309"/>
      <c r="H268" s="310"/>
    </row>
    <row r="269" spans="1:8" x14ac:dyDescent="0.2">
      <c r="A269" s="163"/>
      <c r="B269" s="178"/>
      <c r="C269" s="178"/>
      <c r="D269" s="178"/>
      <c r="E269" s="179"/>
      <c r="F269" s="175" t="s">
        <v>77</v>
      </c>
      <c r="G269" s="311"/>
      <c r="H269" s="312"/>
    </row>
    <row r="270" spans="1:8" ht="13.5" thickBot="1" x14ac:dyDescent="0.25">
      <c r="A270" s="180"/>
      <c r="B270" s="164" t="s">
        <v>94</v>
      </c>
      <c r="C270" s="164"/>
      <c r="D270" s="165"/>
      <c r="E270" s="209"/>
      <c r="F270" s="175" t="s">
        <v>77</v>
      </c>
      <c r="G270" s="307"/>
      <c r="H270" s="308"/>
    </row>
    <row r="273" spans="1:8" ht="16.5" thickBot="1" x14ac:dyDescent="0.25">
      <c r="A273" s="313" t="s">
        <v>226</v>
      </c>
      <c r="B273" s="313"/>
      <c r="C273" s="313"/>
      <c r="D273" s="313"/>
      <c r="E273" s="313"/>
      <c r="F273" s="313"/>
      <c r="G273" s="313"/>
      <c r="H273" s="313"/>
    </row>
    <row r="274" spans="1:8" ht="16.5" customHeight="1" thickTop="1" x14ac:dyDescent="0.2">
      <c r="A274" s="170"/>
      <c r="B274" s="171" t="s">
        <v>79</v>
      </c>
      <c r="C274" s="171"/>
      <c r="D274" s="191" t="s">
        <v>261</v>
      </c>
      <c r="E274" s="214"/>
      <c r="F274" s="172" t="s">
        <v>80</v>
      </c>
      <c r="G274" s="173" t="s">
        <v>257</v>
      </c>
      <c r="H274" s="193"/>
    </row>
    <row r="275" spans="1:8" ht="16.5" customHeight="1" x14ac:dyDescent="0.2">
      <c r="A275" s="149"/>
      <c r="B275" s="150" t="s">
        <v>81</v>
      </c>
      <c r="C275" s="194"/>
      <c r="D275" s="314" t="s">
        <v>112</v>
      </c>
      <c r="E275" s="315"/>
      <c r="F275" s="316"/>
      <c r="G275" s="317"/>
      <c r="H275" s="193"/>
    </row>
    <row r="276" spans="1:8" ht="22.5" customHeight="1" x14ac:dyDescent="0.2">
      <c r="A276" s="151"/>
      <c r="B276" s="150" t="s">
        <v>82</v>
      </c>
      <c r="C276" s="194"/>
      <c r="D276" s="314" t="s">
        <v>113</v>
      </c>
      <c r="E276" s="315"/>
      <c r="F276" s="316"/>
      <c r="G276" s="317"/>
      <c r="H276" s="193"/>
    </row>
    <row r="277" spans="1:8" ht="21.75" customHeight="1" x14ac:dyDescent="0.2">
      <c r="A277" s="151"/>
      <c r="B277" s="150" t="s">
        <v>83</v>
      </c>
      <c r="C277" s="211"/>
      <c r="H277" s="193"/>
    </row>
    <row r="278" spans="1:8" ht="121.5" customHeight="1" thickBot="1" x14ac:dyDescent="0.25">
      <c r="A278" s="152"/>
      <c r="B278" s="153" t="s">
        <v>84</v>
      </c>
      <c r="C278" s="195"/>
      <c r="D278" s="318" t="s">
        <v>263</v>
      </c>
      <c r="E278" s="316"/>
      <c r="F278" s="316"/>
      <c r="G278" s="317"/>
      <c r="H278" s="196"/>
    </row>
    <row r="279" spans="1:8" x14ac:dyDescent="0.2">
      <c r="A279" s="154"/>
      <c r="B279" s="155" t="s">
        <v>85</v>
      </c>
      <c r="C279" s="155"/>
      <c r="D279" s="197"/>
      <c r="E279" s="198"/>
      <c r="F279" s="156" t="s">
        <v>86</v>
      </c>
      <c r="G279" s="174"/>
      <c r="H279" s="199"/>
    </row>
    <row r="280" spans="1:8" ht="13.5" thickBot="1" x14ac:dyDescent="0.25">
      <c r="A280" s="157"/>
      <c r="B280" s="158" t="s">
        <v>87</v>
      </c>
      <c r="C280" s="158"/>
      <c r="D280" s="200" t="s">
        <v>88</v>
      </c>
      <c r="E280" s="201"/>
      <c r="F280" s="159" t="s">
        <v>89</v>
      </c>
      <c r="G280" s="184" t="s">
        <v>259</v>
      </c>
      <c r="H280" s="202"/>
    </row>
    <row r="281" spans="1:8" ht="23.25" thickBot="1" x14ac:dyDescent="0.25">
      <c r="A281" s="160" t="s">
        <v>90</v>
      </c>
      <c r="B281" s="161" t="s">
        <v>91</v>
      </c>
      <c r="C281" s="161" t="s">
        <v>121</v>
      </c>
      <c r="D281" s="161" t="s">
        <v>92</v>
      </c>
      <c r="E281" s="161" t="s">
        <v>122</v>
      </c>
      <c r="F281" s="162" t="s">
        <v>74</v>
      </c>
      <c r="G281" s="319" t="s">
        <v>93</v>
      </c>
      <c r="H281" s="320"/>
    </row>
    <row r="282" spans="1:8" ht="123" customHeight="1" x14ac:dyDescent="0.2">
      <c r="A282" s="163">
        <v>1</v>
      </c>
      <c r="B282" s="39" t="s">
        <v>225</v>
      </c>
      <c r="C282" s="39"/>
      <c r="D282" s="40" t="s">
        <v>260</v>
      </c>
      <c r="E282" s="185"/>
      <c r="F282" s="175" t="s">
        <v>68</v>
      </c>
      <c r="G282" s="321"/>
      <c r="H282" s="322"/>
    </row>
    <row r="283" spans="1:8" ht="52.5" customHeight="1" x14ac:dyDescent="0.2">
      <c r="A283" s="163">
        <v>2</v>
      </c>
      <c r="B283" s="39" t="s">
        <v>123</v>
      </c>
      <c r="C283" s="39"/>
      <c r="D283" s="40" t="s">
        <v>262</v>
      </c>
      <c r="E283" s="185"/>
      <c r="F283" s="175" t="s">
        <v>68</v>
      </c>
      <c r="G283" s="176"/>
      <c r="H283" s="203"/>
    </row>
    <row r="284" spans="1:8" ht="52.5" customHeight="1" x14ac:dyDescent="0.2">
      <c r="A284" s="163">
        <v>3</v>
      </c>
      <c r="B284" s="190" t="s">
        <v>125</v>
      </c>
      <c r="C284" s="190"/>
      <c r="D284" s="40" t="s">
        <v>124</v>
      </c>
      <c r="E284" s="186"/>
      <c r="F284" s="175" t="s">
        <v>68</v>
      </c>
      <c r="G284" s="311"/>
      <c r="H284" s="312"/>
    </row>
    <row r="285" spans="1:8" x14ac:dyDescent="0.2">
      <c r="A285" s="163">
        <v>4</v>
      </c>
      <c r="B285" s="178" t="s">
        <v>152</v>
      </c>
      <c r="C285" s="178"/>
      <c r="D285" s="178" t="s">
        <v>153</v>
      </c>
      <c r="E285" s="179"/>
      <c r="F285" s="175" t="s">
        <v>68</v>
      </c>
      <c r="G285" s="204"/>
      <c r="H285" s="206"/>
    </row>
    <row r="286" spans="1:8" x14ac:dyDescent="0.2">
      <c r="A286" s="163"/>
      <c r="B286" s="178"/>
      <c r="C286" s="178"/>
      <c r="D286" s="178" t="s">
        <v>154</v>
      </c>
      <c r="E286" s="179"/>
      <c r="F286" s="175" t="s">
        <v>68</v>
      </c>
      <c r="G286" s="204"/>
      <c r="H286" s="206"/>
    </row>
    <row r="287" spans="1:8" x14ac:dyDescent="0.2">
      <c r="A287" s="163"/>
      <c r="B287" s="178"/>
      <c r="C287" s="178"/>
      <c r="D287" s="178" t="s">
        <v>155</v>
      </c>
      <c r="E287" s="179"/>
      <c r="F287" s="175" t="s">
        <v>68</v>
      </c>
      <c r="G287" s="204"/>
      <c r="H287" s="206"/>
    </row>
    <row r="288" spans="1:8" x14ac:dyDescent="0.2">
      <c r="A288" s="163">
        <v>5</v>
      </c>
      <c r="B288" s="178" t="s">
        <v>156</v>
      </c>
      <c r="C288" s="178"/>
      <c r="D288" s="178" t="s">
        <v>157</v>
      </c>
      <c r="E288" s="179"/>
      <c r="F288" s="175" t="s">
        <v>68</v>
      </c>
      <c r="G288" s="204"/>
      <c r="H288" s="206"/>
    </row>
    <row r="289" spans="1:8" x14ac:dyDescent="0.2">
      <c r="A289" s="163"/>
      <c r="B289" s="178" t="s">
        <v>158</v>
      </c>
      <c r="C289" s="178"/>
      <c r="D289" s="178" t="s">
        <v>159</v>
      </c>
      <c r="E289" s="179"/>
      <c r="F289" s="175" t="s">
        <v>68</v>
      </c>
      <c r="G289" s="204"/>
      <c r="H289" s="206"/>
    </row>
    <row r="290" spans="1:8" x14ac:dyDescent="0.2">
      <c r="A290" s="163">
        <v>6</v>
      </c>
      <c r="B290" s="178" t="s">
        <v>97</v>
      </c>
      <c r="C290" s="178"/>
      <c r="D290" s="178" t="s">
        <v>114</v>
      </c>
      <c r="E290" s="179"/>
      <c r="F290" s="175" t="s">
        <v>77</v>
      </c>
      <c r="G290" s="309"/>
      <c r="H290" s="310"/>
    </row>
    <row r="291" spans="1:8" x14ac:dyDescent="0.2">
      <c r="A291" s="163"/>
      <c r="B291" s="178"/>
      <c r="C291" s="178"/>
      <c r="D291" s="178"/>
      <c r="E291" s="179"/>
      <c r="F291" s="175" t="s">
        <v>77</v>
      </c>
      <c r="G291" s="309"/>
      <c r="H291" s="310"/>
    </row>
    <row r="292" spans="1:8" x14ac:dyDescent="0.2">
      <c r="A292" s="163"/>
      <c r="B292" s="178"/>
      <c r="C292" s="178"/>
      <c r="D292" s="178"/>
      <c r="E292" s="179"/>
      <c r="F292" s="175" t="s">
        <v>77</v>
      </c>
      <c r="G292" s="309"/>
      <c r="H292" s="310"/>
    </row>
    <row r="293" spans="1:8" x14ac:dyDescent="0.2">
      <c r="A293" s="163"/>
      <c r="B293" s="178"/>
      <c r="C293" s="178"/>
      <c r="D293" s="178"/>
      <c r="E293" s="179"/>
      <c r="F293" s="175" t="s">
        <v>77</v>
      </c>
      <c r="G293" s="309"/>
      <c r="H293" s="310"/>
    </row>
    <row r="294" spans="1:8" x14ac:dyDescent="0.2">
      <c r="A294" s="163"/>
      <c r="B294" s="178"/>
      <c r="C294" s="178"/>
      <c r="D294" s="178"/>
      <c r="E294" s="179"/>
      <c r="F294" s="175" t="s">
        <v>77</v>
      </c>
      <c r="G294" s="309"/>
      <c r="H294" s="310"/>
    </row>
    <row r="295" spans="1:8" x14ac:dyDescent="0.2">
      <c r="A295" s="163"/>
      <c r="B295" s="178"/>
      <c r="C295" s="178"/>
      <c r="D295" s="178"/>
      <c r="E295" s="179"/>
      <c r="F295" s="175" t="s">
        <v>77</v>
      </c>
      <c r="G295" s="311"/>
      <c r="H295" s="312"/>
    </row>
    <row r="296" spans="1:8" ht="13.5" thickBot="1" x14ac:dyDescent="0.25">
      <c r="A296" s="180"/>
      <c r="B296" s="164" t="s">
        <v>94</v>
      </c>
      <c r="C296" s="164"/>
      <c r="D296" s="165"/>
      <c r="E296" s="209"/>
      <c r="F296" s="175" t="s">
        <v>77</v>
      </c>
      <c r="G296" s="307"/>
      <c r="H296" s="308"/>
    </row>
    <row r="299" spans="1:8" ht="16.5" thickBot="1" x14ac:dyDescent="0.25">
      <c r="A299" s="313" t="s">
        <v>227</v>
      </c>
      <c r="B299" s="313"/>
      <c r="C299" s="313"/>
      <c r="D299" s="313"/>
      <c r="E299" s="313"/>
      <c r="F299" s="313"/>
      <c r="G299" s="313"/>
      <c r="H299" s="313"/>
    </row>
    <row r="300" spans="1:8" ht="13.5" thickTop="1" x14ac:dyDescent="0.2">
      <c r="A300" s="170"/>
      <c r="B300" s="171" t="s">
        <v>79</v>
      </c>
      <c r="C300" s="171"/>
      <c r="D300" s="191" t="s">
        <v>245</v>
      </c>
      <c r="E300" s="214"/>
      <c r="F300" s="172" t="s">
        <v>80</v>
      </c>
      <c r="G300" s="173" t="s">
        <v>247</v>
      </c>
      <c r="H300" s="193"/>
    </row>
    <row r="301" spans="1:8" x14ac:dyDescent="0.2">
      <c r="A301" s="149"/>
      <c r="B301" s="150" t="s">
        <v>81</v>
      </c>
      <c r="C301" s="194"/>
      <c r="D301" s="314" t="s">
        <v>112</v>
      </c>
      <c r="E301" s="315"/>
      <c r="F301" s="316"/>
      <c r="G301" s="317"/>
      <c r="H301" s="193"/>
    </row>
    <row r="302" spans="1:8" x14ac:dyDescent="0.2">
      <c r="A302" s="151"/>
      <c r="B302" s="150" t="s">
        <v>82</v>
      </c>
      <c r="C302" s="194"/>
      <c r="D302" s="314" t="s">
        <v>113</v>
      </c>
      <c r="E302" s="315"/>
      <c r="F302" s="316"/>
      <c r="G302" s="317"/>
      <c r="H302" s="193"/>
    </row>
    <row r="303" spans="1:8" ht="18.75" customHeight="1" x14ac:dyDescent="0.2">
      <c r="A303" s="151"/>
      <c r="B303" s="150" t="s">
        <v>83</v>
      </c>
      <c r="C303" s="195"/>
      <c r="H303" s="193"/>
    </row>
    <row r="304" spans="1:8" ht="66.75" customHeight="1" thickBot="1" x14ac:dyDescent="0.25">
      <c r="A304" s="152"/>
      <c r="B304" s="153" t="s">
        <v>84</v>
      </c>
      <c r="C304" s="195"/>
      <c r="D304" s="318" t="s">
        <v>249</v>
      </c>
      <c r="E304" s="316"/>
      <c r="F304" s="316"/>
      <c r="G304" s="317"/>
      <c r="H304" s="196"/>
    </row>
    <row r="305" spans="1:8" ht="13.5" thickBot="1" x14ac:dyDescent="0.25">
      <c r="A305" s="154"/>
      <c r="B305" s="155" t="s">
        <v>85</v>
      </c>
      <c r="C305" s="155"/>
      <c r="D305" s="212" t="s">
        <v>246</v>
      </c>
      <c r="E305" s="198"/>
      <c r="F305" s="156" t="s">
        <v>86</v>
      </c>
      <c r="G305" s="184" t="s">
        <v>120</v>
      </c>
      <c r="H305" s="199"/>
    </row>
    <row r="306" spans="1:8" ht="13.5" thickBot="1" x14ac:dyDescent="0.25">
      <c r="A306" s="157"/>
      <c r="B306" s="158" t="s">
        <v>87</v>
      </c>
      <c r="C306" s="158"/>
      <c r="D306" s="200" t="s">
        <v>88</v>
      </c>
      <c r="E306" s="201"/>
      <c r="F306" s="159" t="s">
        <v>89</v>
      </c>
      <c r="H306" s="202"/>
    </row>
    <row r="307" spans="1:8" ht="23.25" thickBot="1" x14ac:dyDescent="0.25">
      <c r="A307" s="160" t="s">
        <v>90</v>
      </c>
      <c r="B307" s="161" t="s">
        <v>91</v>
      </c>
      <c r="C307" s="161" t="s">
        <v>121</v>
      </c>
      <c r="D307" s="161" t="s">
        <v>92</v>
      </c>
      <c r="E307" s="161" t="s">
        <v>122</v>
      </c>
      <c r="F307" s="162" t="s">
        <v>74</v>
      </c>
      <c r="G307" s="319" t="s">
        <v>93</v>
      </c>
      <c r="H307" s="320"/>
    </row>
    <row r="308" spans="1:8" ht="24.75" customHeight="1" x14ac:dyDescent="0.2">
      <c r="A308" s="163">
        <v>1</v>
      </c>
      <c r="B308" s="39" t="s">
        <v>225</v>
      </c>
      <c r="C308" s="39"/>
      <c r="D308" s="40" t="s">
        <v>96</v>
      </c>
      <c r="E308" s="185"/>
      <c r="F308" s="175" t="s">
        <v>68</v>
      </c>
      <c r="G308" s="321"/>
      <c r="H308" s="322"/>
    </row>
    <row r="309" spans="1:8" ht="58.5" customHeight="1" x14ac:dyDescent="0.2">
      <c r="A309" s="163">
        <v>2</v>
      </c>
      <c r="B309" s="39" t="s">
        <v>123</v>
      </c>
      <c r="C309" s="39"/>
      <c r="D309" s="40" t="s">
        <v>256</v>
      </c>
      <c r="E309" s="185"/>
      <c r="F309" s="175" t="s">
        <v>68</v>
      </c>
      <c r="G309" s="176"/>
      <c r="H309" s="203"/>
    </row>
    <row r="310" spans="1:8" ht="252" x14ac:dyDescent="0.2">
      <c r="A310" s="163">
        <v>3</v>
      </c>
      <c r="B310" s="190" t="s">
        <v>125</v>
      </c>
      <c r="C310" s="190"/>
      <c r="D310" s="182" t="s">
        <v>253</v>
      </c>
      <c r="E310" s="186"/>
      <c r="F310" s="175" t="s">
        <v>77</v>
      </c>
      <c r="G310" s="311"/>
      <c r="H310" s="312"/>
    </row>
    <row r="311" spans="1:8" ht="30" customHeight="1" x14ac:dyDescent="0.2">
      <c r="A311" s="163">
        <v>4</v>
      </c>
      <c r="B311" s="183" t="s">
        <v>250</v>
      </c>
      <c r="C311" s="183"/>
      <c r="D311" s="333" t="s">
        <v>251</v>
      </c>
      <c r="E311" s="188"/>
      <c r="F311" s="175" t="s">
        <v>77</v>
      </c>
      <c r="G311" s="311"/>
      <c r="H311" s="312"/>
    </row>
    <row r="312" spans="1:8" ht="30" customHeight="1" x14ac:dyDescent="0.2">
      <c r="A312" s="163">
        <v>5</v>
      </c>
      <c r="B312" s="189" t="s">
        <v>252</v>
      </c>
      <c r="C312" s="178"/>
      <c r="D312" s="334" t="s">
        <v>255</v>
      </c>
      <c r="E312" s="179"/>
      <c r="F312" s="175" t="s">
        <v>77</v>
      </c>
      <c r="G312" s="311"/>
      <c r="H312" s="312"/>
    </row>
    <row r="313" spans="1:8" ht="18" customHeight="1" x14ac:dyDescent="0.2">
      <c r="A313" s="163">
        <v>6</v>
      </c>
      <c r="B313" s="189" t="s">
        <v>254</v>
      </c>
      <c r="C313" s="178"/>
      <c r="D313" s="178" t="s">
        <v>166</v>
      </c>
      <c r="E313" s="179"/>
      <c r="F313" s="175" t="s">
        <v>77</v>
      </c>
      <c r="G313" s="311"/>
      <c r="H313" s="312"/>
    </row>
    <row r="314" spans="1:8" ht="21" customHeight="1" x14ac:dyDescent="0.2">
      <c r="A314" s="163">
        <v>7</v>
      </c>
      <c r="B314" s="178" t="s">
        <v>168</v>
      </c>
      <c r="C314" s="178"/>
      <c r="D314" s="178" t="s">
        <v>169</v>
      </c>
      <c r="E314" s="179"/>
      <c r="F314" s="175" t="s">
        <v>77</v>
      </c>
      <c r="G314" s="204"/>
      <c r="H314" s="206"/>
    </row>
    <row r="315" spans="1:8" x14ac:dyDescent="0.2">
      <c r="A315" s="163">
        <v>8</v>
      </c>
      <c r="B315" s="178" t="s">
        <v>170</v>
      </c>
      <c r="C315" s="178"/>
      <c r="D315" s="178" t="s">
        <v>171</v>
      </c>
      <c r="E315" s="179"/>
      <c r="F315" s="175" t="s">
        <v>77</v>
      </c>
      <c r="G315" s="204"/>
      <c r="H315" s="206"/>
    </row>
    <row r="316" spans="1:8" x14ac:dyDescent="0.2">
      <c r="A316" s="163">
        <v>9</v>
      </c>
      <c r="B316" s="178" t="s">
        <v>97</v>
      </c>
      <c r="C316" s="178"/>
      <c r="D316" s="178" t="s">
        <v>114</v>
      </c>
      <c r="E316" s="179"/>
      <c r="F316" s="175" t="s">
        <v>77</v>
      </c>
      <c r="G316" s="204"/>
      <c r="H316" s="206"/>
    </row>
    <row r="317" spans="1:8" x14ac:dyDescent="0.2">
      <c r="A317" s="163"/>
      <c r="B317" s="178"/>
      <c r="C317" s="178"/>
      <c r="D317" s="178"/>
      <c r="E317" s="179"/>
      <c r="F317" s="175" t="s">
        <v>77</v>
      </c>
      <c r="G317" s="309"/>
      <c r="H317" s="310"/>
    </row>
    <row r="318" spans="1:8" x14ac:dyDescent="0.2">
      <c r="A318" s="163"/>
      <c r="B318" s="178"/>
      <c r="C318" s="178"/>
      <c r="D318" s="178"/>
      <c r="E318" s="179"/>
      <c r="F318" s="175" t="s">
        <v>77</v>
      </c>
      <c r="G318" s="309"/>
      <c r="H318" s="310"/>
    </row>
    <row r="319" spans="1:8" x14ac:dyDescent="0.2">
      <c r="A319" s="163"/>
      <c r="B319" s="178"/>
      <c r="C319" s="178"/>
      <c r="D319" s="178"/>
      <c r="E319" s="179"/>
      <c r="F319" s="175" t="s">
        <v>77</v>
      </c>
      <c r="G319" s="309"/>
      <c r="H319" s="310"/>
    </row>
    <row r="320" spans="1:8" x14ac:dyDescent="0.2">
      <c r="A320" s="163"/>
      <c r="B320" s="178"/>
      <c r="C320" s="178"/>
      <c r="D320" s="178"/>
      <c r="E320" s="179"/>
      <c r="F320" s="175" t="s">
        <v>77</v>
      </c>
      <c r="G320" s="309"/>
      <c r="H320" s="310"/>
    </row>
    <row r="321" spans="1:8" x14ac:dyDescent="0.2">
      <c r="A321" s="163"/>
      <c r="B321" s="178"/>
      <c r="C321" s="178"/>
      <c r="D321" s="178"/>
      <c r="E321" s="179"/>
      <c r="F321" s="175" t="s">
        <v>77</v>
      </c>
      <c r="G321" s="309"/>
      <c r="H321" s="310"/>
    </row>
    <row r="322" spans="1:8" x14ac:dyDescent="0.2">
      <c r="A322" s="163"/>
      <c r="B322" s="178"/>
      <c r="C322" s="178"/>
      <c r="D322" s="178"/>
      <c r="E322" s="179"/>
      <c r="F322" s="175" t="s">
        <v>77</v>
      </c>
      <c r="G322" s="311"/>
      <c r="H322" s="312"/>
    </row>
    <row r="323" spans="1:8" ht="13.5" thickBot="1" x14ac:dyDescent="0.25">
      <c r="A323" s="180"/>
      <c r="B323" s="164" t="s">
        <v>94</v>
      </c>
      <c r="C323" s="164"/>
      <c r="D323" s="165"/>
      <c r="E323" s="209"/>
      <c r="F323" s="175" t="s">
        <v>77</v>
      </c>
      <c r="G323" s="307"/>
      <c r="H323" s="308"/>
    </row>
    <row r="325" spans="1:8" ht="16.5" thickBot="1" x14ac:dyDescent="0.25">
      <c r="A325" s="313" t="s">
        <v>236</v>
      </c>
      <c r="B325" s="313"/>
      <c r="C325" s="313"/>
      <c r="D325" s="313"/>
      <c r="E325" s="313"/>
      <c r="F325" s="313"/>
      <c r="G325" s="313"/>
      <c r="H325" s="313"/>
    </row>
    <row r="326" spans="1:8" ht="17.25" customHeight="1" thickTop="1" x14ac:dyDescent="0.2">
      <c r="A326" s="170"/>
      <c r="B326" s="171" t="s">
        <v>79</v>
      </c>
      <c r="C326" s="171"/>
      <c r="D326" s="191" t="s">
        <v>244</v>
      </c>
      <c r="E326" s="214"/>
      <c r="F326" s="172" t="s">
        <v>80</v>
      </c>
      <c r="G326" s="173" t="s">
        <v>117</v>
      </c>
      <c r="H326" s="193"/>
    </row>
    <row r="327" spans="1:8" ht="18.75" customHeight="1" x14ac:dyDescent="0.2">
      <c r="A327" s="149"/>
      <c r="B327" s="150" t="s">
        <v>81</v>
      </c>
      <c r="C327" s="194"/>
      <c r="D327" s="314" t="s">
        <v>118</v>
      </c>
      <c r="E327" s="315"/>
      <c r="F327" s="316"/>
      <c r="G327" s="317"/>
      <c r="H327" s="193"/>
    </row>
    <row r="328" spans="1:8" ht="23.25" customHeight="1" x14ac:dyDescent="0.2">
      <c r="A328" s="151"/>
      <c r="B328" s="150" t="s">
        <v>82</v>
      </c>
      <c r="C328" s="194"/>
      <c r="D328" s="314" t="s">
        <v>230</v>
      </c>
      <c r="E328" s="315"/>
      <c r="F328" s="316"/>
      <c r="G328" s="317"/>
      <c r="H328" s="193"/>
    </row>
    <row r="329" spans="1:8" ht="19.5" customHeight="1" x14ac:dyDescent="0.2">
      <c r="A329" s="151"/>
      <c r="B329" s="150" t="s">
        <v>83</v>
      </c>
      <c r="C329" s="195"/>
      <c r="D329" t="s">
        <v>231</v>
      </c>
      <c r="H329" s="193"/>
    </row>
    <row r="330" spans="1:8" ht="63.75" customHeight="1" thickBot="1" x14ac:dyDescent="0.25">
      <c r="A330" s="152"/>
      <c r="B330" s="153" t="s">
        <v>84</v>
      </c>
      <c r="C330" s="195"/>
      <c r="D330" s="318" t="s">
        <v>248</v>
      </c>
      <c r="E330" s="316"/>
      <c r="F330" s="316"/>
      <c r="G330" s="317"/>
      <c r="H330" s="196"/>
    </row>
    <row r="331" spans="1:8" ht="13.5" thickBot="1" x14ac:dyDescent="0.25">
      <c r="A331" s="157"/>
      <c r="B331" s="158" t="s">
        <v>87</v>
      </c>
      <c r="C331" s="158"/>
      <c r="D331" s="200" t="s">
        <v>88</v>
      </c>
      <c r="E331" s="201"/>
      <c r="F331" s="159" t="s">
        <v>89</v>
      </c>
      <c r="G331" s="184" t="s">
        <v>120</v>
      </c>
      <c r="H331" s="202"/>
    </row>
    <row r="332" spans="1:8" ht="23.25" thickBot="1" x14ac:dyDescent="0.25">
      <c r="A332" s="160" t="s">
        <v>90</v>
      </c>
      <c r="B332" s="161" t="s">
        <v>91</v>
      </c>
      <c r="C332" s="161" t="s">
        <v>121</v>
      </c>
      <c r="D332" s="161" t="s">
        <v>92</v>
      </c>
      <c r="E332" s="161" t="s">
        <v>122</v>
      </c>
      <c r="F332" s="162" t="s">
        <v>74</v>
      </c>
      <c r="G332" s="319" t="s">
        <v>93</v>
      </c>
      <c r="H332" s="320"/>
    </row>
    <row r="333" spans="1:8" ht="20.25" customHeight="1" x14ac:dyDescent="0.2">
      <c r="A333" s="163">
        <v>1</v>
      </c>
      <c r="B333" s="39" t="s">
        <v>104</v>
      </c>
      <c r="C333" s="39"/>
      <c r="D333" s="40" t="s">
        <v>96</v>
      </c>
      <c r="E333" s="185"/>
      <c r="F333" s="175" t="s">
        <v>68</v>
      </c>
      <c r="G333" s="321"/>
      <c r="H333" s="322"/>
    </row>
    <row r="334" spans="1:8" ht="48" x14ac:dyDescent="0.2">
      <c r="A334" s="163">
        <v>2</v>
      </c>
      <c r="B334" s="39" t="s">
        <v>123</v>
      </c>
      <c r="C334" s="39"/>
      <c r="D334" s="40" t="s">
        <v>232</v>
      </c>
      <c r="E334" s="185"/>
      <c r="F334" s="175" t="s">
        <v>68</v>
      </c>
      <c r="G334" s="176"/>
      <c r="H334" s="203"/>
    </row>
    <row r="335" spans="1:8" ht="252" x14ac:dyDescent="0.2">
      <c r="A335" s="163">
        <v>3</v>
      </c>
      <c r="B335" s="190" t="s">
        <v>233</v>
      </c>
      <c r="C335" s="190"/>
      <c r="D335" s="182" t="s">
        <v>237</v>
      </c>
      <c r="E335" s="186"/>
      <c r="F335" s="175" t="s">
        <v>68</v>
      </c>
      <c r="G335" s="311"/>
      <c r="H335" s="312"/>
    </row>
    <row r="336" spans="1:8" x14ac:dyDescent="0.2">
      <c r="A336" s="163">
        <v>4</v>
      </c>
      <c r="B336" s="329" t="s">
        <v>238</v>
      </c>
      <c r="C336" s="332" t="s">
        <v>240</v>
      </c>
      <c r="D336" s="330" t="s">
        <v>239</v>
      </c>
      <c r="E336" s="331"/>
      <c r="F336" s="175" t="s">
        <v>68</v>
      </c>
      <c r="G336" s="204"/>
      <c r="H336" s="206"/>
    </row>
    <row r="337" spans="1:8" x14ac:dyDescent="0.2">
      <c r="A337" s="163">
        <v>5</v>
      </c>
      <c r="B337" s="329" t="s">
        <v>241</v>
      </c>
      <c r="C337" s="332" t="s">
        <v>242</v>
      </c>
      <c r="D337" s="330" t="s">
        <v>243</v>
      </c>
      <c r="E337" s="331"/>
      <c r="F337" s="175" t="s">
        <v>68</v>
      </c>
      <c r="G337" s="204"/>
      <c r="H337" s="206"/>
    </row>
    <row r="338" spans="1:8" x14ac:dyDescent="0.2">
      <c r="A338" s="163">
        <v>6</v>
      </c>
      <c r="B338" s="178" t="s">
        <v>134</v>
      </c>
      <c r="C338" s="178"/>
      <c r="D338" s="178" t="s">
        <v>234</v>
      </c>
      <c r="E338" s="179"/>
      <c r="F338" s="175" t="s">
        <v>68</v>
      </c>
      <c r="G338" s="204"/>
      <c r="H338" s="206"/>
    </row>
    <row r="339" spans="1:8" x14ac:dyDescent="0.2">
      <c r="A339" s="163">
        <v>7</v>
      </c>
      <c r="B339" s="178" t="s">
        <v>235</v>
      </c>
      <c r="C339" s="178"/>
      <c r="D339" s="178" t="s">
        <v>234</v>
      </c>
      <c r="E339" s="179"/>
      <c r="F339" s="175" t="s">
        <v>68</v>
      </c>
      <c r="G339" s="204"/>
      <c r="H339" s="206"/>
    </row>
    <row r="340" spans="1:8" x14ac:dyDescent="0.2">
      <c r="A340" s="163">
        <v>8</v>
      </c>
      <c r="B340" s="178" t="s">
        <v>135</v>
      </c>
      <c r="C340" s="178"/>
      <c r="D340" s="178" t="s">
        <v>136</v>
      </c>
      <c r="E340" s="179"/>
      <c r="F340" s="175" t="s">
        <v>68</v>
      </c>
      <c r="G340" s="204"/>
      <c r="H340" s="206"/>
    </row>
    <row r="341" spans="1:8" x14ac:dyDescent="0.2">
      <c r="A341" s="163">
        <v>9</v>
      </c>
      <c r="B341" s="178" t="s">
        <v>97</v>
      </c>
      <c r="C341" s="178"/>
      <c r="D341" s="178" t="s">
        <v>114</v>
      </c>
      <c r="E341" s="179"/>
      <c r="F341" s="175" t="s">
        <v>68</v>
      </c>
      <c r="G341" s="309" t="s">
        <v>137</v>
      </c>
      <c r="H341" s="310"/>
    </row>
    <row r="342" spans="1:8" x14ac:dyDescent="0.2">
      <c r="A342" s="163"/>
      <c r="B342" s="178"/>
      <c r="C342" s="178"/>
      <c r="D342" s="178"/>
      <c r="E342" s="179"/>
      <c r="F342" s="175" t="s">
        <v>68</v>
      </c>
      <c r="G342" s="309"/>
      <c r="H342" s="310"/>
    </row>
    <row r="343" spans="1:8" x14ac:dyDescent="0.2">
      <c r="A343" s="163"/>
      <c r="B343" s="178"/>
      <c r="C343" s="178"/>
      <c r="D343" s="178"/>
      <c r="E343" s="179"/>
      <c r="F343" s="175" t="s">
        <v>68</v>
      </c>
      <c r="G343" s="311"/>
      <c r="H343" s="312"/>
    </row>
    <row r="344" spans="1:8" ht="13.5" thickBot="1" x14ac:dyDescent="0.25">
      <c r="A344" s="180"/>
      <c r="B344" s="164" t="s">
        <v>94</v>
      </c>
      <c r="C344" s="164"/>
      <c r="D344" s="165"/>
      <c r="E344" s="165"/>
      <c r="F344" s="175" t="s">
        <v>68</v>
      </c>
      <c r="G344" s="307"/>
      <c r="H344" s="308"/>
    </row>
  </sheetData>
  <mergeCells count="194">
    <mergeCell ref="G343:H343"/>
    <mergeCell ref="G344:H344"/>
    <mergeCell ref="G332:H332"/>
    <mergeCell ref="G333:H333"/>
    <mergeCell ref="G335:H335"/>
    <mergeCell ref="G341:H341"/>
    <mergeCell ref="G342:H342"/>
    <mergeCell ref="G323:H323"/>
    <mergeCell ref="A325:H325"/>
    <mergeCell ref="D327:G327"/>
    <mergeCell ref="D328:G328"/>
    <mergeCell ref="D330:G330"/>
    <mergeCell ref="G318:H318"/>
    <mergeCell ref="G319:H319"/>
    <mergeCell ref="G320:H320"/>
    <mergeCell ref="G321:H321"/>
    <mergeCell ref="G322:H322"/>
    <mergeCell ref="G312:H312"/>
    <mergeCell ref="G313:H313"/>
    <mergeCell ref="G317:H317"/>
    <mergeCell ref="D304:G304"/>
    <mergeCell ref="G307:H307"/>
    <mergeCell ref="G308:H308"/>
    <mergeCell ref="G310:H310"/>
    <mergeCell ref="G311:H311"/>
    <mergeCell ref="G295:H295"/>
    <mergeCell ref="G296:H296"/>
    <mergeCell ref="A299:H299"/>
    <mergeCell ref="D301:G301"/>
    <mergeCell ref="D302:G302"/>
    <mergeCell ref="G290:H290"/>
    <mergeCell ref="G291:H291"/>
    <mergeCell ref="G292:H292"/>
    <mergeCell ref="G293:H293"/>
    <mergeCell ref="G294:H294"/>
    <mergeCell ref="D276:G276"/>
    <mergeCell ref="D278:G278"/>
    <mergeCell ref="G281:H281"/>
    <mergeCell ref="G282:H282"/>
    <mergeCell ref="G284:H284"/>
    <mergeCell ref="G268:H268"/>
    <mergeCell ref="G269:H269"/>
    <mergeCell ref="G270:H270"/>
    <mergeCell ref="A273:H273"/>
    <mergeCell ref="D275:G275"/>
    <mergeCell ref="G253:H253"/>
    <mergeCell ref="G264:H264"/>
    <mergeCell ref="G265:H265"/>
    <mergeCell ref="G266:H266"/>
    <mergeCell ref="G267:H267"/>
    <mergeCell ref="G247:H247"/>
    <mergeCell ref="G249:H249"/>
    <mergeCell ref="G250:H250"/>
    <mergeCell ref="G251:H251"/>
    <mergeCell ref="G252:H252"/>
    <mergeCell ref="A238:H238"/>
    <mergeCell ref="D240:G240"/>
    <mergeCell ref="D241:G241"/>
    <mergeCell ref="D243:G243"/>
    <mergeCell ref="G246:H246"/>
    <mergeCell ref="G230:H230"/>
    <mergeCell ref="G231:H231"/>
    <mergeCell ref="G232:H232"/>
    <mergeCell ref="G233:H233"/>
    <mergeCell ref="G234:H234"/>
    <mergeCell ref="G218:H218"/>
    <mergeCell ref="G219:H219"/>
    <mergeCell ref="G220:H220"/>
    <mergeCell ref="G228:H228"/>
    <mergeCell ref="G229:H229"/>
    <mergeCell ref="D210:G210"/>
    <mergeCell ref="G213:H213"/>
    <mergeCell ref="G214:H214"/>
    <mergeCell ref="G216:H216"/>
    <mergeCell ref="G217:H217"/>
    <mergeCell ref="G200:H200"/>
    <mergeCell ref="G201:H201"/>
    <mergeCell ref="A205:H205"/>
    <mergeCell ref="D207:G207"/>
    <mergeCell ref="D208:G208"/>
    <mergeCell ref="G195:H195"/>
    <mergeCell ref="G196:H196"/>
    <mergeCell ref="G197:H197"/>
    <mergeCell ref="G198:H198"/>
    <mergeCell ref="G199:H199"/>
    <mergeCell ref="G184:H184"/>
    <mergeCell ref="G185:H185"/>
    <mergeCell ref="G186:H186"/>
    <mergeCell ref="G187:H187"/>
    <mergeCell ref="G188:H188"/>
    <mergeCell ref="D175:G175"/>
    <mergeCell ref="D176:G176"/>
    <mergeCell ref="D178:G178"/>
    <mergeCell ref="G181:H181"/>
    <mergeCell ref="G182:H182"/>
    <mergeCell ref="G166:H166"/>
    <mergeCell ref="G167:H167"/>
    <mergeCell ref="G168:H168"/>
    <mergeCell ref="G169:H169"/>
    <mergeCell ref="A173:H173"/>
    <mergeCell ref="G154:H154"/>
    <mergeCell ref="G155:H155"/>
    <mergeCell ref="G163:H163"/>
    <mergeCell ref="G164:H164"/>
    <mergeCell ref="G165:H165"/>
    <mergeCell ref="G148:H148"/>
    <mergeCell ref="G150:H150"/>
    <mergeCell ref="G151:H151"/>
    <mergeCell ref="G152:H152"/>
    <mergeCell ref="G153:H153"/>
    <mergeCell ref="A139:H139"/>
    <mergeCell ref="D141:G141"/>
    <mergeCell ref="D142:G142"/>
    <mergeCell ref="D144:G144"/>
    <mergeCell ref="G147:H147"/>
    <mergeCell ref="G16:H16"/>
    <mergeCell ref="G12:H12"/>
    <mergeCell ref="A1:H1"/>
    <mergeCell ref="D3:G3"/>
    <mergeCell ref="D4:G4"/>
    <mergeCell ref="D6:G6"/>
    <mergeCell ref="G9:H9"/>
    <mergeCell ref="G10:H10"/>
    <mergeCell ref="D26:G26"/>
    <mergeCell ref="G29:H29"/>
    <mergeCell ref="G30:H30"/>
    <mergeCell ref="G32:H32"/>
    <mergeCell ref="G17:H17"/>
    <mergeCell ref="G18:H18"/>
    <mergeCell ref="A21:H21"/>
    <mergeCell ref="D23:G23"/>
    <mergeCell ref="D24:G24"/>
    <mergeCell ref="D49:G49"/>
    <mergeCell ref="G33:H33"/>
    <mergeCell ref="G34:H34"/>
    <mergeCell ref="G35:H35"/>
    <mergeCell ref="G36:H36"/>
    <mergeCell ref="G37:H37"/>
    <mergeCell ref="G38:H38"/>
    <mergeCell ref="G39:H39"/>
    <mergeCell ref="G40:H40"/>
    <mergeCell ref="G41:H41"/>
    <mergeCell ref="A45:H45"/>
    <mergeCell ref="D47:G47"/>
    <mergeCell ref="G58:H58"/>
    <mergeCell ref="G61:H61"/>
    <mergeCell ref="G62:H62"/>
    <mergeCell ref="D50:G50"/>
    <mergeCell ref="G53:H53"/>
    <mergeCell ref="G54:H54"/>
    <mergeCell ref="G57:H57"/>
    <mergeCell ref="G82:H82"/>
    <mergeCell ref="G63:H63"/>
    <mergeCell ref="G64:H64"/>
    <mergeCell ref="G65:H65"/>
    <mergeCell ref="G66:H66"/>
    <mergeCell ref="G67:H67"/>
    <mergeCell ref="A71:H71"/>
    <mergeCell ref="D73:G73"/>
    <mergeCell ref="D74:G74"/>
    <mergeCell ref="D76:G76"/>
    <mergeCell ref="G79:H79"/>
    <mergeCell ref="G80:H80"/>
    <mergeCell ref="G102:H102"/>
    <mergeCell ref="G83:H83"/>
    <mergeCell ref="G84:H84"/>
    <mergeCell ref="G85:H85"/>
    <mergeCell ref="G86:H86"/>
    <mergeCell ref="G87:H87"/>
    <mergeCell ref="G96:H96"/>
    <mergeCell ref="G97:H97"/>
    <mergeCell ref="G98:H98"/>
    <mergeCell ref="G99:H99"/>
    <mergeCell ref="G100:H100"/>
    <mergeCell ref="G101:H101"/>
    <mergeCell ref="G121:H121"/>
    <mergeCell ref="A105:H105"/>
    <mergeCell ref="D107:G107"/>
    <mergeCell ref="D108:G108"/>
    <mergeCell ref="D110:G110"/>
    <mergeCell ref="G113:H113"/>
    <mergeCell ref="G114:H114"/>
    <mergeCell ref="G116:H116"/>
    <mergeCell ref="G117:H117"/>
    <mergeCell ref="G118:H118"/>
    <mergeCell ref="G119:H119"/>
    <mergeCell ref="G120:H120"/>
    <mergeCell ref="G137:H137"/>
    <mergeCell ref="G131:H131"/>
    <mergeCell ref="G132:H132"/>
    <mergeCell ref="G133:H133"/>
    <mergeCell ref="G134:H134"/>
    <mergeCell ref="G135:H135"/>
    <mergeCell ref="G136:H136"/>
  </mergeCells>
  <phoneticPr fontId="7" type="noConversion"/>
  <conditionalFormatting sqref="F10:F18 F30:F41 F333:F344 F317:F323 F285:F289">
    <cfRule type="cellIs" dxfId="26" priority="37" stopIfTrue="1" operator="equal">
      <formula>"F"</formula>
    </cfRule>
    <cfRule type="cellIs" dxfId="25" priority="38" stopIfTrue="1" operator="equal">
      <formula>"B"</formula>
    </cfRule>
    <cfRule type="cellIs" dxfId="24" priority="39" stopIfTrue="1" operator="equal">
      <formula>"u"</formula>
    </cfRule>
  </conditionalFormatting>
  <conditionalFormatting sqref="F58:F60">
    <cfRule type="cellIs" dxfId="23" priority="16" stopIfTrue="1" operator="equal">
      <formula>"F"</formula>
    </cfRule>
    <cfRule type="cellIs" dxfId="22" priority="17" stopIfTrue="1" operator="equal">
      <formula>"B"</formula>
    </cfRule>
    <cfRule type="cellIs" dxfId="21" priority="18" stopIfTrue="1" operator="equal">
      <formula>"u"</formula>
    </cfRule>
  </conditionalFormatting>
  <conditionalFormatting sqref="F83:F95">
    <cfRule type="cellIs" dxfId="20" priority="22" stopIfTrue="1" operator="equal">
      <formula>"F"</formula>
    </cfRule>
    <cfRule type="cellIs" dxfId="19" priority="23" stopIfTrue="1" operator="equal">
      <formula>"B"</formula>
    </cfRule>
    <cfRule type="cellIs" dxfId="18" priority="24" stopIfTrue="1" operator="equal">
      <formula>"u"</formula>
    </cfRule>
  </conditionalFormatting>
  <conditionalFormatting sqref="F114:F137">
    <cfRule type="cellIs" dxfId="17" priority="19" stopIfTrue="1" operator="equal">
      <formula>"F"</formula>
    </cfRule>
    <cfRule type="cellIs" dxfId="16" priority="20" stopIfTrue="1" operator="equal">
      <formula>"B"</formula>
    </cfRule>
    <cfRule type="cellIs" dxfId="15" priority="21" stopIfTrue="1" operator="equal">
      <formula>"u"</formula>
    </cfRule>
  </conditionalFormatting>
  <conditionalFormatting sqref="F61:F67 F54:F57">
    <cfRule type="cellIs" dxfId="14" priority="31" stopIfTrue="1" operator="equal">
      <formula>"F"</formula>
    </cfRule>
    <cfRule type="cellIs" dxfId="13" priority="32" stopIfTrue="1" operator="equal">
      <formula>"B"</formula>
    </cfRule>
    <cfRule type="cellIs" dxfId="12" priority="33" stopIfTrue="1" operator="equal">
      <formula>"u"</formula>
    </cfRule>
  </conditionalFormatting>
  <conditionalFormatting sqref="F80:F82 F96:F102">
    <cfRule type="cellIs" dxfId="11" priority="25" stopIfTrue="1" operator="equal">
      <formula>"F"</formula>
    </cfRule>
    <cfRule type="cellIs" dxfId="10" priority="26" stopIfTrue="1" operator="equal">
      <formula>"B"</formula>
    </cfRule>
    <cfRule type="cellIs" dxfId="9" priority="27" stopIfTrue="1" operator="equal">
      <formula>"u"</formula>
    </cfRule>
  </conditionalFormatting>
  <conditionalFormatting sqref="F308:F313">
    <cfRule type="cellIs" dxfId="8" priority="7" stopIfTrue="1" operator="equal">
      <formula>"F"</formula>
    </cfRule>
    <cfRule type="cellIs" dxfId="7" priority="8" stopIfTrue="1" operator="equal">
      <formula>"B"</formula>
    </cfRule>
    <cfRule type="cellIs" dxfId="6" priority="9" stopIfTrue="1" operator="equal">
      <formula>"u"</formula>
    </cfRule>
  </conditionalFormatting>
  <conditionalFormatting sqref="F282:F284 F290:F296">
    <cfRule type="cellIs" dxfId="5" priority="13" stopIfTrue="1" operator="equal">
      <formula>"F"</formula>
    </cfRule>
    <cfRule type="cellIs" dxfId="4" priority="14" stopIfTrue="1" operator="equal">
      <formula>"B"</formula>
    </cfRule>
    <cfRule type="cellIs" dxfId="3" priority="15" stopIfTrue="1" operator="equal">
      <formula>"u"</formula>
    </cfRule>
  </conditionalFormatting>
  <conditionalFormatting sqref="F314:F316">
    <cfRule type="cellIs" dxfId="2" priority="1" stopIfTrue="1" operator="equal">
      <formula>"F"</formula>
    </cfRule>
    <cfRule type="cellIs" dxfId="1" priority="2" stopIfTrue="1" operator="equal">
      <formula>"B"</formula>
    </cfRule>
    <cfRule type="cellIs" dxfId="0" priority="3" stopIfTrue="1" operator="equal">
      <formula>"u"</formula>
    </cfRule>
  </conditionalFormatting>
  <dataValidations count="1">
    <dataValidation type="list" showInputMessage="1" showErrorMessage="1" promptTitle="Valid values include:" prompt="U - Untested_x000a_P - Pass_x000a_F - Fail_x000a_B - Blocked_x000a_S - Skipped_x000a_n/a - Not applicable_x000a_" sqref="F80:F102 F114:F137 F10:F18 F54:F67 F30:F41 F333:F344 F308:F323 F282:F296" xr:uid="{B4B09CEF-9D5F-4C42-9342-E249368BBFB7}">
      <formula1>"U,P,F,B,S,n/a"</formula1>
    </dataValidation>
  </dataValidations>
  <hyperlinks>
    <hyperlink ref="G2" location="'Reschedule Product Haul'!A1" display="UC005-01" xr:uid="{84C1F0F9-BB2F-4A17-9C2D-7FC04567F9BE}"/>
    <hyperlink ref="G22" location="'Reschedule Product Haul'!A1" display="UC005-02" xr:uid="{AEA7DA87-122F-4471-8701-DDD1206F844D}"/>
    <hyperlink ref="G46" location="'Reschedule Product Haul'!A1" display="UC005-03" xr:uid="{93A76601-5C8D-4191-9AB6-B3FCA48FAD4B}"/>
    <hyperlink ref="G72" location="'Reschedule Product Haul'!A1" display="UC005-04" xr:uid="{042A63F7-400D-4E4A-8E5C-314A8D51AA7D}"/>
    <hyperlink ref="G106" location="'Reschedule Product Haul'!A1" display="UC005-05" xr:uid="{D3185598-D828-47C0-A85F-B2767F5E7861}"/>
    <hyperlink ref="G140" location="'Reschedule Product Haul'!A1" display="UC005-05" xr:uid="{5C86A5BE-FDC4-46FF-B51C-25BF0C9D975F}"/>
    <hyperlink ref="G174" location="'Reschedule Product Haul'!A1" display="UC005-05" xr:uid="{58B02E77-0006-43B2-96DB-032CF3C6C722}"/>
    <hyperlink ref="G206" location="'Reschedule Product Haul'!A1" display="UC005-05" xr:uid="{301E803E-2AF1-42C8-A7EC-7F5F8D897477}"/>
    <hyperlink ref="G239" location="'Reschedule Product Haul'!A1" display="UC005-05" xr:uid="{C8A0268D-C83B-4CE8-8850-1D7294A42575}"/>
    <hyperlink ref="G274" location="'Reschedule Product Haul'!A1" display="UC005-04" xr:uid="{0AD7CC7E-59C0-4EB6-85F5-D51CB7ED9758}"/>
    <hyperlink ref="G300" location="'Reschedule Product Haul'!A1" display="UC005-05" xr:uid="{F9BC7F4B-4050-42DF-9B90-8A3E928A9DCC}"/>
    <hyperlink ref="G326" location="'Reschedule Product Haul'!A1" display="UC005-01" xr:uid="{76B0FFE1-00F6-4724-A701-D370E7AD9B2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3258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88">
    <comment s:ref="A1" rgbClr="CFC42C"/>
    <comment s:ref="D4" rgbClr="CFC42C"/>
    <comment s:ref="E4" rgbClr="CFC42C"/>
    <comment s:ref="F4" rgbClr="CFC42C"/>
    <comment s:ref="G4" rgbClr="CFC42C"/>
    <comment s:ref="A12" rgbClr="CFC42C"/>
    <comment s:ref="B12" rgbClr="CFC42C"/>
    <comment s:ref="C12" rgbClr="CFC42C"/>
    <comment s:ref="D12" rgbClr="CFC42C"/>
    <comment s:ref="E12" rgbClr="CFC42C"/>
    <comment s:ref="F12" rgbClr="CFC42C"/>
    <comment s:ref="G12" rgbClr="CFC42C"/>
    <comment s:ref="H12" rgbClr="CFC42C"/>
    <comment s:ref="I12" rgbClr="CFC42C"/>
  </commentList>
  <commentList sheetStid="3258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4">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6">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98">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0">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2">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7">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09">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1">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3">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615">
    <comment s:ref="A1" rgbClr="EFC5E0"/>
    <comment s:ref="D4" rgbClr="EFC5E0"/>
    <comment s:ref="E4" rgbClr="EFC5E0"/>
    <comment s:ref="F4" rgbClr="EFC5E0"/>
    <comment s:ref="G4" rgbClr="EFC5E0"/>
    <comment s:ref="A12" rgbClr="EFC5E0"/>
    <comment s:ref="B12" rgbClr="EFC5E0"/>
    <comment s:ref="C12" rgbClr="EFC5E0"/>
    <comment s:ref="D12" rgbClr="EFC5E0"/>
    <comment s:ref="E12" rgbClr="EFC5E0"/>
    <comment s:ref="F12" rgbClr="EFC5E0"/>
    <comment s:ref="G12" rgbClr="EFC5E0"/>
    <comment s:ref="H12" rgbClr="EFC5E0"/>
    <comment s:ref="I12" rgbClr="EFC5E0"/>
  </commentList>
  <commentList sheetStid="32557"/>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Snapshot</vt:lpstr>
      <vt:lpstr>Trend</vt:lpstr>
      <vt:lpstr>Use Cases</vt:lpstr>
      <vt:lpstr>Reschedule Product Haul</vt:lpstr>
      <vt:lpstr>UC009</vt:lpstr>
    </vt:vector>
  </TitlesOfParts>
  <Company>WinTestGear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Test Case Manager</dc:title>
  <dc:subject>Excel Test Case Manager</dc:subject>
  <dc:creator>Matt Pierce</dc:creator>
  <cp:lastModifiedBy>孙婷</cp:lastModifiedBy>
  <cp:lastPrinted>2010-01-30T03:11:00Z</cp:lastPrinted>
  <dcterms:created xsi:type="dcterms:W3CDTF">1996-10-14T23:33:00Z</dcterms:created>
  <dcterms:modified xsi:type="dcterms:W3CDTF">2023-11-29T09:34:01Z</dcterms:modified>
  <cp:category>Test Case Management</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WinTestGear</vt:lpwstr>
  </property>
  <property fmtid="{D5CDD505-2E9C-101B-9397-08002B2CF9AE}" pid="3" name="Publisher">
    <vt:lpwstr>WinTestGear</vt:lpwstr>
  </property>
  <property fmtid="{D5CDD505-2E9C-101B-9397-08002B2CF9AE}" pid="4" name="ICV">
    <vt:lpwstr>7FA7CA2AE56B4BC99779EBCBC8F1811E</vt:lpwstr>
  </property>
  <property fmtid="{D5CDD505-2E9C-101B-9397-08002B2CF9AE}" pid="5" name="KSOProductBuildVer">
    <vt:lpwstr>2052-11.1.0.11365</vt:lpwstr>
  </property>
</Properties>
</file>