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drawings/drawing3.xml" ContentType="application/vnd.openxmlformats-officedocument.drawing+xml"/>
  <Override PartName="/xl/printerSettings/printerSettings2.bin" ContentType="application/vnd.openxmlformats-officedocument.spreadsheetml.printerSettings"/>
  <Override PartName="/xl/drawings/drawing4.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SanjelDocuments\trunk\Requirements\Phase 63 - Product Haul clean up\Test Case\Phase 63\"/>
    </mc:Choice>
  </mc:AlternateContent>
  <xr:revisionPtr revIDLastSave="0" documentId="13_ncr:1_{87FC3EF9-7290-4B82-A1E5-83D6F90BF7E6}" xr6:coauthVersionLast="47" xr6:coauthVersionMax="47" xr10:uidLastSave="{00000000-0000-0000-0000-000000000000}"/>
  <bookViews>
    <workbookView xWindow="-120" yWindow="-120" windowWidth="29040" windowHeight="15840" tabRatio="959" activeTab="3" xr2:uid="{00000000-000D-0000-FFFF-FFFF00000000}"/>
  </bookViews>
  <sheets>
    <sheet name="Snapshot" sheetId="5" r:id="rId1"/>
    <sheet name="Trend" sheetId="32538" r:id="rId2"/>
    <sheet name="Use Cases" sheetId="32578" r:id="rId3"/>
    <sheet name="Transfer Blend on Column" sheetId="32615" r:id="rId4"/>
    <sheet name="UC010" sheetId="3262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32615" l="1"/>
  <c r="E10" i="32615"/>
  <c r="G8" i="32615"/>
  <c r="E8" i="32615"/>
  <c r="G7" i="32615"/>
  <c r="E7" i="32615"/>
  <c r="G6" i="32615"/>
  <c r="E6" i="32615"/>
  <c r="G5" i="32615"/>
  <c r="E5" i="32615"/>
  <c r="G4" i="32615"/>
  <c r="G9" i="32615" s="1"/>
  <c r="E4" i="32615"/>
  <c r="E9" i="32615" s="1"/>
  <c r="A1" i="32615"/>
  <c r="L44" i="5"/>
  <c r="L40" i="5"/>
  <c r="L39" i="5"/>
  <c r="L38" i="5"/>
  <c r="L37" i="5"/>
  <c r="L36" i="5"/>
  <c r="L42" i="5" s="1"/>
  <c r="A34" i="32538"/>
  <c r="A35" i="32538" s="1"/>
  <c r="A36" i="32538" s="1"/>
  <c r="A37" i="32538" s="1"/>
  <c r="A38" i="32538" s="1"/>
  <c r="A39" i="32538" s="1"/>
  <c r="A40" i="32538" s="1"/>
  <c r="A41" i="32538" s="1"/>
  <c r="A42" i="32538" s="1"/>
  <c r="F3" i="32538"/>
  <c r="F2" i="32538"/>
  <c r="J44" i="5"/>
  <c r="J40" i="5"/>
  <c r="J39" i="5"/>
  <c r="E38" i="5"/>
  <c r="A38" i="5"/>
  <c r="J37" i="5"/>
  <c r="E37" i="5"/>
  <c r="D37" i="5"/>
  <c r="A37" i="5"/>
  <c r="J36" i="5"/>
  <c r="J42" i="5" s="1"/>
  <c r="K42" i="5" s="1"/>
  <c r="E36" i="5"/>
  <c r="D36" i="5"/>
  <c r="A36" i="5"/>
  <c r="E35" i="5"/>
  <c r="D35" i="5"/>
  <c r="A35" i="5"/>
  <c r="E34" i="5"/>
  <c r="D34" i="5"/>
  <c r="A34" i="5"/>
  <c r="E33" i="5"/>
  <c r="D33" i="5"/>
  <c r="A33" i="5"/>
  <c r="E32" i="5"/>
  <c r="D32" i="5"/>
  <c r="A32" i="5"/>
  <c r="E31" i="5"/>
  <c r="D31" i="5"/>
  <c r="A31" i="5"/>
  <c r="E30" i="5"/>
  <c r="D30" i="5"/>
  <c r="A30" i="5"/>
  <c r="E29" i="5"/>
  <c r="D29" i="5"/>
  <c r="A29" i="5"/>
  <c r="E28" i="5"/>
  <c r="D28" i="5"/>
  <c r="A28" i="5"/>
  <c r="E27" i="5"/>
  <c r="D27" i="5"/>
  <c r="A27" i="5"/>
  <c r="E26" i="5"/>
  <c r="D26" i="5"/>
  <c r="A26" i="5"/>
  <c r="E25" i="5"/>
  <c r="D25" i="5"/>
  <c r="A25" i="5"/>
  <c r="E24" i="5"/>
  <c r="D24" i="5"/>
  <c r="A24" i="5"/>
  <c r="E23" i="5"/>
  <c r="D23" i="5"/>
  <c r="A23" i="5"/>
  <c r="E22" i="5"/>
  <c r="D22" i="5"/>
  <c r="A22" i="5"/>
  <c r="A21" i="5"/>
  <c r="F3" i="5"/>
  <c r="F2" i="5"/>
  <c r="K37" i="5" l="1"/>
  <c r="K39" i="5"/>
  <c r="K40" i="5"/>
  <c r="K36" i="5"/>
  <c r="E21" i="5"/>
  <c r="E40" i="5" s="1"/>
  <c r="D21" i="5"/>
  <c r="D40" i="5" s="1"/>
  <c r="J38" i="5"/>
  <c r="K38" i="5" s="1"/>
  <c r="F6" i="32615"/>
  <c r="F7" i="32615"/>
  <c r="F8" i="32615"/>
  <c r="F4" i="32615"/>
  <c r="F9" i="32615"/>
  <c r="F5" i="32615"/>
  <c r="D38" i="5" l="1"/>
  <c r="A20" i="32615" l="1"/>
  <c r="A21" i="32615" l="1"/>
  <c r="A22" i="32615" s="1"/>
  <c r="A23" i="32615" l="1"/>
  <c r="A24" i="32615" l="1"/>
  <c r="A25" i="32615" l="1"/>
  <c r="A26" i="32615" s="1"/>
  <c r="A27" i="32615" s="1"/>
  <c r="A28" i="32615" s="1"/>
  <c r="A29" i="32615" s="1"/>
  <c r="A30" i="32615" s="1"/>
  <c r="A31" i="32615" s="1"/>
  <c r="A32" i="32615" s="1"/>
  <c r="A33" i="32615" s="1"/>
  <c r="A34" i="32615" s="1"/>
  <c r="A35" i="32615" s="1"/>
  <c r="A36" i="32615" s="1"/>
  <c r="A37" i="32615" s="1"/>
  <c r="A38" i="32615" s="1"/>
  <c r="A39" i="32615" s="1"/>
  <c r="A40" i="32615" s="1"/>
  <c r="A41" i="32615" s="1"/>
  <c r="A42" i="32615" s="1"/>
  <c r="A43" i="32615" s="1"/>
  <c r="A44" i="32615" s="1"/>
  <c r="A45" i="32615" s="1"/>
  <c r="A46" i="32615" s="1"/>
  <c r="A47" i="32615" s="1"/>
  <c r="A48" i="32615" s="1"/>
  <c r="A49" i="32615" s="1"/>
  <c r="A50" i="32615" s="1"/>
  <c r="A51" i="32615" s="1"/>
  <c r="A52" i="32615" s="1"/>
  <c r="A53" i="32615" s="1"/>
  <c r="A54" i="32615" s="1"/>
  <c r="A55" i="32615" s="1"/>
  <c r="A56" i="32615" s="1"/>
  <c r="A57" i="32615" s="1"/>
  <c r="A58" i="32615" s="1"/>
  <c r="A59" i="326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27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27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27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27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27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27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27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27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27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27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27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27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27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27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<sst xmlns="http://schemas.openxmlformats.org/spreadsheetml/2006/main" count="758" uniqueCount="244">
  <si>
    <t>当前Test周期</t>
  </si>
  <si>
    <t>公司信息</t>
  </si>
  <si>
    <t>Test周期信息</t>
  </si>
  <si>
    <t>属性</t>
  </si>
  <si>
    <t>值</t>
  </si>
  <si>
    <t>公司</t>
  </si>
  <si>
    <t>MetaShare Inc.</t>
  </si>
  <si>
    <t>周期名称</t>
  </si>
  <si>
    <t>Release 1.1</t>
  </si>
  <si>
    <t>部门</t>
  </si>
  <si>
    <t>开发部</t>
  </si>
  <si>
    <t>Test周期类型</t>
  </si>
  <si>
    <t>街道地址</t>
  </si>
  <si>
    <t>丈八一路汇鑫IBC</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</si>
  <si>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</si>
  <si>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</si>
  <si>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</si>
  <si>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</si>
  <si>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</si>
  <si>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</si>
  <si>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</si>
  <si>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</si>
  <si>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</si>
  <si>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</si>
  <si>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</si>
  <si>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</si>
  <si>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</si>
  <si>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</si>
  <si>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</si>
  <si>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</si>
  <si>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</si>
  <si>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</si>
  <si>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</si>
  <si>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</si>
  <si>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</si>
  <si>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</si>
  <si>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</si>
  <si>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</si>
  <si>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</si>
  <si>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</si>
  <si>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</si>
  <si>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</si>
  <si>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</si>
  <si>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</si>
  <si>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</si>
  <si>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</si>
  <si>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</si>
  <si>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</si>
  <si>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</si>
  <si>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</si>
  <si>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</si>
  <si>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</si>
  <si>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</si>
  <si>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</si>
  <si>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</si>
  <si>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</si>
  <si>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</si>
  <si>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</si>
  <si>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</si>
  <si>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</si>
  <si>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</si>
  <si>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</si>
  <si>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Use Case</t>
  </si>
  <si>
    <t>No.</t>
  </si>
  <si>
    <t>Name</t>
  </si>
  <si>
    <t>Comments</t>
  </si>
  <si>
    <t>Test Case Results</t>
  </si>
  <si>
    <t>U</t>
  </si>
  <si>
    <t>P</t>
  </si>
  <si>
    <t>F</t>
  </si>
  <si>
    <t>S</t>
  </si>
  <si>
    <t>B</t>
  </si>
  <si>
    <t>TC#</t>
  </si>
  <si>
    <t xml:space="preserve">
Expeced Result</t>
  </si>
  <si>
    <t>Test Result</t>
  </si>
  <si>
    <t>Test Date</t>
  </si>
  <si>
    <t>Test
Time</t>
  </si>
  <si>
    <t>n/a</t>
  </si>
  <si>
    <t>Copy test case rows and insert-paste here to shift down the gray lines and preserve the automatic calculations.</t>
  </si>
  <si>
    <t>Test Script Name:</t>
  </si>
  <si>
    <t>TC #:</t>
  </si>
  <si>
    <t>Scenario/Purpose</t>
  </si>
  <si>
    <t>Target Test Case:</t>
  </si>
  <si>
    <t>Testing Requirements:</t>
  </si>
  <si>
    <t>Prerequisite:</t>
  </si>
  <si>
    <t>Tester:</t>
  </si>
  <si>
    <t>Date:</t>
  </si>
  <si>
    <t xml:space="preserve">Version: </t>
  </si>
  <si>
    <t>1.0</t>
  </si>
  <si>
    <t>Time:</t>
  </si>
  <si>
    <t>Step</t>
  </si>
  <si>
    <t>Description</t>
  </si>
  <si>
    <t>Expected Results</t>
  </si>
  <si>
    <t>Defect/Comments</t>
  </si>
  <si>
    <t>End of Test Case</t>
  </si>
  <si>
    <t>Value</t>
  </si>
  <si>
    <t>Result</t>
  </si>
  <si>
    <t xml:space="preserve">
Test Script</t>
  </si>
  <si>
    <t>UC018-update direction for rig board of lsd</t>
  </si>
  <si>
    <t>UC006</t>
    <phoneticPr fontId="8" type="noConversion"/>
  </si>
  <si>
    <t>Alice</t>
    <phoneticPr fontId="8" type="noConversion"/>
  </si>
  <si>
    <t/>
  </si>
  <si>
    <t xml:space="preserve"> </t>
  </si>
  <si>
    <t xml:space="preserve">Reschedule Blend Request on Blend column of Rig Board </t>
    <phoneticPr fontId="8" type="noConversion"/>
  </si>
  <si>
    <t>Reschedule Blend section will be displayed</t>
  </si>
  <si>
    <t>Select a blend from which user has scheduled blend request and right click on mouse</t>
  </si>
  <si>
    <t>System will display a list of menus containing  Reschedule  Blend 
Request</t>
  </si>
  <si>
    <t>CLick Reschedule Blend</t>
  </si>
  <si>
    <t>Revise blend information
Previous: BlendTest, unchecked
Current :  BlendTest, checked
Previous: Amount = 101  
Current:   Amount = 11</t>
  </si>
  <si>
    <t>Save change successfully</t>
  </si>
  <si>
    <t>Check ProductHaulLoad.BlendTestingStatus</t>
  </si>
  <si>
    <t>BlendTestingStatus状态为None，
数据库存储为1</t>
  </si>
  <si>
    <t>Check second level menu of Schedule Blend</t>
  </si>
  <si>
    <t>ECOlit 1325+ Additives - 11T
tooltip：Scheduled</t>
  </si>
  <si>
    <t>Check second level menu of Haul Blend</t>
  </si>
  <si>
    <t xml:space="preserve">ECOlit 1325+ Additives - 11T
tooltip：Scheduled
</t>
  </si>
  <si>
    <t>Required Fileds Test -Unable to save the change if mandatory fields have not been filled with.</t>
  </si>
  <si>
    <t>Select the blend which user has schedled blend request from and Right click mouse</t>
  </si>
  <si>
    <t xml:space="preserve"> User has scheduled blend request from a blend of Rig Board.</t>
  </si>
  <si>
    <t>System will display a list of menu including Reschedule Blend Request</t>
  </si>
  <si>
    <t>Click Reschedule Blend menu</t>
  </si>
  <si>
    <t>Scheduled Blend will be displayed</t>
  </si>
  <si>
    <t>Select Blend record in scheduled status</t>
  </si>
  <si>
    <t>System will display Reschedule Blend section</t>
  </si>
  <si>
    <t>Revise scheduled blend with below information.
Base Blend = ECOlite 1325
Amount = 0
Bulk Plant = EDM Bulk Plant
Load to Bin = 1772</t>
  </si>
  <si>
    <t>System will display a reminder,
"Amount is Required".</t>
  </si>
  <si>
    <t>Revise scheduled blend with below information.
Base Blend = ECOlite 1325
Amount = 10
Bulk Plant = none
Load to Bin = 1772</t>
  </si>
  <si>
    <t>System will display a reminder,
"Bulk Plant is required".</t>
  </si>
  <si>
    <t>Content and Status of Scheduled Blend Request will be dsipalyed on Second Level menu of Reschedule Blend Request</t>
  </si>
  <si>
    <t>User has schedule blend request .
Blend Request 1 = Scheduled
Blend Request 2 = Blending
Blend Request 3 = Load
Blend Request 4 = Scheduled
Blend Request 5 = Onlocation</t>
  </si>
  <si>
    <t>Select a blend in which scheduled blend exists, Right click on Blend</t>
  </si>
  <si>
    <t xml:space="preserve">System will display a list of menu:
</t>
  </si>
  <si>
    <t>Click Reschedule Blend Request</t>
  </si>
  <si>
    <t>System will display scheduled blend in below format.
【Base Blend】+【Additives】+【Amount】
For example:【PRODUCTIONmix EC + Additives-2t】</t>
  </si>
  <si>
    <t>ProductHaulLoadLifeStatus = Scheduled</t>
  </si>
  <si>
    <t>User is able to click the record to reschedule blend request</t>
  </si>
  <si>
    <t>ProductHaulLoadLifeStatus = Blending</t>
  </si>
  <si>
    <t>Unble to click the record to reschedule blend request</t>
  </si>
  <si>
    <t>ProductHaulLoadLifeStatus = Completed</t>
  </si>
  <si>
    <t>Unable to click the record to reschedule blend request</t>
  </si>
  <si>
    <t>ProductHaulLoadLifeStatus = BlendCompleted</t>
  </si>
  <si>
    <t>ProductHaulLoadLifeStatus = Loaded</t>
  </si>
  <si>
    <t>ProductHaulLoadLifeStatus = Onlocation</t>
  </si>
  <si>
    <t>Existing blend schedule created 
(No checkbox was checked. Test amount/mix water change)</t>
  </si>
  <si>
    <t>click server point "[XXXX]"</t>
  </si>
  <si>
    <t>PAGE REFRESH and show rig job list</t>
  </si>
  <si>
    <t>Locate rig job [CompanyName]/[Rig Name]</t>
  </si>
  <si>
    <t>Company Name:
Rig:
Bin:</t>
  </si>
  <si>
    <t>Right-click on bin [XXX]</t>
  </si>
  <si>
    <t xml:space="preserve">Context menu pops up, shows following items:
Schedule Blend (enabled)
Rescheule Blend(enabled with red arrow)
Cancel Blend (enabled with red arrow)
</t>
  </si>
  <si>
    <t>mouse move to "Re-schedule Product Haul"  arrow  icon</t>
  </si>
  <si>
    <t>second level Context menu show up, "[Crew Description]-[Expected On Location Time]" link shows in the the menu list.</t>
  </si>
  <si>
    <t>Move mouse over  the red arrow after  '[Crew Description]-[Expected On Location Time]'</t>
  </si>
  <si>
    <t xml:space="preserve">Third level context menu pops up lists links in following format
"[Base Blend]+Additives-[Amount]t"
</t>
  </si>
  <si>
    <t>Click on "[Base Blend]+Additives-[Amount]t"</t>
  </si>
  <si>
    <t xml:space="preserve">A Diaglog form pops up with title "[Base Blend]+Additives-[Amount]t"
Program Id is  filled [XXXXX] and disabled
Customer is  filled [XXXX} and disabled
Job Type is filled [XXXX],can't edit
Base Blend is filled [[Base Blend] + Additives] and disabled
Base Blend Tonnage is  SELECTED
Amount water is filled [0000]
Mix water is filled [0000]
Blend Test is not checked and disabled
Bulk Plant is filled [xxxx]
Load to Bin filled [xxxx] and disabled
</t>
  </si>
  <si>
    <t>update Amount value</t>
  </si>
  <si>
    <t>filled another value</t>
  </si>
  <si>
    <t>update Mix Water</t>
  </si>
  <si>
    <t>click "Bulk Plant" dropdown</t>
  </si>
  <si>
    <t>"bulk plant" options open</t>
  </si>
  <si>
    <t>select  another  option</t>
  </si>
  <si>
    <t>"bulk plant" show the selected one</t>
  </si>
  <si>
    <t>click "Existing Haul"</t>
  </si>
  <si>
    <t>Existing Haul  list open</t>
  </si>
  <si>
    <t>select  another  "existing hual"</t>
  </si>
  <si>
    <t>"Existing Haul" show the selected one</t>
  </si>
  <si>
    <t>Click "Save" button</t>
  </si>
  <si>
    <t>"ReSchedule Blend" form is closed without errors,refresh page.</t>
  </si>
  <si>
    <t>Right-click on bin [XXX] of just reschedule one</t>
  </si>
  <si>
    <t>A Diaglog form pops up with title "[Base Blend]+Additives-[Amount]t"
Bulk Plant is filled with just selected one</t>
  </si>
  <si>
    <t>Click "Product Haul" in top menu</t>
  </si>
  <si>
    <t>"Schedule Blend" form is closed without errors,refresh page.
Product Haul list is loaded</t>
  </si>
  <si>
    <t>Click on the  record of the just reschedule blend</t>
  </si>
  <si>
    <t>First record is highlighted</t>
  </si>
  <si>
    <t>Click on "Print" icon in toolbar</t>
  </si>
  <si>
    <t>Load Sheet page is open, "Blend Breakdown Sheet" and "Blend Load Sheet" are displayed
Both sheets' header section data of Base Blend Weight is just amount filled data,header section data of Mix Water is just mix water filled</t>
  </si>
  <si>
    <t>Existing blend schedule created
 (No checkbox was checked. Test amount/mix water change)</t>
  </si>
  <si>
    <t>Locate rig job
 [CompanyName]/[Rig Name]</t>
  </si>
  <si>
    <t>mouse move to "Reschedule blend"  arrow  icon</t>
  </si>
  <si>
    <t>Move mouse over  the red arrow after "[Crew Description]-[Expected On Location Time]"</t>
  </si>
  <si>
    <t xml:space="preserve">A Diaglog form pops up with title "[Base Blend]+Additives-[Amount]t"
Program Id is  filled [XXXXX] and disabled
Customer is  filled [XXXX} and disabled
Job Type is filled [XXXX],can't edit
Base Blend is filled [[Base Blend] + Additives] and disabled
Base Blend Tonnage is  SELECTED
Amount water is filled [0000]
Mix water is filled [0000]
Blend Test is not checked and disabled
Bulk Plant is filled [xxxx] 
Load to Bin filled [xxxx] and disabled
</t>
  </si>
  <si>
    <t>click "Total Blend Tonnage"</t>
  </si>
  <si>
    <t>Total Blend Tonnage is checked
Base Blend Tonnage is not checked</t>
  </si>
  <si>
    <t>"Schedule Blend" form is closed without errors,refresh page.</t>
  </si>
  <si>
    <t xml:space="preserve">Load Sheet page is open, "Blend Breakdown Sheet" and "Blend Load Sheet" are displayed
Both sheets' header section data of Total Weight is just amount filled data,header section data of Mix Water is just mix water filled
</t>
  </si>
  <si>
    <t>Reschedule Blend Request Button will be enabled when there exists Blend Request</t>
  </si>
  <si>
    <t>Login Sanjel e-Service Online, 
Navigate to Rig Board section, 
Scheduled Blend Request exists
Rig: Advantage
Blend: 20.8t</t>
  </si>
  <si>
    <t xml:space="preserve">Click on Blend </t>
  </si>
  <si>
    <t>System will display a list of menu</t>
  </si>
  <si>
    <t>Click on Reschedule Blend Request</t>
  </si>
  <si>
    <t>Blend in Scheduled status will be displayed</t>
  </si>
  <si>
    <t>Click on ECOlite 1325 + Additives -16t</t>
  </si>
  <si>
    <t xml:space="preserve">System will display below information.
Call Sheet Number: 1110615
Base Blend: ECOlite 1325
Base Blend Tonnage: checked
Amount: 16.264
Mix Water: 1.417
Blend Test: unchecked
Load to Bin: Silo10
Estimated Load Time: 11/16/2023 21:26
</t>
  </si>
  <si>
    <t>change amount</t>
  </si>
  <si>
    <t>Amount = 10</t>
  </si>
  <si>
    <t xml:space="preserve">tick up blend test </t>
  </si>
  <si>
    <t>blend test is checked</t>
  </si>
  <si>
    <t>change Bulk Plant</t>
  </si>
  <si>
    <t>Bulk Plant = EMD bulk plant</t>
  </si>
  <si>
    <t>change Load to Bin</t>
  </si>
  <si>
    <t>Load to Bin = P-tank 1912</t>
  </si>
  <si>
    <t>click save</t>
  </si>
  <si>
    <t>System will display a confirm window.
Alert: Bin is overloaded.
Bin P-Tank 1912 remaining loadable capacity is 0t.
16t on the way.
Currently scheduled 10t.
Do you want to continue the operation?</t>
  </si>
  <si>
    <t>Click Yes</t>
  </si>
  <si>
    <t>Scheduled blend amount is more than selected blend required amount.
Click "Yes" to continue ,Click "No" to return.</t>
  </si>
  <si>
    <t>click Yes</t>
  </si>
  <si>
    <t>Reschedule Blend Request Successfully</t>
  </si>
  <si>
    <t>click Blend 20.8t again and click Reschedule Blend Request</t>
  </si>
  <si>
    <t>ECOlite 1325 + Additives -10t</t>
  </si>
  <si>
    <t>click ECOlite 1325 + Additives -10t</t>
  </si>
  <si>
    <t>System will display below information.
Call Sheet Number: 1110615
Base Blend: ECOlite 1325
Base Blend Tonnage: checked
Amount: 10.165
Mix Water: 1.417
Blend Test: checked
Load to Bin: P-tank 1912
Estimated Load Time: 11/16/2023 21:49</t>
  </si>
  <si>
    <t>Reschedule Blend Request button will be enabled only when there is blend request</t>
  </si>
  <si>
    <t>Login Sanjel e-Service Online
Click Rig Board 
No Blend Records existed, 
Reschedule Blend Request button is disabled</t>
  </si>
  <si>
    <t>Click on Blend column</t>
  </si>
  <si>
    <t>System will display a list of  menu
Need a haul
Schedule Product Haul
Reschedule Product Haul
Cancel Product Haul
On Location
Update the Blend
Schedule Blend Request
Reschedule Blend Request
Cancel Blend Request
Haul Blend</t>
  </si>
  <si>
    <t>check Reschedule Blend Request menu</t>
  </si>
  <si>
    <t>Reschedule Blend Request Section is in gray and uneditable</t>
  </si>
  <si>
    <t xml:space="preserve">check Cancel Blend Request menu </t>
  </si>
  <si>
    <t xml:space="preserve">Cancel Product Haul is in gray and uneditable </t>
  </si>
  <si>
    <t>check Haul Blend menu</t>
  </si>
  <si>
    <t>Haul Blend is in gray and uneditable</t>
  </si>
  <si>
    <t>UC010.001</t>
  </si>
  <si>
    <t>UC010.001</t>
    <phoneticPr fontId="8" type="noConversion"/>
  </si>
  <si>
    <t>UC010.002</t>
  </si>
  <si>
    <t>UC010.002</t>
    <phoneticPr fontId="8" type="noConversion"/>
  </si>
  <si>
    <t>UC010.003</t>
    <phoneticPr fontId="8" type="noConversion"/>
  </si>
  <si>
    <t>UC010.004</t>
    <phoneticPr fontId="8" type="noConversion"/>
  </si>
  <si>
    <t>UC010.005</t>
    <phoneticPr fontId="8" type="noConversion"/>
  </si>
  <si>
    <t>UC010.006</t>
    <phoneticPr fontId="8" type="noConversion"/>
  </si>
  <si>
    <t xml:space="preserve">Reschedule Blend Request from Blend of Rig Board-- Tick up Blend Test </t>
    <phoneticPr fontId="8" type="noConversion"/>
  </si>
  <si>
    <t>Reschedule Blend Request from Blend of Rig Board-- Required Fileds Test</t>
    <phoneticPr fontId="8" type="noConversion"/>
  </si>
  <si>
    <t>Reschedule Blend Request from Blend of Rig Board -- Second Level Menu will display history record in correct format</t>
    <phoneticPr fontId="8" type="noConversion"/>
  </si>
  <si>
    <t>Reschedule Blend Request from Blend of Rig Board -- 
Second Level Menu will display history record in correct format</t>
    <phoneticPr fontId="8" type="noConversion"/>
  </si>
  <si>
    <t>ReSchedule Blend From Bin(change Amount/Mix Water/Bulk Plant)</t>
    <phoneticPr fontId="8" type="noConversion"/>
  </si>
  <si>
    <t>ReSchedule Blend From Bin(No checkbox was checked. Test Base Blend Tonnage And Total Blend Tonnage/amount/mix water change)</t>
    <phoneticPr fontId="8" type="noConversion"/>
  </si>
  <si>
    <t>Reschedule Blend Request from Blend of Rig Board-- Blend History exists</t>
    <phoneticPr fontId="8" type="noConversion"/>
  </si>
  <si>
    <t>Reschedule Blend Request from Blend of Rig Board-- No Blend Records</t>
    <phoneticPr fontId="8" type="noConversion"/>
  </si>
  <si>
    <t>UC010-001</t>
    <phoneticPr fontId="8" type="noConversion"/>
  </si>
  <si>
    <t>UC010-002</t>
    <phoneticPr fontId="8" type="noConversion"/>
  </si>
  <si>
    <t>UC010-003</t>
    <phoneticPr fontId="8" type="noConversion"/>
  </si>
  <si>
    <t>UC010-004</t>
    <phoneticPr fontId="8" type="noConversion"/>
  </si>
  <si>
    <t>UC010-005</t>
    <phoneticPr fontId="8" type="noConversion"/>
  </si>
  <si>
    <t>UC010-006</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</si>
</sst>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 "/>
    <numFmt numFmtId="177" formatCode="0.0\ \h"/>
    <numFmt numFmtId="178" formatCode="0\ \m"/>
    <numFmt numFmtId="179" formatCode="d\-mmm\-yyyy"/>
    <numFmt numFmtId="180" formatCode="mmmm\ d\,\ yyyy"/>
    <numFmt numFmtId="181" formatCode="#,##0.0\ \h"/>
  </numFmts>
  <fonts count="46" x14ac:knownFonts="1">
    <font>
      <sz val="10"/>
      <name val="Arial"/>
      <charset val="134"/>
    </font>
    <font>
      <sz val="11"/>
      <color theme="1"/>
      <name val="宋体"/>
      <family val="2"/>
      <scheme val="minor"/>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family val="3"/>
      <charset val="134"/>
    </font>
    <font>
      <b/>
      <sz val="10"/>
      <color rgb="FFFFFFFF"/>
      <name val="Arial"/>
      <family val="2"/>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b/>
      <u/>
      <sz val="9"/>
      <name val="Tahoma"/>
      <family val="2"/>
    </font>
    <font>
      <b/>
      <sz val="9"/>
      <name val="Tahoma"/>
      <family val="2"/>
    </font>
    <font>
      <sz val="9"/>
      <name val="Tahoma"/>
      <family val="2"/>
    </font>
    <font>
      <u/>
      <sz val="9"/>
      <name val="Tahoma"/>
      <family val="2"/>
    </font>
    <font>
      <sz val="10"/>
      <name val="Tahoma"/>
      <family val="2"/>
    </font>
    <font>
      <b/>
      <u/>
      <sz val="10"/>
      <name val="Tahoma"/>
      <family val="2"/>
    </font>
    <font>
      <sz val="10"/>
      <name val="Arial"/>
      <family val="2"/>
    </font>
    <font>
      <sz val="11"/>
      <color indexed="8"/>
      <name val="宋体"/>
      <family val="2"/>
      <scheme val="minor"/>
    </font>
    <font>
      <b/>
      <sz val="10"/>
      <name val="宋体"/>
      <family val="3"/>
      <charset val="134"/>
    </font>
    <font>
      <u/>
      <sz val="9"/>
      <color theme="10"/>
      <name val="Arial"/>
      <family val="2"/>
    </font>
    <font>
      <sz val="9"/>
      <color theme="1"/>
      <name val="Arial"/>
      <family val="2"/>
    </font>
  </fonts>
  <fills count="9">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s>
  <borders count="55">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right style="medium">
        <color indexed="12"/>
      </right>
      <top/>
      <bottom style="medium">
        <color indexed="12"/>
      </bottom>
      <diagonal/>
    </border>
    <border>
      <left/>
      <right/>
      <top/>
      <bottom style="double">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bottom style="medium">
        <color auto="1"/>
      </bottom>
      <diagonal/>
    </border>
    <border>
      <left/>
      <right/>
      <top style="thin">
        <color auto="1"/>
      </top>
      <bottom style="medium">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style="medium">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right/>
      <top/>
      <bottom style="thin">
        <color auto="1"/>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style="medium">
        <color auto="1"/>
      </left>
      <right/>
      <top style="double">
        <color auto="1"/>
      </top>
      <bottom style="thin">
        <color auto="1"/>
      </bottom>
      <diagonal/>
    </border>
    <border>
      <left/>
      <right style="thin">
        <color auto="1"/>
      </right>
      <top style="double">
        <color auto="1"/>
      </top>
      <bottom/>
      <diagonal/>
    </border>
    <border>
      <left style="thin">
        <color auto="1"/>
      </left>
      <right style="thin">
        <color auto="1"/>
      </right>
      <top style="medium">
        <color auto="1"/>
      </top>
      <bottom style="thin">
        <color auto="1"/>
      </bottom>
      <diagonal/>
    </border>
  </borders>
  <cellStyleXfs count="7">
    <xf numFmtId="0" fontId="0" fillId="0" borderId="0"/>
    <xf numFmtId="0" fontId="2" fillId="0" borderId="0" applyNumberFormat="0" applyFill="0" applyBorder="0" applyAlignment="0" applyProtection="0">
      <alignment vertical="top"/>
      <protection locked="0"/>
    </xf>
    <xf numFmtId="9" fontId="41" fillId="0" borderId="0" applyFont="0" applyFill="0" applyBorder="0" applyAlignment="0" applyProtection="0"/>
    <xf numFmtId="0" fontId="2" fillId="0" borderId="0" applyNumberFormat="0" applyFill="0" applyBorder="0" applyAlignment="0" applyProtection="0">
      <alignment vertical="top"/>
      <protection locked="0"/>
    </xf>
    <xf numFmtId="0" fontId="41" fillId="0" borderId="0"/>
    <xf numFmtId="9" fontId="41" fillId="0" borderId="0" applyFont="0" applyFill="0" applyBorder="0" applyAlignment="0" applyProtection="0"/>
    <xf numFmtId="0" fontId="42" fillId="0" borderId="0">
      <alignment vertical="center"/>
    </xf>
  </cellStyleXfs>
  <cellXfs count="287">
    <xf numFmtId="0" fontId="0" fillId="0" borderId="0" xfId="0"/>
    <xf numFmtId="0" fontId="3" fillId="2" borderId="0" xfId="0" applyFont="1" applyFill="1"/>
    <xf numFmtId="0" fontId="0" fillId="2" borderId="0" xfId="0" applyFill="1"/>
    <xf numFmtId="0" fontId="0" fillId="2" borderId="0" xfId="0" applyFill="1" applyAlignment="1">
      <alignment horizontal="center"/>
    </xf>
    <xf numFmtId="0" fontId="4" fillId="4" borderId="0" xfId="0" applyFont="1" applyFill="1" applyAlignment="1">
      <alignment horizontal="left"/>
    </xf>
    <xf numFmtId="0" fontId="5" fillId="4" borderId="0" xfId="0" applyFont="1" applyFill="1" applyAlignment="1">
      <alignment horizontal="left"/>
    </xf>
    <xf numFmtId="0" fontId="6" fillId="3" borderId="9" xfId="0" applyFont="1" applyFill="1" applyBorder="1" applyAlignment="1">
      <alignment vertical="top"/>
    </xf>
    <xf numFmtId="0" fontId="6" fillId="3" borderId="10" xfId="0" applyFont="1" applyFill="1" applyBorder="1" applyAlignment="1">
      <alignment vertical="top"/>
    </xf>
    <xf numFmtId="0" fontId="6" fillId="3" borderId="11" xfId="0" applyFont="1" applyFill="1" applyBorder="1" applyAlignment="1">
      <alignment vertical="top"/>
    </xf>
    <xf numFmtId="0" fontId="7" fillId="2" borderId="9" xfId="0" applyFont="1" applyFill="1" applyBorder="1" applyAlignment="1">
      <alignment horizontal="center" vertical="center" wrapText="1"/>
    </xf>
    <xf numFmtId="0" fontId="7" fillId="2" borderId="9" xfId="0" applyNumberFormat="1" applyFont="1" applyFill="1" applyBorder="1" applyAlignment="1">
      <alignment horizontal="center" vertical="center" wrapText="1"/>
    </xf>
    <xf numFmtId="9" fontId="7" fillId="2" borderId="12" xfId="2" applyFont="1" applyFill="1" applyBorder="1" applyAlignment="1">
      <alignment horizontal="center" vertical="center" wrapText="1"/>
    </xf>
    <xf numFmtId="177" fontId="8" fillId="2" borderId="11" xfId="0" applyNumberFormat="1" applyFont="1" applyFill="1" applyBorder="1" applyAlignment="1">
      <alignment horizontal="center" vertical="center" wrapText="1"/>
    </xf>
    <xf numFmtId="177" fontId="8" fillId="2" borderId="13" xfId="0" applyNumberFormat="1" applyFont="1" applyFill="1" applyBorder="1" applyAlignment="1">
      <alignment horizontal="center" vertical="center" wrapText="1"/>
    </xf>
    <xf numFmtId="0" fontId="3" fillId="4" borderId="0" xfId="0" applyFont="1" applyFill="1" applyBorder="1"/>
    <xf numFmtId="0" fontId="3" fillId="4" borderId="0" xfId="0" applyFont="1" applyFill="1"/>
    <xf numFmtId="9" fontId="7" fillId="2" borderId="14" xfId="2" applyFont="1" applyFill="1" applyBorder="1" applyAlignment="1">
      <alignment horizontal="center" vertical="center" wrapText="1"/>
    </xf>
    <xf numFmtId="0" fontId="7" fillId="5" borderId="15" xfId="0" applyFont="1" applyFill="1" applyBorder="1" applyAlignment="1">
      <alignment horizontal="left" vertical="center" wrapText="1"/>
    </xf>
    <xf numFmtId="0" fontId="7" fillId="5" borderId="16" xfId="0" applyNumberFormat="1" applyFont="1" applyFill="1" applyBorder="1" applyAlignment="1">
      <alignment horizontal="center" vertical="center" wrapText="1"/>
    </xf>
    <xf numFmtId="9" fontId="7" fillId="5" borderId="15" xfId="2" applyNumberFormat="1" applyFont="1" applyFill="1" applyBorder="1" applyAlignment="1">
      <alignment horizontal="center" vertical="center" wrapText="1"/>
    </xf>
    <xf numFmtId="177" fontId="7" fillId="5" borderId="16" xfId="0" applyNumberFormat="1" applyFont="1" applyFill="1" applyBorder="1" applyAlignment="1">
      <alignment horizontal="center" vertical="center" wrapText="1"/>
    </xf>
    <xf numFmtId="0" fontId="7" fillId="2" borderId="9" xfId="0" applyFont="1" applyFill="1" applyBorder="1" applyAlignment="1">
      <alignment horizontal="left" vertical="center" wrapText="1"/>
    </xf>
    <xf numFmtId="0" fontId="7" fillId="2" borderId="17" xfId="0" applyNumberFormat="1" applyFont="1" applyFill="1" applyBorder="1" applyAlignment="1">
      <alignment horizontal="center" vertical="center" wrapText="1"/>
    </xf>
    <xf numFmtId="9" fontId="7" fillId="2" borderId="9" xfId="2" applyNumberFormat="1" applyFont="1" applyFill="1" applyBorder="1" applyAlignment="1">
      <alignment horizontal="right" vertical="center" wrapText="1"/>
    </xf>
    <xf numFmtId="177" fontId="7" fillId="2" borderId="16" xfId="0" applyNumberFormat="1" applyFont="1" applyFill="1" applyBorder="1" applyAlignment="1">
      <alignment horizontal="center" vertical="center" wrapText="1"/>
    </xf>
    <xf numFmtId="0" fontId="0" fillId="4" borderId="0" xfId="0" applyFill="1" applyBorder="1"/>
    <xf numFmtId="0" fontId="6" fillId="6" borderId="3" xfId="0" applyFont="1" applyFill="1" applyBorder="1" applyAlignment="1">
      <alignment horizontal="center" wrapText="1"/>
    </xf>
    <xf numFmtId="0" fontId="6" fillId="6" borderId="9" xfId="0" applyFont="1" applyFill="1" applyBorder="1" applyAlignment="1">
      <alignment horizontal="center" wrapText="1"/>
    </xf>
    <xf numFmtId="0" fontId="9" fillId="4" borderId="11" xfId="0" applyNumberFormat="1" applyFont="1" applyFill="1" applyBorder="1" applyAlignment="1">
      <alignment horizontal="center" vertical="top" wrapText="1"/>
    </xf>
    <xf numFmtId="178" fontId="0" fillId="4" borderId="7" xfId="0" applyNumberFormat="1" applyFont="1" applyFill="1" applyBorder="1" applyAlignment="1">
      <alignment horizontal="center" vertical="top" wrapText="1"/>
    </xf>
    <xf numFmtId="0" fontId="0" fillId="2" borderId="9" xfId="0" applyFont="1" applyFill="1" applyBorder="1" applyAlignment="1">
      <alignment horizontal="left" vertical="top" wrapText="1"/>
    </xf>
    <xf numFmtId="0" fontId="0" fillId="4" borderId="3" xfId="0" applyFont="1" applyFill="1" applyBorder="1" applyAlignment="1">
      <alignment vertical="top" wrapText="1"/>
    </xf>
    <xf numFmtId="0" fontId="0" fillId="4" borderId="3" xfId="0" applyFont="1" applyFill="1" applyBorder="1" applyAlignment="1">
      <alignment horizontal="left" vertical="top" wrapText="1"/>
    </xf>
    <xf numFmtId="14" fontId="0" fillId="4" borderId="3" xfId="0" applyNumberFormat="1" applyFont="1" applyFill="1" applyBorder="1" applyAlignment="1">
      <alignment horizontal="center" vertical="top" wrapText="1"/>
    </xf>
    <xf numFmtId="0" fontId="0" fillId="4" borderId="3" xfId="0" applyFont="1" applyFill="1" applyBorder="1" applyAlignment="1">
      <alignment horizontal="center" vertical="top" wrapText="1"/>
    </xf>
    <xf numFmtId="178" fontId="0" fillId="4" borderId="9" xfId="0" applyNumberFormat="1" applyFont="1" applyFill="1" applyBorder="1" applyAlignment="1">
      <alignment horizontal="left" vertical="top" wrapText="1"/>
    </xf>
    <xf numFmtId="0" fontId="3" fillId="4" borderId="0" xfId="0" applyFont="1" applyFill="1" applyBorder="1" applyAlignment="1">
      <alignment horizontal="center"/>
    </xf>
    <xf numFmtId="0" fontId="0" fillId="4" borderId="0" xfId="0" applyFill="1" applyBorder="1" applyAlignment="1">
      <alignment horizontal="center"/>
    </xf>
    <xf numFmtId="0" fontId="6" fillId="5" borderId="3" xfId="0" applyFont="1" applyFill="1" applyBorder="1" applyAlignment="1">
      <alignment horizontal="center" wrapText="1"/>
    </xf>
    <xf numFmtId="0" fontId="15" fillId="0" borderId="7" xfId="0" applyFont="1" applyBorder="1" applyAlignment="1">
      <alignment vertical="top" wrapText="1"/>
    </xf>
    <xf numFmtId="0" fontId="15" fillId="4" borderId="3" xfId="0" applyFont="1" applyFill="1" applyBorder="1" applyAlignment="1">
      <alignment horizontal="left" vertical="top" wrapText="1"/>
    </xf>
    <xf numFmtId="0" fontId="17" fillId="3" borderId="9" xfId="0" applyFont="1" applyFill="1" applyBorder="1" applyAlignment="1" applyProtection="1">
      <alignment vertical="center"/>
    </xf>
    <xf numFmtId="0" fontId="18" fillId="3" borderId="11" xfId="0" applyFont="1" applyFill="1" applyBorder="1" applyAlignment="1" applyProtection="1">
      <alignment vertical="center"/>
    </xf>
    <xf numFmtId="0" fontId="6" fillId="8" borderId="3" xfId="0" applyFont="1" applyFill="1" applyBorder="1" applyAlignment="1" applyProtection="1">
      <alignment vertical="center"/>
    </xf>
    <xf numFmtId="0" fontId="19" fillId="2" borderId="0" xfId="0" applyFont="1" applyFill="1" applyAlignment="1">
      <alignment horizontal="center"/>
    </xf>
    <xf numFmtId="0" fontId="9" fillId="2" borderId="0" xfId="0" applyFont="1" applyFill="1" applyAlignment="1">
      <alignment horizontal="center"/>
    </xf>
    <xf numFmtId="0" fontId="20" fillId="3" borderId="35" xfId="0" applyFont="1" applyFill="1" applyBorder="1" applyAlignment="1" applyProtection="1">
      <alignment vertical="center"/>
    </xf>
    <xf numFmtId="0" fontId="18" fillId="3" borderId="35" xfId="0" applyFont="1" applyFill="1" applyBorder="1" applyAlignment="1" applyProtection="1">
      <alignment vertical="center"/>
    </xf>
    <xf numFmtId="0" fontId="0" fillId="4" borderId="0" xfId="0" applyFill="1"/>
    <xf numFmtId="0" fontId="0" fillId="4" borderId="9" xfId="0" applyFill="1" applyBorder="1"/>
    <xf numFmtId="0" fontId="0" fillId="4" borderId="10" xfId="0" applyFill="1" applyBorder="1"/>
    <xf numFmtId="0" fontId="0" fillId="4" borderId="11" xfId="0" applyFill="1" applyBorder="1"/>
    <xf numFmtId="0" fontId="21" fillId="4" borderId="9" xfId="0" applyFont="1" applyFill="1" applyBorder="1"/>
    <xf numFmtId="0" fontId="21" fillId="4" borderId="10" xfId="0" applyFont="1" applyFill="1" applyBorder="1"/>
    <xf numFmtId="0" fontId="21" fillId="4" borderId="11" xfId="0" applyFont="1" applyFill="1" applyBorder="1"/>
    <xf numFmtId="0" fontId="21" fillId="4" borderId="0" xfId="0" applyFont="1" applyFill="1"/>
    <xf numFmtId="0" fontId="17" fillId="3" borderId="9" xfId="0" applyFont="1" applyFill="1" applyBorder="1" applyAlignment="1" applyProtection="1">
      <alignment horizontal="left" vertical="center"/>
    </xf>
    <xf numFmtId="0" fontId="17" fillId="3" borderId="10" xfId="0" applyFont="1" applyFill="1" applyBorder="1" applyAlignment="1" applyProtection="1">
      <alignment horizontal="left" vertical="center"/>
    </xf>
    <xf numFmtId="0" fontId="17" fillId="3" borderId="11"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6" fillId="4" borderId="0" xfId="0" applyFont="1" applyFill="1" applyBorder="1" applyAlignment="1" applyProtection="1">
      <alignment horizontal="center" vertical="center"/>
    </xf>
    <xf numFmtId="0" fontId="22" fillId="8" borderId="3" xfId="0" applyFont="1" applyFill="1" applyBorder="1" applyAlignment="1" applyProtection="1">
      <alignment horizontal="center" vertical="center"/>
    </xf>
    <xf numFmtId="0" fontId="22" fillId="4" borderId="0" xfId="0" applyFont="1" applyFill="1" applyBorder="1" applyAlignment="1" applyProtection="1">
      <alignment horizontal="center" vertical="center"/>
    </xf>
    <xf numFmtId="0" fontId="23" fillId="2" borderId="34" xfId="0" applyFont="1" applyFill="1" applyBorder="1" applyAlignment="1" applyProtection="1">
      <alignment horizontal="center" vertical="center"/>
    </xf>
    <xf numFmtId="0" fontId="24" fillId="4" borderId="34" xfId="0" applyFont="1" applyFill="1" applyBorder="1" applyAlignment="1" applyProtection="1">
      <alignment vertical="center"/>
    </xf>
    <xf numFmtId="176" fontId="9" fillId="4" borderId="34" xfId="0" applyNumberFormat="1" applyFont="1" applyFill="1" applyBorder="1" applyAlignment="1" applyProtection="1">
      <alignment horizontal="right" vertical="center"/>
      <protection locked="0"/>
    </xf>
    <xf numFmtId="176" fontId="9" fillId="4" borderId="6" xfId="0" applyNumberFormat="1" applyFont="1" applyFill="1" applyBorder="1" applyAlignment="1" applyProtection="1">
      <alignment horizontal="right" vertical="center"/>
      <protection locked="0"/>
    </xf>
    <xf numFmtId="177" fontId="9" fillId="4" borderId="6" xfId="0" applyNumberFormat="1" applyFont="1" applyFill="1" applyBorder="1" applyAlignment="1" applyProtection="1">
      <alignment horizontal="right" vertical="center"/>
      <protection locked="0"/>
    </xf>
    <xf numFmtId="176" fontId="9" fillId="4" borderId="0" xfId="0" applyNumberFormat="1" applyFont="1" applyFill="1" applyBorder="1" applyAlignment="1" applyProtection="1">
      <alignment horizontal="right" vertical="center"/>
      <protection locked="0"/>
    </xf>
    <xf numFmtId="0" fontId="23" fillId="2" borderId="32" xfId="0" applyFont="1" applyFill="1" applyBorder="1" applyAlignment="1" applyProtection="1">
      <alignment horizontal="center" vertical="center"/>
    </xf>
    <xf numFmtId="0" fontId="24" fillId="4" borderId="32" xfId="0" applyFont="1" applyFill="1" applyBorder="1" applyAlignment="1" applyProtection="1">
      <alignment vertical="center"/>
    </xf>
    <xf numFmtId="176" fontId="9" fillId="4" borderId="32" xfId="0" applyNumberFormat="1" applyFont="1" applyFill="1" applyBorder="1" applyAlignment="1" applyProtection="1">
      <alignment horizontal="right" vertical="center"/>
      <protection locked="0"/>
    </xf>
    <xf numFmtId="176" fontId="9" fillId="4" borderId="5" xfId="0" applyNumberFormat="1" applyFont="1" applyFill="1" applyBorder="1" applyAlignment="1" applyProtection="1">
      <alignment horizontal="right" vertical="center"/>
      <protection locked="0"/>
    </xf>
    <xf numFmtId="177" fontId="9" fillId="4" borderId="5" xfId="0" applyNumberFormat="1" applyFont="1" applyFill="1" applyBorder="1" applyAlignment="1" applyProtection="1">
      <alignment horizontal="right" vertical="center"/>
      <protection locked="0"/>
    </xf>
    <xf numFmtId="176" fontId="9" fillId="4" borderId="15" xfId="0" applyNumberFormat="1" applyFont="1" applyFill="1" applyBorder="1" applyAlignment="1" applyProtection="1">
      <alignment horizontal="right" vertical="center"/>
      <protection locked="0"/>
    </xf>
    <xf numFmtId="176" fontId="9" fillId="4" borderId="7" xfId="0" applyNumberFormat="1" applyFont="1" applyFill="1" applyBorder="1" applyAlignment="1" applyProtection="1">
      <alignment horizontal="right" vertical="center"/>
      <protection locked="0"/>
    </xf>
    <xf numFmtId="177" fontId="9" fillId="4" borderId="7" xfId="0" applyNumberFormat="1" applyFont="1" applyFill="1" applyBorder="1" applyAlignment="1" applyProtection="1">
      <alignment horizontal="right" vertical="center"/>
      <protection locked="0"/>
    </xf>
    <xf numFmtId="0" fontId="25" fillId="2" borderId="34" xfId="0" applyFont="1" applyFill="1" applyBorder="1" applyAlignment="1" applyProtection="1">
      <alignment horizontal="left" vertical="center"/>
    </xf>
    <xf numFmtId="0" fontId="23" fillId="2" borderId="40" xfId="0" applyFont="1" applyFill="1" applyBorder="1" applyAlignment="1" applyProtection="1">
      <alignment horizontal="left" vertical="center"/>
    </xf>
    <xf numFmtId="0" fontId="23" fillId="2" borderId="31" xfId="0" applyFont="1" applyFill="1" applyBorder="1" applyAlignment="1" applyProtection="1">
      <alignment horizontal="left" vertical="center"/>
    </xf>
    <xf numFmtId="0" fontId="25" fillId="2" borderId="32" xfId="0" applyFont="1" applyFill="1" applyBorder="1" applyAlignment="1" applyProtection="1">
      <alignment horizontal="left" vertical="center"/>
    </xf>
    <xf numFmtId="0" fontId="23" fillId="2" borderId="0" xfId="0" applyFont="1" applyFill="1" applyBorder="1" applyAlignment="1" applyProtection="1">
      <alignment horizontal="left" vertical="center"/>
    </xf>
    <xf numFmtId="0" fontId="23" fillId="2" borderId="33" xfId="0" applyFont="1" applyFill="1" applyBorder="1" applyAlignment="1" applyProtection="1">
      <alignment horizontal="left" vertical="center"/>
    </xf>
    <xf numFmtId="0" fontId="23" fillId="2" borderId="32" xfId="0" applyFont="1" applyFill="1" applyBorder="1" applyAlignment="1" applyProtection="1">
      <alignment horizontal="left" vertical="center"/>
    </xf>
    <xf numFmtId="0" fontId="23" fillId="2" borderId="15" xfId="0" applyFont="1" applyFill="1" applyBorder="1" applyAlignment="1" applyProtection="1">
      <alignment horizontal="left" vertical="center"/>
    </xf>
    <xf numFmtId="0" fontId="23" fillId="2" borderId="45" xfId="0" applyFont="1" applyFill="1" applyBorder="1" applyAlignment="1" applyProtection="1">
      <alignment horizontal="left" vertical="center"/>
    </xf>
    <xf numFmtId="0" fontId="23" fillId="2" borderId="13" xfId="0" applyFont="1" applyFill="1" applyBorder="1" applyAlignment="1" applyProtection="1">
      <alignment horizontal="left" vertical="center"/>
    </xf>
    <xf numFmtId="177" fontId="9" fillId="4" borderId="0" xfId="0" applyNumberFormat="1" applyFont="1" applyFill="1" applyBorder="1" applyAlignment="1" applyProtection="1">
      <alignment horizontal="right" vertical="center"/>
      <protection locked="0"/>
    </xf>
    <xf numFmtId="0" fontId="26" fillId="4" borderId="0" xfId="0" applyFont="1" applyFill="1" applyAlignment="1">
      <alignment horizontal="right"/>
    </xf>
    <xf numFmtId="0" fontId="0" fillId="4" borderId="0" xfId="0" applyFont="1" applyFill="1" applyAlignment="1" applyProtection="1">
      <alignment vertical="center"/>
    </xf>
    <xf numFmtId="0" fontId="17" fillId="3" borderId="10" xfId="0" applyFont="1" applyFill="1" applyBorder="1" applyAlignment="1" applyProtection="1">
      <alignment vertical="center"/>
    </xf>
    <xf numFmtId="0" fontId="23" fillId="2" borderId="34" xfId="0" applyFont="1" applyFill="1" applyBorder="1" applyAlignment="1" applyProtection="1">
      <alignment vertical="center"/>
    </xf>
    <xf numFmtId="0" fontId="23" fillId="2" borderId="32" xfId="0" applyFont="1" applyFill="1" applyBorder="1" applyAlignment="1" applyProtection="1">
      <alignment vertical="center"/>
    </xf>
    <xf numFmtId="0" fontId="23" fillId="2" borderId="15" xfId="0" applyFont="1" applyFill="1" applyBorder="1" applyAlignment="1" applyProtection="1">
      <alignment vertical="center"/>
    </xf>
    <xf numFmtId="0" fontId="27" fillId="4" borderId="0" xfId="0" applyFont="1" applyFill="1" applyAlignment="1" applyProtection="1">
      <alignment vertical="center"/>
    </xf>
    <xf numFmtId="0" fontId="0" fillId="0" borderId="0" xfId="0" applyFont="1" applyAlignment="1" applyProtection="1">
      <alignment vertical="center"/>
    </xf>
    <xf numFmtId="180" fontId="0" fillId="4" borderId="0" xfId="0" applyNumberFormat="1" applyFont="1" applyFill="1" applyBorder="1" applyAlignment="1" applyProtection="1">
      <alignment horizontal="left" vertical="center"/>
    </xf>
    <xf numFmtId="0" fontId="23" fillId="2" borderId="6" xfId="0" applyFont="1" applyFill="1" applyBorder="1" applyAlignment="1" applyProtection="1">
      <alignment vertical="center"/>
    </xf>
    <xf numFmtId="0" fontId="23" fillId="2" borderId="7" xfId="0" applyFont="1" applyFill="1" applyBorder="1" applyAlignment="1" applyProtection="1">
      <alignment vertical="center"/>
    </xf>
    <xf numFmtId="0" fontId="17" fillId="3" borderId="34" xfId="0" applyFont="1" applyFill="1" applyBorder="1" applyAlignment="1" applyProtection="1">
      <alignment vertical="center"/>
    </xf>
    <xf numFmtId="0" fontId="18" fillId="3" borderId="31" xfId="0" applyFont="1" applyFill="1" applyBorder="1" applyAlignment="1" applyProtection="1">
      <alignment vertical="center"/>
    </xf>
    <xf numFmtId="0" fontId="6" fillId="8" borderId="3" xfId="0" applyFont="1" applyFill="1" applyBorder="1" applyAlignment="1" applyProtection="1">
      <alignment horizontal="center"/>
    </xf>
    <xf numFmtId="0" fontId="6" fillId="8" borderId="3" xfId="0" applyFont="1" applyFill="1" applyBorder="1" applyAlignment="1" applyProtection="1">
      <alignment horizontal="center" wrapText="1"/>
    </xf>
    <xf numFmtId="0" fontId="0" fillId="4" borderId="0" xfId="0" applyFont="1" applyFill="1" applyProtection="1"/>
    <xf numFmtId="0" fontId="0" fillId="4" borderId="5" xfId="0" applyFont="1" applyFill="1" applyBorder="1" applyAlignment="1" applyProtection="1">
      <alignment horizontal="center" vertical="center"/>
    </xf>
    <xf numFmtId="0" fontId="0" fillId="2" borderId="5" xfId="0" applyFill="1" applyBorder="1" applyAlignment="1">
      <alignment horizontal="right" vertical="center"/>
    </xf>
    <xf numFmtId="177" fontId="8" fillId="2" borderId="5" xfId="0" applyNumberFormat="1" applyFont="1" applyFill="1" applyBorder="1" applyAlignment="1">
      <alignment horizontal="right" vertical="center"/>
    </xf>
    <xf numFmtId="0" fontId="0" fillId="4" borderId="5" xfId="0" applyFill="1" applyBorder="1" applyAlignment="1">
      <alignment horizontal="center" vertical="center"/>
    </xf>
    <xf numFmtId="0" fontId="0" fillId="4" borderId="5" xfId="0" applyFont="1" applyFill="1" applyBorder="1" applyAlignment="1">
      <alignment horizontal="center" vertical="center"/>
    </xf>
    <xf numFmtId="0" fontId="17" fillId="3" borderId="9" xfId="0" applyFont="1" applyFill="1" applyBorder="1" applyProtection="1"/>
    <xf numFmtId="0" fontId="17" fillId="3" borderId="10" xfId="0" applyFont="1" applyFill="1" applyBorder="1" applyProtection="1"/>
    <xf numFmtId="0" fontId="0" fillId="4" borderId="7" xfId="0" applyFont="1" applyFill="1" applyBorder="1" applyAlignment="1">
      <alignment horizontal="center" vertical="center"/>
    </xf>
    <xf numFmtId="0" fontId="0" fillId="2" borderId="7" xfId="0" applyFill="1" applyBorder="1" applyAlignment="1">
      <alignment horizontal="right" vertical="center"/>
    </xf>
    <xf numFmtId="177" fontId="8" fillId="2" borderId="7" xfId="0" applyNumberFormat="1" applyFont="1" applyFill="1" applyBorder="1" applyAlignment="1">
      <alignment horizontal="right" vertical="center"/>
    </xf>
    <xf numFmtId="0" fontId="8" fillId="4" borderId="0" xfId="0" applyFont="1" applyFill="1"/>
    <xf numFmtId="0" fontId="9" fillId="2" borderId="9" xfId="0" applyFont="1" applyFill="1" applyBorder="1" applyAlignment="1" applyProtection="1">
      <alignment horizontal="left" vertical="center"/>
    </xf>
    <xf numFmtId="0" fontId="9" fillId="2" borderId="10" xfId="0" applyFont="1" applyFill="1" applyBorder="1" applyAlignment="1" applyProtection="1">
      <alignment horizontal="left" vertical="center"/>
    </xf>
    <xf numFmtId="0" fontId="9" fillId="2" borderId="11" xfId="0" applyFont="1" applyFill="1" applyBorder="1" applyAlignment="1" applyProtection="1">
      <alignment horizontal="left" vertical="center"/>
    </xf>
    <xf numFmtId="0" fontId="9" fillId="2" borderId="3" xfId="0" applyFont="1" applyFill="1" applyBorder="1" applyAlignment="1">
      <alignment vertical="center"/>
    </xf>
    <xf numFmtId="181" fontId="7" fillId="2" borderId="3" xfId="0" applyNumberFormat="1" applyFont="1" applyFill="1" applyBorder="1" applyAlignment="1">
      <alignment vertical="center"/>
    </xf>
    <xf numFmtId="0" fontId="29" fillId="4" borderId="0" xfId="0" applyFont="1" applyFill="1" applyAlignment="1">
      <alignment horizontal="center"/>
    </xf>
    <xf numFmtId="0" fontId="30" fillId="2" borderId="0" xfId="0" applyFont="1" applyFill="1" applyAlignment="1" applyProtection="1">
      <alignment horizontal="right"/>
    </xf>
    <xf numFmtId="0" fontId="31" fillId="2" borderId="0" xfId="0" applyFont="1" applyFill="1" applyAlignment="1">
      <alignment horizontal="right" vertical="center"/>
    </xf>
    <xf numFmtId="0" fontId="32" fillId="2" borderId="0" xfId="1" applyFont="1" applyFill="1" applyAlignment="1" applyProtection="1">
      <alignment horizontal="right" vertical="top"/>
    </xf>
    <xf numFmtId="0" fontId="19" fillId="2" borderId="0" xfId="0" applyFont="1" applyFill="1" applyAlignment="1">
      <alignment horizontal="right"/>
    </xf>
    <xf numFmtId="0" fontId="29" fillId="2" borderId="0" xfId="0" applyFont="1" applyFill="1" applyAlignment="1">
      <alignment horizontal="center" vertical="top"/>
    </xf>
    <xf numFmtId="0" fontId="9" fillId="4" borderId="0" xfId="0" applyFont="1" applyFill="1"/>
    <xf numFmtId="0" fontId="18" fillId="3" borderId="11" xfId="0" applyFont="1" applyFill="1" applyBorder="1" applyProtection="1"/>
    <xf numFmtId="3" fontId="9" fillId="2" borderId="34" xfId="0" applyNumberFormat="1" applyFont="1" applyFill="1" applyBorder="1" applyAlignment="1">
      <alignment vertical="center"/>
    </xf>
    <xf numFmtId="9" fontId="9" fillId="2" borderId="12" xfId="2" applyFont="1" applyFill="1" applyBorder="1" applyAlignment="1">
      <alignment vertical="center"/>
    </xf>
    <xf numFmtId="181" fontId="7" fillId="2" borderId="6" xfId="0" applyNumberFormat="1" applyFont="1" applyFill="1" applyBorder="1" applyAlignment="1">
      <alignment vertical="center"/>
    </xf>
    <xf numFmtId="3" fontId="9" fillId="2" borderId="32" xfId="0" applyNumberFormat="1" applyFont="1" applyFill="1" applyBorder="1" applyAlignment="1">
      <alignment vertical="center"/>
    </xf>
    <xf numFmtId="9" fontId="9" fillId="2" borderId="50" xfId="2" applyFont="1" applyFill="1" applyBorder="1" applyAlignment="1">
      <alignment vertical="center"/>
    </xf>
    <xf numFmtId="181" fontId="7" fillId="2" borderId="5" xfId="0" applyNumberFormat="1" applyFont="1" applyFill="1" applyBorder="1" applyAlignment="1">
      <alignment vertical="center"/>
    </xf>
    <xf numFmtId="3" fontId="28" fillId="2" borderId="32" xfId="0" applyNumberFormat="1" applyFont="1" applyFill="1" applyBorder="1" applyAlignment="1">
      <alignment vertical="center"/>
    </xf>
    <xf numFmtId="9" fontId="28" fillId="2" borderId="50" xfId="2" applyFont="1" applyFill="1" applyBorder="1" applyAlignment="1">
      <alignment vertical="center"/>
    </xf>
    <xf numFmtId="181" fontId="33" fillId="2" borderId="5" xfId="0" applyNumberFormat="1" applyFont="1" applyFill="1" applyBorder="1" applyAlignment="1">
      <alignment vertical="center"/>
    </xf>
    <xf numFmtId="3" fontId="9" fillId="2" borderId="15" xfId="0" applyNumberFormat="1" applyFont="1" applyFill="1" applyBorder="1" applyAlignment="1">
      <alignment vertical="center"/>
    </xf>
    <xf numFmtId="9" fontId="9" fillId="2" borderId="51" xfId="2" applyFont="1" applyFill="1" applyBorder="1" applyAlignment="1">
      <alignment vertical="center"/>
    </xf>
    <xf numFmtId="181" fontId="7" fillId="2" borderId="7" xfId="0" applyNumberFormat="1" applyFont="1" applyFill="1" applyBorder="1" applyAlignment="1">
      <alignment vertical="center"/>
    </xf>
    <xf numFmtId="3" fontId="9" fillId="2" borderId="9" xfId="0" applyNumberFormat="1" applyFont="1" applyFill="1" applyBorder="1" applyAlignment="1">
      <alignment vertical="center"/>
    </xf>
    <xf numFmtId="9" fontId="9" fillId="2" borderId="14" xfId="2" applyFont="1" applyFill="1" applyBorder="1" applyAlignment="1">
      <alignment vertical="center"/>
    </xf>
    <xf numFmtId="3" fontId="23" fillId="2" borderId="9" xfId="0" applyNumberFormat="1" applyFont="1" applyFill="1" applyBorder="1" applyAlignment="1">
      <alignment vertical="center"/>
    </xf>
    <xf numFmtId="0" fontId="23" fillId="2" borderId="14" xfId="0" applyFont="1" applyFill="1" applyBorder="1" applyAlignment="1">
      <alignment vertical="center"/>
    </xf>
    <xf numFmtId="181" fontId="34" fillId="2" borderId="3" xfId="0" applyNumberFormat="1" applyFont="1" applyFill="1" applyBorder="1" applyAlignment="1">
      <alignment vertical="center"/>
    </xf>
    <xf numFmtId="0" fontId="41" fillId="4" borderId="3" xfId="0" applyFont="1" applyFill="1" applyBorder="1" applyAlignment="1">
      <alignment horizontal="center" vertical="top" wrapText="1"/>
    </xf>
    <xf numFmtId="0" fontId="13" fillId="2" borderId="22" xfId="0" applyFont="1" applyFill="1" applyBorder="1" applyAlignment="1">
      <alignment horizontal="center"/>
    </xf>
    <xf numFmtId="0" fontId="14" fillId="2" borderId="11" xfId="0" applyFont="1" applyFill="1" applyBorder="1" applyAlignment="1">
      <alignment horizontal="right" vertical="center" wrapText="1"/>
    </xf>
    <xf numFmtId="0" fontId="13" fillId="2" borderId="23" xfId="0" applyFont="1" applyFill="1" applyBorder="1" applyAlignment="1">
      <alignment horizontal="center"/>
    </xf>
    <xf numFmtId="0" fontId="13" fillId="2" borderId="24" xfId="0" applyFont="1" applyFill="1" applyBorder="1" applyAlignment="1">
      <alignment horizontal="center"/>
    </xf>
    <xf numFmtId="0" fontId="14" fillId="2" borderId="25" xfId="0" applyFont="1" applyFill="1" applyBorder="1" applyAlignment="1">
      <alignment horizontal="right" vertical="center" wrapText="1"/>
    </xf>
    <xf numFmtId="0" fontId="14" fillId="2" borderId="26" xfId="0" applyFont="1" applyFill="1" applyBorder="1" applyAlignment="1">
      <alignment horizontal="center"/>
    </xf>
    <xf numFmtId="0" fontId="14" fillId="2" borderId="27" xfId="0" applyFont="1" applyFill="1" applyBorder="1" applyAlignment="1">
      <alignment horizontal="right"/>
    </xf>
    <xf numFmtId="0" fontId="14" fillId="2" borderId="28" xfId="0" applyFont="1" applyFill="1" applyBorder="1" applyAlignment="1">
      <alignment horizontal="center"/>
    </xf>
    <xf numFmtId="0" fontId="14" fillId="2" borderId="24" xfId="0" applyFont="1" applyFill="1" applyBorder="1" applyAlignment="1">
      <alignment horizontal="center"/>
    </xf>
    <xf numFmtId="0" fontId="14" fillId="2" borderId="29" xfId="0" applyFont="1" applyFill="1" applyBorder="1" applyAlignment="1">
      <alignment horizontal="right"/>
    </xf>
    <xf numFmtId="0" fontId="14" fillId="2" borderId="30" xfId="0" applyFont="1" applyFill="1" applyBorder="1" applyAlignment="1">
      <alignment horizontal="center"/>
    </xf>
    <xf numFmtId="0" fontId="14" fillId="2" borderId="1" xfId="0" applyFont="1" applyFill="1" applyBorder="1" applyAlignment="1">
      <alignment horizontal="center" vertical="center" textRotation="180"/>
    </xf>
    <xf numFmtId="0" fontId="14" fillId="2" borderId="2" xfId="0" applyFont="1" applyFill="1" applyBorder="1" applyAlignment="1">
      <alignment vertical="center" wrapText="1"/>
    </xf>
    <xf numFmtId="0" fontId="14" fillId="2" borderId="2" xfId="0" applyFont="1" applyFill="1" applyBorder="1" applyAlignment="1">
      <alignment horizontal="center" vertical="center" wrapText="1"/>
    </xf>
    <xf numFmtId="0" fontId="13" fillId="0" borderId="8" xfId="0" applyFont="1" applyBorder="1" applyAlignment="1">
      <alignment horizontal="center" vertical="top" wrapText="1"/>
    </xf>
    <xf numFmtId="0" fontId="14" fillId="2" borderId="4" xfId="0" applyFont="1" applyFill="1" applyBorder="1" applyAlignment="1">
      <alignment wrapText="1"/>
    </xf>
    <xf numFmtId="0" fontId="13" fillId="2" borderId="4" xfId="0" applyFont="1" applyFill="1" applyBorder="1" applyAlignment="1">
      <alignment wrapText="1"/>
    </xf>
    <xf numFmtId="0" fontId="41" fillId="0" borderId="3" xfId="0" applyFont="1" applyBorder="1"/>
    <xf numFmtId="0" fontId="0" fillId="0" borderId="3" xfId="0" applyBorder="1"/>
    <xf numFmtId="0" fontId="41" fillId="2" borderId="9" xfId="0" applyFont="1" applyFill="1" applyBorder="1" applyAlignment="1">
      <alignment horizontal="left" vertical="top" wrapText="1"/>
    </xf>
    <xf numFmtId="0" fontId="41" fillId="4" borderId="3" xfId="0" applyFont="1" applyFill="1" applyBorder="1" applyAlignment="1">
      <alignment horizontal="left" vertical="top" wrapText="1"/>
    </xf>
    <xf numFmtId="0" fontId="13" fillId="2" borderId="52" xfId="0" applyFont="1" applyFill="1" applyBorder="1" applyAlignment="1">
      <alignment horizontal="center"/>
    </xf>
    <xf numFmtId="0" fontId="14" fillId="2" borderId="39" xfId="0" applyFont="1" applyFill="1" applyBorder="1" applyAlignment="1">
      <alignment horizontal="right" vertical="center" wrapText="1"/>
    </xf>
    <xf numFmtId="0" fontId="14" fillId="2" borderId="37" xfId="0" applyFont="1" applyFill="1" applyBorder="1" applyAlignment="1">
      <alignment horizontal="right" vertical="center" wrapText="1"/>
    </xf>
    <xf numFmtId="0" fontId="44" fillId="0" borderId="53" xfId="0" quotePrefix="1" applyFont="1" applyBorder="1"/>
    <xf numFmtId="179" fontId="13" fillId="0" borderId="54" xfId="0" applyNumberFormat="1" applyFont="1" applyBorder="1" applyAlignment="1">
      <alignment horizontal="center" wrapText="1"/>
    </xf>
    <xf numFmtId="14" fontId="13" fillId="0" borderId="4" xfId="0" applyNumberFormat="1" applyFont="1" applyBorder="1" applyAlignment="1">
      <alignment horizontal="center" wrapText="1"/>
    </xf>
    <xf numFmtId="0" fontId="14" fillId="2" borderId="2" xfId="0" applyFont="1" applyFill="1" applyBorder="1"/>
    <xf numFmtId="0" fontId="9" fillId="4"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0" fillId="0" borderId="0" xfId="0" applyAlignment="1">
      <alignment vertical="center"/>
    </xf>
    <xf numFmtId="0" fontId="6" fillId="8" borderId="3" xfId="0" applyFont="1" applyFill="1" applyBorder="1" applyAlignment="1" applyProtection="1">
      <alignment horizontal="left" vertical="center"/>
    </xf>
    <xf numFmtId="0" fontId="6" fillId="8" borderId="9" xfId="0" applyFont="1" applyFill="1" applyBorder="1" applyAlignment="1" applyProtection="1">
      <alignment horizontal="center" vertical="center"/>
    </xf>
    <xf numFmtId="0" fontId="6" fillId="8" borderId="11" xfId="0" applyFont="1" applyFill="1" applyBorder="1" applyAlignment="1" applyProtection="1">
      <alignment horizontal="center" vertical="center"/>
    </xf>
    <xf numFmtId="0" fontId="9" fillId="4" borderId="34" xfId="0" applyFont="1" applyFill="1" applyBorder="1" applyAlignment="1" applyProtection="1">
      <alignment horizontal="left" vertical="center"/>
      <protection locked="0"/>
    </xf>
    <xf numFmtId="0" fontId="9" fillId="4" borderId="40" xfId="0" applyFont="1" applyFill="1" applyBorder="1" applyAlignment="1" applyProtection="1">
      <alignment horizontal="left" vertical="center"/>
      <protection locked="0"/>
    </xf>
    <xf numFmtId="0" fontId="9" fillId="4" borderId="31" xfId="0" applyFont="1" applyFill="1" applyBorder="1" applyAlignment="1" applyProtection="1">
      <alignment horizontal="left" vertical="center"/>
      <protection locked="0"/>
    </xf>
    <xf numFmtId="0" fontId="23" fillId="2" borderId="34" xfId="0" applyFont="1" applyFill="1" applyBorder="1" applyAlignment="1" applyProtection="1">
      <alignment horizontal="left" vertical="center"/>
    </xf>
    <xf numFmtId="0" fontId="23" fillId="2" borderId="31" xfId="0" applyFont="1" applyFill="1" applyBorder="1" applyAlignment="1" applyProtection="1">
      <alignment horizontal="left" vertical="center"/>
    </xf>
    <xf numFmtId="0" fontId="9" fillId="4" borderId="34" xfId="0" applyFont="1" applyFill="1" applyBorder="1" applyAlignment="1" applyProtection="1">
      <alignment horizontal="left" vertical="center"/>
    </xf>
    <xf numFmtId="0" fontId="9" fillId="4" borderId="40" xfId="0" applyFont="1" applyFill="1" applyBorder="1" applyAlignment="1" applyProtection="1">
      <alignment horizontal="left" vertical="center"/>
    </xf>
    <xf numFmtId="0" fontId="9" fillId="4" borderId="31" xfId="0" applyFont="1" applyFill="1" applyBorder="1" applyAlignment="1" applyProtection="1">
      <alignment horizontal="left" vertical="center"/>
    </xf>
    <xf numFmtId="0" fontId="9" fillId="4" borderId="32" xfId="0" applyFont="1" applyFill="1" applyBorder="1" applyAlignment="1" applyProtection="1">
      <alignment horizontal="left" vertical="center"/>
      <protection locked="0"/>
    </xf>
    <xf numFmtId="0" fontId="9" fillId="4" borderId="0" xfId="0" applyFont="1" applyFill="1" applyBorder="1" applyAlignment="1" applyProtection="1">
      <alignment horizontal="left" vertical="center"/>
      <protection locked="0"/>
    </xf>
    <xf numFmtId="0" fontId="9" fillId="4" borderId="33" xfId="0" applyFont="1" applyFill="1" applyBorder="1" applyAlignment="1" applyProtection="1">
      <alignment horizontal="left" vertical="center"/>
      <protection locked="0"/>
    </xf>
    <xf numFmtId="0" fontId="23" fillId="2" borderId="32" xfId="0" applyFont="1" applyFill="1" applyBorder="1" applyAlignment="1" applyProtection="1">
      <alignment horizontal="left" vertical="center"/>
    </xf>
    <xf numFmtId="0" fontId="23" fillId="2" borderId="33" xfId="0" applyFont="1" applyFill="1" applyBorder="1" applyAlignment="1" applyProtection="1">
      <alignment horizontal="left" vertical="center"/>
    </xf>
    <xf numFmtId="180" fontId="9" fillId="4" borderId="32" xfId="0" applyNumberFormat="1" applyFont="1" applyFill="1" applyBorder="1" applyAlignment="1" applyProtection="1">
      <alignment horizontal="left" vertical="center"/>
    </xf>
    <xf numFmtId="180" fontId="9" fillId="4" borderId="0" xfId="0" applyNumberFormat="1" applyFont="1" applyFill="1" applyBorder="1" applyAlignment="1" applyProtection="1">
      <alignment horizontal="left" vertical="center"/>
    </xf>
    <xf numFmtId="180" fontId="9" fillId="4" borderId="33" xfId="0" applyNumberFormat="1" applyFont="1" applyFill="1" applyBorder="1" applyAlignment="1" applyProtection="1">
      <alignment horizontal="left" vertical="center"/>
    </xf>
    <xf numFmtId="0" fontId="23" fillId="2" borderId="46" xfId="0" applyFont="1" applyFill="1" applyBorder="1" applyAlignment="1" applyProtection="1">
      <alignment horizontal="left" vertical="center"/>
    </xf>
    <xf numFmtId="0" fontId="23" fillId="2" borderId="47" xfId="0" applyFont="1" applyFill="1" applyBorder="1" applyAlignment="1" applyProtection="1">
      <alignment horizontal="left" vertical="center"/>
    </xf>
    <xf numFmtId="0" fontId="9" fillId="4" borderId="15" xfId="0" applyFont="1" applyFill="1" applyBorder="1" applyAlignment="1" applyProtection="1">
      <alignment horizontal="left" vertical="center"/>
      <protection locked="0"/>
    </xf>
    <xf numFmtId="0" fontId="9" fillId="4" borderId="45" xfId="0" applyFont="1" applyFill="1" applyBorder="1" applyAlignment="1" applyProtection="1">
      <alignment horizontal="left" vertical="center"/>
      <protection locked="0"/>
    </xf>
    <xf numFmtId="0" fontId="9" fillId="4" borderId="13" xfId="0" applyFont="1" applyFill="1" applyBorder="1" applyAlignment="1" applyProtection="1">
      <alignment horizontal="left" vertical="center"/>
      <protection locked="0"/>
    </xf>
    <xf numFmtId="0" fontId="23" fillId="4" borderId="32" xfId="0" applyFont="1" applyFill="1" applyBorder="1" applyAlignment="1" applyProtection="1">
      <alignment horizontal="left" vertical="center"/>
    </xf>
    <xf numFmtId="0" fontId="23" fillId="4" borderId="33" xfId="0" applyFont="1" applyFill="1" applyBorder="1" applyAlignment="1" applyProtection="1">
      <alignment horizontal="left" vertical="center"/>
    </xf>
    <xf numFmtId="0" fontId="9" fillId="4" borderId="32" xfId="0" applyFont="1" applyFill="1" applyBorder="1" applyAlignment="1" applyProtection="1">
      <alignment horizontal="left" vertical="center"/>
    </xf>
    <xf numFmtId="0" fontId="9" fillId="4" borderId="0" xfId="0" applyFont="1" applyFill="1" applyBorder="1" applyAlignment="1" applyProtection="1">
      <alignment horizontal="left" vertical="center"/>
    </xf>
    <xf numFmtId="0" fontId="9" fillId="4" borderId="33" xfId="0" applyFont="1" applyFill="1" applyBorder="1" applyAlignment="1" applyProtection="1">
      <alignment horizontal="left" vertical="center"/>
    </xf>
    <xf numFmtId="0" fontId="23" fillId="4" borderId="15" xfId="0" applyFont="1" applyFill="1" applyBorder="1" applyAlignment="1" applyProtection="1">
      <alignment horizontal="left" vertical="center"/>
    </xf>
    <xf numFmtId="0" fontId="23" fillId="4" borderId="13" xfId="0" applyFont="1" applyFill="1" applyBorder="1" applyAlignment="1" applyProtection="1">
      <alignment horizontal="left" vertical="center"/>
    </xf>
    <xf numFmtId="0" fontId="9" fillId="4" borderId="15" xfId="0" applyFont="1" applyFill="1" applyBorder="1" applyAlignment="1" applyProtection="1">
      <alignment horizontal="left" vertical="center"/>
    </xf>
    <xf numFmtId="0" fontId="9" fillId="4" borderId="45" xfId="0" applyFont="1" applyFill="1" applyBorder="1" applyAlignment="1" applyProtection="1">
      <alignment horizontal="left" vertical="center"/>
    </xf>
    <xf numFmtId="0" fontId="9" fillId="4" borderId="13" xfId="0" applyFont="1" applyFill="1" applyBorder="1" applyAlignment="1" applyProtection="1">
      <alignment horizontal="left" vertical="center"/>
    </xf>
    <xf numFmtId="0" fontId="6" fillId="8" borderId="3" xfId="0" applyFont="1" applyFill="1" applyBorder="1" applyAlignment="1" applyProtection="1">
      <alignment horizontal="left"/>
    </xf>
    <xf numFmtId="0" fontId="6" fillId="8" borderId="9" xfId="0" applyFont="1" applyFill="1" applyBorder="1" applyAlignment="1" applyProtection="1">
      <alignment horizontal="center"/>
    </xf>
    <xf numFmtId="0" fontId="6" fillId="8" borderId="11" xfId="0" applyFont="1" applyFill="1" applyBorder="1" applyAlignment="1" applyProtection="1">
      <alignment horizontal="center"/>
    </xf>
    <xf numFmtId="0" fontId="6" fillId="8" borderId="9" xfId="0" applyFont="1" applyFill="1" applyBorder="1" applyAlignment="1">
      <alignment horizontal="center"/>
    </xf>
    <xf numFmtId="0" fontId="6" fillId="8" borderId="10" xfId="0" applyFont="1" applyFill="1" applyBorder="1" applyAlignment="1">
      <alignment horizontal="center"/>
    </xf>
    <xf numFmtId="0" fontId="6" fillId="8" borderId="11" xfId="0" applyFont="1" applyFill="1" applyBorder="1" applyAlignment="1">
      <alignment horizontal="center"/>
    </xf>
    <xf numFmtId="0" fontId="0" fillId="2" borderId="32" xfId="0" applyFont="1" applyFill="1" applyBorder="1" applyAlignment="1" applyProtection="1">
      <alignment horizontal="left" vertical="center"/>
    </xf>
    <xf numFmtId="0" fontId="0" fillId="2" borderId="33" xfId="0" applyFont="1" applyFill="1" applyBorder="1" applyAlignment="1" applyProtection="1">
      <alignment horizontal="left" vertical="center"/>
    </xf>
    <xf numFmtId="0" fontId="9" fillId="2" borderId="34" xfId="0" applyFont="1" applyFill="1" applyBorder="1" applyAlignment="1" applyProtection="1">
      <alignment horizontal="left" vertical="center"/>
    </xf>
    <xf numFmtId="0" fontId="9" fillId="2" borderId="40" xfId="0" applyFont="1" applyFill="1" applyBorder="1" applyAlignment="1" applyProtection="1">
      <alignment horizontal="left" vertical="center"/>
    </xf>
    <xf numFmtId="0" fontId="9" fillId="2" borderId="31" xfId="0" applyFont="1" applyFill="1" applyBorder="1" applyAlignment="1" applyProtection="1">
      <alignment horizontal="left" vertical="center"/>
    </xf>
    <xf numFmtId="0" fontId="9" fillId="2" borderId="32" xfId="0" applyFont="1" applyFill="1" applyBorder="1" applyAlignment="1" applyProtection="1">
      <alignment horizontal="left" vertical="center"/>
    </xf>
    <xf numFmtId="0" fontId="9" fillId="2" borderId="0" xfId="0" applyFont="1" applyFill="1" applyBorder="1" applyAlignment="1" applyProtection="1">
      <alignment horizontal="left" vertical="center"/>
    </xf>
    <xf numFmtId="0" fontId="9" fillId="2" borderId="33" xfId="0" applyFont="1" applyFill="1" applyBorder="1" applyAlignment="1" applyProtection="1">
      <alignment horizontal="left" vertical="center"/>
    </xf>
    <xf numFmtId="0" fontId="0" fillId="2" borderId="15" xfId="0" applyFont="1" applyFill="1" applyBorder="1" applyAlignment="1" applyProtection="1">
      <alignment horizontal="left" vertical="center"/>
    </xf>
    <xf numFmtId="0" fontId="0" fillId="2" borderId="13" xfId="0" applyFont="1" applyFill="1" applyBorder="1" applyAlignment="1" applyProtection="1">
      <alignment horizontal="left" vertical="center"/>
    </xf>
    <xf numFmtId="0" fontId="28" fillId="2" borderId="32" xfId="0" applyFont="1" applyFill="1" applyBorder="1" applyAlignment="1" applyProtection="1">
      <alignment horizontal="left" vertical="center"/>
    </xf>
    <xf numFmtId="0" fontId="28" fillId="2" borderId="0" xfId="0" applyFont="1" applyFill="1" applyBorder="1" applyAlignment="1" applyProtection="1">
      <alignment horizontal="left" vertical="center"/>
    </xf>
    <xf numFmtId="0" fontId="28" fillId="2" borderId="33" xfId="0" applyFont="1" applyFill="1" applyBorder="1" applyAlignment="1" applyProtection="1">
      <alignment horizontal="left" vertical="center"/>
    </xf>
    <xf numFmtId="0" fontId="6" fillId="8" borderId="6" xfId="0" applyFont="1" applyFill="1" applyBorder="1" applyAlignment="1">
      <alignment horizontal="center" wrapText="1"/>
    </xf>
    <xf numFmtId="0" fontId="6" fillId="8" borderId="7" xfId="0" applyFont="1" applyFill="1" applyBorder="1" applyAlignment="1">
      <alignment horizontal="center"/>
    </xf>
    <xf numFmtId="0" fontId="6" fillId="8" borderId="34" xfId="0" applyFont="1" applyFill="1" applyBorder="1" applyAlignment="1" applyProtection="1">
      <alignment horizontal="left"/>
    </xf>
    <xf numFmtId="0" fontId="6" fillId="8" borderId="40" xfId="0" applyFont="1" applyFill="1" applyBorder="1" applyAlignment="1" applyProtection="1">
      <alignment horizontal="left"/>
    </xf>
    <xf numFmtId="0" fontId="6" fillId="8" borderId="31" xfId="0" applyFont="1" applyFill="1" applyBorder="1" applyAlignment="1" applyProtection="1">
      <alignment horizontal="left"/>
    </xf>
    <xf numFmtId="0" fontId="6" fillId="8" borderId="15" xfId="0" applyFont="1" applyFill="1" applyBorder="1" applyAlignment="1" applyProtection="1">
      <alignment horizontal="left"/>
    </xf>
    <xf numFmtId="0" fontId="6" fillId="8" borderId="45" xfId="0" applyFont="1" applyFill="1" applyBorder="1" applyAlignment="1" applyProtection="1">
      <alignment horizontal="left"/>
    </xf>
    <xf numFmtId="0" fontId="6" fillId="8" borderId="13" xfId="0" applyFont="1" applyFill="1" applyBorder="1" applyAlignment="1" applyProtection="1">
      <alignment horizontal="left"/>
    </xf>
    <xf numFmtId="0" fontId="9" fillId="2" borderId="15" xfId="0" applyFont="1" applyFill="1" applyBorder="1" applyAlignment="1" applyProtection="1">
      <alignment horizontal="left" vertical="center"/>
    </xf>
    <xf numFmtId="0" fontId="9" fillId="2" borderId="45" xfId="0" applyFont="1" applyFill="1" applyBorder="1" applyAlignment="1" applyProtection="1">
      <alignment horizontal="left" vertical="center"/>
    </xf>
    <xf numFmtId="0" fontId="9" fillId="2" borderId="13" xfId="0" applyFont="1" applyFill="1" applyBorder="1" applyAlignment="1" applyProtection="1">
      <alignment horizontal="left" vertical="center"/>
    </xf>
    <xf numFmtId="0" fontId="9" fillId="2" borderId="9" xfId="0" applyFont="1" applyFill="1" applyBorder="1" applyAlignment="1" applyProtection="1">
      <alignment horizontal="left" vertical="center"/>
    </xf>
    <xf numFmtId="0" fontId="9" fillId="2" borderId="10" xfId="0" applyFont="1" applyFill="1" applyBorder="1" applyAlignment="1" applyProtection="1">
      <alignment horizontal="left" vertical="center"/>
    </xf>
    <xf numFmtId="0" fontId="9" fillId="2" borderId="11" xfId="0" applyFont="1" applyFill="1" applyBorder="1" applyAlignment="1" applyProtection="1">
      <alignment horizontal="left" vertical="center"/>
    </xf>
    <xf numFmtId="0" fontId="23" fillId="2" borderId="9" xfId="0" applyFont="1" applyFill="1" applyBorder="1" applyAlignment="1" applyProtection="1">
      <alignment horizontal="left" vertical="center"/>
    </xf>
    <xf numFmtId="0" fontId="23" fillId="2" borderId="10" xfId="0" applyFont="1" applyFill="1" applyBorder="1" applyAlignment="1" applyProtection="1">
      <alignment horizontal="left" vertical="center"/>
    </xf>
    <xf numFmtId="0" fontId="23" fillId="2" borderId="11" xfId="0" applyFont="1" applyFill="1" applyBorder="1" applyAlignment="1" applyProtection="1">
      <alignment horizontal="left" vertical="center"/>
    </xf>
    <xf numFmtId="0" fontId="6" fillId="8" borderId="34" xfId="0" applyFont="1" applyFill="1" applyBorder="1" applyAlignment="1" applyProtection="1">
      <alignment horizontal="center" wrapText="1"/>
    </xf>
    <xf numFmtId="0" fontId="6" fillId="8" borderId="15" xfId="0" applyFont="1" applyFill="1" applyBorder="1" applyAlignment="1" applyProtection="1">
      <alignment horizontal="center"/>
    </xf>
    <xf numFmtId="0" fontId="6" fillId="8" borderId="48" xfId="0" applyFont="1" applyFill="1" applyBorder="1" applyAlignment="1" applyProtection="1">
      <alignment horizontal="center" wrapText="1"/>
    </xf>
    <xf numFmtId="0" fontId="6" fillId="8" borderId="49" xfId="0" applyFont="1" applyFill="1" applyBorder="1" applyAlignment="1" applyProtection="1">
      <alignment horizontal="center"/>
    </xf>
    <xf numFmtId="0" fontId="6" fillId="8" borderId="9" xfId="0" applyFont="1" applyFill="1" applyBorder="1" applyAlignment="1" applyProtection="1">
      <alignment horizontal="center" vertical="center" wrapText="1"/>
    </xf>
    <xf numFmtId="0" fontId="6" fillId="8" borderId="11" xfId="0" applyFont="1" applyFill="1" applyBorder="1" applyAlignment="1" applyProtection="1">
      <alignment horizontal="center" vertical="center" wrapText="1"/>
    </xf>
    <xf numFmtId="0" fontId="6" fillId="4" borderId="0" xfId="0" applyFont="1" applyFill="1" applyBorder="1" applyAlignment="1" applyProtection="1">
      <alignment horizontal="center" vertical="center"/>
    </xf>
    <xf numFmtId="0" fontId="6" fillId="8" borderId="43" xfId="0" applyFont="1" applyFill="1" applyBorder="1" applyAlignment="1" applyProtection="1">
      <alignment horizontal="center" wrapText="1"/>
    </xf>
    <xf numFmtId="0" fontId="0" fillId="0" borderId="44" xfId="0" applyBorder="1" applyAlignment="1">
      <alignment horizontal="center"/>
    </xf>
    <xf numFmtId="0" fontId="0" fillId="0" borderId="15" xfId="0" applyBorder="1" applyAlignment="1">
      <alignment horizontal="center"/>
    </xf>
    <xf numFmtId="0" fontId="6" fillId="8" borderId="6" xfId="0" applyFont="1" applyFill="1" applyBorder="1" applyAlignment="1" applyProtection="1">
      <alignment horizontal="center" vertical="center" wrapText="1"/>
    </xf>
    <xf numFmtId="0" fontId="6" fillId="8" borderId="7" xfId="0" applyFont="1" applyFill="1" applyBorder="1" applyAlignment="1" applyProtection="1">
      <alignment horizontal="center" vertical="center" wrapText="1"/>
    </xf>
    <xf numFmtId="0" fontId="4" fillId="3" borderId="0" xfId="0" applyFont="1" applyFill="1" applyAlignment="1">
      <alignment horizontal="left"/>
    </xf>
    <xf numFmtId="0" fontId="16" fillId="7" borderId="18" xfId="0" applyFont="1" applyFill="1" applyBorder="1" applyAlignment="1">
      <alignment horizontal="left"/>
    </xf>
    <xf numFmtId="0" fontId="6" fillId="7" borderId="19" xfId="0" applyFont="1" applyFill="1" applyBorder="1" applyAlignment="1">
      <alignment horizontal="left"/>
    </xf>
    <xf numFmtId="0" fontId="6" fillId="7" borderId="20" xfId="0" applyFont="1" applyFill="1" applyBorder="1" applyAlignment="1">
      <alignment horizontal="left"/>
    </xf>
    <xf numFmtId="0" fontId="10" fillId="2" borderId="0" xfId="0" applyFont="1" applyFill="1" applyAlignment="1">
      <alignment horizontal="center"/>
    </xf>
    <xf numFmtId="0" fontId="11" fillId="2" borderId="0" xfId="0" applyFont="1" applyFill="1" applyAlignment="1">
      <alignment horizontal="center"/>
    </xf>
    <xf numFmtId="0" fontId="14" fillId="0" borderId="28" xfId="0" applyFont="1" applyBorder="1" applyAlignment="1">
      <alignment horizontal="center"/>
    </xf>
    <xf numFmtId="0" fontId="14" fillId="0" borderId="42" xfId="0" applyFont="1" applyBorder="1" applyAlignment="1">
      <alignment horizontal="center"/>
    </xf>
    <xf numFmtId="0" fontId="14" fillId="0" borderId="27" xfId="0" applyFont="1" applyBorder="1" applyAlignment="1">
      <alignment horizontal="center"/>
    </xf>
    <xf numFmtId="49" fontId="13" fillId="0" borderId="30" xfId="0" applyNumberFormat="1" applyFont="1" applyBorder="1" applyAlignment="1">
      <alignment horizontal="left" wrapText="1"/>
    </xf>
    <xf numFmtId="49" fontId="13" fillId="0" borderId="36" xfId="0" applyNumberFormat="1" applyFont="1" applyBorder="1" applyAlignment="1">
      <alignment horizontal="left" wrapText="1"/>
    </xf>
    <xf numFmtId="49" fontId="13" fillId="0" borderId="29" xfId="0" applyNumberFormat="1" applyFont="1" applyBorder="1" applyAlignment="1">
      <alignment horizontal="left" wrapText="1"/>
    </xf>
    <xf numFmtId="0" fontId="12" fillId="0" borderId="21" xfId="0" applyFont="1" applyBorder="1" applyAlignment="1">
      <alignment horizontal="left" vertical="center" wrapText="1"/>
    </xf>
    <xf numFmtId="0" fontId="43" fillId="0" borderId="37" xfId="0" applyFont="1" applyBorder="1" applyAlignment="1">
      <alignment horizontal="left" vertical="center" wrapText="1"/>
    </xf>
    <xf numFmtId="0" fontId="15" fillId="0" borderId="38" xfId="0" applyFont="1" applyBorder="1" applyAlignment="1">
      <alignment horizontal="left" vertical="center" wrapText="1"/>
    </xf>
    <xf numFmtId="0" fontId="15" fillId="0" borderId="39" xfId="0" applyFont="1" applyBorder="1" applyAlignment="1">
      <alignment horizontal="left" vertical="center" wrapText="1"/>
    </xf>
    <xf numFmtId="0" fontId="15" fillId="0" borderId="9" xfId="0" applyFont="1" applyBorder="1" applyAlignment="1">
      <alignment horizontal="left" vertical="center" wrapText="1"/>
    </xf>
    <xf numFmtId="0" fontId="15" fillId="0" borderId="10" xfId="0" applyFont="1" applyBorder="1" applyAlignment="1">
      <alignment horizontal="left" vertical="center" wrapText="1"/>
    </xf>
    <xf numFmtId="0" fontId="15" fillId="0" borderId="11" xfId="0" applyFont="1" applyBorder="1" applyAlignment="1">
      <alignment horizontal="left" vertical="center" wrapText="1"/>
    </xf>
    <xf numFmtId="0" fontId="44" fillId="0" borderId="3" xfId="0" applyFont="1" applyBorder="1"/>
    <xf numFmtId="0" fontId="45" fillId="0" borderId="3" xfId="0" applyFont="1" applyBorder="1"/>
    <xf numFmtId="0" fontId="15" fillId="0" borderId="41" xfId="0" applyFont="1" applyBorder="1" applyAlignment="1">
      <alignment horizontal="left" vertical="center" wrapText="1"/>
    </xf>
    <xf numFmtId="0" fontId="15" fillId="0" borderId="35" xfId="0" applyFont="1" applyBorder="1" applyAlignment="1">
      <alignment horizontal="left" vertical="center" wrapText="1"/>
    </xf>
    <xf numFmtId="0" fontId="15" fillId="0" borderId="25" xfId="0" applyFont="1" applyBorder="1" applyAlignment="1">
      <alignment horizontal="left" vertical="center" wrapText="1"/>
    </xf>
    <xf numFmtId="0" fontId="1" fillId="0" borderId="0" xfId="0" applyFont="1"/>
    <xf numFmtId="0" fontId="2" fillId="0" borderId="0" xfId="1" applyFill="1" applyAlignment="1" applyProtection="1"/>
    <xf numFmtId="0" fontId="2" fillId="0" borderId="0" xfId="1" applyFill="1" applyAlignment="1" applyProtection="1">
      <alignment wrapText="1"/>
    </xf>
    <xf numFmtId="0" fontId="2" fillId="4" borderId="3" xfId="1" applyFill="1" applyBorder="1" applyAlignment="1" applyProtection="1">
      <alignment horizontal="left" vertical="top" wrapText="1"/>
    </xf>
  </cellXfs>
  <cellStyles count="7">
    <cellStyle name="Hyperlink 2" xfId="3" xr:uid="{00000000-0005-0000-0000-000027000000}"/>
    <cellStyle name="Normal 2" xfId="4" xr:uid="{00000000-0005-0000-0000-00002B000000}"/>
    <cellStyle name="Percent 2" xfId="5" xr:uid="{00000000-0005-0000-0000-000033000000}"/>
    <cellStyle name="常规" xfId="0" builtinId="0"/>
    <cellStyle name="常规 2" xfId="6" xr:uid="{1B149E69-44CC-41A9-8C82-519AA168036C}"/>
    <cellStyle name="百分比" xfId="2" builtinId="5"/>
    <cellStyle name="超链接" xfId="1" builtinId="8"/>
  </cellStyles>
  <dxfs count="21">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B22F-42D3-9682-63CD5BA3724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B22F-42D3-9682-63CD5BA3724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B22F-42D3-9682-63CD5BA3724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B22F-42D3-9682-63CD5BA3724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B22F-42D3-9682-63CD5BA37249}"/>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CBA4-4EB9-80EE-BFA698AF498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CBA4-4EB9-80EE-BFA698AF498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CBA4-4EB9-80EE-BFA698AF498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CBA4-4EB9-80EE-BFA698AF498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CBA4-4EB9-80EE-BFA698AF4986}"/>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DF3D-4E51-A0D7-CF19B7E33561}"/>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430-4CC0-BA91-2465B6842605}"/>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75F5-4C1D-94D0-D07A67D93AEE}"/>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688D-4FEB-8BCE-89B156BA9222}"/>
            </c:ext>
          </c:extLst>
        </c:ser>
        <c:ser>
          <c:idx val="2"/>
          <c:order val="1"/>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688D-4FEB-8BCE-89B156BA9222}"/>
            </c:ext>
          </c:extLst>
        </c:ser>
        <c:ser>
          <c:idx val="4"/>
          <c:order val="2"/>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688D-4FEB-8BCE-89B156BA9222}"/>
            </c:ext>
          </c:extLst>
        </c:ser>
        <c:ser>
          <c:idx val="0"/>
          <c:order val="3"/>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3-688D-4FEB-8BCE-89B156BA9222}"/>
            </c:ext>
          </c:extLst>
        </c:ser>
        <c:ser>
          <c:idx val="3"/>
          <c:order val="4"/>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4-688D-4FEB-8BCE-89B156BA9222}"/>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19050</xdr:colOff>
          <xdr:row>0</xdr:row>
          <xdr:rowOff>0</xdr:rowOff>
        </xdr:from>
        <xdr:to>
          <xdr:col>8</xdr:col>
          <xdr:colOff>180975</xdr:colOff>
          <xdr:row>0</xdr:row>
          <xdr:rowOff>152400</xdr:rowOff>
        </xdr:to>
        <xdr:sp macro="" textlink="">
          <xdr:nvSpPr>
            <xdr:cNvPr id="179201" name="Object 1" hidden="1">
              <a:extLst>
                <a:ext uri="{63B3BB69-23CF-44E3-9099-C40C66FF867C}">
                  <a14:compatExt spid="_x0000_s179201"/>
                </a:ext>
                <a:ext uri="{FF2B5EF4-FFF2-40B4-BE49-F238E27FC236}">
                  <a16:creationId xmlns:a16="http://schemas.microsoft.com/office/drawing/2014/main" id="{00000000-0008-0000-0200-000001B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76129" name="Object 1" hidden="1">
              <a:extLst>
                <a:ext uri="{63B3BB69-23CF-44E3-9099-C40C66FF867C}">
                  <a14:compatExt spid="_x0000_s176129"/>
                </a:ext>
                <a:ext uri="{FF2B5EF4-FFF2-40B4-BE49-F238E27FC236}">
                  <a16:creationId xmlns:a16="http://schemas.microsoft.com/office/drawing/2014/main" id="{00000000-0008-0000-0300-000001B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59</xdr:row>
      <xdr:rowOff>69850</xdr:rowOff>
    </xdr:from>
    <xdr:to>
      <xdr:col>1</xdr:col>
      <xdr:colOff>704850</xdr:colOff>
      <xdr:row>60</xdr:row>
      <xdr:rowOff>76200</xdr:rowOff>
    </xdr:to>
    <xdr:sp macro="" textlink="">
      <xdr:nvSpPr>
        <xdr:cNvPr id="4" name="Line 17">
          <a:extLst>
            <a:ext uri="{FF2B5EF4-FFF2-40B4-BE49-F238E27FC236}">
              <a16:creationId xmlns:a16="http://schemas.microsoft.com/office/drawing/2014/main" id="{00000000-0008-0000-0300-000004000000}"/>
            </a:ext>
          </a:extLst>
        </xdr:cNvPr>
        <xdr:cNvSpPr>
          <a:spLocks noChangeShapeType="1"/>
        </xdr:cNvSpPr>
      </xdr:nvSpPr>
      <xdr:spPr>
        <a:xfrm flipH="1" flipV="1">
          <a:off x="19050" y="963295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openxmlformats.org/officeDocument/2006/relationships/comments" Target="../comments3.xml"/><Relationship Id="rId5" Type="http://schemas.openxmlformats.org/officeDocument/2006/relationships/image" Target="../media/image4.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workbookViewId="0"/>
  </sheetViews>
  <sheetFormatPr defaultColWidth="9.140625" defaultRowHeight="12.75" x14ac:dyDescent="0.2"/>
  <cols>
    <col min="1" max="1" width="15.7109375" style="2" customWidth="1"/>
    <col min="2" max="2" width="10.7109375" style="2" customWidth="1"/>
    <col min="3" max="3" width="8.7109375" style="2" customWidth="1"/>
    <col min="4" max="5" width="6.7109375" style="2" customWidth="1"/>
    <col min="6" max="6" width="1.7109375" style="2" customWidth="1"/>
    <col min="7" max="7" width="15.7109375" style="2" customWidth="1"/>
    <col min="8" max="8" width="7" style="2" customWidth="1"/>
    <col min="9" max="9" width="4" style="2" customWidth="1"/>
    <col min="10" max="12" width="6.7109375" style="2" customWidth="1"/>
    <col min="13" max="16384" width="9.140625" style="2"/>
  </cols>
  <sheetData>
    <row r="1" spans="1:12" ht="15.75" x14ac:dyDescent="0.25">
      <c r="I1" s="121"/>
      <c r="J1" s="122"/>
      <c r="K1" s="122"/>
      <c r="L1" s="122"/>
    </row>
    <row r="2" spans="1:12" ht="20.25" x14ac:dyDescent="0.3">
      <c r="F2" s="44" t="str">
        <f>$I$9</f>
        <v>Release 1.1</v>
      </c>
      <c r="I2" s="123"/>
      <c r="L2" s="124"/>
    </row>
    <row r="3" spans="1:12" x14ac:dyDescent="0.2">
      <c r="F3" s="45" t="str">
        <f>"Project: "&amp;$B$16&amp;"  "&amp;$B$17</f>
        <v>Project: P18  教育平台</v>
      </c>
      <c r="I3" s="123"/>
      <c r="J3" s="125"/>
      <c r="K3" s="125"/>
      <c r="L3" s="122"/>
    </row>
    <row r="4" spans="1:12" ht="4.5" customHeight="1" x14ac:dyDescent="0.2"/>
    <row r="5" spans="1:12" ht="23.25" x14ac:dyDescent="0.2">
      <c r="A5" s="46" t="s">
        <v>0</v>
      </c>
      <c r="B5" s="47"/>
      <c r="C5" s="47"/>
      <c r="D5" s="47"/>
      <c r="E5" s="47"/>
      <c r="F5" s="47"/>
      <c r="G5" s="47"/>
      <c r="H5" s="47"/>
      <c r="I5" s="47"/>
      <c r="J5" s="47"/>
      <c r="K5" s="47"/>
      <c r="L5" s="47"/>
    </row>
    <row r="6" spans="1:12" ht="9" customHeight="1" x14ac:dyDescent="0.2">
      <c r="A6" s="48"/>
      <c r="B6" s="48"/>
      <c r="C6" s="48"/>
      <c r="D6" s="48"/>
      <c r="E6" s="48"/>
      <c r="F6" s="48"/>
      <c r="G6" s="48"/>
      <c r="H6" s="48"/>
      <c r="I6" s="48"/>
      <c r="J6" s="48"/>
      <c r="K6" s="48"/>
      <c r="L6" s="48"/>
    </row>
    <row r="7" spans="1:12" ht="16.5" customHeight="1" x14ac:dyDescent="0.2">
      <c r="A7" s="41" t="s">
        <v>1</v>
      </c>
      <c r="B7" s="42"/>
      <c r="C7" s="42"/>
      <c r="D7" s="42"/>
      <c r="E7" s="42"/>
      <c r="F7" s="89"/>
      <c r="G7" s="41" t="s">
        <v>2</v>
      </c>
      <c r="H7" s="90"/>
      <c r="I7" s="42"/>
      <c r="J7" s="42"/>
      <c r="K7" s="42"/>
      <c r="L7" s="42"/>
    </row>
    <row r="8" spans="1:12" ht="16.5" customHeight="1" x14ac:dyDescent="0.2">
      <c r="A8" s="43" t="s">
        <v>3</v>
      </c>
      <c r="B8" s="177" t="s">
        <v>4</v>
      </c>
      <c r="C8" s="177"/>
      <c r="D8" s="177"/>
      <c r="E8" s="177"/>
      <c r="F8" s="89"/>
      <c r="G8" s="178" t="s">
        <v>3</v>
      </c>
      <c r="H8" s="179"/>
      <c r="I8" s="177" t="s">
        <v>4</v>
      </c>
      <c r="J8" s="177"/>
      <c r="K8" s="177"/>
      <c r="L8" s="177"/>
    </row>
    <row r="9" spans="1:12" ht="16.5" customHeight="1" x14ac:dyDescent="0.2">
      <c r="A9" s="91" t="s">
        <v>5</v>
      </c>
      <c r="B9" s="180" t="s">
        <v>6</v>
      </c>
      <c r="C9" s="181"/>
      <c r="D9" s="181"/>
      <c r="E9" s="182"/>
      <c r="F9" s="89"/>
      <c r="G9" s="183" t="s">
        <v>7</v>
      </c>
      <c r="H9" s="184"/>
      <c r="I9" s="185" t="s">
        <v>8</v>
      </c>
      <c r="J9" s="186"/>
      <c r="K9" s="186"/>
      <c r="L9" s="187"/>
    </row>
    <row r="10" spans="1:12" ht="16.5" customHeight="1" x14ac:dyDescent="0.2">
      <c r="A10" s="92" t="s">
        <v>9</v>
      </c>
      <c r="B10" s="188" t="s">
        <v>10</v>
      </c>
      <c r="C10" s="189"/>
      <c r="D10" s="189"/>
      <c r="E10" s="190"/>
      <c r="F10" s="89"/>
      <c r="G10" s="191" t="s">
        <v>11</v>
      </c>
      <c r="H10" s="192"/>
      <c r="I10" s="193"/>
      <c r="J10" s="194"/>
      <c r="K10" s="194"/>
      <c r="L10" s="195"/>
    </row>
    <row r="11" spans="1:12" ht="16.5" customHeight="1" x14ac:dyDescent="0.2">
      <c r="A11" s="92" t="s">
        <v>12</v>
      </c>
      <c r="B11" s="188" t="s">
        <v>13</v>
      </c>
      <c r="C11" s="189"/>
      <c r="D11" s="189"/>
      <c r="E11" s="190"/>
      <c r="F11" s="89"/>
      <c r="G11" s="196" t="s">
        <v>14</v>
      </c>
      <c r="H11" s="197"/>
      <c r="I11" s="193"/>
      <c r="J11" s="194"/>
      <c r="K11" s="194"/>
      <c r="L11" s="195"/>
    </row>
    <row r="12" spans="1:12" ht="16.5" customHeight="1" x14ac:dyDescent="0.2">
      <c r="A12" s="93" t="s">
        <v>15</v>
      </c>
      <c r="B12" s="198" t="s">
        <v>16</v>
      </c>
      <c r="C12" s="199"/>
      <c r="D12" s="199"/>
      <c r="E12" s="200"/>
      <c r="F12" s="89"/>
      <c r="G12" s="201" t="s">
        <v>17</v>
      </c>
      <c r="H12" s="202"/>
      <c r="I12" s="203"/>
      <c r="J12" s="204"/>
      <c r="K12" s="204"/>
      <c r="L12" s="205"/>
    </row>
    <row r="13" spans="1:12" ht="16.5" customHeight="1" x14ac:dyDescent="0.2">
      <c r="A13" s="94"/>
      <c r="B13" s="89"/>
      <c r="C13" s="89"/>
      <c r="D13" s="89"/>
      <c r="E13" s="89"/>
      <c r="F13" s="95"/>
      <c r="G13" s="201" t="s">
        <v>18</v>
      </c>
      <c r="H13" s="202"/>
      <c r="I13" s="203"/>
      <c r="J13" s="204"/>
      <c r="K13" s="204"/>
      <c r="L13" s="205"/>
    </row>
    <row r="14" spans="1:12" ht="16.5" customHeight="1" x14ac:dyDescent="0.2">
      <c r="A14" s="41" t="s">
        <v>19</v>
      </c>
      <c r="B14" s="42"/>
      <c r="C14" s="42"/>
      <c r="D14" s="42"/>
      <c r="E14" s="42"/>
      <c r="F14" s="89"/>
      <c r="G14" s="201" t="s">
        <v>20</v>
      </c>
      <c r="H14" s="202"/>
      <c r="I14" s="203"/>
      <c r="J14" s="204"/>
      <c r="K14" s="204"/>
      <c r="L14" s="205"/>
    </row>
    <row r="15" spans="1:12" ht="16.5" customHeight="1" x14ac:dyDescent="0.2">
      <c r="A15" s="43" t="s">
        <v>3</v>
      </c>
      <c r="B15" s="177" t="s">
        <v>4</v>
      </c>
      <c r="C15" s="177"/>
      <c r="D15" s="177"/>
      <c r="E15" s="177"/>
      <c r="F15" s="96"/>
      <c r="G15" s="201" t="s">
        <v>21</v>
      </c>
      <c r="H15" s="202"/>
      <c r="I15" s="203"/>
      <c r="J15" s="204"/>
      <c r="K15" s="204"/>
      <c r="L15" s="205"/>
    </row>
    <row r="16" spans="1:12" ht="16.5" customHeight="1" x14ac:dyDescent="0.2">
      <c r="A16" s="97" t="s">
        <v>22</v>
      </c>
      <c r="B16" s="180" t="s">
        <v>23</v>
      </c>
      <c r="C16" s="181"/>
      <c r="D16" s="181"/>
      <c r="E16" s="182"/>
      <c r="F16" s="89"/>
      <c r="G16" s="201" t="s">
        <v>24</v>
      </c>
      <c r="H16" s="202"/>
      <c r="I16" s="203"/>
      <c r="J16" s="204"/>
      <c r="K16" s="204"/>
      <c r="L16" s="205"/>
    </row>
    <row r="17" spans="1:12" ht="16.5" customHeight="1" x14ac:dyDescent="0.2">
      <c r="A17" s="98" t="s">
        <v>25</v>
      </c>
      <c r="B17" s="198" t="s">
        <v>26</v>
      </c>
      <c r="C17" s="199"/>
      <c r="D17" s="199"/>
      <c r="E17" s="200"/>
      <c r="F17" s="89"/>
      <c r="G17" s="206" t="s">
        <v>27</v>
      </c>
      <c r="H17" s="207"/>
      <c r="I17" s="208"/>
      <c r="J17" s="209"/>
      <c r="K17" s="209"/>
      <c r="L17" s="210"/>
    </row>
    <row r="18" spans="1:12" ht="9" customHeight="1" x14ac:dyDescent="0.2">
      <c r="A18" s="48"/>
      <c r="B18" s="48"/>
      <c r="C18" s="48"/>
      <c r="D18" s="48"/>
      <c r="E18" s="48"/>
      <c r="F18" s="48"/>
      <c r="G18" s="48"/>
      <c r="H18" s="48"/>
      <c r="I18" s="48"/>
      <c r="J18" s="48"/>
      <c r="K18" s="48"/>
      <c r="L18" s="48"/>
    </row>
    <row r="19" spans="1:12" ht="16.5" customHeight="1" x14ac:dyDescent="0.2">
      <c r="A19" s="99" t="s">
        <v>28</v>
      </c>
      <c r="B19" s="100"/>
      <c r="C19" s="100"/>
      <c r="D19" s="100"/>
      <c r="E19" s="100"/>
      <c r="F19" s="89"/>
      <c r="G19" s="41" t="s">
        <v>29</v>
      </c>
      <c r="H19" s="90"/>
      <c r="I19" s="42"/>
      <c r="J19" s="42"/>
      <c r="K19" s="42"/>
      <c r="L19" s="42"/>
    </row>
    <row r="20" spans="1:12" ht="30" customHeight="1" x14ac:dyDescent="0.2">
      <c r="A20" s="211" t="s">
        <v>30</v>
      </c>
      <c r="B20" s="211"/>
      <c r="C20" s="101" t="s">
        <v>31</v>
      </c>
      <c r="D20" s="102" t="s">
        <v>32</v>
      </c>
      <c r="E20" s="102" t="s">
        <v>33</v>
      </c>
      <c r="F20" s="103"/>
      <c r="G20" s="212" t="s">
        <v>34</v>
      </c>
      <c r="H20" s="213"/>
      <c r="I20" s="214" t="s">
        <v>33</v>
      </c>
      <c r="J20" s="215"/>
      <c r="K20" s="215"/>
      <c r="L20" s="216"/>
    </row>
    <row r="21" spans="1:12" ht="16.5" customHeight="1" x14ac:dyDescent="0.2">
      <c r="A21" s="217" t="e">
        <f ca="1">MID(CELL("filename",#REF!),FIND("]",CELL("filename"),1)+1,255)</f>
        <v>#REF!</v>
      </c>
      <c r="B21" s="218"/>
      <c r="C21" s="104"/>
      <c r="D21" s="105" t="e">
        <f>IF(#REF!=0,"",#REF!)</f>
        <v>#REF!</v>
      </c>
      <c r="E21" s="106" t="e">
        <f>IF(#REF!=0,"",#REF!)</f>
        <v>#REF!</v>
      </c>
      <c r="F21" s="103"/>
      <c r="G21" s="48"/>
      <c r="H21" s="48"/>
      <c r="I21" s="126"/>
      <c r="J21" s="48"/>
      <c r="K21" s="48"/>
      <c r="L21" s="48"/>
    </row>
    <row r="22" spans="1:12" ht="16.5" customHeight="1" x14ac:dyDescent="0.2">
      <c r="A22" s="217" t="e">
        <f ca="1">MID(CELL("filename",#REF!),FIND("]",CELL("filename"),1)+1,255)</f>
        <v>#REF!</v>
      </c>
      <c r="B22" s="218"/>
      <c r="C22" s="107"/>
      <c r="D22" s="105" t="e">
        <f>IF(#REF!=0,"",#REF!)</f>
        <v>#REF!</v>
      </c>
      <c r="E22" s="106" t="e">
        <f>IF(#REF!=0,"",#REF!)</f>
        <v>#REF!</v>
      </c>
      <c r="F22" s="103"/>
      <c r="G22" s="48"/>
      <c r="H22" s="48"/>
      <c r="I22" s="126"/>
      <c r="J22" s="48"/>
      <c r="K22" s="48"/>
      <c r="L22" s="48"/>
    </row>
    <row r="23" spans="1:12" ht="16.5" customHeight="1" x14ac:dyDescent="0.2">
      <c r="A23" s="217" t="e">
        <f ca="1">MID(CELL("filename",#REF!),FIND("]",CELL("filename"),1)+1,255)</f>
        <v>#REF!</v>
      </c>
      <c r="B23" s="218"/>
      <c r="C23" s="108"/>
      <c r="D23" s="105" t="e">
        <f>IF(#REF!=0,"",#REF!)</f>
        <v>#REF!</v>
      </c>
      <c r="E23" s="106" t="e">
        <f>IF(#REF!=0,"",#REF!)</f>
        <v>#REF!</v>
      </c>
      <c r="F23" s="48"/>
      <c r="G23" s="48"/>
      <c r="H23" s="48"/>
      <c r="I23" s="126"/>
      <c r="J23" s="48"/>
      <c r="K23" s="48"/>
      <c r="L23" s="48"/>
    </row>
    <row r="24" spans="1:12" ht="16.5" customHeight="1" x14ac:dyDescent="0.2">
      <c r="A24" s="217" t="e">
        <f ca="1">MID(CELL("filename",#REF!),FIND("]",CELL("filename"),1)+1,255)</f>
        <v>#REF!</v>
      </c>
      <c r="B24" s="218"/>
      <c r="C24" s="108"/>
      <c r="D24" s="105" t="e">
        <f>IF(#REF!=0,"",#REF!)</f>
        <v>#REF!</v>
      </c>
      <c r="E24" s="106" t="e">
        <f>IF(#REF!=0,"",#REF!)</f>
        <v>#REF!</v>
      </c>
      <c r="F24" s="48"/>
      <c r="G24" s="48"/>
      <c r="H24" s="48"/>
      <c r="I24" s="126"/>
      <c r="J24" s="48"/>
      <c r="K24" s="48"/>
      <c r="L24" s="48"/>
    </row>
    <row r="25" spans="1:12" ht="16.5" customHeight="1" x14ac:dyDescent="0.2">
      <c r="A25" s="217" t="e">
        <f ca="1">MID(CELL("filename",#REF!),FIND("]",CELL("filename"),1)+1,255)</f>
        <v>#REF!</v>
      </c>
      <c r="B25" s="218"/>
      <c r="C25" s="108"/>
      <c r="D25" s="105" t="e">
        <f>IF(#REF!=0,"",#REF!)</f>
        <v>#REF!</v>
      </c>
      <c r="E25" s="106" t="e">
        <f>IF(#REF!=0,"",#REF!)</f>
        <v>#REF!</v>
      </c>
      <c r="F25" s="48"/>
      <c r="G25" s="48"/>
      <c r="H25" s="48"/>
      <c r="I25" s="126"/>
      <c r="J25" s="48"/>
      <c r="K25" s="48"/>
      <c r="L25" s="48"/>
    </row>
    <row r="26" spans="1:12" ht="16.5" customHeight="1" x14ac:dyDescent="0.2">
      <c r="A26" s="217" t="e">
        <f ca="1">MID(CELL("filename",#REF!),FIND("]",CELL("filename"),1)+1,255)</f>
        <v>#REF!</v>
      </c>
      <c r="B26" s="218"/>
      <c r="C26" s="108"/>
      <c r="D26" s="105" t="e">
        <f>IF(#REF!=0,"",#REF!)</f>
        <v>#REF!</v>
      </c>
      <c r="E26" s="106" t="e">
        <f>IF(#REF!=0,"",#REF!)</f>
        <v>#REF!</v>
      </c>
      <c r="F26" s="48"/>
      <c r="G26" s="48"/>
      <c r="H26" s="48"/>
      <c r="I26" s="126"/>
      <c r="J26" s="48"/>
      <c r="K26" s="48"/>
      <c r="L26" s="48"/>
    </row>
    <row r="27" spans="1:12" ht="16.5" customHeight="1" x14ac:dyDescent="0.2">
      <c r="A27" s="217" t="e">
        <f ca="1">MID(CELL("filename",#REF!),FIND("]",CELL("filename"),1)+1,255)</f>
        <v>#REF!</v>
      </c>
      <c r="B27" s="218"/>
      <c r="C27" s="108"/>
      <c r="D27" s="105" t="e">
        <f>IF(#REF!=0,"",#REF!)</f>
        <v>#REF!</v>
      </c>
      <c r="E27" s="106" t="e">
        <f>IF(#REF!=0,"",#REF!)</f>
        <v>#REF!</v>
      </c>
      <c r="F27" s="48"/>
      <c r="G27" s="48"/>
      <c r="H27" s="48"/>
      <c r="I27" s="126"/>
      <c r="J27" s="48"/>
      <c r="K27" s="48"/>
      <c r="L27" s="48"/>
    </row>
    <row r="28" spans="1:12" ht="16.5" customHeight="1" x14ac:dyDescent="0.2">
      <c r="A28" s="217" t="e">
        <f ca="1">MID(CELL("filename",#REF!),FIND("]",CELL("filename"),1)+1,255)</f>
        <v>#REF!</v>
      </c>
      <c r="B28" s="218"/>
      <c r="C28" s="108"/>
      <c r="D28" s="105" t="e">
        <f>IF(#REF!=0,"",#REF!)</f>
        <v>#REF!</v>
      </c>
      <c r="E28" s="106" t="e">
        <f>IF(#REF!=0,"",#REF!)</f>
        <v>#REF!</v>
      </c>
      <c r="F28" s="48"/>
      <c r="G28" s="48"/>
      <c r="H28" s="48"/>
      <c r="I28" s="126"/>
      <c r="J28" s="48"/>
      <c r="K28" s="48"/>
      <c r="L28" s="48"/>
    </row>
    <row r="29" spans="1:12" ht="16.5" customHeight="1" x14ac:dyDescent="0.2">
      <c r="A29" s="217" t="e">
        <f ca="1">MID(CELL("filename",#REF!),FIND("]",CELL("filename"),1)+1,255)</f>
        <v>#REF!</v>
      </c>
      <c r="B29" s="218"/>
      <c r="C29" s="108"/>
      <c r="D29" s="105" t="e">
        <f>IF(#REF!=0,"",#REF!)</f>
        <v>#REF!</v>
      </c>
      <c r="E29" s="106" t="e">
        <f>IF(#REF!=0,"",#REF!)</f>
        <v>#REF!</v>
      </c>
      <c r="F29" s="48"/>
      <c r="G29" s="48"/>
      <c r="H29" s="48"/>
      <c r="I29" s="126"/>
      <c r="J29" s="48"/>
      <c r="K29" s="48"/>
      <c r="L29" s="48"/>
    </row>
    <row r="30" spans="1:12" ht="16.5" customHeight="1" x14ac:dyDescent="0.2">
      <c r="A30" s="217" t="e">
        <f ca="1">MID(CELL("filename",#REF!),FIND("]",CELL("filename"),1)+1,255)</f>
        <v>#REF!</v>
      </c>
      <c r="B30" s="218"/>
      <c r="C30" s="108"/>
      <c r="D30" s="105" t="e">
        <f>IF(#REF!=0,"",#REF!)</f>
        <v>#REF!</v>
      </c>
      <c r="E30" s="106" t="e">
        <f>IF(#REF!=0,"",#REF!)</f>
        <v>#REF!</v>
      </c>
      <c r="F30" s="48"/>
      <c r="G30" s="48"/>
      <c r="H30" s="48"/>
      <c r="I30" s="126"/>
      <c r="J30" s="48"/>
      <c r="K30" s="48"/>
      <c r="L30" s="48"/>
    </row>
    <row r="31" spans="1:12" ht="16.5" customHeight="1" x14ac:dyDescent="0.2">
      <c r="A31" s="217" t="e">
        <f ca="1">MID(CELL("filename",#REF!),FIND("]",CELL("filename"),1)+1,255)</f>
        <v>#REF!</v>
      </c>
      <c r="B31" s="218"/>
      <c r="C31" s="108"/>
      <c r="D31" s="105" t="e">
        <f>IF(#REF!=0,"",#REF!)</f>
        <v>#REF!</v>
      </c>
      <c r="E31" s="106" t="e">
        <f>IF(#REF!=0,"",#REF!)</f>
        <v>#REF!</v>
      </c>
      <c r="F31" s="48"/>
      <c r="G31" s="48"/>
      <c r="H31" s="48"/>
      <c r="I31" s="126"/>
      <c r="J31" s="48"/>
      <c r="K31" s="48"/>
      <c r="L31" s="48"/>
    </row>
    <row r="32" spans="1:12" ht="16.5" customHeight="1" x14ac:dyDescent="0.2">
      <c r="A32" s="217" t="e">
        <f ca="1">MID(CELL("filename",#REF!),FIND("]",CELL("filename"),1)+1,255)</f>
        <v>#REF!</v>
      </c>
      <c r="B32" s="218"/>
      <c r="C32" s="108"/>
      <c r="D32" s="105" t="e">
        <f>IF(#REF!=0,"",#REF!)</f>
        <v>#REF!</v>
      </c>
      <c r="E32" s="106" t="e">
        <f>IF(#REF!=0,"",#REF!)</f>
        <v>#REF!</v>
      </c>
      <c r="F32" s="48"/>
      <c r="G32" s="48"/>
      <c r="H32" s="48"/>
      <c r="I32" s="126"/>
      <c r="J32" s="48"/>
      <c r="K32" s="48"/>
      <c r="L32" s="48"/>
    </row>
    <row r="33" spans="1:12" ht="16.5" customHeight="1" x14ac:dyDescent="0.25">
      <c r="A33" s="217" t="e">
        <f ca="1">MID(CELL("filename",#REF!),FIND("]",CELL("filename"),1)+1,255)</f>
        <v>#REF!</v>
      </c>
      <c r="B33" s="218"/>
      <c r="C33" s="108"/>
      <c r="D33" s="105" t="e">
        <f>IF(#REF!=0,"",#REF!)</f>
        <v>#REF!</v>
      </c>
      <c r="E33" s="106" t="e">
        <f>IF(#REF!=0,"",#REF!)</f>
        <v>#REF!</v>
      </c>
      <c r="F33" s="48"/>
      <c r="G33" s="109" t="s">
        <v>35</v>
      </c>
      <c r="H33" s="110"/>
      <c r="I33" s="127"/>
      <c r="J33" s="127"/>
      <c r="K33" s="127"/>
      <c r="L33" s="127"/>
    </row>
    <row r="34" spans="1:12" ht="16.5" customHeight="1" x14ac:dyDescent="0.2">
      <c r="A34" s="217" t="e">
        <f ca="1">MID(CELL("filename",#REF!),FIND("]",CELL("filename"),1)+1,255)</f>
        <v>#REF!</v>
      </c>
      <c r="B34" s="218"/>
      <c r="C34" s="108"/>
      <c r="D34" s="105" t="e">
        <f>IF(#REF!=0,"",#REF!)</f>
        <v>#REF!</v>
      </c>
      <c r="E34" s="106" t="e">
        <f>IF(#REF!=0,"",#REF!)</f>
        <v>#REF!</v>
      </c>
      <c r="F34" s="48"/>
      <c r="G34" s="232" t="s">
        <v>36</v>
      </c>
      <c r="H34" s="233"/>
      <c r="I34" s="234"/>
      <c r="J34" s="247" t="s">
        <v>34</v>
      </c>
      <c r="K34" s="249" t="s">
        <v>37</v>
      </c>
      <c r="L34" s="230" t="s">
        <v>33</v>
      </c>
    </row>
    <row r="35" spans="1:12" ht="16.5" customHeight="1" x14ac:dyDescent="0.2">
      <c r="A35" s="217" t="e">
        <f ca="1">MID(CELL("filename",#REF!),FIND("]",CELL("filename"),1)+1,255)</f>
        <v>#REF!</v>
      </c>
      <c r="B35" s="218"/>
      <c r="C35" s="108"/>
      <c r="D35" s="105" t="e">
        <f>IF(#REF!=0,"",#REF!)</f>
        <v>#REF!</v>
      </c>
      <c r="E35" s="106" t="e">
        <f>IF(#REF!=0,"",#REF!)</f>
        <v>#REF!</v>
      </c>
      <c r="F35" s="48"/>
      <c r="G35" s="235"/>
      <c r="H35" s="236"/>
      <c r="I35" s="237"/>
      <c r="J35" s="248"/>
      <c r="K35" s="250"/>
      <c r="L35" s="231"/>
    </row>
    <row r="36" spans="1:12" ht="16.5" customHeight="1" x14ac:dyDescent="0.2">
      <c r="A36" s="217" t="e">
        <f ca="1">MID(CELL("filename",#REF!),FIND("]",CELL("filename"),1)+1,255)</f>
        <v>#REF!</v>
      </c>
      <c r="B36" s="218"/>
      <c r="C36" s="108"/>
      <c r="D36" s="105" t="e">
        <f>IF(#REF!=0,"",#REF!)</f>
        <v>#REF!</v>
      </c>
      <c r="E36" s="106" t="e">
        <f>IF(#REF!=0,"",#REF!)</f>
        <v>#REF!</v>
      </c>
      <c r="F36" s="48"/>
      <c r="G36" s="219" t="s">
        <v>38</v>
      </c>
      <c r="H36" s="220"/>
      <c r="I36" s="221"/>
      <c r="J36" s="128" t="e">
        <f>#REF!+#REF!+#REF!+#REF!+#REF!+#REF!+#REF!+#REF!+#REF!+#REF!+#REF!+#REF!+#REF!+#REF!+#REF!+#REF!+#REF!+#REF!+#REF!+#REF!</f>
        <v>#REF!</v>
      </c>
      <c r="K36" s="129" t="e">
        <f>J36/$J$42</f>
        <v>#REF!</v>
      </c>
      <c r="L36" s="130" t="e">
        <f>#REF!+#REF!+#REF!+#REF!+#REF!+#REF!+#REF!+#REF!+#REF!+#REF!+#REF!+#REF!+#REF!+#REF!+#REF!+#REF!+#REF!+#REF!+#REF!+#REF!</f>
        <v>#REF!</v>
      </c>
    </row>
    <row r="37" spans="1:12" ht="16.5" customHeight="1" x14ac:dyDescent="0.2">
      <c r="A37" s="217" t="e">
        <f ca="1">MID(CELL("filename",#REF!),FIND("]",CELL("filename"),1)+1,255)</f>
        <v>#REF!</v>
      </c>
      <c r="B37" s="218"/>
      <c r="C37" s="108"/>
      <c r="D37" s="105" t="e">
        <f>IF(#REF!=0,"",#REF!)</f>
        <v>#REF!</v>
      </c>
      <c r="E37" s="106" t="e">
        <f>IF(#REF!=0,"",#REF!)</f>
        <v>#REF!</v>
      </c>
      <c r="F37" s="48"/>
      <c r="G37" s="222" t="s">
        <v>39</v>
      </c>
      <c r="H37" s="223"/>
      <c r="I37" s="224"/>
      <c r="J37" s="131" t="e">
        <f>#REF!+#REF!+#REF!+#REF!+#REF!+#REF!+#REF!+#REF!+#REF!+#REF!+#REF!+#REF!+#REF!+#REF!+#REF!+#REF!+#REF!+#REF!+#REF!+#REF!</f>
        <v>#REF!</v>
      </c>
      <c r="K37" s="132" t="e">
        <f>J37/$J$42</f>
        <v>#REF!</v>
      </c>
      <c r="L37" s="133" t="e">
        <f>#REF!+#REF!+#REF!+#REF!+#REF!+#REF!+#REF!+#REF!+#REF!+#REF!+#REF!+#REF!+#REF!+#REF!+#REF!+#REF!+#REF!+#REF!+#REF!+#REF!</f>
        <v>#REF!</v>
      </c>
    </row>
    <row r="38" spans="1:12" ht="16.5" customHeight="1" x14ac:dyDescent="0.2">
      <c r="A38" s="225" t="e">
        <f ca="1">MID(CELL("filename",#REF!),FIND("]",CELL("filename"),1)+1,255)</f>
        <v>#REF!</v>
      </c>
      <c r="B38" s="226"/>
      <c r="C38" s="111"/>
      <c r="D38" s="112" t="e">
        <f>IF(#REF!=0,"",#REF!)</f>
        <v>#REF!</v>
      </c>
      <c r="E38" s="113" t="e">
        <f>IF(#REF!=0,"",#REF!)</f>
        <v>#REF!</v>
      </c>
      <c r="F38" s="48"/>
      <c r="G38" s="227" t="s">
        <v>40</v>
      </c>
      <c r="H38" s="228"/>
      <c r="I38" s="229"/>
      <c r="J38" s="134" t="e">
        <f>#REF!+#REF!+#REF!+#REF!+#REF!+#REF!+#REF!+#REF!+#REF!+#REF!+#REF!+#REF!+#REF!+#REF!+#REF!+#REF!+#REF!+#REF!+#REF!+#REF!</f>
        <v>#REF!</v>
      </c>
      <c r="K38" s="135" t="e">
        <f>J38/$J$42</f>
        <v>#REF!</v>
      </c>
      <c r="L38" s="136" t="e">
        <f>#REF!+#REF!+#REF!+#REF!+#REF!+#REF!+#REF!+#REF!+#REF!+#REF!+#REF!+#REF!+#REF!+#REF!+#REF!+#REF!+#REF!+#REF!+#REF!+#REF!</f>
        <v>#REF!</v>
      </c>
    </row>
    <row r="39" spans="1:12" ht="16.5" customHeight="1" x14ac:dyDescent="0.2">
      <c r="A39" s="48"/>
      <c r="B39" s="48"/>
      <c r="C39" s="48"/>
      <c r="D39" s="48"/>
      <c r="E39" s="114"/>
      <c r="F39" s="48"/>
      <c r="G39" s="222" t="s">
        <v>41</v>
      </c>
      <c r="H39" s="223"/>
      <c r="I39" s="224"/>
      <c r="J39" s="131" t="e">
        <f>#REF!+#REF!+#REF!+#REF!+#REF!+#REF!+#REF!+#REF!+#REF!+#REF!+#REF!+#REF!+#REF!+#REF!+#REF!+#REF!+#REF!+#REF!+#REF!+#REF!</f>
        <v>#REF!</v>
      </c>
      <c r="K39" s="132" t="e">
        <f>J39/$J$42</f>
        <v>#REF!</v>
      </c>
      <c r="L39" s="133" t="e">
        <f>#REF!+#REF!+#REF!+#REF!+#REF!+#REF!+#REF!+#REF!+#REF!+#REF!+#REF!+#REF!+#REF!+#REF!+#REF!+#REF!+#REF!+#REF!+#REF!+#REF!</f>
        <v>#REF!</v>
      </c>
    </row>
    <row r="40" spans="1:12" ht="16.5" customHeight="1" x14ac:dyDescent="0.2">
      <c r="A40" s="115" t="s">
        <v>42</v>
      </c>
      <c r="B40" s="116"/>
      <c r="C40" s="117"/>
      <c r="D40" s="118" t="e">
        <f>SUM(D21:D38)</f>
        <v>#REF!</v>
      </c>
      <c r="E40" s="119" t="e">
        <f>SUM(E21:E38)</f>
        <v>#REF!</v>
      </c>
      <c r="F40" s="48"/>
      <c r="G40" s="238" t="s">
        <v>43</v>
      </c>
      <c r="H40" s="239"/>
      <c r="I40" s="240"/>
      <c r="J40" s="137" t="e">
        <f>#REF!+#REF!+#REF!+#REF!+#REF!+#REF!+#REF!+#REF!+#REF!+#REF!+#REF!+#REF!+#REF!+#REF!+#REF!+#REF!+#REF!+#REF!+#REF!+#REF!</f>
        <v>#REF!</v>
      </c>
      <c r="K40" s="138" t="e">
        <f>J40/$J$42</f>
        <v>#REF!</v>
      </c>
      <c r="L40" s="139" t="e">
        <f>#REF!+#REF!+#REF!+#REF!+#REF!+#REF!+#REF!+#REF!+#REF!+#REF!+#REF!+#REF!+#REF!+#REF!+#REF!+#REF!+#REF!+#REF!+#REF!+#REF!</f>
        <v>#REF!</v>
      </c>
    </row>
    <row r="41" spans="1:12" ht="4.5" customHeight="1" x14ac:dyDescent="0.2">
      <c r="A41" s="48"/>
      <c r="B41" s="48"/>
      <c r="C41" s="48"/>
      <c r="D41" s="48"/>
      <c r="E41" s="114"/>
      <c r="F41" s="48"/>
      <c r="G41" s="48"/>
      <c r="H41" s="48"/>
      <c r="I41" s="48"/>
      <c r="J41" s="48"/>
      <c r="K41" s="48"/>
      <c r="L41" s="48"/>
    </row>
    <row r="42" spans="1:12" x14ac:dyDescent="0.2">
      <c r="A42" s="48"/>
      <c r="B42" s="48"/>
      <c r="C42" s="48"/>
      <c r="D42" s="48"/>
      <c r="E42" s="48"/>
      <c r="F42" s="48"/>
      <c r="G42" s="241" t="s">
        <v>42</v>
      </c>
      <c r="H42" s="242"/>
      <c r="I42" s="243"/>
      <c r="J42" s="140" t="e">
        <f>SUM(J36:J40)</f>
        <v>#REF!</v>
      </c>
      <c r="K42" s="141" t="e">
        <f>J42/$J$42</f>
        <v>#REF!</v>
      </c>
      <c r="L42" s="119" t="e">
        <f>SUM(L36:L40)</f>
        <v>#REF!</v>
      </c>
    </row>
    <row r="43" spans="1:12" ht="4.5" customHeight="1" x14ac:dyDescent="0.2">
      <c r="A43" s="48"/>
      <c r="B43" s="48"/>
      <c r="C43" s="48"/>
      <c r="D43" s="48"/>
      <c r="E43" s="114"/>
      <c r="F43" s="48"/>
      <c r="G43" s="48"/>
      <c r="H43" s="48"/>
      <c r="I43" s="48"/>
      <c r="J43" s="48"/>
      <c r="K43" s="48"/>
      <c r="L43" s="48"/>
    </row>
    <row r="44" spans="1:12" x14ac:dyDescent="0.2">
      <c r="A44" s="120"/>
      <c r="B44" s="48"/>
      <c r="C44" s="48"/>
      <c r="D44" s="48"/>
      <c r="E44" s="48"/>
      <c r="F44" s="48"/>
      <c r="G44" s="244" t="s">
        <v>44</v>
      </c>
      <c r="H44" s="245"/>
      <c r="I44" s="246"/>
      <c r="J44" s="142" t="e">
        <f>#REF!+#REF!+#REF!+#REF!+#REF!+#REF!+#REF!+#REF!+#REF!+#REF!+#REF!+#REF!+#REF!+#REF!+#REF!+#REF!+#REF!+#REF!+#REF!+#REF!</f>
        <v>#REF!</v>
      </c>
      <c r="K44" s="143"/>
      <c r="L44" s="144" t="e">
        <f>#REF!+#REF!+#REF!+#REF!+#REF!+#REF!+#REF!+#REF!+#REF!+#REF!+#REF!+#REF!+#REF!+#REF!+#REF!+#REF!+#REF!+#REF!+#REF!+#REF!</f>
        <v>#REF!</v>
      </c>
    </row>
    <row r="45" spans="1:12" ht="9" customHeight="1" x14ac:dyDescent="0.2">
      <c r="A45" s="48"/>
      <c r="B45" s="48"/>
      <c r="C45" s="48"/>
      <c r="D45" s="48"/>
      <c r="E45" s="48"/>
      <c r="F45" s="48"/>
      <c r="G45" s="48"/>
      <c r="H45" s="48"/>
      <c r="I45" s="48"/>
      <c r="J45" s="48"/>
      <c r="K45" s="48"/>
      <c r="L45" s="48"/>
    </row>
    <row r="46" spans="1:12" x14ac:dyDescent="0.2">
      <c r="A46" s="48"/>
      <c r="B46" s="48"/>
      <c r="C46" s="48"/>
      <c r="D46" s="48"/>
      <c r="E46" s="48"/>
      <c r="F46" s="48"/>
      <c r="G46" s="48"/>
      <c r="H46" s="48"/>
      <c r="I46" s="48"/>
      <c r="J46" s="48"/>
      <c r="K46" s="48"/>
      <c r="L46" s="88" t="s">
        <v>45</v>
      </c>
    </row>
    <row r="47" spans="1:12" x14ac:dyDescent="0.2">
      <c r="F47" s="48"/>
      <c r="G47" s="48"/>
      <c r="H47" s="48"/>
      <c r="I47" s="48"/>
      <c r="J47" s="48"/>
      <c r="K47" s="48"/>
      <c r="L47" s="48"/>
    </row>
    <row r="48" spans="1:12" x14ac:dyDescent="0.2">
      <c r="F48" s="48"/>
      <c r="G48" s="48"/>
      <c r="H48" s="48"/>
      <c r="I48" s="48"/>
      <c r="J48" s="48"/>
      <c r="K48" s="48"/>
      <c r="L48" s="48"/>
    </row>
  </sheetData>
  <mergeCells count="60">
    <mergeCell ref="L34:L35"/>
    <mergeCell ref="G34:I35"/>
    <mergeCell ref="G40:I40"/>
    <mergeCell ref="G42:I42"/>
    <mergeCell ref="G44:I44"/>
    <mergeCell ref="J34:J35"/>
    <mergeCell ref="K34:K35"/>
    <mergeCell ref="A37:B37"/>
    <mergeCell ref="G37:I37"/>
    <mergeCell ref="A38:B38"/>
    <mergeCell ref="G38:I38"/>
    <mergeCell ref="G39:I39"/>
    <mergeCell ref="A33:B33"/>
    <mergeCell ref="A34:B34"/>
    <mergeCell ref="A35:B35"/>
    <mergeCell ref="A36:B36"/>
    <mergeCell ref="G36:I36"/>
    <mergeCell ref="A28:B28"/>
    <mergeCell ref="A29:B29"/>
    <mergeCell ref="A30:B30"/>
    <mergeCell ref="A31:B31"/>
    <mergeCell ref="A32:B32"/>
    <mergeCell ref="A23:B23"/>
    <mergeCell ref="A24:B24"/>
    <mergeCell ref="A25:B25"/>
    <mergeCell ref="A26:B26"/>
    <mergeCell ref="A27:B27"/>
    <mergeCell ref="A20:B20"/>
    <mergeCell ref="G20:H20"/>
    <mergeCell ref="I20:L20"/>
    <mergeCell ref="A21:B21"/>
    <mergeCell ref="A22:B22"/>
    <mergeCell ref="B16:E16"/>
    <mergeCell ref="G16:H16"/>
    <mergeCell ref="I16:L16"/>
    <mergeCell ref="B17:E17"/>
    <mergeCell ref="G17:H17"/>
    <mergeCell ref="I17:L17"/>
    <mergeCell ref="G14:H14"/>
    <mergeCell ref="I14:L14"/>
    <mergeCell ref="B15:E15"/>
    <mergeCell ref="G15:H15"/>
    <mergeCell ref="I15:L15"/>
    <mergeCell ref="B12:E12"/>
    <mergeCell ref="G12:H12"/>
    <mergeCell ref="I12:L12"/>
    <mergeCell ref="G13:H13"/>
    <mergeCell ref="I13:L13"/>
    <mergeCell ref="B10:E10"/>
    <mergeCell ref="G10:H10"/>
    <mergeCell ref="I10:L10"/>
    <mergeCell ref="B11:E11"/>
    <mergeCell ref="G11:H11"/>
    <mergeCell ref="I11:L11"/>
    <mergeCell ref="B8:E8"/>
    <mergeCell ref="G8:H8"/>
    <mergeCell ref="I8:L8"/>
    <mergeCell ref="B9:E9"/>
    <mergeCell ref="G9:H9"/>
    <mergeCell ref="I9:L9"/>
  </mergeCells>
  <phoneticPr fontId="8" type="noConversion"/>
  <conditionalFormatting sqref="A21:B21">
    <cfRule type="cellIs" dxfId="20" priority="19" stopIfTrue="1" operator="equal">
      <formula>"2 - X"</formula>
    </cfRule>
  </conditionalFormatting>
  <conditionalFormatting sqref="A22:B22">
    <cfRule type="cellIs" dxfId="19" priority="18" stopIfTrue="1" operator="equal">
      <formula>"3 - X"</formula>
    </cfRule>
  </conditionalFormatting>
  <conditionalFormatting sqref="A23:B23">
    <cfRule type="cellIs" dxfId="18" priority="1" stopIfTrue="1" operator="equal">
      <formula>"4 - X"</formula>
    </cfRule>
  </conditionalFormatting>
  <conditionalFormatting sqref="A24:B24">
    <cfRule type="cellIs" dxfId="17" priority="2" stopIfTrue="1" operator="equal">
      <formula>"5 - X"</formula>
    </cfRule>
  </conditionalFormatting>
  <conditionalFormatting sqref="A25:B25">
    <cfRule type="cellIs" dxfId="16" priority="3" stopIfTrue="1" operator="equal">
      <formula>"6 - X"</formula>
    </cfRule>
  </conditionalFormatting>
  <conditionalFormatting sqref="A26:B26">
    <cfRule type="cellIs" dxfId="15" priority="5" stopIfTrue="1" operator="equal">
      <formula>"8 - X"</formula>
    </cfRule>
  </conditionalFormatting>
  <conditionalFormatting sqref="A27:B27">
    <cfRule type="cellIs" dxfId="14" priority="6" stopIfTrue="1" operator="equal">
      <formula>"9 - X"</formula>
    </cfRule>
  </conditionalFormatting>
  <conditionalFormatting sqref="A28:B28">
    <cfRule type="cellIs" dxfId="13" priority="7" stopIfTrue="1" operator="equal">
      <formula>"10 - X"</formula>
    </cfRule>
  </conditionalFormatting>
  <conditionalFormatting sqref="A29:B29">
    <cfRule type="cellIs" dxfId="12" priority="8" stopIfTrue="1" operator="equal">
      <formula>"11 - X"</formula>
    </cfRule>
  </conditionalFormatting>
  <conditionalFormatting sqref="A30:B30">
    <cfRule type="cellIs" dxfId="11" priority="9" stopIfTrue="1" operator="equal">
      <formula>"12 - X"</formula>
    </cfRule>
  </conditionalFormatting>
  <conditionalFormatting sqref="A31:B31">
    <cfRule type="cellIs" dxfId="10" priority="10" stopIfTrue="1" operator="equal">
      <formula>"13 - X"</formula>
    </cfRule>
  </conditionalFormatting>
  <conditionalFormatting sqref="A32:B32">
    <cfRule type="cellIs" dxfId="9" priority="11" stopIfTrue="1" operator="equal">
      <formula>"14 - X"</formula>
    </cfRule>
  </conditionalFormatting>
  <conditionalFormatting sqref="A33:B33">
    <cfRule type="cellIs" dxfId="8" priority="12" stopIfTrue="1" operator="equal">
      <formula>"15 - X"</formula>
    </cfRule>
  </conditionalFormatting>
  <conditionalFormatting sqref="A34:B34">
    <cfRule type="cellIs" dxfId="7" priority="13" stopIfTrue="1" operator="equal">
      <formula>"16 - X"</formula>
    </cfRule>
  </conditionalFormatting>
  <conditionalFormatting sqref="A35:B35">
    <cfRule type="cellIs" dxfId="6" priority="14" stopIfTrue="1" operator="equal">
      <formula>"17 - X"</formula>
    </cfRule>
  </conditionalFormatting>
  <conditionalFormatting sqref="A36:B36">
    <cfRule type="cellIs" dxfId="5" priority="15" stopIfTrue="1" operator="equal">
      <formula>"18 - X"</formula>
    </cfRule>
  </conditionalFormatting>
  <conditionalFormatting sqref="A37:B37">
    <cfRule type="cellIs" dxfId="4" priority="16" stopIfTrue="1" operator="equal">
      <formula>"19 - X"</formula>
    </cfRule>
  </conditionalFormatting>
  <conditionalFormatting sqref="A38:B38">
    <cfRule type="cellIs" dxfId="3"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utoPict="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topLeftCell="A4" workbookViewId="0"/>
  </sheetViews>
  <sheetFormatPr defaultColWidth="9.140625" defaultRowHeight="12.75" x14ac:dyDescent="0.2"/>
  <cols>
    <col min="1" max="1" width="4.28515625" style="2" customWidth="1"/>
    <col min="2" max="2" width="22.42578125" style="2" customWidth="1"/>
    <col min="3" max="4" width="7.28515625" style="2" customWidth="1"/>
    <col min="5" max="5" width="8.28515625" style="2" customWidth="1"/>
    <col min="6" max="6" width="1.42578125" style="2" customWidth="1"/>
    <col min="7" max="11" width="7.7109375" style="2" customWidth="1"/>
    <col min="12" max="12" width="7.28515625" style="2" customWidth="1"/>
    <col min="13" max="13" width="6.85546875" style="2" customWidth="1"/>
    <col min="14" max="17" width="7.140625" style="2" customWidth="1"/>
    <col min="18" max="16384" width="9.140625" style="2"/>
  </cols>
  <sheetData>
    <row r="1" spans="1:12" ht="15.75" customHeight="1" x14ac:dyDescent="0.2"/>
    <row r="2" spans="1:12" ht="20.25" x14ac:dyDescent="0.3">
      <c r="F2" s="44" t="str">
        <f>Snapshot!$I$9</f>
        <v>Release 1.1</v>
      </c>
      <c r="G2" s="44"/>
      <c r="H2" s="44"/>
      <c r="I2" s="44"/>
    </row>
    <row r="3" spans="1:12" x14ac:dyDescent="0.2">
      <c r="F3" s="45" t="str">
        <f>"Project: "&amp;Snapshot!$B$16&amp;"  "&amp;Snapshot!$B$17</f>
        <v>Project: P18  教育平台</v>
      </c>
      <c r="G3" s="45"/>
      <c r="H3" s="45"/>
    </row>
    <row r="4" spans="1:12" ht="4.5" customHeight="1" x14ac:dyDescent="0.2"/>
    <row r="5" spans="1:12" ht="23.25" x14ac:dyDescent="0.2">
      <c r="A5" s="46" t="s">
        <v>46</v>
      </c>
      <c r="B5" s="46"/>
      <c r="C5" s="47"/>
      <c r="D5" s="47"/>
      <c r="E5" s="47"/>
      <c r="F5" s="47"/>
      <c r="G5" s="47"/>
      <c r="H5" s="47"/>
      <c r="I5" s="47"/>
      <c r="J5" s="47"/>
      <c r="K5" s="47"/>
      <c r="L5" s="47"/>
    </row>
    <row r="6" spans="1:12" x14ac:dyDescent="0.2">
      <c r="A6" s="48"/>
      <c r="B6" s="48"/>
      <c r="C6" s="48"/>
      <c r="D6" s="48"/>
      <c r="E6" s="48"/>
      <c r="F6" s="48"/>
      <c r="G6" s="48"/>
      <c r="H6" s="48"/>
      <c r="I6" s="48"/>
      <c r="J6" s="48"/>
      <c r="K6" s="48"/>
      <c r="L6" s="48"/>
    </row>
    <row r="7" spans="1:12" ht="16.5" customHeight="1" x14ac:dyDescent="0.2">
      <c r="A7" s="48"/>
      <c r="B7" s="49"/>
      <c r="C7" s="50"/>
      <c r="D7" s="50"/>
      <c r="E7" s="51"/>
      <c r="F7" s="48"/>
      <c r="G7" s="48"/>
      <c r="H7" s="48"/>
      <c r="I7" s="48"/>
      <c r="J7" s="48"/>
      <c r="K7" s="48"/>
      <c r="L7" s="48"/>
    </row>
    <row r="8" spans="1:12" x14ac:dyDescent="0.2">
      <c r="A8" s="48"/>
      <c r="B8" s="48"/>
      <c r="C8" s="48"/>
      <c r="D8" s="48"/>
      <c r="E8" s="48"/>
      <c r="F8" s="48"/>
      <c r="G8" s="48"/>
      <c r="H8" s="48"/>
      <c r="I8" s="48"/>
      <c r="J8" s="48"/>
      <c r="K8" s="48"/>
      <c r="L8" s="48"/>
    </row>
    <row r="9" spans="1:12" x14ac:dyDescent="0.2">
      <c r="A9" s="48"/>
      <c r="B9" s="48"/>
      <c r="C9" s="48"/>
      <c r="D9" s="48"/>
      <c r="E9" s="48"/>
      <c r="F9" s="48"/>
      <c r="G9" s="48"/>
      <c r="H9" s="48"/>
      <c r="I9" s="48"/>
      <c r="J9" s="48"/>
      <c r="K9" s="48"/>
      <c r="L9" s="48"/>
    </row>
    <row r="10" spans="1:12" x14ac:dyDescent="0.2">
      <c r="A10" s="48"/>
      <c r="B10" s="48"/>
      <c r="C10" s="48"/>
      <c r="D10" s="48"/>
      <c r="E10" s="48"/>
      <c r="F10" s="48"/>
      <c r="G10" s="48"/>
      <c r="H10" s="48"/>
      <c r="I10" s="48"/>
      <c r="J10" s="48"/>
      <c r="K10" s="48"/>
      <c r="L10" s="48"/>
    </row>
    <row r="11" spans="1:12" x14ac:dyDescent="0.2">
      <c r="A11" s="48"/>
      <c r="B11" s="48"/>
      <c r="C11" s="48"/>
      <c r="D11" s="48"/>
      <c r="E11" s="48"/>
      <c r="F11" s="48"/>
      <c r="G11" s="48"/>
      <c r="H11" s="48"/>
      <c r="I11" s="48"/>
      <c r="J11" s="48"/>
      <c r="K11" s="48"/>
      <c r="L11" s="48"/>
    </row>
    <row r="12" spans="1:12" x14ac:dyDescent="0.2">
      <c r="A12" s="48"/>
      <c r="B12" s="48"/>
      <c r="C12" s="48"/>
      <c r="D12" s="48"/>
      <c r="E12" s="48"/>
      <c r="F12" s="48"/>
      <c r="G12" s="48"/>
      <c r="H12" s="48"/>
      <c r="I12" s="48"/>
      <c r="J12" s="48"/>
      <c r="K12" s="48"/>
      <c r="L12" s="48"/>
    </row>
    <row r="13" spans="1:12" x14ac:dyDescent="0.2">
      <c r="A13" s="48"/>
      <c r="B13" s="48"/>
      <c r="C13" s="48"/>
      <c r="D13" s="48"/>
      <c r="E13" s="48"/>
      <c r="F13" s="48"/>
      <c r="G13" s="48"/>
      <c r="H13" s="48"/>
      <c r="I13" s="48"/>
      <c r="J13" s="48"/>
      <c r="K13" s="48"/>
      <c r="L13" s="48"/>
    </row>
    <row r="14" spans="1:12" x14ac:dyDescent="0.2">
      <c r="A14" s="48"/>
      <c r="B14" s="48"/>
      <c r="C14" s="48"/>
      <c r="D14" s="48"/>
      <c r="E14" s="48"/>
      <c r="F14" s="48"/>
      <c r="G14" s="48"/>
      <c r="H14" s="48"/>
      <c r="I14" s="48"/>
      <c r="J14" s="48"/>
      <c r="K14" s="48"/>
      <c r="L14" s="48"/>
    </row>
    <row r="15" spans="1:12" x14ac:dyDescent="0.2">
      <c r="A15" s="48"/>
      <c r="B15" s="48"/>
      <c r="C15" s="48"/>
      <c r="D15" s="48"/>
      <c r="E15" s="48"/>
      <c r="F15" s="48"/>
      <c r="G15" s="48"/>
      <c r="H15" s="48"/>
      <c r="I15" s="48"/>
      <c r="J15" s="48"/>
      <c r="K15" s="48"/>
      <c r="L15" s="48"/>
    </row>
    <row r="16" spans="1:12" x14ac:dyDescent="0.2">
      <c r="A16" s="48"/>
      <c r="B16" s="48"/>
      <c r="C16" s="48"/>
      <c r="D16" s="48"/>
      <c r="E16" s="48"/>
      <c r="F16" s="48"/>
      <c r="G16" s="48"/>
      <c r="H16" s="48"/>
      <c r="I16" s="48"/>
      <c r="J16" s="48"/>
      <c r="K16" s="48"/>
      <c r="L16" s="48"/>
    </row>
    <row r="17" spans="1:12" ht="5.25" customHeight="1" x14ac:dyDescent="0.2">
      <c r="A17" s="48"/>
      <c r="B17" s="48"/>
      <c r="C17" s="48"/>
      <c r="D17" s="48"/>
      <c r="E17" s="48"/>
      <c r="F17" s="48"/>
      <c r="G17" s="48"/>
      <c r="H17" s="48"/>
      <c r="I17" s="48"/>
      <c r="J17" s="48"/>
      <c r="K17" s="48"/>
      <c r="L17" s="48"/>
    </row>
    <row r="18" spans="1:12" ht="15" x14ac:dyDescent="0.2">
      <c r="A18" s="52"/>
      <c r="B18" s="53"/>
      <c r="C18" s="53"/>
      <c r="D18" s="53"/>
      <c r="E18" s="54"/>
      <c r="F18" s="55"/>
      <c r="G18" s="48"/>
      <c r="H18" s="48"/>
      <c r="I18" s="48"/>
      <c r="J18" s="48"/>
      <c r="K18" s="48"/>
      <c r="L18" s="48"/>
    </row>
    <row r="19" spans="1:12" x14ac:dyDescent="0.2">
      <c r="A19" s="48"/>
      <c r="B19" s="48"/>
      <c r="C19" s="48"/>
      <c r="D19" s="48"/>
      <c r="E19" s="48"/>
      <c r="F19" s="48"/>
      <c r="G19" s="48"/>
      <c r="H19" s="48"/>
      <c r="I19" s="48"/>
      <c r="J19" s="48"/>
      <c r="K19" s="48"/>
      <c r="L19" s="48"/>
    </row>
    <row r="20" spans="1:12" x14ac:dyDescent="0.2">
      <c r="A20" s="48"/>
      <c r="B20" s="48"/>
      <c r="C20" s="48"/>
      <c r="D20" s="48"/>
      <c r="E20" s="48"/>
      <c r="F20" s="48"/>
      <c r="G20" s="48"/>
      <c r="H20" s="48"/>
      <c r="I20" s="48"/>
      <c r="J20" s="48"/>
      <c r="K20" s="48"/>
      <c r="L20" s="48"/>
    </row>
    <row r="21" spans="1:12" x14ac:dyDescent="0.2">
      <c r="A21" s="48"/>
      <c r="B21" s="48"/>
      <c r="C21" s="48"/>
      <c r="D21" s="48"/>
      <c r="E21" s="48"/>
      <c r="F21" s="48"/>
      <c r="G21" s="48"/>
      <c r="H21" s="48"/>
      <c r="I21" s="48"/>
      <c r="J21" s="48"/>
      <c r="K21" s="48"/>
      <c r="L21" s="48"/>
    </row>
    <row r="22" spans="1:12" x14ac:dyDescent="0.2">
      <c r="A22" s="48"/>
      <c r="B22" s="48"/>
      <c r="C22" s="48"/>
      <c r="D22" s="48"/>
      <c r="E22" s="48"/>
      <c r="F22" s="48"/>
      <c r="G22" s="48"/>
      <c r="H22" s="48"/>
      <c r="I22" s="48"/>
      <c r="J22" s="48"/>
      <c r="K22" s="48"/>
      <c r="L22" s="48"/>
    </row>
    <row r="23" spans="1:12" x14ac:dyDescent="0.2">
      <c r="A23" s="48"/>
      <c r="B23" s="48"/>
      <c r="C23" s="48"/>
      <c r="D23" s="48"/>
      <c r="E23" s="48"/>
      <c r="F23" s="48"/>
      <c r="G23" s="48"/>
      <c r="H23" s="48"/>
      <c r="I23" s="48"/>
      <c r="J23" s="48"/>
      <c r="K23" s="48"/>
      <c r="L23" s="48"/>
    </row>
    <row r="24" spans="1:12" x14ac:dyDescent="0.2">
      <c r="A24" s="48"/>
      <c r="B24" s="48"/>
      <c r="C24" s="48"/>
      <c r="D24" s="48"/>
      <c r="E24" s="48"/>
      <c r="F24" s="48"/>
      <c r="G24" s="48"/>
      <c r="H24" s="48"/>
      <c r="I24" s="48"/>
      <c r="J24" s="48"/>
      <c r="K24" s="48"/>
      <c r="L24" s="48"/>
    </row>
    <row r="25" spans="1:12" x14ac:dyDescent="0.2">
      <c r="A25" s="48"/>
      <c r="B25" s="48"/>
      <c r="C25" s="48"/>
      <c r="D25" s="48"/>
      <c r="E25" s="48"/>
      <c r="F25" s="48"/>
      <c r="G25" s="48"/>
      <c r="H25" s="48"/>
      <c r="I25" s="48"/>
      <c r="J25" s="48"/>
      <c r="K25" s="48"/>
      <c r="L25" s="48"/>
    </row>
    <row r="26" spans="1:12" x14ac:dyDescent="0.2">
      <c r="A26" s="48"/>
      <c r="B26" s="48"/>
      <c r="C26" s="48"/>
      <c r="D26" s="48"/>
      <c r="E26" s="48"/>
      <c r="F26" s="48"/>
      <c r="G26" s="48"/>
      <c r="H26" s="48"/>
      <c r="I26" s="48"/>
      <c r="J26" s="48"/>
      <c r="K26" s="48"/>
      <c r="L26" s="48"/>
    </row>
    <row r="27" spans="1:12" x14ac:dyDescent="0.2">
      <c r="A27" s="48"/>
      <c r="B27" s="48"/>
      <c r="C27" s="48"/>
      <c r="D27" s="48"/>
      <c r="E27" s="48"/>
      <c r="F27" s="48"/>
      <c r="G27" s="48"/>
      <c r="H27" s="48"/>
      <c r="I27" s="48"/>
      <c r="J27" s="48"/>
      <c r="K27" s="48"/>
      <c r="L27" s="48"/>
    </row>
    <row r="28" spans="1:12" ht="3" customHeight="1" x14ac:dyDescent="0.2">
      <c r="A28" s="48"/>
      <c r="B28" s="48"/>
      <c r="C28" s="48"/>
      <c r="D28" s="48"/>
      <c r="E28" s="48"/>
      <c r="F28" s="48"/>
      <c r="G28" s="48"/>
      <c r="H28" s="48"/>
      <c r="I28" s="48"/>
      <c r="J28" s="48"/>
      <c r="K28" s="48"/>
      <c r="L28" s="48"/>
    </row>
    <row r="29" spans="1:12" ht="6" customHeight="1" x14ac:dyDescent="0.2">
      <c r="A29" s="48"/>
      <c r="B29" s="48"/>
      <c r="C29" s="48"/>
      <c r="D29" s="48"/>
      <c r="E29" s="48"/>
      <c r="F29" s="48"/>
      <c r="G29" s="48"/>
      <c r="H29" s="48"/>
      <c r="I29" s="48"/>
      <c r="J29" s="48"/>
      <c r="K29" s="48"/>
      <c r="L29" s="48"/>
    </row>
    <row r="30" spans="1:12" ht="16.5" customHeight="1" x14ac:dyDescent="0.2">
      <c r="A30" s="56" t="s">
        <v>47</v>
      </c>
      <c r="B30" s="57"/>
      <c r="C30" s="57"/>
      <c r="D30" s="57"/>
      <c r="E30" s="58"/>
      <c r="F30" s="59"/>
      <c r="G30" s="59"/>
      <c r="H30" s="59"/>
      <c r="I30" s="59"/>
      <c r="J30" s="59"/>
      <c r="K30" s="59"/>
      <c r="L30" s="59"/>
    </row>
    <row r="31" spans="1:12" ht="28.5" customHeight="1" x14ac:dyDescent="0.2">
      <c r="A31" s="254" t="s">
        <v>48</v>
      </c>
      <c r="B31" s="247" t="s">
        <v>49</v>
      </c>
      <c r="C31" s="251" t="s">
        <v>50</v>
      </c>
      <c r="D31" s="252"/>
      <c r="E31" s="257" t="s">
        <v>51</v>
      </c>
      <c r="F31" s="60"/>
      <c r="G31" s="60"/>
      <c r="H31" s="60"/>
      <c r="I31" s="253"/>
      <c r="J31" s="253"/>
      <c r="K31" s="253"/>
      <c r="L31" s="253"/>
    </row>
    <row r="32" spans="1:12" x14ac:dyDescent="0.2">
      <c r="A32" s="255"/>
      <c r="B32" s="256"/>
      <c r="C32" s="61" t="s">
        <v>42</v>
      </c>
      <c r="D32" s="61" t="s">
        <v>40</v>
      </c>
      <c r="E32" s="258"/>
      <c r="F32" s="62"/>
      <c r="G32" s="62"/>
      <c r="H32" s="62"/>
      <c r="I32" s="62"/>
      <c r="J32" s="62"/>
      <c r="K32" s="62"/>
      <c r="L32" s="62"/>
    </row>
    <row r="33" spans="1:12" ht="16.5" customHeight="1" x14ac:dyDescent="0.2">
      <c r="A33" s="63">
        <v>1</v>
      </c>
      <c r="B33" s="64" t="s">
        <v>52</v>
      </c>
      <c r="C33" s="65">
        <v>109</v>
      </c>
      <c r="D33" s="66">
        <v>15</v>
      </c>
      <c r="E33" s="67">
        <v>40.4</v>
      </c>
      <c r="F33" s="68"/>
      <c r="G33" s="68"/>
      <c r="H33" s="68"/>
      <c r="I33" s="87"/>
      <c r="J33" s="87"/>
      <c r="K33" s="87"/>
      <c r="L33" s="87"/>
    </row>
    <row r="34" spans="1:12" ht="16.5" customHeight="1" x14ac:dyDescent="0.2">
      <c r="A34" s="69">
        <f t="shared" ref="A34:A42" si="0">A33+1</f>
        <v>2</v>
      </c>
      <c r="B34" s="70" t="s">
        <v>53</v>
      </c>
      <c r="C34" s="71">
        <v>356</v>
      </c>
      <c r="D34" s="72">
        <v>24</v>
      </c>
      <c r="E34" s="73">
        <v>111.3</v>
      </c>
      <c r="F34" s="68"/>
      <c r="G34" s="68"/>
      <c r="H34" s="68"/>
      <c r="I34" s="87"/>
      <c r="J34" s="87"/>
      <c r="K34" s="87"/>
      <c r="L34" s="87"/>
    </row>
    <row r="35" spans="1:12" ht="16.5" customHeight="1" x14ac:dyDescent="0.2">
      <c r="A35" s="69">
        <f t="shared" si="0"/>
        <v>3</v>
      </c>
      <c r="B35" s="70" t="s">
        <v>54</v>
      </c>
      <c r="C35" s="71">
        <v>379</v>
      </c>
      <c r="D35" s="72">
        <v>16</v>
      </c>
      <c r="E35" s="73">
        <v>90.8</v>
      </c>
      <c r="F35" s="68"/>
      <c r="G35" s="68"/>
      <c r="H35" s="68"/>
      <c r="I35" s="87"/>
      <c r="J35" s="87"/>
      <c r="K35" s="87"/>
      <c r="L35" s="87"/>
    </row>
    <row r="36" spans="1:12" ht="16.5" customHeight="1" x14ac:dyDescent="0.2">
      <c r="A36" s="69">
        <f t="shared" si="0"/>
        <v>4</v>
      </c>
      <c r="B36" s="70" t="s">
        <v>55</v>
      </c>
      <c r="C36" s="71">
        <v>412</v>
      </c>
      <c r="D36" s="72">
        <v>14</v>
      </c>
      <c r="E36" s="73">
        <v>92.3</v>
      </c>
      <c r="F36" s="68"/>
      <c r="G36" s="68"/>
      <c r="H36" s="68"/>
      <c r="I36" s="87"/>
      <c r="J36" s="87"/>
      <c r="K36" s="87"/>
      <c r="L36" s="87"/>
    </row>
    <row r="37" spans="1:12" ht="16.5" customHeight="1" x14ac:dyDescent="0.2">
      <c r="A37" s="69">
        <f t="shared" si="0"/>
        <v>5</v>
      </c>
      <c r="B37" s="70" t="s">
        <v>56</v>
      </c>
      <c r="C37" s="71">
        <v>439</v>
      </c>
      <c r="D37" s="72">
        <v>13</v>
      </c>
      <c r="E37" s="73">
        <v>75.8</v>
      </c>
      <c r="F37" s="68"/>
      <c r="G37" s="68"/>
      <c r="H37" s="68"/>
      <c r="I37" s="87"/>
      <c r="J37" s="87"/>
      <c r="K37" s="87"/>
      <c r="L37" s="87"/>
    </row>
    <row r="38" spans="1:12" ht="16.5" customHeight="1" x14ac:dyDescent="0.2">
      <c r="A38" s="69">
        <f t="shared" si="0"/>
        <v>6</v>
      </c>
      <c r="B38" s="70" t="s">
        <v>57</v>
      </c>
      <c r="C38" s="71">
        <v>504</v>
      </c>
      <c r="D38" s="72">
        <v>12</v>
      </c>
      <c r="E38" s="73">
        <v>85.4</v>
      </c>
      <c r="F38" s="68"/>
      <c r="G38" s="68"/>
      <c r="H38" s="68"/>
      <c r="I38" s="87"/>
      <c r="J38" s="87"/>
      <c r="K38" s="87"/>
      <c r="L38" s="87"/>
    </row>
    <row r="39" spans="1:12" ht="16.5" customHeight="1" x14ac:dyDescent="0.2">
      <c r="A39" s="69">
        <f t="shared" si="0"/>
        <v>7</v>
      </c>
      <c r="B39" s="70" t="s">
        <v>58</v>
      </c>
      <c r="C39" s="71">
        <v>514</v>
      </c>
      <c r="D39" s="72">
        <v>4</v>
      </c>
      <c r="E39" s="73">
        <v>76.400000000000006</v>
      </c>
      <c r="F39" s="68"/>
      <c r="G39" s="68"/>
      <c r="H39" s="68"/>
      <c r="I39" s="87"/>
      <c r="J39" s="87"/>
      <c r="K39" s="87"/>
      <c r="L39" s="87"/>
    </row>
    <row r="40" spans="1:12" ht="16.5" customHeight="1" x14ac:dyDescent="0.2">
      <c r="A40" s="69">
        <f t="shared" si="0"/>
        <v>8</v>
      </c>
      <c r="B40" s="70" t="s">
        <v>59</v>
      </c>
      <c r="C40" s="71">
        <v>519</v>
      </c>
      <c r="D40" s="72">
        <v>4</v>
      </c>
      <c r="E40" s="73">
        <v>65.2</v>
      </c>
      <c r="F40" s="68"/>
      <c r="G40" s="68"/>
      <c r="H40" s="68"/>
      <c r="I40" s="87"/>
      <c r="J40" s="87"/>
      <c r="K40" s="87"/>
      <c r="L40" s="87"/>
    </row>
    <row r="41" spans="1:12" ht="16.5" customHeight="1" x14ac:dyDescent="0.2">
      <c r="A41" s="69">
        <f t="shared" si="0"/>
        <v>9</v>
      </c>
      <c r="B41" s="70" t="s">
        <v>60</v>
      </c>
      <c r="C41" s="71">
        <v>543</v>
      </c>
      <c r="D41" s="72">
        <v>3</v>
      </c>
      <c r="E41" s="73">
        <v>66.400000000000006</v>
      </c>
      <c r="F41" s="68"/>
      <c r="G41" s="68"/>
      <c r="H41" s="68"/>
      <c r="I41" s="87"/>
      <c r="J41" s="87"/>
      <c r="K41" s="87"/>
      <c r="L41" s="87"/>
    </row>
    <row r="42" spans="1:12" ht="16.5" customHeight="1" x14ac:dyDescent="0.2">
      <c r="A42" s="69">
        <f t="shared" si="0"/>
        <v>10</v>
      </c>
      <c r="B42" s="70" t="s">
        <v>61</v>
      </c>
      <c r="C42" s="74">
        <v>552</v>
      </c>
      <c r="D42" s="75">
        <v>2</v>
      </c>
      <c r="E42" s="76">
        <v>61.8</v>
      </c>
      <c r="F42" s="68"/>
      <c r="G42" s="68"/>
      <c r="H42" s="68"/>
      <c r="I42" s="87"/>
      <c r="J42" s="87"/>
      <c r="K42" s="87"/>
      <c r="L42" s="87"/>
    </row>
    <row r="43" spans="1:12" x14ac:dyDescent="0.2">
      <c r="A43" s="77"/>
      <c r="B43" s="78"/>
      <c r="C43" s="78"/>
      <c r="D43" s="78"/>
      <c r="E43" s="79"/>
      <c r="F43" s="68"/>
      <c r="G43" s="68"/>
      <c r="H43" s="68"/>
      <c r="I43" s="87"/>
      <c r="J43" s="87"/>
      <c r="K43" s="87"/>
      <c r="L43" s="87"/>
    </row>
    <row r="44" spans="1:12" x14ac:dyDescent="0.2">
      <c r="A44" s="80"/>
      <c r="B44" s="81"/>
      <c r="C44" s="81"/>
      <c r="D44" s="81"/>
      <c r="E44" s="82"/>
      <c r="F44" s="68"/>
      <c r="G44" s="68"/>
      <c r="H44" s="68"/>
      <c r="I44" s="87"/>
      <c r="J44" s="87"/>
      <c r="K44" s="48"/>
      <c r="L44" s="88" t="s">
        <v>45</v>
      </c>
    </row>
    <row r="45" spans="1:12" x14ac:dyDescent="0.2">
      <c r="A45" s="83"/>
      <c r="B45" s="81"/>
      <c r="C45" s="81"/>
      <c r="D45" s="81"/>
      <c r="E45" s="82"/>
      <c r="F45" s="68"/>
      <c r="G45" s="68"/>
      <c r="H45" s="68"/>
      <c r="I45" s="87"/>
      <c r="J45" s="87"/>
      <c r="K45" s="48"/>
      <c r="L45" s="48"/>
    </row>
    <row r="46" spans="1:12" ht="15" customHeight="1" x14ac:dyDescent="0.2">
      <c r="A46" s="84"/>
      <c r="B46" s="85"/>
      <c r="C46" s="85"/>
      <c r="D46" s="85"/>
      <c r="E46" s="86"/>
      <c r="F46" s="68"/>
      <c r="G46" s="68"/>
      <c r="H46" s="68"/>
      <c r="I46" s="87"/>
      <c r="J46" s="87"/>
      <c r="K46" s="48"/>
      <c r="L46" s="48"/>
    </row>
    <row r="47" spans="1:12" ht="6" customHeight="1" x14ac:dyDescent="0.2">
      <c r="A47" s="48"/>
      <c r="B47" s="48"/>
      <c r="C47" s="48"/>
      <c r="D47" s="48"/>
      <c r="E47" s="48"/>
      <c r="F47" s="48"/>
      <c r="G47" s="48"/>
      <c r="H47" s="48"/>
      <c r="I47" s="48"/>
      <c r="J47" s="48"/>
      <c r="K47" s="48"/>
      <c r="L47" s="48"/>
    </row>
  </sheetData>
  <mergeCells count="5">
    <mergeCell ref="C31:D31"/>
    <mergeCell ref="I31:L31"/>
    <mergeCell ref="A31:A32"/>
    <mergeCell ref="B31:B32"/>
    <mergeCell ref="E31:E32"/>
  </mergeCells>
  <phoneticPr fontId="8"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utoPict="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
  <sheetViews>
    <sheetView workbookViewId="0">
      <selection activeCell="C4" sqref="C4"/>
    </sheetView>
  </sheetViews>
  <sheetFormatPr defaultColWidth="9" defaultRowHeight="12.75" x14ac:dyDescent="0.2"/>
  <cols>
    <col min="1" max="1" width="12.5703125" customWidth="1"/>
    <col min="2" max="2" width="59.5703125" bestFit="1" customWidth="1"/>
    <col min="3" max="3" width="50.140625" bestFit="1" customWidth="1"/>
    <col min="4" max="4" width="8.7109375" hidden="1" customWidth="1"/>
  </cols>
  <sheetData>
    <row r="1" spans="1:4" ht="15.75" x14ac:dyDescent="0.2">
      <c r="A1" s="41" t="s">
        <v>62</v>
      </c>
      <c r="B1" s="42"/>
      <c r="C1" s="42"/>
      <c r="D1" s="42"/>
    </row>
    <row r="2" spans="1:4" x14ac:dyDescent="0.2">
      <c r="A2" s="43" t="s">
        <v>63</v>
      </c>
      <c r="B2" s="43" t="s">
        <v>64</v>
      </c>
      <c r="C2" s="43" t="s">
        <v>65</v>
      </c>
      <c r="D2" s="43"/>
    </row>
    <row r="3" spans="1:4" x14ac:dyDescent="0.2">
      <c r="A3" s="163" t="s">
        <v>99</v>
      </c>
      <c r="B3" s="163" t="s">
        <v>103</v>
      </c>
      <c r="C3" s="164"/>
    </row>
  </sheetData>
  <phoneticPr fontId="8" type="noConversion"/>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Paint.Picture" shapeId="179201" r:id="rId4">
          <objectPr defaultSize="0" altText="" r:id="rId5">
            <anchor moveWithCells="1">
              <from>
                <xdr:col>8</xdr:col>
                <xdr:colOff>19050</xdr:colOff>
                <xdr:row>0</xdr:row>
                <xdr:rowOff>0</xdr:rowOff>
              </from>
              <to>
                <xdr:col>8</xdr:col>
                <xdr:colOff>180975</xdr:colOff>
                <xdr:row>0</xdr:row>
                <xdr:rowOff>152400</xdr:rowOff>
              </to>
            </anchor>
          </objectPr>
        </oleObject>
      </mc:Choice>
      <mc:Fallback>
        <oleObject progId="Paint.Picture" shapeId="179201"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61"/>
  <sheetViews>
    <sheetView tabSelected="1" workbookViewId="0">
      <selection activeCell="B27" sqref="B27"/>
    </sheetView>
  </sheetViews>
  <sheetFormatPr defaultColWidth="9.140625" defaultRowHeight="12.75" x14ac:dyDescent="0.2"/>
  <cols>
    <col min="1" max="1" width="15" style="2" customWidth="1"/>
    <col min="2" max="2" width="69.42578125" style="2" customWidth="1"/>
    <col min="3" max="3" width="62.28515625" style="2" customWidth="1"/>
    <col min="4" max="4" width="6.5703125" style="2" customWidth="1"/>
    <col min="5" max="5" width="17" style="2" customWidth="1"/>
    <col min="6" max="6" width="17.140625" style="2" customWidth="1"/>
    <col min="7" max="7" width="7.5703125" style="2" customWidth="1"/>
    <col min="8" max="8" width="30.5703125" style="2" customWidth="1"/>
    <col min="9" max="9" width="2.7109375" style="3" customWidth="1"/>
    <col min="10" max="16384" width="9.140625" style="2"/>
  </cols>
  <sheetData>
    <row r="1" spans="1:9" ht="20.25" x14ac:dyDescent="0.3">
      <c r="A1" s="259" t="str">
        <f ca="1">MID(CELL("filename",A7),FIND("]",CELL("filename"),1)+1,255)</f>
        <v>Transfer Blend on Column</v>
      </c>
      <c r="B1" s="259"/>
      <c r="C1" s="259"/>
      <c r="D1" s="259"/>
      <c r="E1" s="259"/>
      <c r="F1" s="259"/>
      <c r="G1" s="259"/>
      <c r="H1" s="259"/>
      <c r="I1" s="259"/>
    </row>
    <row r="2" spans="1:9" ht="3.75" customHeight="1" x14ac:dyDescent="0.3">
      <c r="A2" s="4"/>
      <c r="B2" s="4"/>
      <c r="C2" s="4"/>
      <c r="D2" s="4"/>
      <c r="E2" s="4"/>
      <c r="F2" s="4"/>
      <c r="G2" s="4"/>
      <c r="H2" s="4"/>
      <c r="I2" s="4"/>
    </row>
    <row r="3" spans="1:9" s="1" customFormat="1" x14ac:dyDescent="0.2">
      <c r="A3" s="5"/>
      <c r="B3" s="5"/>
      <c r="C3" s="5"/>
      <c r="D3" s="6"/>
      <c r="E3" s="6" t="s">
        <v>66</v>
      </c>
      <c r="F3" s="7"/>
      <c r="G3" s="8"/>
      <c r="H3" s="5"/>
      <c r="I3" s="5"/>
    </row>
    <row r="4" spans="1:9" s="1" customFormat="1" ht="12" x14ac:dyDescent="0.2">
      <c r="A4" s="5"/>
      <c r="B4" s="5"/>
      <c r="C4" s="5"/>
      <c r="D4" s="9" t="s">
        <v>67</v>
      </c>
      <c r="E4" s="10">
        <f>COUNTIF($D$12:$D$13,"U")</f>
        <v>0</v>
      </c>
      <c r="F4" s="11" t="str">
        <f t="shared" ref="F4:F8" si="0">IF($E$9=0,"-",$E4/$E$9)</f>
        <v>-</v>
      </c>
      <c r="G4" s="12">
        <f>SUMIF($D$12:$D$13,"U",$G$12:$G$13)/60</f>
        <v>0</v>
      </c>
      <c r="H4" s="5"/>
      <c r="I4" s="5"/>
    </row>
    <row r="5" spans="1:9" s="1" customFormat="1" ht="12" x14ac:dyDescent="0.2">
      <c r="A5" s="5"/>
      <c r="B5" s="5"/>
      <c r="C5" s="5"/>
      <c r="D5" s="9" t="s">
        <v>68</v>
      </c>
      <c r="E5" s="10">
        <f>COUNTIF($D$12:$D$13,"P")</f>
        <v>0</v>
      </c>
      <c r="F5" s="11" t="str">
        <f t="shared" si="0"/>
        <v>-</v>
      </c>
      <c r="G5" s="13">
        <f>SUMIF($D$12:$D$13,"P",$G$12:$G$13)/60</f>
        <v>0</v>
      </c>
      <c r="H5" s="5"/>
      <c r="I5" s="5"/>
    </row>
    <row r="6" spans="1:9" s="1" customFormat="1" ht="12" x14ac:dyDescent="0.2">
      <c r="A6" s="5"/>
      <c r="B6" s="5"/>
      <c r="C6" s="5"/>
      <c r="D6" s="9" t="s">
        <v>69</v>
      </c>
      <c r="E6" s="10">
        <f>COUNTIF($D$12:$D$13,"F")</f>
        <v>0</v>
      </c>
      <c r="F6" s="11" t="str">
        <f t="shared" si="0"/>
        <v>-</v>
      </c>
      <c r="G6" s="13">
        <f>SUMIF($D$12:$D$13,"F",$G$12:$G$13)/60</f>
        <v>0</v>
      </c>
      <c r="H6" s="5"/>
      <c r="I6" s="5"/>
    </row>
    <row r="7" spans="1:9" s="1" customFormat="1" ht="12" x14ac:dyDescent="0.2">
      <c r="A7" s="14"/>
      <c r="B7" s="14"/>
      <c r="C7" s="15"/>
      <c r="D7" s="9" t="s">
        <v>70</v>
      </c>
      <c r="E7" s="10">
        <f>COUNTIF($D$12:$D$13,"S")</f>
        <v>0</v>
      </c>
      <c r="F7" s="11" t="str">
        <f t="shared" si="0"/>
        <v>-</v>
      </c>
      <c r="G7" s="13">
        <f>SUMIF($D$12:$D$13,"S",$G$12:$G$13)/60</f>
        <v>0</v>
      </c>
      <c r="H7" s="5"/>
      <c r="I7" s="5"/>
    </row>
    <row r="8" spans="1:9" s="1" customFormat="1" ht="12" x14ac:dyDescent="0.2">
      <c r="A8" s="14"/>
      <c r="B8" s="14"/>
      <c r="C8" s="15"/>
      <c r="D8" s="9" t="s">
        <v>71</v>
      </c>
      <c r="E8" s="10">
        <f>COUNTIF($D$12:$D$13,"B")</f>
        <v>0</v>
      </c>
      <c r="F8" s="16" t="str">
        <f t="shared" si="0"/>
        <v>-</v>
      </c>
      <c r="G8" s="13">
        <f>SUMIF($D$12:$D$13,"B",$G$12:$G$13)/60</f>
        <v>0</v>
      </c>
      <c r="H8" s="5"/>
      <c r="I8" s="5"/>
    </row>
    <row r="9" spans="1:9" s="1" customFormat="1" ht="12" hidden="1" x14ac:dyDescent="0.2">
      <c r="A9" s="14"/>
      <c r="B9" s="14"/>
      <c r="C9" s="14"/>
      <c r="D9" s="17" t="s">
        <v>42</v>
      </c>
      <c r="E9" s="18">
        <f>SUM(E4:E8)</f>
        <v>0</v>
      </c>
      <c r="F9" s="19" t="str">
        <f>IF($E$9=0,"-",$E$9/$E$9)</f>
        <v>-</v>
      </c>
      <c r="G9" s="20">
        <f>SUM(G4:G8)</f>
        <v>0</v>
      </c>
      <c r="I9" s="36"/>
    </row>
    <row r="10" spans="1:9" s="1" customFormat="1" ht="12" hidden="1" x14ac:dyDescent="0.2">
      <c r="A10" s="14"/>
      <c r="B10" s="14"/>
      <c r="C10" s="14"/>
      <c r="D10" s="21" t="s">
        <v>44</v>
      </c>
      <c r="E10" s="22">
        <f>COUNTIF($D$12:$D$13,"N/A")</f>
        <v>0</v>
      </c>
      <c r="F10" s="23"/>
      <c r="G10" s="24">
        <f>SUMIF($D$12:$D$13,"n/a",$G$12:$G$13)/60</f>
        <v>0</v>
      </c>
      <c r="I10" s="36"/>
    </row>
    <row r="11" spans="1:9" ht="4.5" customHeight="1" x14ac:dyDescent="0.2">
      <c r="A11" s="25"/>
      <c r="B11" s="25"/>
      <c r="C11" s="25"/>
      <c r="D11" s="25"/>
      <c r="E11" s="25"/>
      <c r="F11" s="25"/>
      <c r="G11" s="25"/>
      <c r="H11" s="25"/>
      <c r="I11" s="37"/>
    </row>
    <row r="12" spans="1:9" ht="29.25" customHeight="1" x14ac:dyDescent="0.2">
      <c r="A12" s="26" t="s">
        <v>72</v>
      </c>
      <c r="B12" s="26" t="s">
        <v>97</v>
      </c>
      <c r="C12" s="26" t="s">
        <v>73</v>
      </c>
      <c r="D12" s="26" t="s">
        <v>74</v>
      </c>
      <c r="E12" s="26" t="s">
        <v>75</v>
      </c>
      <c r="F12" s="26" t="s">
        <v>31</v>
      </c>
      <c r="G12" s="26" t="s">
        <v>76</v>
      </c>
      <c r="H12" s="27" t="s">
        <v>65</v>
      </c>
      <c r="I12" s="38"/>
    </row>
    <row r="13" spans="1:9" x14ac:dyDescent="0.2">
      <c r="A13" s="260" t="s">
        <v>98</v>
      </c>
      <c r="B13" s="261"/>
      <c r="C13" s="261"/>
      <c r="D13" s="261"/>
      <c r="E13" s="261"/>
      <c r="F13" s="261"/>
      <c r="G13" s="261"/>
      <c r="H13" s="261"/>
      <c r="I13" s="262"/>
    </row>
    <row r="14" spans="1:9" ht="26.25" customHeight="1" x14ac:dyDescent="0.2">
      <c r="A14" s="165" t="s">
        <v>238</v>
      </c>
      <c r="B14" s="284" t="s">
        <v>230</v>
      </c>
      <c r="C14" s="166"/>
      <c r="D14" s="28" t="s">
        <v>77</v>
      </c>
      <c r="E14" s="33">
        <v>45247</v>
      </c>
      <c r="F14" s="145" t="s">
        <v>100</v>
      </c>
      <c r="G14" s="29"/>
      <c r="H14" s="35"/>
      <c r="I14" s="34"/>
    </row>
    <row r="15" spans="1:9" ht="26.25" customHeight="1" x14ac:dyDescent="0.2">
      <c r="A15" s="165" t="s">
        <v>239</v>
      </c>
      <c r="B15" s="284" t="s">
        <v>231</v>
      </c>
      <c r="C15" s="166"/>
      <c r="D15" s="28" t="s">
        <v>77</v>
      </c>
      <c r="E15" s="33">
        <v>45247</v>
      </c>
      <c r="F15" s="145" t="s">
        <v>100</v>
      </c>
      <c r="G15" s="29"/>
      <c r="H15" s="35"/>
      <c r="I15" s="34"/>
    </row>
    <row r="16" spans="1:9" ht="39.75" customHeight="1" x14ac:dyDescent="0.2">
      <c r="A16" s="165" t="s">
        <v>240</v>
      </c>
      <c r="B16" s="285" t="s">
        <v>233</v>
      </c>
      <c r="C16" s="166"/>
      <c r="D16" s="28" t="s">
        <v>77</v>
      </c>
      <c r="E16" s="33">
        <v>45247</v>
      </c>
      <c r="F16" s="145" t="s">
        <v>100</v>
      </c>
      <c r="G16" s="29"/>
      <c r="H16" s="35"/>
      <c r="I16" s="34"/>
    </row>
    <row r="17" spans="1:9" ht="24" customHeight="1" x14ac:dyDescent="0.2">
      <c r="A17" s="165" t="s">
        <v>241</v>
      </c>
      <c r="B17" s="284" t="s">
        <v>234</v>
      </c>
      <c r="C17" s="166"/>
      <c r="D17" s="28" t="s">
        <v>77</v>
      </c>
      <c r="E17" s="33">
        <v>45247</v>
      </c>
      <c r="F17" s="145" t="s">
        <v>100</v>
      </c>
      <c r="G17" s="29"/>
      <c r="H17" s="35"/>
      <c r="I17" s="34"/>
    </row>
    <row r="18" spans="1:9" ht="29.25" customHeight="1" x14ac:dyDescent="0.2">
      <c r="A18" s="165" t="s">
        <v>242</v>
      </c>
      <c r="B18" s="286" t="s">
        <v>235</v>
      </c>
      <c r="C18" s="31"/>
      <c r="D18" s="28" t="s">
        <v>77</v>
      </c>
      <c r="E18" s="33">
        <v>45247</v>
      </c>
      <c r="F18" s="145" t="s">
        <v>100</v>
      </c>
      <c r="G18" s="29"/>
      <c r="H18" s="35"/>
      <c r="I18" s="34"/>
    </row>
    <row r="19" spans="1:9" ht="15.75" customHeight="1" x14ac:dyDescent="0.2">
      <c r="A19" s="165" t="s">
        <v>243</v>
      </c>
      <c r="B19" s="286" t="s">
        <v>237</v>
      </c>
      <c r="C19" s="31"/>
      <c r="D19" s="28" t="s">
        <v>77</v>
      </c>
      <c r="E19" s="33">
        <v>45247</v>
      </c>
      <c r="F19" s="145" t="s">
        <v>100</v>
      </c>
      <c r="G19" s="29"/>
      <c r="H19" s="35"/>
      <c r="I19" s="34"/>
    </row>
    <row r="20" spans="1:9" ht="15" customHeight="1" x14ac:dyDescent="0.2">
      <c r="A20" s="30">
        <f>MAX(A$12:A19)+1</f>
        <v>1</v>
      </c>
      <c r="B20" s="31"/>
      <c r="C20" s="31"/>
      <c r="D20" s="28" t="s">
        <v>77</v>
      </c>
      <c r="E20" s="33"/>
      <c r="F20" s="34"/>
      <c r="G20" s="29"/>
      <c r="H20" s="35"/>
      <c r="I20" s="34"/>
    </row>
    <row r="21" spans="1:9" x14ac:dyDescent="0.2">
      <c r="A21" s="30">
        <f>MAX(A$12:A20)+1</f>
        <v>2</v>
      </c>
      <c r="B21" s="32"/>
      <c r="C21" s="31"/>
      <c r="D21" s="28" t="s">
        <v>77</v>
      </c>
      <c r="E21" s="33"/>
      <c r="F21" s="34"/>
      <c r="G21" s="29"/>
      <c r="H21" s="35"/>
      <c r="I21" s="34"/>
    </row>
    <row r="22" spans="1:9" x14ac:dyDescent="0.2">
      <c r="A22" s="30">
        <f>MAX(A$12:A21)+1</f>
        <v>3</v>
      </c>
      <c r="B22" s="32"/>
      <c r="C22" s="31"/>
      <c r="D22" s="28" t="s">
        <v>77</v>
      </c>
      <c r="E22" s="33"/>
      <c r="F22" s="34"/>
      <c r="G22" s="29"/>
      <c r="H22" s="35"/>
      <c r="I22" s="34"/>
    </row>
    <row r="23" spans="1:9" x14ac:dyDescent="0.2">
      <c r="A23" s="30">
        <f>MAX(A$12:A22)+1</f>
        <v>4</v>
      </c>
      <c r="B23" s="31"/>
      <c r="C23" s="31"/>
      <c r="D23" s="28" t="s">
        <v>77</v>
      </c>
      <c r="E23" s="33"/>
      <c r="F23" s="34"/>
      <c r="G23" s="29"/>
      <c r="H23" s="35"/>
      <c r="I23" s="34"/>
    </row>
    <row r="24" spans="1:9" x14ac:dyDescent="0.2">
      <c r="A24" s="30">
        <f>MAX(A$12:A23)+1</f>
        <v>5</v>
      </c>
      <c r="B24" s="32"/>
      <c r="C24" s="31"/>
      <c r="D24" s="28" t="s">
        <v>77</v>
      </c>
      <c r="E24" s="33"/>
      <c r="F24" s="34"/>
      <c r="G24" s="29"/>
      <c r="H24" s="35"/>
      <c r="I24" s="34"/>
    </row>
    <row r="25" spans="1:9" x14ac:dyDescent="0.2">
      <c r="A25" s="30">
        <f>MAX(A$12:A24)+1</f>
        <v>6</v>
      </c>
      <c r="B25" s="32"/>
      <c r="C25" s="31"/>
      <c r="D25" s="28" t="s">
        <v>77</v>
      </c>
      <c r="E25" s="33"/>
      <c r="F25" s="34"/>
      <c r="G25" s="29"/>
      <c r="H25" s="35"/>
      <c r="I25" s="34"/>
    </row>
    <row r="26" spans="1:9" x14ac:dyDescent="0.2">
      <c r="A26" s="30">
        <f>MAX(A$12:A25)+1</f>
        <v>7</v>
      </c>
      <c r="B26" s="31"/>
      <c r="C26" s="31"/>
      <c r="D26" s="28" t="s">
        <v>77</v>
      </c>
      <c r="E26" s="33"/>
      <c r="F26" s="34"/>
      <c r="G26" s="29"/>
      <c r="H26" s="35"/>
      <c r="I26" s="34"/>
    </row>
    <row r="27" spans="1:9" x14ac:dyDescent="0.2">
      <c r="A27" s="30">
        <f>MAX(A$12:A26)+1</f>
        <v>8</v>
      </c>
      <c r="B27" s="32"/>
      <c r="C27" s="31"/>
      <c r="D27" s="28" t="s">
        <v>77</v>
      </c>
      <c r="E27" s="33"/>
      <c r="F27" s="34"/>
      <c r="G27" s="29"/>
      <c r="H27" s="35"/>
      <c r="I27" s="34"/>
    </row>
    <row r="28" spans="1:9" x14ac:dyDescent="0.2">
      <c r="A28" s="30">
        <f>MAX(A$12:A27)+1</f>
        <v>9</v>
      </c>
      <c r="B28" s="32"/>
      <c r="C28" s="31"/>
      <c r="D28" s="28" t="s">
        <v>77</v>
      </c>
      <c r="E28" s="33"/>
      <c r="F28" s="34"/>
      <c r="G28" s="29"/>
      <c r="H28" s="35"/>
      <c r="I28" s="34"/>
    </row>
    <row r="29" spans="1:9" x14ac:dyDescent="0.2">
      <c r="A29" s="30">
        <f>MAX(A$12:A28)+1</f>
        <v>10</v>
      </c>
      <c r="B29" s="31"/>
      <c r="C29" s="31"/>
      <c r="D29" s="28" t="s">
        <v>77</v>
      </c>
      <c r="E29" s="33"/>
      <c r="F29" s="34"/>
      <c r="G29" s="29"/>
      <c r="H29" s="35"/>
      <c r="I29" s="34"/>
    </row>
    <row r="30" spans="1:9" x14ac:dyDescent="0.2">
      <c r="A30" s="30">
        <f>MAX(A$12:A29)+1</f>
        <v>11</v>
      </c>
      <c r="B30" s="32"/>
      <c r="C30" s="31"/>
      <c r="D30" s="28" t="s">
        <v>77</v>
      </c>
      <c r="E30" s="33"/>
      <c r="F30" s="34"/>
      <c r="G30" s="29"/>
      <c r="H30" s="35"/>
      <c r="I30" s="34"/>
    </row>
    <row r="31" spans="1:9" x14ac:dyDescent="0.2">
      <c r="A31" s="30">
        <f>MAX(A$12:A30)+1</f>
        <v>12</v>
      </c>
      <c r="B31" s="32"/>
      <c r="C31" s="31"/>
      <c r="D31" s="28" t="s">
        <v>77</v>
      </c>
      <c r="E31" s="33"/>
      <c r="F31" s="34"/>
      <c r="G31" s="29"/>
      <c r="H31" s="35"/>
      <c r="I31" s="34"/>
    </row>
    <row r="32" spans="1:9" x14ac:dyDescent="0.2">
      <c r="A32" s="30">
        <f>MAX(A$12:A31)+1</f>
        <v>13</v>
      </c>
      <c r="B32" s="31"/>
      <c r="C32" s="31"/>
      <c r="D32" s="28" t="s">
        <v>77</v>
      </c>
      <c r="E32" s="33"/>
      <c r="F32" s="34"/>
      <c r="G32" s="29"/>
      <c r="H32" s="35"/>
      <c r="I32" s="34"/>
    </row>
    <row r="33" spans="1:9" x14ac:dyDescent="0.2">
      <c r="A33" s="30">
        <f>MAX(A$12:A32)+1</f>
        <v>14</v>
      </c>
      <c r="B33" s="32"/>
      <c r="C33" s="31"/>
      <c r="D33" s="28" t="s">
        <v>77</v>
      </c>
      <c r="E33" s="33"/>
      <c r="F33" s="34"/>
      <c r="G33" s="29"/>
      <c r="H33" s="35"/>
      <c r="I33" s="34"/>
    </row>
    <row r="34" spans="1:9" x14ac:dyDescent="0.2">
      <c r="A34" s="30">
        <f>MAX(A$12:A33)+1</f>
        <v>15</v>
      </c>
      <c r="B34" s="32"/>
      <c r="C34" s="31"/>
      <c r="D34" s="28" t="s">
        <v>77</v>
      </c>
      <c r="E34" s="33"/>
      <c r="F34" s="34"/>
      <c r="G34" s="29"/>
      <c r="H34" s="35"/>
      <c r="I34" s="34"/>
    </row>
    <row r="35" spans="1:9" x14ac:dyDescent="0.2">
      <c r="A35" s="30">
        <f>MAX(A$12:A34)+1</f>
        <v>16</v>
      </c>
      <c r="B35" s="31"/>
      <c r="C35" s="31"/>
      <c r="D35" s="28" t="s">
        <v>77</v>
      </c>
      <c r="E35" s="33"/>
      <c r="F35" s="34"/>
      <c r="G35" s="29"/>
      <c r="H35" s="35"/>
      <c r="I35" s="34"/>
    </row>
    <row r="36" spans="1:9" x14ac:dyDescent="0.2">
      <c r="A36" s="30">
        <f>MAX(A$12:A35)+1</f>
        <v>17</v>
      </c>
      <c r="B36" s="32"/>
      <c r="C36" s="31"/>
      <c r="D36" s="28" t="s">
        <v>77</v>
      </c>
      <c r="E36" s="33"/>
      <c r="F36" s="34"/>
      <c r="G36" s="29"/>
      <c r="H36" s="35"/>
      <c r="I36" s="34"/>
    </row>
    <row r="37" spans="1:9" x14ac:dyDescent="0.2">
      <c r="A37" s="30">
        <f>MAX(A$12:A36)+1</f>
        <v>18</v>
      </c>
      <c r="B37" s="32"/>
      <c r="C37" s="31"/>
      <c r="D37" s="28" t="s">
        <v>77</v>
      </c>
      <c r="E37" s="33"/>
      <c r="F37" s="34"/>
      <c r="G37" s="29"/>
      <c r="H37" s="35"/>
      <c r="I37" s="34"/>
    </row>
    <row r="38" spans="1:9" x14ac:dyDescent="0.2">
      <c r="A38" s="30">
        <f>MAX(A$12:A37)+1</f>
        <v>19</v>
      </c>
      <c r="B38" s="31"/>
      <c r="C38" s="31"/>
      <c r="D38" s="28" t="s">
        <v>77</v>
      </c>
      <c r="E38" s="33"/>
      <c r="F38" s="34"/>
      <c r="G38" s="29"/>
      <c r="H38" s="35"/>
      <c r="I38" s="34"/>
    </row>
    <row r="39" spans="1:9" x14ac:dyDescent="0.2">
      <c r="A39" s="30">
        <f>MAX(A$12:A38)+1</f>
        <v>20</v>
      </c>
      <c r="B39" s="32"/>
      <c r="C39" s="31"/>
      <c r="D39" s="28" t="s">
        <v>77</v>
      </c>
      <c r="E39" s="33"/>
      <c r="F39" s="34"/>
      <c r="G39" s="29"/>
      <c r="H39" s="35"/>
      <c r="I39" s="34"/>
    </row>
    <row r="40" spans="1:9" x14ac:dyDescent="0.2">
      <c r="A40" s="30">
        <f>MAX(A$12:A39)+1</f>
        <v>21</v>
      </c>
      <c r="B40" s="32"/>
      <c r="C40" s="31"/>
      <c r="D40" s="28" t="s">
        <v>77</v>
      </c>
      <c r="E40" s="33"/>
      <c r="F40" s="34"/>
      <c r="G40" s="29"/>
      <c r="H40" s="35"/>
      <c r="I40" s="34"/>
    </row>
    <row r="41" spans="1:9" x14ac:dyDescent="0.2">
      <c r="A41" s="30">
        <f>MAX(A$12:A40)+1</f>
        <v>22</v>
      </c>
      <c r="B41" s="31"/>
      <c r="C41" s="31"/>
      <c r="D41" s="28" t="s">
        <v>77</v>
      </c>
      <c r="E41" s="33"/>
      <c r="F41" s="34"/>
      <c r="G41" s="29"/>
      <c r="H41" s="35"/>
      <c r="I41" s="34"/>
    </row>
    <row r="42" spans="1:9" x14ac:dyDescent="0.2">
      <c r="A42" s="30">
        <f>MAX(A$12:A41)+1</f>
        <v>23</v>
      </c>
      <c r="B42" s="32"/>
      <c r="C42" s="31"/>
      <c r="D42" s="28" t="s">
        <v>77</v>
      </c>
      <c r="E42" s="33"/>
      <c r="F42" s="34"/>
      <c r="G42" s="29"/>
      <c r="H42" s="35"/>
      <c r="I42" s="34"/>
    </row>
    <row r="43" spans="1:9" x14ac:dyDescent="0.2">
      <c r="A43" s="30">
        <f>MAX(A$12:A42)+1</f>
        <v>24</v>
      </c>
      <c r="B43" s="32"/>
      <c r="C43" s="31"/>
      <c r="D43" s="28" t="s">
        <v>77</v>
      </c>
      <c r="E43" s="33"/>
      <c r="F43" s="34"/>
      <c r="G43" s="29"/>
      <c r="H43" s="35"/>
      <c r="I43" s="34"/>
    </row>
    <row r="44" spans="1:9" x14ac:dyDescent="0.2">
      <c r="A44" s="30">
        <f>MAX(A$12:A43)+1</f>
        <v>25</v>
      </c>
      <c r="B44" s="31"/>
      <c r="C44" s="31"/>
      <c r="D44" s="28" t="s">
        <v>77</v>
      </c>
      <c r="E44" s="33"/>
      <c r="F44" s="34"/>
      <c r="G44" s="29"/>
      <c r="H44" s="35"/>
      <c r="I44" s="34"/>
    </row>
    <row r="45" spans="1:9" x14ac:dyDescent="0.2">
      <c r="A45" s="30">
        <f>MAX(A$12:A44)+1</f>
        <v>26</v>
      </c>
      <c r="B45" s="32"/>
      <c r="C45" s="31"/>
      <c r="D45" s="28" t="s">
        <v>77</v>
      </c>
      <c r="E45" s="33"/>
      <c r="F45" s="34"/>
      <c r="G45" s="29"/>
      <c r="H45" s="35"/>
      <c r="I45" s="34"/>
    </row>
    <row r="46" spans="1:9" x14ac:dyDescent="0.2">
      <c r="A46" s="30">
        <f>MAX(A$12:A45)+1</f>
        <v>27</v>
      </c>
      <c r="B46" s="32"/>
      <c r="C46" s="31"/>
      <c r="D46" s="28" t="s">
        <v>77</v>
      </c>
      <c r="E46" s="33"/>
      <c r="F46" s="34"/>
      <c r="G46" s="29"/>
      <c r="H46" s="35"/>
      <c r="I46" s="34"/>
    </row>
    <row r="47" spans="1:9" x14ac:dyDescent="0.2">
      <c r="A47" s="30">
        <f>MAX(A$12:A46)+1</f>
        <v>28</v>
      </c>
      <c r="B47" s="31"/>
      <c r="C47" s="31"/>
      <c r="D47" s="28" t="s">
        <v>77</v>
      </c>
      <c r="E47" s="33"/>
      <c r="F47" s="34"/>
      <c r="G47" s="29"/>
      <c r="H47" s="35"/>
      <c r="I47" s="34"/>
    </row>
    <row r="48" spans="1:9" x14ac:dyDescent="0.2">
      <c r="A48" s="30">
        <f>MAX(A$12:A47)+1</f>
        <v>29</v>
      </c>
      <c r="B48" s="32"/>
      <c r="C48" s="31"/>
      <c r="D48" s="28" t="s">
        <v>77</v>
      </c>
      <c r="E48" s="33"/>
      <c r="F48" s="34"/>
      <c r="G48" s="29"/>
      <c r="H48" s="35"/>
      <c r="I48" s="34"/>
    </row>
    <row r="49" spans="1:9" x14ac:dyDescent="0.2">
      <c r="A49" s="30">
        <f>MAX(A$12:A48)+1</f>
        <v>30</v>
      </c>
      <c r="B49" s="32"/>
      <c r="C49" s="31"/>
      <c r="D49" s="28" t="s">
        <v>77</v>
      </c>
      <c r="E49" s="33"/>
      <c r="F49" s="34"/>
      <c r="G49" s="29"/>
      <c r="H49" s="35"/>
      <c r="I49" s="34"/>
    </row>
    <row r="50" spans="1:9" x14ac:dyDescent="0.2">
      <c r="A50" s="30">
        <f>MAX(A$12:A49)+1</f>
        <v>31</v>
      </c>
      <c r="B50" s="31"/>
      <c r="C50" s="31"/>
      <c r="D50" s="28" t="s">
        <v>77</v>
      </c>
      <c r="E50" s="33"/>
      <c r="F50" s="34"/>
      <c r="G50" s="29"/>
      <c r="H50" s="35"/>
      <c r="I50" s="34"/>
    </row>
    <row r="51" spans="1:9" x14ac:dyDescent="0.2">
      <c r="A51" s="30">
        <f>MAX(A$12:A50)+1</f>
        <v>32</v>
      </c>
      <c r="B51" s="32"/>
      <c r="C51" s="31"/>
      <c r="D51" s="28" t="s">
        <v>77</v>
      </c>
      <c r="E51" s="33"/>
      <c r="F51" s="34"/>
      <c r="G51" s="29"/>
      <c r="H51" s="35"/>
      <c r="I51" s="34"/>
    </row>
    <row r="52" spans="1:9" x14ac:dyDescent="0.2">
      <c r="A52" s="30">
        <f>MAX(A$12:A51)+1</f>
        <v>33</v>
      </c>
      <c r="B52" s="32"/>
      <c r="C52" s="31"/>
      <c r="D52" s="28" t="s">
        <v>77</v>
      </c>
      <c r="E52" s="33"/>
      <c r="F52" s="34"/>
      <c r="G52" s="29"/>
      <c r="H52" s="35"/>
      <c r="I52" s="34"/>
    </row>
    <row r="53" spans="1:9" x14ac:dyDescent="0.2">
      <c r="A53" s="30">
        <f>MAX(A$12:A52)+1</f>
        <v>34</v>
      </c>
      <c r="B53" s="31"/>
      <c r="C53" s="31"/>
      <c r="D53" s="28" t="s">
        <v>77</v>
      </c>
      <c r="E53" s="33"/>
      <c r="F53" s="34"/>
      <c r="G53" s="29"/>
      <c r="H53" s="35"/>
      <c r="I53" s="34"/>
    </row>
    <row r="54" spans="1:9" x14ac:dyDescent="0.2">
      <c r="A54" s="30">
        <f>MAX(A$12:A53)+1</f>
        <v>35</v>
      </c>
      <c r="B54" s="32"/>
      <c r="C54" s="31"/>
      <c r="D54" s="28" t="s">
        <v>77</v>
      </c>
      <c r="E54" s="33"/>
      <c r="F54" s="34"/>
      <c r="G54" s="29"/>
      <c r="H54" s="35"/>
      <c r="I54" s="34"/>
    </row>
    <row r="55" spans="1:9" x14ac:dyDescent="0.2">
      <c r="A55" s="30">
        <f>MAX(A$12:A54)+1</f>
        <v>36</v>
      </c>
      <c r="B55" s="32"/>
      <c r="C55" s="31"/>
      <c r="D55" s="28" t="s">
        <v>77</v>
      </c>
      <c r="E55" s="33"/>
      <c r="F55" s="34"/>
      <c r="G55" s="29"/>
      <c r="H55" s="35"/>
      <c r="I55" s="34"/>
    </row>
    <row r="56" spans="1:9" x14ac:dyDescent="0.2">
      <c r="A56" s="30">
        <f>MAX(A$12:A55)+1</f>
        <v>37</v>
      </c>
      <c r="B56" s="31"/>
      <c r="C56" s="31"/>
      <c r="D56" s="28" t="s">
        <v>77</v>
      </c>
      <c r="E56" s="33"/>
      <c r="F56" s="34"/>
      <c r="G56" s="29"/>
      <c r="H56" s="35"/>
      <c r="I56" s="34"/>
    </row>
    <row r="57" spans="1:9" x14ac:dyDescent="0.2">
      <c r="A57" s="30">
        <f>MAX(A$12:A56)+1</f>
        <v>38</v>
      </c>
      <c r="B57" s="32"/>
      <c r="C57" s="31"/>
      <c r="D57" s="28" t="s">
        <v>77</v>
      </c>
      <c r="E57" s="33"/>
      <c r="F57" s="34"/>
      <c r="G57" s="29"/>
      <c r="H57" s="35"/>
      <c r="I57" s="34"/>
    </row>
    <row r="58" spans="1:9" x14ac:dyDescent="0.2">
      <c r="A58" s="30">
        <f>MAX(A$12:A57)+1</f>
        <v>39</v>
      </c>
      <c r="B58" s="32"/>
      <c r="C58" s="31"/>
      <c r="D58" s="28" t="s">
        <v>77</v>
      </c>
      <c r="E58" s="33"/>
      <c r="F58" s="34"/>
      <c r="G58" s="29"/>
      <c r="H58" s="35"/>
      <c r="I58" s="34"/>
    </row>
    <row r="59" spans="1:9" x14ac:dyDescent="0.2">
      <c r="A59" s="30">
        <f>MAX(A$12:A58)+1</f>
        <v>40</v>
      </c>
      <c r="B59" s="31"/>
      <c r="C59" s="31"/>
      <c r="D59" s="28" t="s">
        <v>77</v>
      </c>
      <c r="E59" s="33"/>
      <c r="F59" s="34"/>
      <c r="G59" s="29"/>
      <c r="H59" s="35"/>
      <c r="I59" s="34"/>
    </row>
    <row r="60" spans="1:9" x14ac:dyDescent="0.2">
      <c r="A60" s="263"/>
      <c r="B60" s="263"/>
      <c r="C60" s="263"/>
      <c r="D60" s="263"/>
      <c r="E60" s="263"/>
      <c r="F60" s="263"/>
      <c r="G60" s="263"/>
      <c r="H60" s="263"/>
      <c r="I60" s="263"/>
    </row>
    <row r="61" spans="1:9" x14ac:dyDescent="0.2">
      <c r="A61" s="264" t="s">
        <v>78</v>
      </c>
      <c r="B61" s="264"/>
      <c r="C61" s="264"/>
      <c r="D61" s="264"/>
      <c r="E61" s="264"/>
      <c r="F61" s="264"/>
      <c r="G61" s="264"/>
      <c r="H61" s="264"/>
      <c r="I61" s="264"/>
    </row>
  </sheetData>
  <mergeCells count="4">
    <mergeCell ref="A1:I1"/>
    <mergeCell ref="A13:I13"/>
    <mergeCell ref="A60:I60"/>
    <mergeCell ref="A61:I61"/>
  </mergeCells>
  <phoneticPr fontId="8" type="noConversion"/>
  <conditionalFormatting sqref="D14:D59">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3">
    <dataValidation allowBlank="1" showErrorMessage="1" sqref="A12:B12" xr:uid="{00000000-0002-0000-2700-000000000000}"/>
    <dataValidation allowBlank="1" showErrorMessage="1" promptTitle="Valid values include:" sqref="D12" xr:uid="{00000000-0002-0000-2700-000001000000}"/>
    <dataValidation type="list" showInputMessage="1" showErrorMessage="1" promptTitle="Valid values include:" prompt="U - Untested_x000a_P - Pass_x000a_F - Fail_x000a_B - Blocked_x000a_S - Skipped_x000a_n/a - Not applicable_x000a_" sqref="D14:D59" xr:uid="{00000000-0002-0000-2700-000002000000}">
      <formula1>"U,P,F,B,S,n/a"</formula1>
    </dataValidation>
  </dataValidations>
  <hyperlinks>
    <hyperlink ref="B14" location="'UC010'!D2" display="Reschedule Blend Request from Blend of Rig Board-- Tick up Blend Test " xr:uid="{306CDE17-ECE9-417B-BC4C-E69033AB69C0}"/>
    <hyperlink ref="B15" location="'UC010'!D19" display="Reschedule Blend Request from Blend of Rig Board-- Required Fileds Test" xr:uid="{33EE516B-A852-4421-A254-02780C3D1469}"/>
    <hyperlink ref="B16" location="'UC010'!D35" display="'UC010'!D35" xr:uid="{6AE521FB-936E-4E45-95A7-39C048F97AA4}"/>
    <hyperlink ref="B17" location="'UC010'!D54" display="ReSchedule Blend From Bin(change Amount/Mix Water/Bulk Plant)" xr:uid="{E697A3B8-6A4B-487F-8257-76B6BB45B5DA}"/>
    <hyperlink ref="B18" location="'UC010'!D85" display="ReSchedule Blend From Bin(No checkbox was checked. Test Base Blend Tonnage And Total Blend Tonnage/amount/mix water change)" xr:uid="{36EAE012-CFD3-479C-938E-5F888C5CD345}"/>
    <hyperlink ref="B19" location="'UC010'!D108" display="Reschedule Blend Request from Blend of Rig Board-- No Blend Records" xr:uid="{5E2ADA41-A703-46A7-BD33-61A6274952C5}"/>
  </hyperlinks>
  <pageMargins left="0.75" right="0.75" top="1" bottom="1" header="0.5" footer="0.5"/>
  <pageSetup paperSize="9" orientation="portrait" horizontalDpi="0" verticalDpi="0" r:id="rId1"/>
  <drawing r:id="rId2"/>
  <legacyDrawing r:id="rId3"/>
  <oleObjects>
    <mc:AlternateContent xmlns:mc="http://schemas.openxmlformats.org/markup-compatibility/2006">
      <mc:Choice Requires="x14">
        <oleObject progId="Paint.Picture" shapeId="176129" r:id="rId4">
          <objectPr defaultSize="0" altText=""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7612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DA950-06CC-4A1C-9317-79888E86D3D6}">
  <dimension ref="A1:G143"/>
  <sheetViews>
    <sheetView topLeftCell="A103" workbookViewId="0">
      <selection activeCell="C108" sqref="C108:E108"/>
    </sheetView>
  </sheetViews>
  <sheetFormatPr defaultRowHeight="12.75" x14ac:dyDescent="0.2"/>
  <cols>
    <col min="1" max="1" width="14" customWidth="1"/>
    <col min="2" max="2" width="27.28515625" customWidth="1"/>
    <col min="3" max="3" width="19" customWidth="1"/>
    <col min="4" max="4" width="28.85546875" customWidth="1"/>
    <col min="5" max="5" width="25.28515625" customWidth="1"/>
    <col min="6" max="6" width="22.85546875" customWidth="1"/>
    <col min="7" max="7" width="22.28515625" customWidth="1"/>
  </cols>
  <sheetData>
    <row r="1" spans="1:7" ht="16.5" thickBot="1" x14ac:dyDescent="0.25">
      <c r="A1" s="271" t="s">
        <v>223</v>
      </c>
      <c r="B1" s="271"/>
      <c r="C1" s="271"/>
      <c r="D1" s="271"/>
      <c r="E1" s="271"/>
      <c r="F1" s="271"/>
      <c r="G1" s="271"/>
    </row>
    <row r="2" spans="1:7" ht="26.25" customHeight="1" thickTop="1" x14ac:dyDescent="0.2">
      <c r="A2" s="167"/>
      <c r="B2" s="168" t="s">
        <v>79</v>
      </c>
      <c r="C2" s="272" t="s">
        <v>230</v>
      </c>
      <c r="D2" s="273"/>
      <c r="E2" s="274"/>
      <c r="F2" s="169" t="s">
        <v>80</v>
      </c>
      <c r="G2" s="170" t="s">
        <v>222</v>
      </c>
    </row>
    <row r="3" spans="1:7" x14ac:dyDescent="0.2">
      <c r="A3" s="146"/>
      <c r="B3" s="147" t="s">
        <v>81</v>
      </c>
      <c r="C3" s="275" t="s">
        <v>101</v>
      </c>
      <c r="D3" s="276"/>
      <c r="E3" s="276"/>
      <c r="F3" s="276"/>
      <c r="G3" s="277"/>
    </row>
    <row r="4" spans="1:7" x14ac:dyDescent="0.2">
      <c r="A4" s="148"/>
      <c r="B4" s="147" t="s">
        <v>82</v>
      </c>
      <c r="C4" s="275"/>
      <c r="D4" s="276"/>
      <c r="E4" s="276"/>
      <c r="F4" s="276"/>
      <c r="G4" s="277"/>
    </row>
    <row r="5" spans="1:7" x14ac:dyDescent="0.2">
      <c r="A5" s="148"/>
      <c r="B5" s="147" t="s">
        <v>83</v>
      </c>
      <c r="C5" s="278"/>
      <c r="D5" s="279"/>
      <c r="E5" s="279"/>
      <c r="F5" s="279"/>
      <c r="G5" s="279"/>
    </row>
    <row r="6" spans="1:7" ht="13.5" thickBot="1" x14ac:dyDescent="0.25">
      <c r="A6" s="149"/>
      <c r="B6" s="150" t="s">
        <v>84</v>
      </c>
      <c r="C6" s="280" t="s">
        <v>101</v>
      </c>
      <c r="D6" s="281"/>
      <c r="E6" s="281"/>
      <c r="F6" s="281"/>
      <c r="G6" s="282"/>
    </row>
    <row r="7" spans="1:7" x14ac:dyDescent="0.2">
      <c r="A7" s="151"/>
      <c r="B7" s="152" t="s">
        <v>85</v>
      </c>
      <c r="C7" s="265" t="s">
        <v>101</v>
      </c>
      <c r="D7" s="266"/>
      <c r="E7" s="267"/>
      <c r="F7" s="153" t="s">
        <v>86</v>
      </c>
      <c r="G7" s="171" t="s">
        <v>101</v>
      </c>
    </row>
    <row r="8" spans="1:7" ht="13.5" thickBot="1" x14ac:dyDescent="0.25">
      <c r="A8" s="154"/>
      <c r="B8" s="155" t="s">
        <v>87</v>
      </c>
      <c r="C8" s="268" t="s">
        <v>88</v>
      </c>
      <c r="D8" s="269"/>
      <c r="E8" s="270"/>
      <c r="F8" s="156" t="s">
        <v>89</v>
      </c>
      <c r="G8" s="172" t="s">
        <v>101</v>
      </c>
    </row>
    <row r="9" spans="1:7" ht="23.25" thickBot="1" x14ac:dyDescent="0.25">
      <c r="A9" s="157" t="s">
        <v>90</v>
      </c>
      <c r="B9" s="158" t="s">
        <v>91</v>
      </c>
      <c r="C9" s="158" t="s">
        <v>95</v>
      </c>
      <c r="D9" s="158" t="s">
        <v>92</v>
      </c>
      <c r="E9" s="158" t="s">
        <v>96</v>
      </c>
      <c r="F9" s="159" t="s">
        <v>74</v>
      </c>
      <c r="G9" s="173" t="s">
        <v>93</v>
      </c>
    </row>
    <row r="10" spans="1:7" ht="57.75" customHeight="1" x14ac:dyDescent="0.2">
      <c r="A10" s="160">
        <v>1</v>
      </c>
      <c r="B10" s="39" t="s">
        <v>105</v>
      </c>
      <c r="C10" s="39" t="s">
        <v>102</v>
      </c>
      <c r="D10" s="40" t="s">
        <v>106</v>
      </c>
      <c r="E10" s="40" t="s">
        <v>101</v>
      </c>
      <c r="F10" s="174" t="s">
        <v>77</v>
      </c>
      <c r="G10" s="40" t="s">
        <v>101</v>
      </c>
    </row>
    <row r="11" spans="1:7" ht="39" customHeight="1" x14ac:dyDescent="0.2">
      <c r="A11" s="160">
        <v>2</v>
      </c>
      <c r="B11" s="39" t="s">
        <v>107</v>
      </c>
      <c r="C11" s="39" t="s">
        <v>102</v>
      </c>
      <c r="D11" s="40" t="s">
        <v>104</v>
      </c>
      <c r="E11" s="40" t="s">
        <v>101</v>
      </c>
      <c r="F11" s="174" t="s">
        <v>77</v>
      </c>
      <c r="G11" s="40" t="s">
        <v>101</v>
      </c>
    </row>
    <row r="12" spans="1:7" ht="101.25" customHeight="1" x14ac:dyDescent="0.2">
      <c r="A12" s="160">
        <v>3</v>
      </c>
      <c r="B12" s="39" t="s">
        <v>108</v>
      </c>
      <c r="C12" s="39" t="s">
        <v>102</v>
      </c>
      <c r="D12" s="40" t="s">
        <v>109</v>
      </c>
      <c r="E12" s="40" t="s">
        <v>101</v>
      </c>
      <c r="F12" s="174" t="s">
        <v>77</v>
      </c>
      <c r="G12" s="40" t="s">
        <v>101</v>
      </c>
    </row>
    <row r="13" spans="1:7" ht="45" customHeight="1" x14ac:dyDescent="0.2">
      <c r="A13" s="160">
        <v>4</v>
      </c>
      <c r="B13" s="39" t="s">
        <v>110</v>
      </c>
      <c r="C13" s="39" t="s">
        <v>102</v>
      </c>
      <c r="D13" s="40" t="s">
        <v>111</v>
      </c>
      <c r="E13" s="40" t="s">
        <v>101</v>
      </c>
      <c r="F13" s="174" t="s">
        <v>77</v>
      </c>
      <c r="G13" s="40" t="s">
        <v>101</v>
      </c>
    </row>
    <row r="14" spans="1:7" ht="36" customHeight="1" x14ac:dyDescent="0.2">
      <c r="A14" s="160">
        <v>5</v>
      </c>
      <c r="B14" s="39" t="s">
        <v>112</v>
      </c>
      <c r="C14" s="39" t="s">
        <v>102</v>
      </c>
      <c r="D14" s="40" t="s">
        <v>113</v>
      </c>
      <c r="E14" s="40" t="s">
        <v>101</v>
      </c>
      <c r="F14" s="174" t="s">
        <v>77</v>
      </c>
      <c r="G14" s="40" t="s">
        <v>101</v>
      </c>
    </row>
    <row r="15" spans="1:7" ht="35.25" customHeight="1" x14ac:dyDescent="0.2">
      <c r="A15" s="160">
        <v>6</v>
      </c>
      <c r="B15" s="39" t="s">
        <v>114</v>
      </c>
      <c r="C15" s="39" t="s">
        <v>102</v>
      </c>
      <c r="D15" s="40" t="s">
        <v>115</v>
      </c>
      <c r="E15" s="40" t="s">
        <v>101</v>
      </c>
      <c r="F15" s="174" t="s">
        <v>77</v>
      </c>
      <c r="G15" s="40" t="s">
        <v>101</v>
      </c>
    </row>
    <row r="16" spans="1:7" ht="26.25" thickBot="1" x14ac:dyDescent="0.25">
      <c r="A16" s="175">
        <v>7</v>
      </c>
      <c r="B16" s="161" t="s">
        <v>94</v>
      </c>
      <c r="C16" s="161"/>
      <c r="D16" s="162"/>
      <c r="E16" s="162"/>
      <c r="F16" s="162"/>
      <c r="G16" s="162"/>
    </row>
    <row r="17" spans="1:7" ht="14.25" x14ac:dyDescent="0.2">
      <c r="A17" s="176"/>
      <c r="B17" s="176"/>
      <c r="C17" s="176"/>
      <c r="D17" s="176"/>
      <c r="E17" s="176"/>
      <c r="F17" s="176"/>
      <c r="G17" s="283" t="s">
        <v>102</v>
      </c>
    </row>
    <row r="18" spans="1:7" ht="16.5" thickBot="1" x14ac:dyDescent="0.25">
      <c r="A18" s="271" t="s">
        <v>225</v>
      </c>
      <c r="B18" s="271"/>
      <c r="C18" s="271"/>
      <c r="D18" s="271"/>
      <c r="E18" s="271"/>
      <c r="F18" s="271"/>
      <c r="G18" s="271"/>
    </row>
    <row r="19" spans="1:7" ht="24" customHeight="1" thickTop="1" x14ac:dyDescent="0.2">
      <c r="A19" s="167"/>
      <c r="B19" s="168" t="s">
        <v>79</v>
      </c>
      <c r="C19" s="272" t="s">
        <v>231</v>
      </c>
      <c r="D19" s="273"/>
      <c r="E19" s="274"/>
      <c r="F19" s="169" t="s">
        <v>80</v>
      </c>
      <c r="G19" s="170" t="s">
        <v>224</v>
      </c>
    </row>
    <row r="20" spans="1:7" x14ac:dyDescent="0.2">
      <c r="A20" s="146"/>
      <c r="B20" s="147" t="s">
        <v>81</v>
      </c>
      <c r="C20" s="275" t="s">
        <v>116</v>
      </c>
      <c r="D20" s="276"/>
      <c r="E20" s="276"/>
      <c r="F20" s="276"/>
      <c r="G20" s="277"/>
    </row>
    <row r="21" spans="1:7" ht="25.5" x14ac:dyDescent="0.2">
      <c r="A21" s="148"/>
      <c r="B21" s="147" t="s">
        <v>82</v>
      </c>
      <c r="C21" s="275"/>
      <c r="D21" s="276"/>
      <c r="E21" s="276"/>
      <c r="F21" s="276"/>
      <c r="G21" s="277"/>
    </row>
    <row r="22" spans="1:7" ht="38.25" x14ac:dyDescent="0.2">
      <c r="A22" s="148"/>
      <c r="B22" s="147" t="s">
        <v>83</v>
      </c>
      <c r="C22" s="278"/>
      <c r="D22" s="279"/>
      <c r="E22" s="279"/>
      <c r="F22" s="279"/>
      <c r="G22" s="279"/>
    </row>
    <row r="23" spans="1:7" ht="26.25" thickBot="1" x14ac:dyDescent="0.25">
      <c r="A23" s="149"/>
      <c r="B23" s="150" t="s">
        <v>84</v>
      </c>
      <c r="C23" s="280" t="s">
        <v>101</v>
      </c>
      <c r="D23" s="281"/>
      <c r="E23" s="281"/>
      <c r="F23" s="281"/>
      <c r="G23" s="282"/>
    </row>
    <row r="24" spans="1:7" x14ac:dyDescent="0.2">
      <c r="A24" s="151"/>
      <c r="B24" s="152" t="s">
        <v>85</v>
      </c>
      <c r="C24" s="265" t="s">
        <v>101</v>
      </c>
      <c r="D24" s="266"/>
      <c r="E24" s="267"/>
      <c r="F24" s="153" t="s">
        <v>86</v>
      </c>
      <c r="G24" s="171" t="s">
        <v>101</v>
      </c>
    </row>
    <row r="25" spans="1:7" ht="13.5" thickBot="1" x14ac:dyDescent="0.25">
      <c r="A25" s="154"/>
      <c r="B25" s="155" t="s">
        <v>87</v>
      </c>
      <c r="C25" s="268" t="s">
        <v>88</v>
      </c>
      <c r="D25" s="269"/>
      <c r="E25" s="270"/>
      <c r="F25" s="156" t="s">
        <v>89</v>
      </c>
      <c r="G25" s="172" t="s">
        <v>101</v>
      </c>
    </row>
    <row r="26" spans="1:7" ht="26.25" thickBot="1" x14ac:dyDescent="0.25">
      <c r="A26" s="157" t="s">
        <v>90</v>
      </c>
      <c r="B26" s="158" t="s">
        <v>91</v>
      </c>
      <c r="C26" s="158" t="s">
        <v>95</v>
      </c>
      <c r="D26" s="158" t="s">
        <v>92</v>
      </c>
      <c r="E26" s="158" t="s">
        <v>96</v>
      </c>
      <c r="F26" s="159" t="s">
        <v>74</v>
      </c>
      <c r="G26" s="173" t="s">
        <v>93</v>
      </c>
    </row>
    <row r="27" spans="1:7" ht="72.75" customHeight="1" x14ac:dyDescent="0.2">
      <c r="A27" s="160">
        <v>1</v>
      </c>
      <c r="B27" s="39" t="s">
        <v>117</v>
      </c>
      <c r="C27" s="39" t="s">
        <v>118</v>
      </c>
      <c r="D27" s="40" t="s">
        <v>119</v>
      </c>
      <c r="E27" s="40" t="s">
        <v>101</v>
      </c>
      <c r="F27" s="174" t="s">
        <v>77</v>
      </c>
      <c r="G27" s="40" t="s">
        <v>101</v>
      </c>
    </row>
    <row r="28" spans="1:7" ht="39.75" customHeight="1" x14ac:dyDescent="0.2">
      <c r="A28" s="160">
        <v>2</v>
      </c>
      <c r="B28" s="39" t="s">
        <v>120</v>
      </c>
      <c r="C28" s="39" t="s">
        <v>102</v>
      </c>
      <c r="D28" s="40" t="s">
        <v>121</v>
      </c>
      <c r="E28" s="40" t="s">
        <v>101</v>
      </c>
      <c r="F28" s="174" t="s">
        <v>77</v>
      </c>
      <c r="G28" s="40" t="s">
        <v>101</v>
      </c>
    </row>
    <row r="29" spans="1:7" ht="42" customHeight="1" x14ac:dyDescent="0.2">
      <c r="A29" s="160">
        <v>3</v>
      </c>
      <c r="B29" s="39" t="s">
        <v>122</v>
      </c>
      <c r="C29" s="39" t="s">
        <v>102</v>
      </c>
      <c r="D29" s="40" t="s">
        <v>123</v>
      </c>
      <c r="E29" s="40" t="s">
        <v>101</v>
      </c>
      <c r="F29" s="174" t="s">
        <v>77</v>
      </c>
      <c r="G29" s="40" t="s">
        <v>101</v>
      </c>
    </row>
    <row r="30" spans="1:7" ht="103.5" customHeight="1" x14ac:dyDescent="0.2">
      <c r="A30" s="160">
        <v>4</v>
      </c>
      <c r="B30" s="39" t="s">
        <v>124</v>
      </c>
      <c r="C30" s="39" t="s">
        <v>102</v>
      </c>
      <c r="D30" s="40" t="s">
        <v>125</v>
      </c>
      <c r="E30" s="40" t="s">
        <v>101</v>
      </c>
      <c r="F30" s="174" t="s">
        <v>77</v>
      </c>
      <c r="G30" s="40" t="s">
        <v>101</v>
      </c>
    </row>
    <row r="31" spans="1:7" ht="81.75" customHeight="1" x14ac:dyDescent="0.2">
      <c r="A31" s="160">
        <v>5</v>
      </c>
      <c r="B31" s="39" t="s">
        <v>126</v>
      </c>
      <c r="C31" s="39" t="s">
        <v>102</v>
      </c>
      <c r="D31" s="40" t="s">
        <v>127</v>
      </c>
      <c r="E31" s="40" t="s">
        <v>101</v>
      </c>
      <c r="F31" s="174" t="s">
        <v>77</v>
      </c>
      <c r="G31" s="40" t="s">
        <v>101</v>
      </c>
    </row>
    <row r="32" spans="1:7" ht="26.25" thickBot="1" x14ac:dyDescent="0.25">
      <c r="A32" s="175">
        <v>6</v>
      </c>
      <c r="B32" s="161" t="s">
        <v>94</v>
      </c>
      <c r="C32" s="161"/>
      <c r="D32" s="162"/>
      <c r="E32" s="162"/>
      <c r="F32" s="162"/>
      <c r="G32" s="162"/>
    </row>
    <row r="33" spans="1:7" ht="14.25" x14ac:dyDescent="0.2">
      <c r="A33" s="176"/>
      <c r="B33" s="176"/>
      <c r="C33" s="176"/>
      <c r="D33" s="176"/>
      <c r="E33" s="176"/>
      <c r="F33" s="176"/>
      <c r="G33" s="283" t="s">
        <v>102</v>
      </c>
    </row>
    <row r="34" spans="1:7" ht="16.5" thickBot="1" x14ac:dyDescent="0.25">
      <c r="A34" s="271" t="s">
        <v>226</v>
      </c>
      <c r="B34" s="271"/>
      <c r="C34" s="271"/>
      <c r="D34" s="271"/>
      <c r="E34" s="271"/>
      <c r="F34" s="271"/>
      <c r="G34" s="271"/>
    </row>
    <row r="35" spans="1:7" ht="32.25" customHeight="1" thickTop="1" x14ac:dyDescent="0.2">
      <c r="A35" s="167"/>
      <c r="B35" s="168" t="s">
        <v>79</v>
      </c>
      <c r="C35" s="272" t="s">
        <v>232</v>
      </c>
      <c r="D35" s="273"/>
      <c r="E35" s="274"/>
      <c r="F35" s="169" t="s">
        <v>80</v>
      </c>
      <c r="G35" s="170" t="s">
        <v>226</v>
      </c>
    </row>
    <row r="36" spans="1:7" ht="25.5" x14ac:dyDescent="0.2">
      <c r="A36" s="146"/>
      <c r="B36" s="147" t="s">
        <v>81</v>
      </c>
      <c r="C36" s="275" t="s">
        <v>128</v>
      </c>
      <c r="D36" s="276"/>
      <c r="E36" s="276"/>
      <c r="F36" s="276"/>
      <c r="G36" s="277"/>
    </row>
    <row r="37" spans="1:7" ht="25.5" x14ac:dyDescent="0.2">
      <c r="A37" s="148"/>
      <c r="B37" s="147" t="s">
        <v>82</v>
      </c>
      <c r="C37" s="275"/>
      <c r="D37" s="276"/>
      <c r="E37" s="276"/>
      <c r="F37" s="276"/>
      <c r="G37" s="277"/>
    </row>
    <row r="38" spans="1:7" ht="38.25" x14ac:dyDescent="0.2">
      <c r="A38" s="148"/>
      <c r="B38" s="147" t="s">
        <v>83</v>
      </c>
      <c r="C38" s="278"/>
      <c r="D38" s="279"/>
      <c r="E38" s="279"/>
      <c r="F38" s="279"/>
      <c r="G38" s="279"/>
    </row>
    <row r="39" spans="1:7" ht="84" customHeight="1" thickBot="1" x14ac:dyDescent="0.25">
      <c r="A39" s="149"/>
      <c r="B39" s="150" t="s">
        <v>84</v>
      </c>
      <c r="C39" s="280" t="s">
        <v>129</v>
      </c>
      <c r="D39" s="281"/>
      <c r="E39" s="281"/>
      <c r="F39" s="281"/>
      <c r="G39" s="282"/>
    </row>
    <row r="40" spans="1:7" x14ac:dyDescent="0.2">
      <c r="A40" s="151"/>
      <c r="B40" s="152" t="s">
        <v>85</v>
      </c>
      <c r="C40" s="265" t="s">
        <v>101</v>
      </c>
      <c r="D40" s="266"/>
      <c r="E40" s="267"/>
      <c r="F40" s="153" t="s">
        <v>86</v>
      </c>
      <c r="G40" s="171" t="s">
        <v>101</v>
      </c>
    </row>
    <row r="41" spans="1:7" ht="13.5" thickBot="1" x14ac:dyDescent="0.25">
      <c r="A41" s="154"/>
      <c r="B41" s="155" t="s">
        <v>87</v>
      </c>
      <c r="C41" s="268" t="s">
        <v>88</v>
      </c>
      <c r="D41" s="269"/>
      <c r="E41" s="270"/>
      <c r="F41" s="156" t="s">
        <v>89</v>
      </c>
      <c r="G41" s="172" t="s">
        <v>101</v>
      </c>
    </row>
    <row r="42" spans="1:7" ht="26.25" thickBot="1" x14ac:dyDescent="0.25">
      <c r="A42" s="157" t="s">
        <v>90</v>
      </c>
      <c r="B42" s="158" t="s">
        <v>91</v>
      </c>
      <c r="C42" s="158" t="s">
        <v>95</v>
      </c>
      <c r="D42" s="158" t="s">
        <v>92</v>
      </c>
      <c r="E42" s="158" t="s">
        <v>96</v>
      </c>
      <c r="F42" s="159" t="s">
        <v>74</v>
      </c>
      <c r="G42" s="173" t="s">
        <v>93</v>
      </c>
    </row>
    <row r="43" spans="1:7" ht="40.5" customHeight="1" x14ac:dyDescent="0.2">
      <c r="A43" s="160">
        <v>1</v>
      </c>
      <c r="B43" s="39" t="s">
        <v>130</v>
      </c>
      <c r="C43" s="39" t="s">
        <v>102</v>
      </c>
      <c r="D43" s="40" t="s">
        <v>131</v>
      </c>
      <c r="E43" s="40" t="s">
        <v>101</v>
      </c>
      <c r="F43" s="174" t="s">
        <v>77</v>
      </c>
      <c r="G43" s="40" t="s">
        <v>101</v>
      </c>
    </row>
    <row r="44" spans="1:7" ht="99" customHeight="1" x14ac:dyDescent="0.2">
      <c r="A44" s="160">
        <v>2</v>
      </c>
      <c r="B44" s="39" t="s">
        <v>132</v>
      </c>
      <c r="C44" s="39" t="s">
        <v>102</v>
      </c>
      <c r="D44" s="40" t="s">
        <v>133</v>
      </c>
      <c r="E44" s="40" t="s">
        <v>101</v>
      </c>
      <c r="F44" s="174" t="s">
        <v>77</v>
      </c>
      <c r="G44" s="40" t="s">
        <v>101</v>
      </c>
    </row>
    <row r="45" spans="1:7" ht="43.5" customHeight="1" x14ac:dyDescent="0.2">
      <c r="A45" s="160">
        <v>3</v>
      </c>
      <c r="B45" s="39" t="s">
        <v>134</v>
      </c>
      <c r="C45" s="39" t="s">
        <v>102</v>
      </c>
      <c r="D45" s="40" t="s">
        <v>135</v>
      </c>
      <c r="E45" s="40" t="s">
        <v>101</v>
      </c>
      <c r="F45" s="174" t="s">
        <v>77</v>
      </c>
      <c r="G45" s="40" t="s">
        <v>101</v>
      </c>
    </row>
    <row r="46" spans="1:7" ht="31.5" customHeight="1" x14ac:dyDescent="0.2">
      <c r="A46" s="160">
        <v>4</v>
      </c>
      <c r="B46" s="39" t="s">
        <v>136</v>
      </c>
      <c r="C46" s="39" t="s">
        <v>102</v>
      </c>
      <c r="D46" s="40" t="s">
        <v>137</v>
      </c>
      <c r="E46" s="40" t="s">
        <v>101</v>
      </c>
      <c r="F46" s="174" t="s">
        <v>77</v>
      </c>
      <c r="G46" s="40" t="s">
        <v>101</v>
      </c>
    </row>
    <row r="47" spans="1:7" ht="39.75" customHeight="1" x14ac:dyDescent="0.2">
      <c r="A47" s="160">
        <v>5</v>
      </c>
      <c r="B47" s="39" t="s">
        <v>138</v>
      </c>
      <c r="C47" s="39" t="s">
        <v>102</v>
      </c>
      <c r="D47" s="40" t="s">
        <v>139</v>
      </c>
      <c r="E47" s="40" t="s">
        <v>101</v>
      </c>
      <c r="F47" s="174" t="s">
        <v>77</v>
      </c>
      <c r="G47" s="40" t="s">
        <v>101</v>
      </c>
    </row>
    <row r="48" spans="1:7" ht="38.25" customHeight="1" x14ac:dyDescent="0.2">
      <c r="A48" s="160">
        <v>6</v>
      </c>
      <c r="B48" s="39" t="s">
        <v>140</v>
      </c>
      <c r="C48" s="39" t="s">
        <v>102</v>
      </c>
      <c r="D48" s="40" t="s">
        <v>139</v>
      </c>
      <c r="E48" s="40" t="s">
        <v>101</v>
      </c>
      <c r="F48" s="174" t="s">
        <v>77</v>
      </c>
      <c r="G48" s="40" t="s">
        <v>101</v>
      </c>
    </row>
    <row r="49" spans="1:7" ht="38.25" customHeight="1" x14ac:dyDescent="0.2">
      <c r="A49" s="160">
        <v>7</v>
      </c>
      <c r="B49" s="39" t="s">
        <v>141</v>
      </c>
      <c r="C49" s="39" t="s">
        <v>102</v>
      </c>
      <c r="D49" s="40" t="s">
        <v>139</v>
      </c>
      <c r="E49" s="40" t="s">
        <v>101</v>
      </c>
      <c r="F49" s="174" t="s">
        <v>77</v>
      </c>
      <c r="G49" s="40" t="s">
        <v>101</v>
      </c>
    </row>
    <row r="50" spans="1:7" ht="33" customHeight="1" x14ac:dyDescent="0.2">
      <c r="A50" s="160">
        <v>8</v>
      </c>
      <c r="B50" s="39" t="s">
        <v>142</v>
      </c>
      <c r="C50" s="39" t="s">
        <v>102</v>
      </c>
      <c r="D50" s="40" t="s">
        <v>139</v>
      </c>
      <c r="E50" s="40" t="s">
        <v>101</v>
      </c>
      <c r="F50" s="174" t="s">
        <v>77</v>
      </c>
      <c r="G50" s="40" t="s">
        <v>101</v>
      </c>
    </row>
    <row r="51" spans="1:7" ht="26.25" thickBot="1" x14ac:dyDescent="0.25">
      <c r="A51" s="175">
        <v>9</v>
      </c>
      <c r="B51" s="161" t="s">
        <v>94</v>
      </c>
      <c r="C51" s="161"/>
      <c r="D51" s="162"/>
      <c r="E51" s="162"/>
      <c r="F51" s="162"/>
      <c r="G51" s="162"/>
    </row>
    <row r="52" spans="1:7" ht="14.25" x14ac:dyDescent="0.2">
      <c r="A52" s="176"/>
      <c r="B52" s="176"/>
      <c r="C52" s="176"/>
      <c r="D52" s="176"/>
      <c r="E52" s="176"/>
      <c r="F52" s="176"/>
      <c r="G52" s="283" t="s">
        <v>102</v>
      </c>
    </row>
    <row r="53" spans="1:7" ht="16.5" thickBot="1" x14ac:dyDescent="0.25">
      <c r="A53" s="271" t="s">
        <v>227</v>
      </c>
      <c r="B53" s="271"/>
      <c r="C53" s="271"/>
      <c r="D53" s="271"/>
      <c r="E53" s="271"/>
      <c r="F53" s="271"/>
      <c r="G53" s="271"/>
    </row>
    <row r="54" spans="1:7" ht="13.5" thickTop="1" x14ac:dyDescent="0.2">
      <c r="A54" s="167"/>
      <c r="B54" s="168" t="s">
        <v>79</v>
      </c>
      <c r="C54" s="272" t="s">
        <v>234</v>
      </c>
      <c r="D54" s="273"/>
      <c r="E54" s="274"/>
      <c r="F54" s="169" t="s">
        <v>80</v>
      </c>
      <c r="G54" s="170" t="s">
        <v>227</v>
      </c>
    </row>
    <row r="55" spans="1:7" x14ac:dyDescent="0.2">
      <c r="A55" s="146"/>
      <c r="B55" s="147" t="s">
        <v>81</v>
      </c>
      <c r="C55" s="275" t="s">
        <v>101</v>
      </c>
      <c r="D55" s="276"/>
      <c r="E55" s="276"/>
      <c r="F55" s="276"/>
      <c r="G55" s="277"/>
    </row>
    <row r="56" spans="1:7" ht="25.5" x14ac:dyDescent="0.2">
      <c r="A56" s="148"/>
      <c r="B56" s="147" t="s">
        <v>82</v>
      </c>
      <c r="C56" s="275"/>
      <c r="D56" s="276"/>
      <c r="E56" s="276"/>
      <c r="F56" s="276"/>
      <c r="G56" s="277"/>
    </row>
    <row r="57" spans="1:7" ht="18.75" customHeight="1" x14ac:dyDescent="0.2">
      <c r="A57" s="148"/>
      <c r="B57" s="147" t="s">
        <v>83</v>
      </c>
      <c r="C57" s="278"/>
      <c r="D57" s="279"/>
      <c r="E57" s="279"/>
      <c r="F57" s="279"/>
      <c r="G57" s="279"/>
    </row>
    <row r="58" spans="1:7" ht="26.25" thickBot="1" x14ac:dyDescent="0.25">
      <c r="A58" s="149"/>
      <c r="B58" s="150" t="s">
        <v>84</v>
      </c>
      <c r="C58" s="280" t="s">
        <v>143</v>
      </c>
      <c r="D58" s="281"/>
      <c r="E58" s="281"/>
      <c r="F58" s="281"/>
      <c r="G58" s="282"/>
    </row>
    <row r="59" spans="1:7" x14ac:dyDescent="0.2">
      <c r="A59" s="151"/>
      <c r="B59" s="152" t="s">
        <v>85</v>
      </c>
      <c r="C59" s="265" t="s">
        <v>101</v>
      </c>
      <c r="D59" s="266"/>
      <c r="E59" s="267"/>
      <c r="F59" s="153" t="s">
        <v>86</v>
      </c>
      <c r="G59" s="171" t="s">
        <v>101</v>
      </c>
    </row>
    <row r="60" spans="1:7" ht="13.5" thickBot="1" x14ac:dyDescent="0.25">
      <c r="A60" s="154"/>
      <c r="B60" s="155" t="s">
        <v>87</v>
      </c>
      <c r="C60" s="268" t="s">
        <v>88</v>
      </c>
      <c r="D60" s="269"/>
      <c r="E60" s="270"/>
      <c r="F60" s="156" t="s">
        <v>89</v>
      </c>
      <c r="G60" s="172" t="s">
        <v>101</v>
      </c>
    </row>
    <row r="61" spans="1:7" ht="26.25" thickBot="1" x14ac:dyDescent="0.25">
      <c r="A61" s="157" t="s">
        <v>90</v>
      </c>
      <c r="B61" s="158" t="s">
        <v>91</v>
      </c>
      <c r="C61" s="158" t="s">
        <v>95</v>
      </c>
      <c r="D61" s="158" t="s">
        <v>92</v>
      </c>
      <c r="E61" s="158" t="s">
        <v>96</v>
      </c>
      <c r="F61" s="159" t="s">
        <v>74</v>
      </c>
      <c r="G61" s="173" t="s">
        <v>93</v>
      </c>
    </row>
    <row r="62" spans="1:7" ht="35.25" customHeight="1" x14ac:dyDescent="0.2">
      <c r="A62" s="160">
        <v>1</v>
      </c>
      <c r="B62" s="39" t="s">
        <v>144</v>
      </c>
      <c r="C62" s="39" t="s">
        <v>102</v>
      </c>
      <c r="D62" s="40" t="s">
        <v>145</v>
      </c>
      <c r="E62" s="40" t="s">
        <v>101</v>
      </c>
      <c r="F62" s="174" t="s">
        <v>77</v>
      </c>
      <c r="G62" s="40" t="s">
        <v>101</v>
      </c>
    </row>
    <row r="63" spans="1:7" ht="46.5" customHeight="1" x14ac:dyDescent="0.2">
      <c r="A63" s="160">
        <v>2</v>
      </c>
      <c r="B63" s="39" t="s">
        <v>146</v>
      </c>
      <c r="C63" s="39" t="s">
        <v>102</v>
      </c>
      <c r="D63" s="40" t="s">
        <v>147</v>
      </c>
      <c r="E63" s="40" t="s">
        <v>101</v>
      </c>
      <c r="F63" s="174" t="s">
        <v>77</v>
      </c>
      <c r="G63" s="40" t="s">
        <v>101</v>
      </c>
    </row>
    <row r="64" spans="1:7" ht="85.5" customHeight="1" x14ac:dyDescent="0.2">
      <c r="A64" s="160">
        <v>3</v>
      </c>
      <c r="B64" s="39" t="s">
        <v>148</v>
      </c>
      <c r="C64" s="39" t="s">
        <v>102</v>
      </c>
      <c r="D64" s="40" t="s">
        <v>149</v>
      </c>
      <c r="E64" s="40" t="s">
        <v>101</v>
      </c>
      <c r="F64" s="174" t="s">
        <v>77</v>
      </c>
      <c r="G64" s="40" t="s">
        <v>101</v>
      </c>
    </row>
    <row r="65" spans="1:7" ht="69" customHeight="1" x14ac:dyDescent="0.2">
      <c r="A65" s="160">
        <v>4</v>
      </c>
      <c r="B65" s="39" t="s">
        <v>150</v>
      </c>
      <c r="C65" s="39" t="s">
        <v>102</v>
      </c>
      <c r="D65" s="40" t="s">
        <v>151</v>
      </c>
      <c r="E65" s="40" t="s">
        <v>101</v>
      </c>
      <c r="F65" s="174" t="s">
        <v>77</v>
      </c>
      <c r="G65" s="40" t="s">
        <v>101</v>
      </c>
    </row>
    <row r="66" spans="1:7" ht="87" customHeight="1" x14ac:dyDescent="0.2">
      <c r="A66" s="160">
        <v>5</v>
      </c>
      <c r="B66" s="39" t="s">
        <v>152</v>
      </c>
      <c r="C66" s="39" t="s">
        <v>102</v>
      </c>
      <c r="D66" s="40" t="s">
        <v>153</v>
      </c>
      <c r="E66" s="40" t="s">
        <v>101</v>
      </c>
      <c r="F66" s="174" t="s">
        <v>77</v>
      </c>
      <c r="G66" s="40" t="s">
        <v>101</v>
      </c>
    </row>
    <row r="67" spans="1:7" ht="270" customHeight="1" x14ac:dyDescent="0.2">
      <c r="A67" s="160">
        <v>6</v>
      </c>
      <c r="B67" s="39" t="s">
        <v>154</v>
      </c>
      <c r="C67" s="39" t="s">
        <v>102</v>
      </c>
      <c r="D67" s="40" t="s">
        <v>155</v>
      </c>
      <c r="E67" s="40" t="s">
        <v>101</v>
      </c>
      <c r="F67" s="174" t="s">
        <v>77</v>
      </c>
      <c r="G67" s="40" t="s">
        <v>101</v>
      </c>
    </row>
    <row r="68" spans="1:7" ht="36" x14ac:dyDescent="0.2">
      <c r="A68" s="160">
        <v>7</v>
      </c>
      <c r="B68" s="39" t="s">
        <v>156</v>
      </c>
      <c r="C68" s="39" t="s">
        <v>102</v>
      </c>
      <c r="D68" s="40" t="s">
        <v>157</v>
      </c>
      <c r="E68" s="40" t="s">
        <v>101</v>
      </c>
      <c r="F68" s="174" t="s">
        <v>77</v>
      </c>
      <c r="G68" s="40" t="s">
        <v>101</v>
      </c>
    </row>
    <row r="69" spans="1:7" ht="36" x14ac:dyDescent="0.2">
      <c r="A69" s="160">
        <v>8</v>
      </c>
      <c r="B69" s="39" t="s">
        <v>158</v>
      </c>
      <c r="C69" s="39" t="s">
        <v>102</v>
      </c>
      <c r="D69" s="40" t="s">
        <v>157</v>
      </c>
      <c r="E69" s="40" t="s">
        <v>101</v>
      </c>
      <c r="F69" s="174" t="s">
        <v>77</v>
      </c>
      <c r="G69" s="40" t="s">
        <v>101</v>
      </c>
    </row>
    <row r="70" spans="1:7" ht="30" customHeight="1" x14ac:dyDescent="0.2">
      <c r="A70" s="160">
        <v>9</v>
      </c>
      <c r="B70" s="39" t="s">
        <v>159</v>
      </c>
      <c r="C70" s="39" t="s">
        <v>102</v>
      </c>
      <c r="D70" s="40" t="s">
        <v>160</v>
      </c>
      <c r="E70" s="40" t="s">
        <v>101</v>
      </c>
      <c r="F70" s="174" t="s">
        <v>77</v>
      </c>
      <c r="G70" s="40" t="s">
        <v>101</v>
      </c>
    </row>
    <row r="71" spans="1:7" ht="32.25" customHeight="1" x14ac:dyDescent="0.2">
      <c r="A71" s="160">
        <v>10</v>
      </c>
      <c r="B71" s="39" t="s">
        <v>161</v>
      </c>
      <c r="C71" s="39" t="s">
        <v>102</v>
      </c>
      <c r="D71" s="40" t="s">
        <v>162</v>
      </c>
      <c r="E71" s="40" t="s">
        <v>101</v>
      </c>
      <c r="F71" s="174" t="s">
        <v>77</v>
      </c>
      <c r="G71" s="40" t="s">
        <v>101</v>
      </c>
    </row>
    <row r="72" spans="1:7" ht="24" customHeight="1" x14ac:dyDescent="0.2">
      <c r="A72" s="160">
        <v>11</v>
      </c>
      <c r="B72" s="39" t="s">
        <v>163</v>
      </c>
      <c r="C72" s="39" t="s">
        <v>102</v>
      </c>
      <c r="D72" s="40" t="s">
        <v>164</v>
      </c>
      <c r="E72" s="40" t="s">
        <v>101</v>
      </c>
      <c r="F72" s="174" t="s">
        <v>77</v>
      </c>
      <c r="G72" s="40" t="s">
        <v>101</v>
      </c>
    </row>
    <row r="73" spans="1:7" ht="27.75" customHeight="1" x14ac:dyDescent="0.2">
      <c r="A73" s="160">
        <v>12</v>
      </c>
      <c r="B73" s="39" t="s">
        <v>165</v>
      </c>
      <c r="C73" s="39" t="s">
        <v>102</v>
      </c>
      <c r="D73" s="40" t="s">
        <v>166</v>
      </c>
      <c r="E73" s="40" t="s">
        <v>101</v>
      </c>
      <c r="F73" s="174" t="s">
        <v>77</v>
      </c>
      <c r="G73" s="40" t="s">
        <v>101</v>
      </c>
    </row>
    <row r="74" spans="1:7" ht="43.5" customHeight="1" x14ac:dyDescent="0.2">
      <c r="A74" s="160">
        <v>13</v>
      </c>
      <c r="B74" s="39" t="s">
        <v>167</v>
      </c>
      <c r="C74" s="39" t="s">
        <v>102</v>
      </c>
      <c r="D74" s="40" t="s">
        <v>168</v>
      </c>
      <c r="E74" s="40" t="s">
        <v>101</v>
      </c>
      <c r="F74" s="174" t="s">
        <v>77</v>
      </c>
      <c r="G74" s="40" t="s">
        <v>101</v>
      </c>
    </row>
    <row r="75" spans="1:7" ht="96.75" customHeight="1" x14ac:dyDescent="0.2">
      <c r="A75" s="160">
        <v>14</v>
      </c>
      <c r="B75" s="39" t="s">
        <v>169</v>
      </c>
      <c r="C75" s="39" t="s">
        <v>102</v>
      </c>
      <c r="D75" s="40" t="s">
        <v>149</v>
      </c>
      <c r="E75" s="40" t="s">
        <v>101</v>
      </c>
      <c r="F75" s="174" t="s">
        <v>77</v>
      </c>
      <c r="G75" s="40" t="s">
        <v>101</v>
      </c>
    </row>
    <row r="76" spans="1:7" ht="76.5" customHeight="1" x14ac:dyDescent="0.2">
      <c r="A76" s="160">
        <v>15</v>
      </c>
      <c r="B76" s="39" t="s">
        <v>150</v>
      </c>
      <c r="C76" s="39" t="s">
        <v>102</v>
      </c>
      <c r="D76" s="40" t="s">
        <v>151</v>
      </c>
      <c r="E76" s="40" t="s">
        <v>101</v>
      </c>
      <c r="F76" s="174" t="s">
        <v>77</v>
      </c>
      <c r="G76" s="40" t="s">
        <v>101</v>
      </c>
    </row>
    <row r="77" spans="1:7" ht="71.25" customHeight="1" x14ac:dyDescent="0.2">
      <c r="A77" s="160">
        <v>16</v>
      </c>
      <c r="B77" s="39" t="s">
        <v>152</v>
      </c>
      <c r="C77" s="39" t="s">
        <v>102</v>
      </c>
      <c r="D77" s="40" t="s">
        <v>153</v>
      </c>
      <c r="E77" s="40" t="s">
        <v>101</v>
      </c>
      <c r="F77" s="174" t="s">
        <v>77</v>
      </c>
      <c r="G77" s="40" t="s">
        <v>101</v>
      </c>
    </row>
    <row r="78" spans="1:7" ht="76.5" customHeight="1" x14ac:dyDescent="0.2">
      <c r="A78" s="160">
        <v>17</v>
      </c>
      <c r="B78" s="39" t="s">
        <v>154</v>
      </c>
      <c r="C78" s="39" t="s">
        <v>102</v>
      </c>
      <c r="D78" s="40" t="s">
        <v>170</v>
      </c>
      <c r="E78" s="40" t="s">
        <v>101</v>
      </c>
      <c r="F78" s="174" t="s">
        <v>77</v>
      </c>
      <c r="G78" s="40" t="s">
        <v>101</v>
      </c>
    </row>
    <row r="79" spans="1:7" ht="51.75" customHeight="1" x14ac:dyDescent="0.2">
      <c r="A79" s="160">
        <v>18</v>
      </c>
      <c r="B79" s="39" t="s">
        <v>171</v>
      </c>
      <c r="C79" s="39" t="s">
        <v>102</v>
      </c>
      <c r="D79" s="40" t="s">
        <v>172</v>
      </c>
      <c r="E79" s="40" t="s">
        <v>101</v>
      </c>
      <c r="F79" s="174" t="s">
        <v>77</v>
      </c>
      <c r="G79" s="40" t="s">
        <v>101</v>
      </c>
    </row>
    <row r="80" spans="1:7" ht="30" customHeight="1" x14ac:dyDescent="0.2">
      <c r="A80" s="160">
        <v>19</v>
      </c>
      <c r="B80" s="39" t="s">
        <v>173</v>
      </c>
      <c r="C80" s="39" t="s">
        <v>102</v>
      </c>
      <c r="D80" s="40" t="s">
        <v>174</v>
      </c>
      <c r="E80" s="40" t="s">
        <v>101</v>
      </c>
      <c r="F80" s="174" t="s">
        <v>77</v>
      </c>
      <c r="G80" s="40" t="s">
        <v>101</v>
      </c>
    </row>
    <row r="81" spans="1:7" ht="118.5" customHeight="1" x14ac:dyDescent="0.2">
      <c r="A81" s="160">
        <v>20</v>
      </c>
      <c r="B81" s="39" t="s">
        <v>175</v>
      </c>
      <c r="C81" s="39" t="s">
        <v>102</v>
      </c>
      <c r="D81" s="40" t="s">
        <v>176</v>
      </c>
      <c r="E81" s="40" t="s">
        <v>101</v>
      </c>
      <c r="F81" s="174" t="s">
        <v>77</v>
      </c>
      <c r="G81" s="40" t="s">
        <v>101</v>
      </c>
    </row>
    <row r="82" spans="1:7" ht="26.25" thickBot="1" x14ac:dyDescent="0.25">
      <c r="A82" s="175">
        <v>21</v>
      </c>
      <c r="B82" s="161" t="s">
        <v>94</v>
      </c>
      <c r="C82" s="161"/>
      <c r="D82" s="162"/>
      <c r="E82" s="162"/>
      <c r="F82" s="162"/>
      <c r="G82" s="162"/>
    </row>
    <row r="83" spans="1:7" ht="14.25" x14ac:dyDescent="0.2">
      <c r="A83" s="176"/>
      <c r="B83" s="176"/>
      <c r="C83" s="176"/>
      <c r="D83" s="176"/>
      <c r="E83" s="176"/>
      <c r="F83" s="176"/>
      <c r="G83" s="283" t="s">
        <v>102</v>
      </c>
    </row>
    <row r="84" spans="1:7" ht="16.5" thickBot="1" x14ac:dyDescent="0.25">
      <c r="A84" s="271" t="s">
        <v>228</v>
      </c>
      <c r="B84" s="271"/>
      <c r="C84" s="271"/>
      <c r="D84" s="271"/>
      <c r="E84" s="271"/>
      <c r="F84" s="271"/>
      <c r="G84" s="271"/>
    </row>
    <row r="85" spans="1:7" ht="31.5" customHeight="1" thickTop="1" x14ac:dyDescent="0.2">
      <c r="A85" s="167"/>
      <c r="B85" s="168" t="s">
        <v>79</v>
      </c>
      <c r="C85" s="272" t="s">
        <v>235</v>
      </c>
      <c r="D85" s="273"/>
      <c r="E85" s="274"/>
      <c r="F85" s="169" t="s">
        <v>80</v>
      </c>
      <c r="G85" s="170" t="s">
        <v>228</v>
      </c>
    </row>
    <row r="86" spans="1:7" ht="25.5" x14ac:dyDescent="0.2">
      <c r="A86" s="146"/>
      <c r="B86" s="147" t="s">
        <v>81</v>
      </c>
      <c r="C86" s="275" t="s">
        <v>101</v>
      </c>
      <c r="D86" s="276"/>
      <c r="E86" s="276"/>
      <c r="F86" s="276"/>
      <c r="G86" s="277"/>
    </row>
    <row r="87" spans="1:7" ht="25.5" x14ac:dyDescent="0.2">
      <c r="A87" s="148"/>
      <c r="B87" s="147" t="s">
        <v>82</v>
      </c>
      <c r="C87" s="275"/>
      <c r="D87" s="276"/>
      <c r="E87" s="276"/>
      <c r="F87" s="276"/>
      <c r="G87" s="277"/>
    </row>
    <row r="88" spans="1:7" ht="38.25" x14ac:dyDescent="0.2">
      <c r="A88" s="148"/>
      <c r="B88" s="147" t="s">
        <v>83</v>
      </c>
      <c r="C88" s="278"/>
      <c r="D88" s="279"/>
      <c r="E88" s="279"/>
      <c r="F88" s="279"/>
      <c r="G88" s="279"/>
    </row>
    <row r="89" spans="1:7" ht="26.25" thickBot="1" x14ac:dyDescent="0.25">
      <c r="A89" s="149"/>
      <c r="B89" s="150" t="s">
        <v>84</v>
      </c>
      <c r="C89" s="280" t="s">
        <v>177</v>
      </c>
      <c r="D89" s="281"/>
      <c r="E89" s="281"/>
      <c r="F89" s="281"/>
      <c r="G89" s="282"/>
    </row>
    <row r="90" spans="1:7" x14ac:dyDescent="0.2">
      <c r="A90" s="151"/>
      <c r="B90" s="152" t="s">
        <v>85</v>
      </c>
      <c r="C90" s="265" t="s">
        <v>101</v>
      </c>
      <c r="D90" s="266"/>
      <c r="E90" s="267"/>
      <c r="F90" s="153" t="s">
        <v>86</v>
      </c>
      <c r="G90" s="171" t="s">
        <v>101</v>
      </c>
    </row>
    <row r="91" spans="1:7" ht="13.5" thickBot="1" x14ac:dyDescent="0.25">
      <c r="A91" s="154"/>
      <c r="B91" s="155" t="s">
        <v>87</v>
      </c>
      <c r="C91" s="268" t="s">
        <v>88</v>
      </c>
      <c r="D91" s="269"/>
      <c r="E91" s="270"/>
      <c r="F91" s="156" t="s">
        <v>89</v>
      </c>
      <c r="G91" s="172" t="s">
        <v>101</v>
      </c>
    </row>
    <row r="92" spans="1:7" ht="26.25" thickBot="1" x14ac:dyDescent="0.25">
      <c r="A92" s="157" t="s">
        <v>90</v>
      </c>
      <c r="B92" s="158" t="s">
        <v>91</v>
      </c>
      <c r="C92" s="158" t="s">
        <v>95</v>
      </c>
      <c r="D92" s="158" t="s">
        <v>92</v>
      </c>
      <c r="E92" s="158" t="s">
        <v>96</v>
      </c>
      <c r="F92" s="159" t="s">
        <v>74</v>
      </c>
      <c r="G92" s="173" t="s">
        <v>93</v>
      </c>
    </row>
    <row r="93" spans="1:7" ht="60" x14ac:dyDescent="0.2">
      <c r="A93" s="160">
        <v>1</v>
      </c>
      <c r="B93" s="39" t="s">
        <v>144</v>
      </c>
      <c r="C93" s="39" t="s">
        <v>102</v>
      </c>
      <c r="D93" s="40" t="s">
        <v>145</v>
      </c>
      <c r="E93" s="40" t="s">
        <v>101</v>
      </c>
      <c r="F93" s="174" t="s">
        <v>77</v>
      </c>
      <c r="G93" s="40" t="s">
        <v>101</v>
      </c>
    </row>
    <row r="94" spans="1:7" ht="72" x14ac:dyDescent="0.2">
      <c r="A94" s="160">
        <v>2</v>
      </c>
      <c r="B94" s="39" t="s">
        <v>178</v>
      </c>
      <c r="C94" s="39" t="s">
        <v>102</v>
      </c>
      <c r="D94" s="40" t="s">
        <v>147</v>
      </c>
      <c r="E94" s="40" t="s">
        <v>101</v>
      </c>
      <c r="F94" s="174" t="s">
        <v>77</v>
      </c>
      <c r="G94" s="40" t="s">
        <v>101</v>
      </c>
    </row>
    <row r="95" spans="1:7" ht="264" x14ac:dyDescent="0.2">
      <c r="A95" s="160">
        <v>3</v>
      </c>
      <c r="B95" s="39" t="s">
        <v>148</v>
      </c>
      <c r="C95" s="39" t="s">
        <v>102</v>
      </c>
      <c r="D95" s="40" t="s">
        <v>149</v>
      </c>
      <c r="E95" s="40" t="s">
        <v>101</v>
      </c>
      <c r="F95" s="174" t="s">
        <v>77</v>
      </c>
      <c r="G95" s="40" t="s">
        <v>101</v>
      </c>
    </row>
    <row r="96" spans="1:7" ht="204" x14ac:dyDescent="0.2">
      <c r="A96" s="160">
        <v>4</v>
      </c>
      <c r="B96" s="39" t="s">
        <v>179</v>
      </c>
      <c r="C96" s="39" t="s">
        <v>102</v>
      </c>
      <c r="D96" s="40" t="s">
        <v>151</v>
      </c>
      <c r="E96" s="40" t="s">
        <v>101</v>
      </c>
      <c r="F96" s="174" t="s">
        <v>77</v>
      </c>
      <c r="G96" s="40" t="s">
        <v>101</v>
      </c>
    </row>
    <row r="97" spans="1:7" ht="63.75" customHeight="1" x14ac:dyDescent="0.2">
      <c r="A97" s="160">
        <v>5</v>
      </c>
      <c r="B97" s="39" t="s">
        <v>180</v>
      </c>
      <c r="C97" s="39" t="s">
        <v>102</v>
      </c>
      <c r="D97" s="40" t="s">
        <v>153</v>
      </c>
      <c r="E97" s="40" t="s">
        <v>101</v>
      </c>
      <c r="F97" s="174" t="s">
        <v>77</v>
      </c>
      <c r="G97" s="40" t="s">
        <v>101</v>
      </c>
    </row>
    <row r="98" spans="1:7" ht="260.25" customHeight="1" x14ac:dyDescent="0.2">
      <c r="A98" s="160">
        <v>6</v>
      </c>
      <c r="B98" s="39" t="s">
        <v>154</v>
      </c>
      <c r="C98" s="39" t="s">
        <v>102</v>
      </c>
      <c r="D98" s="40" t="s">
        <v>181</v>
      </c>
      <c r="E98" s="40" t="s">
        <v>101</v>
      </c>
      <c r="F98" s="174" t="s">
        <v>77</v>
      </c>
      <c r="G98" s="40" t="s">
        <v>101</v>
      </c>
    </row>
    <row r="99" spans="1:7" ht="50.25" customHeight="1" x14ac:dyDescent="0.2">
      <c r="A99" s="160">
        <v>7</v>
      </c>
      <c r="B99" s="39" t="s">
        <v>182</v>
      </c>
      <c r="C99" s="39" t="s">
        <v>102</v>
      </c>
      <c r="D99" s="40" t="s">
        <v>183</v>
      </c>
      <c r="E99" s="40" t="s">
        <v>101</v>
      </c>
      <c r="F99" s="174" t="s">
        <v>77</v>
      </c>
      <c r="G99" s="40" t="s">
        <v>101</v>
      </c>
    </row>
    <row r="100" spans="1:7" ht="36" x14ac:dyDescent="0.2">
      <c r="A100" s="160">
        <v>8</v>
      </c>
      <c r="B100" s="39" t="s">
        <v>167</v>
      </c>
      <c r="C100" s="39" t="s">
        <v>102</v>
      </c>
      <c r="D100" s="40" t="s">
        <v>168</v>
      </c>
      <c r="E100" s="40" t="s">
        <v>101</v>
      </c>
      <c r="F100" s="174" t="s">
        <v>77</v>
      </c>
      <c r="G100" s="40" t="s">
        <v>101</v>
      </c>
    </row>
    <row r="101" spans="1:7" ht="44.25" customHeight="1" x14ac:dyDescent="0.2">
      <c r="A101" s="160">
        <v>9</v>
      </c>
      <c r="B101" s="39" t="s">
        <v>171</v>
      </c>
      <c r="C101" s="39" t="s">
        <v>102</v>
      </c>
      <c r="D101" s="40" t="s">
        <v>184</v>
      </c>
      <c r="E101" s="40" t="s">
        <v>101</v>
      </c>
      <c r="F101" s="174" t="s">
        <v>77</v>
      </c>
      <c r="G101" s="40" t="s">
        <v>101</v>
      </c>
    </row>
    <row r="102" spans="1:7" ht="39.75" customHeight="1" x14ac:dyDescent="0.2">
      <c r="A102" s="160">
        <v>10</v>
      </c>
      <c r="B102" s="39" t="s">
        <v>173</v>
      </c>
      <c r="C102" s="39" t="s">
        <v>102</v>
      </c>
      <c r="D102" s="40" t="s">
        <v>184</v>
      </c>
      <c r="E102" s="40" t="s">
        <v>101</v>
      </c>
      <c r="F102" s="174" t="s">
        <v>77</v>
      </c>
      <c r="G102" s="40" t="s">
        <v>101</v>
      </c>
    </row>
    <row r="103" spans="1:7" ht="31.5" customHeight="1" x14ac:dyDescent="0.2">
      <c r="A103" s="160">
        <v>11</v>
      </c>
      <c r="B103" s="39" t="s">
        <v>173</v>
      </c>
      <c r="C103" s="39" t="s">
        <v>102</v>
      </c>
      <c r="D103" s="40" t="s">
        <v>174</v>
      </c>
      <c r="E103" s="40" t="s">
        <v>101</v>
      </c>
      <c r="F103" s="174" t="s">
        <v>77</v>
      </c>
      <c r="G103" s="40" t="s">
        <v>101</v>
      </c>
    </row>
    <row r="104" spans="1:7" ht="115.5" customHeight="1" x14ac:dyDescent="0.2">
      <c r="A104" s="160">
        <v>12</v>
      </c>
      <c r="B104" s="39" t="s">
        <v>175</v>
      </c>
      <c r="C104" s="39" t="s">
        <v>102</v>
      </c>
      <c r="D104" s="40" t="s">
        <v>185</v>
      </c>
      <c r="E104" s="40" t="s">
        <v>101</v>
      </c>
      <c r="F104" s="174" t="s">
        <v>77</v>
      </c>
      <c r="G104" s="40" t="s">
        <v>101</v>
      </c>
    </row>
    <row r="105" spans="1:7" ht="26.25" thickBot="1" x14ac:dyDescent="0.25">
      <c r="A105" s="175">
        <v>13</v>
      </c>
      <c r="B105" s="161" t="s">
        <v>94</v>
      </c>
      <c r="C105" s="161"/>
      <c r="D105" s="162"/>
      <c r="E105" s="162"/>
      <c r="F105" s="162"/>
      <c r="G105" s="162"/>
    </row>
    <row r="106" spans="1:7" ht="14.25" x14ac:dyDescent="0.2">
      <c r="A106" s="176"/>
      <c r="B106" s="176"/>
      <c r="C106" s="176"/>
      <c r="D106" s="176"/>
      <c r="E106" s="176"/>
      <c r="F106" s="176"/>
      <c r="G106" s="283" t="s">
        <v>102</v>
      </c>
    </row>
    <row r="107" spans="1:7" ht="16.5" thickBot="1" x14ac:dyDescent="0.25">
      <c r="A107" s="271" t="s">
        <v>228</v>
      </c>
      <c r="B107" s="271"/>
      <c r="C107" s="271"/>
      <c r="D107" s="271"/>
      <c r="E107" s="271"/>
      <c r="F107" s="271"/>
      <c r="G107" s="271"/>
    </row>
    <row r="108" spans="1:7" ht="13.5" thickTop="1" x14ac:dyDescent="0.2">
      <c r="A108" s="167"/>
      <c r="B108" s="168" t="s">
        <v>79</v>
      </c>
      <c r="C108" s="272" t="s">
        <v>236</v>
      </c>
      <c r="D108" s="273"/>
      <c r="E108" s="274"/>
      <c r="F108" s="169" t="s">
        <v>80</v>
      </c>
      <c r="G108" s="170" t="s">
        <v>228</v>
      </c>
    </row>
    <row r="109" spans="1:7" ht="25.5" x14ac:dyDescent="0.2">
      <c r="A109" s="146"/>
      <c r="B109" s="147" t="s">
        <v>81</v>
      </c>
      <c r="C109" s="275" t="s">
        <v>186</v>
      </c>
      <c r="D109" s="276"/>
      <c r="E109" s="276"/>
      <c r="F109" s="276"/>
      <c r="G109" s="277"/>
    </row>
    <row r="110" spans="1:7" ht="25.5" x14ac:dyDescent="0.2">
      <c r="A110" s="148"/>
      <c r="B110" s="147" t="s">
        <v>82</v>
      </c>
      <c r="C110" s="275"/>
      <c r="D110" s="276"/>
      <c r="E110" s="276"/>
      <c r="F110" s="276"/>
      <c r="G110" s="277"/>
    </row>
    <row r="111" spans="1:7" ht="23.25" customHeight="1" x14ac:dyDescent="0.2">
      <c r="A111" s="148"/>
      <c r="B111" s="147" t="s">
        <v>83</v>
      </c>
      <c r="C111" s="278"/>
      <c r="D111" s="279"/>
      <c r="E111" s="279"/>
      <c r="F111" s="279"/>
      <c r="G111" s="279"/>
    </row>
    <row r="112" spans="1:7" ht="26.25" thickBot="1" x14ac:dyDescent="0.25">
      <c r="A112" s="149"/>
      <c r="B112" s="150" t="s">
        <v>84</v>
      </c>
      <c r="C112" s="280" t="s">
        <v>187</v>
      </c>
      <c r="D112" s="281"/>
      <c r="E112" s="281"/>
      <c r="F112" s="281"/>
      <c r="G112" s="282"/>
    </row>
    <row r="113" spans="1:7" x14ac:dyDescent="0.2">
      <c r="A113" s="151"/>
      <c r="B113" s="152" t="s">
        <v>85</v>
      </c>
      <c r="C113" s="265" t="s">
        <v>101</v>
      </c>
      <c r="D113" s="266"/>
      <c r="E113" s="267"/>
      <c r="F113" s="153" t="s">
        <v>86</v>
      </c>
      <c r="G113" s="171" t="s">
        <v>101</v>
      </c>
    </row>
    <row r="114" spans="1:7" ht="13.5" thickBot="1" x14ac:dyDescent="0.25">
      <c r="A114" s="154"/>
      <c r="B114" s="155" t="s">
        <v>87</v>
      </c>
      <c r="C114" s="268" t="s">
        <v>88</v>
      </c>
      <c r="D114" s="269"/>
      <c r="E114" s="270"/>
      <c r="F114" s="156" t="s">
        <v>89</v>
      </c>
      <c r="G114" s="172" t="s">
        <v>101</v>
      </c>
    </row>
    <row r="115" spans="1:7" ht="26.25" thickBot="1" x14ac:dyDescent="0.25">
      <c r="A115" s="157" t="s">
        <v>90</v>
      </c>
      <c r="B115" s="158" t="s">
        <v>91</v>
      </c>
      <c r="C115" s="158" t="s">
        <v>95</v>
      </c>
      <c r="D115" s="158" t="s">
        <v>92</v>
      </c>
      <c r="E115" s="158" t="s">
        <v>96</v>
      </c>
      <c r="F115" s="159" t="s">
        <v>74</v>
      </c>
      <c r="G115" s="173" t="s">
        <v>93</v>
      </c>
    </row>
    <row r="116" spans="1:7" ht="29.25" customHeight="1" x14ac:dyDescent="0.2">
      <c r="A116" s="160">
        <v>1</v>
      </c>
      <c r="B116" s="39" t="s">
        <v>188</v>
      </c>
      <c r="C116" s="39" t="s">
        <v>102</v>
      </c>
      <c r="D116" s="40" t="s">
        <v>189</v>
      </c>
      <c r="E116" s="40" t="s">
        <v>101</v>
      </c>
      <c r="F116" s="174" t="s">
        <v>77</v>
      </c>
      <c r="G116" s="40" t="s">
        <v>101</v>
      </c>
    </row>
    <row r="117" spans="1:7" ht="36.75" customHeight="1" x14ac:dyDescent="0.2">
      <c r="A117" s="160">
        <v>2</v>
      </c>
      <c r="B117" s="39" t="s">
        <v>190</v>
      </c>
      <c r="C117" s="39" t="s">
        <v>102</v>
      </c>
      <c r="D117" s="40" t="s">
        <v>191</v>
      </c>
      <c r="E117" s="40" t="s">
        <v>101</v>
      </c>
      <c r="F117" s="174" t="s">
        <v>77</v>
      </c>
      <c r="G117" s="40" t="s">
        <v>101</v>
      </c>
    </row>
    <row r="118" spans="1:7" ht="135.75" customHeight="1" x14ac:dyDescent="0.2">
      <c r="A118" s="160">
        <v>3</v>
      </c>
      <c r="B118" s="39" t="s">
        <v>192</v>
      </c>
      <c r="C118" s="39" t="s">
        <v>102</v>
      </c>
      <c r="D118" s="40" t="s">
        <v>193</v>
      </c>
      <c r="E118" s="40" t="s">
        <v>101</v>
      </c>
      <c r="F118" s="174" t="s">
        <v>77</v>
      </c>
      <c r="G118" s="40" t="s">
        <v>101</v>
      </c>
    </row>
    <row r="119" spans="1:7" ht="24" x14ac:dyDescent="0.2">
      <c r="A119" s="160">
        <v>4</v>
      </c>
      <c r="B119" s="39" t="s">
        <v>194</v>
      </c>
      <c r="C119" s="39" t="s">
        <v>102</v>
      </c>
      <c r="D119" s="40" t="s">
        <v>195</v>
      </c>
      <c r="E119" s="40" t="s">
        <v>101</v>
      </c>
      <c r="F119" s="174" t="s">
        <v>77</v>
      </c>
      <c r="G119" s="40" t="s">
        <v>101</v>
      </c>
    </row>
    <row r="120" spans="1:7" ht="26.25" customHeight="1" x14ac:dyDescent="0.2">
      <c r="A120" s="160">
        <v>5</v>
      </c>
      <c r="B120" s="39" t="s">
        <v>196</v>
      </c>
      <c r="C120" s="39" t="s">
        <v>102</v>
      </c>
      <c r="D120" s="40" t="s">
        <v>197</v>
      </c>
      <c r="E120" s="40" t="s">
        <v>101</v>
      </c>
      <c r="F120" s="174" t="s">
        <v>77</v>
      </c>
      <c r="G120" s="40" t="s">
        <v>101</v>
      </c>
    </row>
    <row r="121" spans="1:7" ht="21" customHeight="1" x14ac:dyDescent="0.2">
      <c r="A121" s="160">
        <v>6</v>
      </c>
      <c r="B121" s="39" t="s">
        <v>198</v>
      </c>
      <c r="C121" s="39" t="s">
        <v>102</v>
      </c>
      <c r="D121" s="40" t="s">
        <v>199</v>
      </c>
      <c r="E121" s="40" t="s">
        <v>101</v>
      </c>
      <c r="F121" s="174" t="s">
        <v>77</v>
      </c>
      <c r="G121" s="40" t="s">
        <v>101</v>
      </c>
    </row>
    <row r="122" spans="1:7" ht="30" customHeight="1" x14ac:dyDescent="0.2">
      <c r="A122" s="160">
        <v>7</v>
      </c>
      <c r="B122" s="39" t="s">
        <v>200</v>
      </c>
      <c r="C122" s="39" t="s">
        <v>102</v>
      </c>
      <c r="D122" s="40" t="s">
        <v>201</v>
      </c>
      <c r="E122" s="40" t="s">
        <v>101</v>
      </c>
      <c r="F122" s="174" t="s">
        <v>77</v>
      </c>
      <c r="G122" s="40" t="s">
        <v>101</v>
      </c>
    </row>
    <row r="123" spans="1:7" ht="114.75" customHeight="1" x14ac:dyDescent="0.2">
      <c r="A123" s="160">
        <v>8</v>
      </c>
      <c r="B123" s="39" t="s">
        <v>202</v>
      </c>
      <c r="C123" s="39" t="s">
        <v>102</v>
      </c>
      <c r="D123" s="40" t="s">
        <v>203</v>
      </c>
      <c r="E123" s="40" t="s">
        <v>101</v>
      </c>
      <c r="F123" s="174" t="s">
        <v>77</v>
      </c>
      <c r="G123" s="40" t="s">
        <v>101</v>
      </c>
    </row>
    <row r="124" spans="1:7" ht="72.75" customHeight="1" x14ac:dyDescent="0.2">
      <c r="A124" s="160">
        <v>9</v>
      </c>
      <c r="B124" s="39" t="s">
        <v>204</v>
      </c>
      <c r="C124" s="39" t="s">
        <v>102</v>
      </c>
      <c r="D124" s="40" t="s">
        <v>205</v>
      </c>
      <c r="E124" s="40" t="s">
        <v>101</v>
      </c>
      <c r="F124" s="174" t="s">
        <v>77</v>
      </c>
      <c r="G124" s="40" t="s">
        <v>101</v>
      </c>
    </row>
    <row r="125" spans="1:7" ht="33.75" customHeight="1" x14ac:dyDescent="0.2">
      <c r="A125" s="160">
        <v>10</v>
      </c>
      <c r="B125" s="39" t="s">
        <v>206</v>
      </c>
      <c r="C125" s="39" t="s">
        <v>102</v>
      </c>
      <c r="D125" s="40" t="s">
        <v>207</v>
      </c>
      <c r="E125" s="40" t="s">
        <v>101</v>
      </c>
      <c r="F125" s="174" t="s">
        <v>77</v>
      </c>
      <c r="G125" s="40" t="s">
        <v>101</v>
      </c>
    </row>
    <row r="126" spans="1:7" ht="42.75" customHeight="1" x14ac:dyDescent="0.2">
      <c r="A126" s="160">
        <v>11</v>
      </c>
      <c r="B126" s="39" t="s">
        <v>208</v>
      </c>
      <c r="C126" s="39" t="s">
        <v>102</v>
      </c>
      <c r="D126" s="40" t="s">
        <v>209</v>
      </c>
      <c r="E126" s="40" t="s">
        <v>101</v>
      </c>
      <c r="F126" s="174" t="s">
        <v>77</v>
      </c>
      <c r="G126" s="40" t="s">
        <v>101</v>
      </c>
    </row>
    <row r="127" spans="1:7" ht="144.75" customHeight="1" x14ac:dyDescent="0.2">
      <c r="A127" s="160">
        <v>12</v>
      </c>
      <c r="B127" s="39" t="s">
        <v>210</v>
      </c>
      <c r="C127" s="39" t="s">
        <v>102</v>
      </c>
      <c r="D127" s="40" t="s">
        <v>211</v>
      </c>
      <c r="E127" s="40" t="s">
        <v>101</v>
      </c>
      <c r="F127" s="174" t="s">
        <v>77</v>
      </c>
      <c r="G127" s="40" t="s">
        <v>101</v>
      </c>
    </row>
    <row r="128" spans="1:7" ht="26.25" thickBot="1" x14ac:dyDescent="0.25">
      <c r="A128" s="175">
        <v>13</v>
      </c>
      <c r="B128" s="161" t="s">
        <v>94</v>
      </c>
      <c r="C128" s="161"/>
      <c r="D128" s="162"/>
      <c r="E128" s="162"/>
      <c r="F128" s="162"/>
      <c r="G128" s="162"/>
    </row>
    <row r="129" spans="1:7" ht="14.25" x14ac:dyDescent="0.2">
      <c r="A129" s="176"/>
      <c r="B129" s="176"/>
      <c r="C129" s="176"/>
      <c r="D129" s="176"/>
      <c r="E129" s="176"/>
      <c r="F129" s="176"/>
      <c r="G129" s="283" t="s">
        <v>102</v>
      </c>
    </row>
    <row r="130" spans="1:7" ht="16.5" thickBot="1" x14ac:dyDescent="0.25">
      <c r="A130" s="271" t="s">
        <v>229</v>
      </c>
      <c r="B130" s="271"/>
      <c r="C130" s="271"/>
      <c r="D130" s="271"/>
      <c r="E130" s="271"/>
      <c r="F130" s="271"/>
      <c r="G130" s="271"/>
    </row>
    <row r="131" spans="1:7" ht="13.5" thickTop="1" x14ac:dyDescent="0.2">
      <c r="A131" s="167"/>
      <c r="B131" s="168" t="s">
        <v>79</v>
      </c>
      <c r="C131" s="272" t="s">
        <v>237</v>
      </c>
      <c r="D131" s="273"/>
      <c r="E131" s="274"/>
      <c r="F131" s="169" t="s">
        <v>80</v>
      </c>
      <c r="G131" s="170" t="s">
        <v>229</v>
      </c>
    </row>
    <row r="132" spans="1:7" ht="25.5" x14ac:dyDescent="0.2">
      <c r="A132" s="146"/>
      <c r="B132" s="147" t="s">
        <v>81</v>
      </c>
      <c r="C132" s="275" t="s">
        <v>212</v>
      </c>
      <c r="D132" s="276"/>
      <c r="E132" s="276"/>
      <c r="F132" s="276"/>
      <c r="G132" s="277"/>
    </row>
    <row r="133" spans="1:7" ht="25.5" x14ac:dyDescent="0.2">
      <c r="A133" s="148"/>
      <c r="B133" s="147" t="s">
        <v>82</v>
      </c>
      <c r="C133" s="275"/>
      <c r="D133" s="276"/>
      <c r="E133" s="276"/>
      <c r="F133" s="276"/>
      <c r="G133" s="277"/>
    </row>
    <row r="134" spans="1:7" ht="16.5" customHeight="1" x14ac:dyDescent="0.2">
      <c r="A134" s="148"/>
      <c r="B134" s="147" t="s">
        <v>83</v>
      </c>
      <c r="C134" s="278"/>
      <c r="D134" s="279"/>
      <c r="E134" s="279"/>
      <c r="F134" s="279"/>
      <c r="G134" s="279"/>
    </row>
    <row r="135" spans="1:7" ht="61.5" customHeight="1" thickBot="1" x14ac:dyDescent="0.25">
      <c r="A135" s="149"/>
      <c r="B135" s="150" t="s">
        <v>84</v>
      </c>
      <c r="C135" s="280" t="s">
        <v>213</v>
      </c>
      <c r="D135" s="281"/>
      <c r="E135" s="281"/>
      <c r="F135" s="281"/>
      <c r="G135" s="282"/>
    </row>
    <row r="136" spans="1:7" x14ac:dyDescent="0.2">
      <c r="A136" s="151"/>
      <c r="B136" s="152" t="s">
        <v>85</v>
      </c>
      <c r="C136" s="265" t="s">
        <v>101</v>
      </c>
      <c r="D136" s="266"/>
      <c r="E136" s="267"/>
      <c r="F136" s="153" t="s">
        <v>86</v>
      </c>
      <c r="G136" s="171" t="s">
        <v>101</v>
      </c>
    </row>
    <row r="137" spans="1:7" ht="13.5" thickBot="1" x14ac:dyDescent="0.25">
      <c r="A137" s="154"/>
      <c r="B137" s="155" t="s">
        <v>87</v>
      </c>
      <c r="C137" s="268" t="s">
        <v>88</v>
      </c>
      <c r="D137" s="269"/>
      <c r="E137" s="270"/>
      <c r="F137" s="156" t="s">
        <v>89</v>
      </c>
      <c r="G137" s="172" t="s">
        <v>101</v>
      </c>
    </row>
    <row r="138" spans="1:7" ht="26.25" thickBot="1" x14ac:dyDescent="0.25">
      <c r="A138" s="157" t="s">
        <v>90</v>
      </c>
      <c r="B138" s="158" t="s">
        <v>91</v>
      </c>
      <c r="C138" s="158" t="s">
        <v>95</v>
      </c>
      <c r="D138" s="158" t="s">
        <v>92</v>
      </c>
      <c r="E138" s="158" t="s">
        <v>96</v>
      </c>
      <c r="F138" s="159" t="s">
        <v>74</v>
      </c>
      <c r="G138" s="173" t="s">
        <v>93</v>
      </c>
    </row>
    <row r="139" spans="1:7" ht="150.75" customHeight="1" x14ac:dyDescent="0.2">
      <c r="A139" s="160">
        <v>1</v>
      </c>
      <c r="B139" s="39" t="s">
        <v>214</v>
      </c>
      <c r="C139" s="39" t="s">
        <v>102</v>
      </c>
      <c r="D139" s="40" t="s">
        <v>215</v>
      </c>
      <c r="E139" s="40" t="s">
        <v>101</v>
      </c>
      <c r="F139" s="174" t="s">
        <v>77</v>
      </c>
      <c r="G139" s="40" t="s">
        <v>101</v>
      </c>
    </row>
    <row r="140" spans="1:7" ht="38.25" customHeight="1" x14ac:dyDescent="0.2">
      <c r="A140" s="160">
        <v>2</v>
      </c>
      <c r="B140" s="39" t="s">
        <v>216</v>
      </c>
      <c r="C140" s="39" t="s">
        <v>102</v>
      </c>
      <c r="D140" s="40" t="s">
        <v>217</v>
      </c>
      <c r="E140" s="40" t="s">
        <v>101</v>
      </c>
      <c r="F140" s="174" t="s">
        <v>77</v>
      </c>
      <c r="G140" s="40" t="s">
        <v>101</v>
      </c>
    </row>
    <row r="141" spans="1:7" ht="35.25" customHeight="1" x14ac:dyDescent="0.2">
      <c r="A141" s="160">
        <v>3</v>
      </c>
      <c r="B141" s="39" t="s">
        <v>218</v>
      </c>
      <c r="C141" s="39" t="s">
        <v>102</v>
      </c>
      <c r="D141" s="40" t="s">
        <v>219</v>
      </c>
      <c r="E141" s="40" t="s">
        <v>101</v>
      </c>
      <c r="F141" s="174" t="s">
        <v>77</v>
      </c>
      <c r="G141" s="40" t="s">
        <v>101</v>
      </c>
    </row>
    <row r="142" spans="1:7" ht="30" customHeight="1" x14ac:dyDescent="0.2">
      <c r="A142" s="160">
        <v>4</v>
      </c>
      <c r="B142" s="39" t="s">
        <v>220</v>
      </c>
      <c r="C142" s="39" t="s">
        <v>102</v>
      </c>
      <c r="D142" s="40" t="s">
        <v>221</v>
      </c>
      <c r="E142" s="40" t="s">
        <v>101</v>
      </c>
      <c r="F142" s="174" t="s">
        <v>77</v>
      </c>
      <c r="G142" s="40" t="s">
        <v>101</v>
      </c>
    </row>
    <row r="143" spans="1:7" ht="26.25" thickBot="1" x14ac:dyDescent="0.25">
      <c r="A143" s="175">
        <v>5</v>
      </c>
      <c r="B143" s="161" t="s">
        <v>94</v>
      </c>
      <c r="C143" s="161"/>
      <c r="D143" s="162"/>
      <c r="E143" s="162"/>
      <c r="F143" s="162"/>
      <c r="G143" s="162"/>
    </row>
  </sheetData>
  <mergeCells count="56">
    <mergeCell ref="C134:G134"/>
    <mergeCell ref="C135:G135"/>
    <mergeCell ref="C136:E136"/>
    <mergeCell ref="C137:E137"/>
    <mergeCell ref="C113:E113"/>
    <mergeCell ref="C114:E114"/>
    <mergeCell ref="A130:G130"/>
    <mergeCell ref="C131:E131"/>
    <mergeCell ref="C132:G132"/>
    <mergeCell ref="C133:G133"/>
    <mergeCell ref="A107:G107"/>
    <mergeCell ref="C108:E108"/>
    <mergeCell ref="C109:G109"/>
    <mergeCell ref="C110:G110"/>
    <mergeCell ref="C111:G111"/>
    <mergeCell ref="C112:G112"/>
    <mergeCell ref="C86:G86"/>
    <mergeCell ref="C87:G87"/>
    <mergeCell ref="C88:G88"/>
    <mergeCell ref="C89:G89"/>
    <mergeCell ref="C90:E90"/>
    <mergeCell ref="C91:E91"/>
    <mergeCell ref="C57:G57"/>
    <mergeCell ref="C58:G58"/>
    <mergeCell ref="C59:E59"/>
    <mergeCell ref="C60:E60"/>
    <mergeCell ref="A84:G84"/>
    <mergeCell ref="C85:E85"/>
    <mergeCell ref="C40:E40"/>
    <mergeCell ref="C41:E41"/>
    <mergeCell ref="A53:G53"/>
    <mergeCell ref="C54:E54"/>
    <mergeCell ref="C55:G55"/>
    <mergeCell ref="C56:G56"/>
    <mergeCell ref="A34:G34"/>
    <mergeCell ref="C35:E35"/>
    <mergeCell ref="C36:G36"/>
    <mergeCell ref="C37:G37"/>
    <mergeCell ref="C38:G38"/>
    <mergeCell ref="C39:G39"/>
    <mergeCell ref="C20:G20"/>
    <mergeCell ref="C21:G21"/>
    <mergeCell ref="C22:G22"/>
    <mergeCell ref="C23:G23"/>
    <mergeCell ref="C24:E24"/>
    <mergeCell ref="C25:E25"/>
    <mergeCell ref="C5:G5"/>
    <mergeCell ref="C6:G6"/>
    <mergeCell ref="C7:E7"/>
    <mergeCell ref="C8:E8"/>
    <mergeCell ref="A18:G18"/>
    <mergeCell ref="C19:E19"/>
    <mergeCell ref="A1:G1"/>
    <mergeCell ref="C2:E2"/>
    <mergeCell ref="C3:G3"/>
    <mergeCell ref="C4:G4"/>
  </mergeCells>
  <phoneticPr fontId="8" type="noConversion"/>
  <dataValidations count="1">
    <dataValidation type="list" allowBlank="1" showInputMessage="1" promptTitle="Valid values include:" prompt="U - Untested_x000a_P - Pass_x000a_F - Fail_x000a_B - Blocked_x000a_S - Skipped_x000a_n/a - Not applicable_x000a_" sqref="F139:F140 F116:F117 F93:F94 F62:F63 F43:F44 F27:F28 F10:F11" xr:uid="{EE595730-A113-4A59-948D-260B4DAC4C47}">
      <formula1>"U,P,F,B,S,n/a"</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8">
    <comment s:ref="A1" rgbClr="CFC42C"/>
    <comment s:ref="D4" rgbClr="CFC42C"/>
    <comment s:ref="E4" rgbClr="CFC42C"/>
    <comment s:ref="F4" rgbClr="CFC42C"/>
    <comment s:ref="G4" rgbClr="CFC42C"/>
    <comment s:ref="A12" rgbClr="CFC42C"/>
    <comment s:ref="B12" rgbClr="CFC42C"/>
    <comment s:ref="C12" rgbClr="CFC42C"/>
    <comment s:ref="D12" rgbClr="CFC42C"/>
    <comment s:ref="E12" rgbClr="CFC42C"/>
    <comment s:ref="F12" rgbClr="CFC42C"/>
    <comment s:ref="G12" rgbClr="CFC42C"/>
    <comment s:ref="H12" rgbClr="CFC42C"/>
    <comment s:ref="I12" rgbClr="CFC42C"/>
  </commentList>
  <commentList sheetStid="3258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8">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7">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9">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1">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3">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Snapshot</vt:lpstr>
      <vt:lpstr>Trend</vt:lpstr>
      <vt:lpstr>Use Cases</vt:lpstr>
      <vt:lpstr>Transfer Blend on Column</vt:lpstr>
      <vt:lpstr>UC010</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孙婷</cp:lastModifiedBy>
  <cp:lastPrinted>2010-01-30T03:11:00Z</cp:lastPrinted>
  <dcterms:created xsi:type="dcterms:W3CDTF">1996-10-14T23:33:00Z</dcterms:created>
  <dcterms:modified xsi:type="dcterms:W3CDTF">2023-11-17T06:19:15Z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7FA7CA2AE56B4BC99779EBCBC8F1811E</vt:lpwstr>
  </property>
  <property fmtid="{D5CDD505-2E9C-101B-9397-08002B2CF9AE}" pid="5" name="KSOProductBuildVer">
    <vt:lpwstr>2052-11.1.0.11365</vt:lpwstr>
  </property>
</Properties>
</file>