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12.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13.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4.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5.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16.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17.xml" ContentType="application/vnd.openxmlformats-officedocument.drawingml.chart+xml"/>
  <Override PartName="/xl/drawings/drawing15.xml" ContentType="application/vnd.openxmlformats-officedocument.drawing+xml"/>
  <Override PartName="/xl/comments15.xml" ContentType="application/vnd.openxmlformats-officedocument.spreadsheetml.comments+xml"/>
  <Override PartName="/xl/charts/chart18.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charts/chart19.xml" ContentType="application/vnd.openxmlformats-officedocument.drawingml.chart+xml"/>
  <Override PartName="/xl/drawings/drawing17.xml" ContentType="application/vnd.openxmlformats-officedocument.drawing+xml"/>
  <Override PartName="/xl/comments17.xml" ContentType="application/vnd.openxmlformats-officedocument.spreadsheetml.comments+xml"/>
  <Override PartName="/xl/charts/chart20.xml" ContentType="application/vnd.openxmlformats-officedocument.drawingml.chart+xml"/>
  <Override PartName="/xl/drawings/drawing18.xml" ContentType="application/vnd.openxmlformats-officedocument.drawing+xml"/>
  <Override PartName="/xl/comments18.xml" ContentType="application/vnd.openxmlformats-officedocument.spreadsheetml.comments+xml"/>
  <Override PartName="/xl/charts/chart21.xml" ContentType="application/vnd.openxmlformats-officedocument.drawingml.chart+xml"/>
  <Override PartName="/xl/drawings/drawing19.xml" ContentType="application/vnd.openxmlformats-officedocument.drawing+xml"/>
  <Override PartName="/xl/comments19.xml" ContentType="application/vnd.openxmlformats-officedocument.spreadsheetml.comments+xml"/>
  <Override PartName="/xl/charts/chart22.xml" ContentType="application/vnd.openxmlformats-officedocument.drawingml.chart+xml"/>
  <Override PartName="/xl/drawings/drawing20.xml" ContentType="application/vnd.openxmlformats-officedocument.drawing+xml"/>
  <Override PartName="/xl/comments20.xml" ContentType="application/vnd.openxmlformats-officedocument.spreadsheetml.comments+xml"/>
  <Override PartName="/xl/charts/chart23.xml" ContentType="application/vnd.openxmlformats-officedocument.drawingml.chart+xml"/>
  <Override PartName="/xl/drawings/drawing21.xml" ContentType="application/vnd.openxmlformats-officedocument.drawing+xml"/>
  <Override PartName="/xl/comments21.xml" ContentType="application/vnd.openxmlformats-officedocument.spreadsheetml.comments+xml"/>
  <Override PartName="/xl/charts/chart24.xml" ContentType="application/vnd.openxmlformats-officedocument.drawingml.chart+xml"/>
  <Override PartName="/xl/drawings/drawing22.xml" ContentType="application/vnd.openxmlformats-officedocument.drawing+xml"/>
  <Override PartName="/xl/comments22.xml" ContentType="application/vnd.openxmlformats-officedocument.spreadsheetml.comments+xml"/>
  <Override PartName="/xl/charts/chart2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F:\SanjelDocuments\trunk\Requirements\Phase 63 - Product Haul clean up\Test Case\"/>
    </mc:Choice>
  </mc:AlternateContent>
  <xr:revisionPtr revIDLastSave="0" documentId="13_ncr:1_{B584CA2E-9DF0-4728-96CE-9282AFDB7B13}" xr6:coauthVersionLast="47" xr6:coauthVersionMax="47" xr10:uidLastSave="{00000000-0000-0000-0000-000000000000}"/>
  <bookViews>
    <workbookView xWindow="28680" yWindow="-120" windowWidth="29040" windowHeight="15840" tabRatio="959" activeTab="2" xr2:uid="{00000000-000D-0000-FFFF-FFFF00000000}"/>
  </bookViews>
  <sheets>
    <sheet name="Snapshot" sheetId="5" r:id="rId1"/>
    <sheet name="Trend" sheetId="32538" r:id="rId2"/>
    <sheet name="Use Cases" sheetId="32578" r:id="rId3"/>
    <sheet name=" Schedule Product Haul" sheetId="32580" r:id="rId4"/>
    <sheet name="UC001 Test Cases" sheetId="32581" r:id="rId5"/>
    <sheet name="Assign Bin" sheetId="32539" r:id="rId6"/>
    <sheet name="UC002 Test Cases" sheetId="32558" r:id="rId7"/>
    <sheet name="Release Bin" sheetId="32582" r:id="rId8"/>
    <sheet name="UC003 Test Cases" sheetId="32583" r:id="rId9"/>
    <sheet name="Adjust Blend Amount" sheetId="32584" r:id="rId10"/>
    <sheet name="UC004 Test Cases" sheetId="32585" r:id="rId11"/>
    <sheet name="Reschedule Product Haul" sheetId="32588" r:id="rId12"/>
    <sheet name="UC005 Test Cases" sheetId="32589" r:id="rId13"/>
    <sheet name="Reschedule Product Haul Load" sheetId="32586" r:id="rId14"/>
    <sheet name="UC006 Test Cases" sheetId="32587" r:id="rId15"/>
    <sheet name="Schedule Blend" sheetId="32590" r:id="rId16"/>
    <sheet name="UC007 Test Cases" sheetId="32591" r:id="rId17"/>
    <sheet name="Re-Schedule Blend" sheetId="32592" r:id="rId18"/>
    <sheet name="UC008 Test Cases" sheetId="32593" r:id="rId19"/>
    <sheet name="Cancel Product Haul" sheetId="32594" r:id="rId20"/>
    <sheet name="UC009 Test Cases" sheetId="32595" r:id="rId21"/>
    <sheet name="Cancel Product Haul Load" sheetId="32596" r:id="rId22"/>
    <sheet name="UC010 Test Cases" sheetId="32597" r:id="rId23"/>
    <sheet name="OnLocation Product Haul" sheetId="32598" r:id="rId24"/>
    <sheet name="UC011 Test Cases" sheetId="32599" r:id="rId25"/>
    <sheet name="OnLocation Product Haul Load" sheetId="32600" r:id="rId26"/>
    <sheet name="UC012 Test Cases" sheetId="32601" r:id="rId27"/>
    <sheet name="create job alert " sheetId="32602" r:id="rId28"/>
    <sheet name="UC013 Test Cases" sheetId="32603" r:id="rId29"/>
    <sheet name="Update Company Short Name" sheetId="32605" r:id="rId30"/>
    <sheet name="UC014 Test Cases" sheetId="32606" r:id="rId31"/>
    <sheet name="Remove Job Alert" sheetId="32607" r:id="rId32"/>
    <sheet name="UC015 Test Cases" sheetId="32608" r:id="rId33"/>
    <sheet name="Update well Location" sheetId="32609" r:id="rId34"/>
    <sheet name="UC016 Test Cases" sheetId="32610" r:id="rId35"/>
    <sheet name="update direction" sheetId="32611" r:id="rId36"/>
    <sheet name="UC017 Test Case" sheetId="32612" r:id="rId37"/>
    <sheet name="Cancel blend" sheetId="32613" r:id="rId38"/>
    <sheet name="UC018 Test Case" sheetId="32614" r:id="rId39"/>
    <sheet name="Context Menu" sheetId="32615" r:id="rId40"/>
    <sheet name="UC019 Test Case" sheetId="32616" r:id="rId41"/>
    <sheet name="20 - X" sheetId="32557" r:id="rId42"/>
    <sheet name="Test Data" sheetId="32559" r:id="rId4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2557" l="1"/>
  <c r="A14" i="32557"/>
  <c r="G10" i="32557"/>
  <c r="E10" i="32557"/>
  <c r="G8" i="32557"/>
  <c r="E8" i="32557"/>
  <c r="G7" i="32557"/>
  <c r="E7" i="32557"/>
  <c r="G6" i="32557"/>
  <c r="E6" i="32557"/>
  <c r="G5" i="32557"/>
  <c r="G9" i="32557" s="1"/>
  <c r="E5" i="32557"/>
  <c r="G4" i="32557"/>
  <c r="E4" i="32557"/>
  <c r="A1" i="32557"/>
  <c r="A14" i="32615"/>
  <c r="G10" i="32615"/>
  <c r="E10" i="32615"/>
  <c r="G8" i="32615"/>
  <c r="E8" i="32615"/>
  <c r="G7" i="32615"/>
  <c r="E7" i="32615"/>
  <c r="G6" i="32615"/>
  <c r="E6" i="32615"/>
  <c r="G5" i="32615"/>
  <c r="E5" i="32615"/>
  <c r="G4" i="32615"/>
  <c r="G9" i="32615" s="1"/>
  <c r="E4" i="32615"/>
  <c r="E9" i="32615" s="1"/>
  <c r="A1" i="32615"/>
  <c r="A15" i="32613"/>
  <c r="A14" i="32613"/>
  <c r="G10" i="32613"/>
  <c r="E10" i="32613"/>
  <c r="G8" i="32613"/>
  <c r="E8" i="32613"/>
  <c r="G7" i="32613"/>
  <c r="E7" i="32613"/>
  <c r="G6" i="32613"/>
  <c r="F6" i="32613"/>
  <c r="E6" i="32613"/>
  <c r="G5" i="32613"/>
  <c r="E5" i="32613"/>
  <c r="E9" i="32613" s="1"/>
  <c r="G4" i="32613"/>
  <c r="E4" i="32613"/>
  <c r="A1" i="32613"/>
  <c r="A14" i="32611"/>
  <c r="G10" i="32611"/>
  <c r="E10" i="32611"/>
  <c r="G8" i="32611"/>
  <c r="E8" i="32611"/>
  <c r="G7" i="32611"/>
  <c r="E7" i="32611"/>
  <c r="G6" i="32611"/>
  <c r="E6" i="32611"/>
  <c r="G5" i="32611"/>
  <c r="E5" i="32611"/>
  <c r="G4" i="32611"/>
  <c r="E4" i="32611"/>
  <c r="A1" i="32611"/>
  <c r="A15" i="32609"/>
  <c r="A14" i="32609"/>
  <c r="G10" i="32609"/>
  <c r="E10" i="32609"/>
  <c r="G9" i="32609"/>
  <c r="G8" i="32609"/>
  <c r="E8" i="32609"/>
  <c r="G7" i="32609"/>
  <c r="E7" i="32609"/>
  <c r="G6" i="32609"/>
  <c r="E6" i="32609"/>
  <c r="G5" i="32609"/>
  <c r="E5" i="32609"/>
  <c r="E9" i="32609" s="1"/>
  <c r="G4" i="32609"/>
  <c r="F4" i="32609"/>
  <c r="E4" i="32609"/>
  <c r="A1" i="32609"/>
  <c r="A14" i="32607"/>
  <c r="G10" i="32607"/>
  <c r="E10" i="32607"/>
  <c r="F9" i="32607"/>
  <c r="G8" i="32607"/>
  <c r="E8" i="32607"/>
  <c r="G7" i="32607"/>
  <c r="F7" i="32607"/>
  <c r="E7" i="32607"/>
  <c r="G6" i="32607"/>
  <c r="E6" i="32607"/>
  <c r="G5" i="32607"/>
  <c r="E5" i="32607"/>
  <c r="G4" i="32607"/>
  <c r="E4" i="32607"/>
  <c r="E9" i="32607" s="1"/>
  <c r="A1" i="32607"/>
  <c r="A15" i="32605"/>
  <c r="A14" i="32605"/>
  <c r="G10" i="32605"/>
  <c r="E10" i="32605"/>
  <c r="G8" i="32605"/>
  <c r="F8" i="32605"/>
  <c r="E8" i="32605"/>
  <c r="G7" i="32605"/>
  <c r="E7" i="32605"/>
  <c r="G6" i="32605"/>
  <c r="E6" i="32605"/>
  <c r="G5" i="32605"/>
  <c r="G9" i="32605" s="1"/>
  <c r="E5" i="32605"/>
  <c r="E9" i="32605" s="1"/>
  <c r="G4" i="32605"/>
  <c r="E4" i="32605"/>
  <c r="A1" i="32605"/>
  <c r="A15" i="32602"/>
  <c r="A14" i="32602"/>
  <c r="G10" i="32602"/>
  <c r="E10" i="32602"/>
  <c r="G8" i="32602"/>
  <c r="E8" i="32602"/>
  <c r="G7" i="32602"/>
  <c r="E7" i="32602"/>
  <c r="G6" i="32602"/>
  <c r="E6" i="32602"/>
  <c r="G5" i="32602"/>
  <c r="E5" i="32602"/>
  <c r="E9" i="32602" s="1"/>
  <c r="G4" i="32602"/>
  <c r="G9" i="32602" s="1"/>
  <c r="E4" i="32602"/>
  <c r="A1" i="32602"/>
  <c r="A15" i="32600"/>
  <c r="A14" i="32600"/>
  <c r="G10" i="32600"/>
  <c r="E10" i="32600"/>
  <c r="G8" i="32600"/>
  <c r="E8" i="32600"/>
  <c r="G7" i="32600"/>
  <c r="E7" i="32600"/>
  <c r="G6" i="32600"/>
  <c r="E6" i="32600"/>
  <c r="E9" i="32600" s="1"/>
  <c r="G5" i="32600"/>
  <c r="E5" i="32600"/>
  <c r="G4" i="32600"/>
  <c r="G9" i="32600" s="1"/>
  <c r="E4" i="32600"/>
  <c r="A1" i="32600"/>
  <c r="A17" i="32598"/>
  <c r="A16" i="32598"/>
  <c r="A15" i="32598"/>
  <c r="A14" i="32598"/>
  <c r="G10" i="32598"/>
  <c r="E10" i="32598"/>
  <c r="G8" i="32598"/>
  <c r="E8" i="32598"/>
  <c r="G7" i="32598"/>
  <c r="E7" i="32598"/>
  <c r="G6" i="32598"/>
  <c r="E6" i="32598"/>
  <c r="E9" i="32598" s="1"/>
  <c r="F8" i="32598" s="1"/>
  <c r="G5" i="32598"/>
  <c r="E5" i="32598"/>
  <c r="G4" i="32598"/>
  <c r="E4" i="32598"/>
  <c r="A1" i="32598"/>
  <c r="A14" i="32596"/>
  <c r="G10" i="32596"/>
  <c r="E10" i="32596"/>
  <c r="E9" i="32596"/>
  <c r="G8" i="32596"/>
  <c r="E8" i="32596"/>
  <c r="G7" i="32596"/>
  <c r="F7" i="32596"/>
  <c r="E7" i="32596"/>
  <c r="G6" i="32596"/>
  <c r="E6" i="32596"/>
  <c r="G5" i="32596"/>
  <c r="E5" i="32596"/>
  <c r="G4" i="32596"/>
  <c r="E4" i="32596"/>
  <c r="A1" i="32596"/>
  <c r="A14" i="32594"/>
  <c r="G10" i="32594"/>
  <c r="E10" i="32594"/>
  <c r="G8" i="32594"/>
  <c r="E8" i="32594"/>
  <c r="G7" i="32594"/>
  <c r="E7" i="32594"/>
  <c r="G6" i="32594"/>
  <c r="E6" i="32594"/>
  <c r="G5" i="32594"/>
  <c r="E5" i="32594"/>
  <c r="E9" i="32594" s="1"/>
  <c r="G4" i="32594"/>
  <c r="G9" i="32594" s="1"/>
  <c r="E4" i="32594"/>
  <c r="A1" i="32594"/>
  <c r="A14" i="32592"/>
  <c r="G10" i="32592"/>
  <c r="E10" i="32592"/>
  <c r="F9" i="32592"/>
  <c r="G8" i="32592"/>
  <c r="E8" i="32592"/>
  <c r="G7" i="32592"/>
  <c r="E7" i="32592"/>
  <c r="G6" i="32592"/>
  <c r="E6" i="32592"/>
  <c r="G5" i="32592"/>
  <c r="E5" i="32592"/>
  <c r="G4" i="32592"/>
  <c r="E4" i="32592"/>
  <c r="E9" i="32592" s="1"/>
  <c r="A1" i="32592"/>
  <c r="A14" i="32590"/>
  <c r="G10" i="32590"/>
  <c r="E10" i="32590"/>
  <c r="G8" i="32590"/>
  <c r="E8" i="32590"/>
  <c r="G7" i="32590"/>
  <c r="E7" i="32590"/>
  <c r="G6" i="32590"/>
  <c r="E6" i="32590"/>
  <c r="G5" i="32590"/>
  <c r="E5" i="32590"/>
  <c r="G4" i="32590"/>
  <c r="E4" i="32590"/>
  <c r="E9" i="32590" s="1"/>
  <c r="A1" i="32590"/>
  <c r="A15" i="32586"/>
  <c r="A14" i="32586"/>
  <c r="G10" i="32586"/>
  <c r="E10" i="32586"/>
  <c r="G9" i="32586"/>
  <c r="G8" i="32586"/>
  <c r="E8" i="32586"/>
  <c r="G7" i="32586"/>
  <c r="E7" i="32586"/>
  <c r="G6" i="32586"/>
  <c r="E6" i="32586"/>
  <c r="G5" i="32586"/>
  <c r="E5" i="32586"/>
  <c r="G4" i="32586"/>
  <c r="E4" i="32586"/>
  <c r="A1" i="32586"/>
  <c r="A14" i="32588"/>
  <c r="G10" i="32588"/>
  <c r="E10" i="32588"/>
  <c r="G8" i="32588"/>
  <c r="E8" i="32588"/>
  <c r="G7" i="32588"/>
  <c r="E7" i="32588"/>
  <c r="G6" i="32588"/>
  <c r="E6" i="32588"/>
  <c r="G5" i="32588"/>
  <c r="E5" i="32588"/>
  <c r="G4" i="32588"/>
  <c r="G9" i="32588" s="1"/>
  <c r="E4" i="32588"/>
  <c r="E9" i="32588" s="1"/>
  <c r="A1" i="32588"/>
  <c r="A74" i="32584"/>
  <c r="G10" i="32584"/>
  <c r="E10" i="32584"/>
  <c r="G8" i="32584"/>
  <c r="E8" i="32584"/>
  <c r="G7" i="32584"/>
  <c r="E7" i="32584"/>
  <c r="G6" i="32584"/>
  <c r="E6" i="32584"/>
  <c r="E9" i="32584" s="1"/>
  <c r="G5" i="32584"/>
  <c r="E5" i="32584"/>
  <c r="G4" i="32584"/>
  <c r="G9" i="32584" s="1"/>
  <c r="E4" i="32584"/>
  <c r="A1" i="32584"/>
  <c r="A74" i="32582"/>
  <c r="G10" i="32582"/>
  <c r="E10" i="32582"/>
  <c r="G8" i="32582"/>
  <c r="E8" i="32582"/>
  <c r="G7" i="32582"/>
  <c r="E7" i="32582"/>
  <c r="G6" i="32582"/>
  <c r="E6" i="32582"/>
  <c r="G5" i="32582"/>
  <c r="E5" i="32582"/>
  <c r="G4" i="32582"/>
  <c r="E4" i="32582"/>
  <c r="E9" i="32582" s="1"/>
  <c r="A1" i="32582"/>
  <c r="A74" i="32539"/>
  <c r="G10" i="32539"/>
  <c r="E10" i="32539"/>
  <c r="G8" i="32539"/>
  <c r="E8" i="32539"/>
  <c r="G7" i="32539"/>
  <c r="L39" i="5" s="1"/>
  <c r="E7" i="32539"/>
  <c r="G6" i="32539"/>
  <c r="E6" i="32539"/>
  <c r="E9" i="32539" s="1"/>
  <c r="G5" i="32539"/>
  <c r="E5" i="32539"/>
  <c r="G4" i="32539"/>
  <c r="G9" i="32539" s="1"/>
  <c r="E4" i="32539"/>
  <c r="A1" i="32539"/>
  <c r="A14" i="32580"/>
  <c r="G10" i="32580"/>
  <c r="E10" i="32580"/>
  <c r="G8" i="32580"/>
  <c r="E8" i="32580"/>
  <c r="G7" i="32580"/>
  <c r="E7" i="32580"/>
  <c r="G6" i="32580"/>
  <c r="E6" i="32580"/>
  <c r="G5" i="32580"/>
  <c r="E5" i="32580"/>
  <c r="E9" i="32580" s="1"/>
  <c r="G4" i="32580"/>
  <c r="G9" i="32580" s="1"/>
  <c r="E4" i="32580"/>
  <c r="A1" i="32580"/>
  <c r="A34" i="32538"/>
  <c r="A35" i="32538" s="1"/>
  <c r="A36" i="32538" s="1"/>
  <c r="A37" i="32538" s="1"/>
  <c r="A38" i="32538" s="1"/>
  <c r="A39" i="32538" s="1"/>
  <c r="A40" i="32538" s="1"/>
  <c r="A41" i="32538" s="1"/>
  <c r="A42" i="32538" s="1"/>
  <c r="F3" i="32538"/>
  <c r="F2" i="32538"/>
  <c r="L44" i="5"/>
  <c r="J44" i="5"/>
  <c r="J42" i="5"/>
  <c r="K42" i="5" s="1"/>
  <c r="L40" i="5"/>
  <c r="J40" i="5"/>
  <c r="K40" i="5" s="1"/>
  <c r="J39" i="5"/>
  <c r="K39" i="5" s="1"/>
  <c r="L38" i="5"/>
  <c r="E38" i="5"/>
  <c r="A38" i="5"/>
  <c r="L37" i="5"/>
  <c r="J37" i="5"/>
  <c r="K37" i="5" s="1"/>
  <c r="E37" i="5"/>
  <c r="D37" i="5"/>
  <c r="A37" i="5"/>
  <c r="L36" i="5"/>
  <c r="L42" i="5" s="1"/>
  <c r="J36" i="5"/>
  <c r="K36"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E21" i="5"/>
  <c r="E40" i="5" s="1"/>
  <c r="A21" i="5"/>
  <c r="F3" i="5"/>
  <c r="F2" i="5"/>
  <c r="F8" i="32588" l="1"/>
  <c r="F4" i="32588"/>
  <c r="F9" i="32588"/>
  <c r="F6" i="32588"/>
  <c r="F7" i="32588"/>
  <c r="F5" i="32588"/>
  <c r="F8" i="32582"/>
  <c r="F4" i="32582"/>
  <c r="F9" i="32582"/>
  <c r="F6" i="32582"/>
  <c r="F7" i="32582"/>
  <c r="F5" i="32582"/>
  <c r="F8" i="32594"/>
  <c r="F4" i="32594"/>
  <c r="F5" i="32594"/>
  <c r="F7" i="32594"/>
  <c r="F9" i="32594"/>
  <c r="F6" i="32594"/>
  <c r="F8" i="32580"/>
  <c r="F4" i="32580"/>
  <c r="F6" i="32580"/>
  <c r="F9" i="32580"/>
  <c r="F5" i="32580"/>
  <c r="F7" i="32580"/>
  <c r="F8" i="32539"/>
  <c r="F4" i="32539"/>
  <c r="D21" i="5"/>
  <c r="D40" i="5" s="1"/>
  <c r="F9" i="32539"/>
  <c r="F7" i="32539"/>
  <c r="F5" i="32539"/>
  <c r="F6" i="32539"/>
  <c r="F8" i="32584"/>
  <c r="F4" i="32584"/>
  <c r="F9" i="32584"/>
  <c r="F6" i="32584"/>
  <c r="F7" i="32584"/>
  <c r="F5" i="32584"/>
  <c r="A77" i="32584"/>
  <c r="F9" i="32600"/>
  <c r="F5" i="32600"/>
  <c r="F8" i="32600"/>
  <c r="F7" i="32600"/>
  <c r="F4" i="32600"/>
  <c r="F6" i="32600"/>
  <c r="F8" i="32592"/>
  <c r="F4" i="32592"/>
  <c r="F7" i="32592"/>
  <c r="F9" i="32602"/>
  <c r="F5" i="32602"/>
  <c r="F7" i="32602"/>
  <c r="F4" i="32602"/>
  <c r="F8" i="32602"/>
  <c r="F8" i="32596"/>
  <c r="F4" i="32596"/>
  <c r="F5" i="32596"/>
  <c r="F9" i="32596"/>
  <c r="F6" i="32596"/>
  <c r="E9" i="32611"/>
  <c r="J38" i="5"/>
  <c r="K38" i="5" s="1"/>
  <c r="A77" i="32539"/>
  <c r="G9" i="32582"/>
  <c r="A75" i="32582"/>
  <c r="A15" i="32588"/>
  <c r="A16" i="32588"/>
  <c r="A16" i="32586"/>
  <c r="F6" i="32592"/>
  <c r="A16" i="32605"/>
  <c r="F6" i="32607"/>
  <c r="F8" i="32607"/>
  <c r="F4" i="32607"/>
  <c r="F5" i="32607"/>
  <c r="A75" i="32539"/>
  <c r="A79" i="32584"/>
  <c r="A75" i="32584"/>
  <c r="F8" i="32590"/>
  <c r="F4" i="32590"/>
  <c r="F9" i="32590"/>
  <c r="F6" i="32590"/>
  <c r="F7" i="32590"/>
  <c r="A15" i="32596"/>
  <c r="A16" i="32596"/>
  <c r="F9" i="32598"/>
  <c r="F5" i="32598"/>
  <c r="F6" i="32598"/>
  <c r="F7" i="32598"/>
  <c r="F4" i="32598"/>
  <c r="A76" i="32539"/>
  <c r="A76" i="32584"/>
  <c r="A78" i="32584" s="1"/>
  <c r="E9" i="32586"/>
  <c r="A17" i="32605"/>
  <c r="A15" i="32580"/>
  <c r="A78" i="32539"/>
  <c r="F5" i="32590"/>
  <c r="F5" i="32592"/>
  <c r="A15" i="32594"/>
  <c r="G9" i="32596"/>
  <c r="F6" i="32602"/>
  <c r="G9" i="32590"/>
  <c r="A15" i="32590"/>
  <c r="F6" i="32615"/>
  <c r="F7" i="32615"/>
  <c r="F8" i="32615"/>
  <c r="F4" i="32615"/>
  <c r="F9" i="32615"/>
  <c r="F5" i="32615"/>
  <c r="A15" i="32615"/>
  <c r="A17" i="32586"/>
  <c r="A16" i="32590"/>
  <c r="G9" i="32592"/>
  <c r="A15" i="32592"/>
  <c r="G9" i="32598"/>
  <c r="A17" i="32602"/>
  <c r="A16" i="32602"/>
  <c r="F9" i="32605"/>
  <c r="F5" i="32605"/>
  <c r="F6" i="32605"/>
  <c r="F7" i="32605"/>
  <c r="F4" i="32605"/>
  <c r="F9" i="32609"/>
  <c r="F5" i="32609"/>
  <c r="F6" i="32609"/>
  <c r="F7" i="32609"/>
  <c r="F8" i="32609"/>
  <c r="A17" i="32609"/>
  <c r="A16" i="32609"/>
  <c r="F7" i="32613"/>
  <c r="F8" i="32613"/>
  <c r="F4" i="32613"/>
  <c r="F9" i="32613"/>
  <c r="F5" i="32613"/>
  <c r="A16" i="32600"/>
  <c r="A15" i="32607"/>
  <c r="A18" i="32598"/>
  <c r="A18" i="32602"/>
  <c r="A18" i="32605"/>
  <c r="G9" i="32607"/>
  <c r="G9" i="32611"/>
  <c r="G9" i="32613"/>
  <c r="E9" i="32557"/>
  <c r="A16" i="32557"/>
  <c r="A17" i="32557"/>
  <c r="A15" i="32611"/>
  <c r="A16" i="32613"/>
  <c r="A18" i="32557" l="1"/>
  <c r="A19" i="32609"/>
  <c r="A18" i="32615"/>
  <c r="A19" i="32598"/>
  <c r="A16" i="32592"/>
  <c r="A18" i="32586"/>
  <c r="A17" i="32613"/>
  <c r="A18" i="32609"/>
  <c r="A16" i="32607"/>
  <c r="A20" i="32602"/>
  <c r="A19" i="32602"/>
  <c r="A16" i="32615"/>
  <c r="A16" i="32594"/>
  <c r="A17" i="32594"/>
  <c r="A17" i="32615"/>
  <c r="A79" i="32539"/>
  <c r="A17" i="32588"/>
  <c r="A80" i="32584"/>
  <c r="A81" i="32584" s="1"/>
  <c r="A16" i="32580"/>
  <c r="A76" i="32582"/>
  <c r="A77" i="32582"/>
  <c r="A78" i="32582" s="1"/>
  <c r="A16" i="32611"/>
  <c r="F9" i="32557"/>
  <c r="F5" i="32557"/>
  <c r="F6" i="32557"/>
  <c r="F7" i="32557"/>
  <c r="F8" i="32557"/>
  <c r="F4" i="32557"/>
  <c r="D38" i="5"/>
  <c r="A17" i="32600"/>
  <c r="A18" i="32590"/>
  <c r="A17" i="32590"/>
  <c r="A19" i="32605"/>
  <c r="F6" i="32586"/>
  <c r="F9" i="32586"/>
  <c r="F7" i="32586"/>
  <c r="F4" i="32586"/>
  <c r="F8" i="32586"/>
  <c r="F5" i="32586"/>
  <c r="A17" i="32596"/>
  <c r="F8" i="32611"/>
  <c r="F4" i="32611"/>
  <c r="F9" i="32611"/>
  <c r="F5" i="32611"/>
  <c r="F6" i="32611"/>
  <c r="F7" i="32611"/>
  <c r="A84" i="32584" l="1"/>
  <c r="A18" i="32596"/>
  <c r="A80" i="32539"/>
  <c r="A21" i="32602"/>
  <c r="A20" i="32605"/>
  <c r="A21" i="32605" s="1"/>
  <c r="A18" i="32600"/>
  <c r="A19" i="32557"/>
  <c r="A81" i="32539"/>
  <c r="A82" i="32539" s="1"/>
  <c r="A83" i="32539" s="1"/>
  <c r="A83" i="32584"/>
  <c r="A18" i="32594"/>
  <c r="A19" i="32586"/>
  <c r="A18" i="32592"/>
  <c r="A20" i="32598"/>
  <c r="A19" i="32615"/>
  <c r="A17" i="32611"/>
  <c r="A82" i="32584"/>
  <c r="A17" i="32592"/>
  <c r="A19" i="32590"/>
  <c r="A20" i="32609"/>
  <c r="A80" i="32582"/>
  <c r="A17" i="32580"/>
  <c r="A18" i="32588"/>
  <c r="A79" i="32582"/>
  <c r="A81" i="32582" s="1"/>
  <c r="A17" i="32607"/>
  <c r="A18" i="32607"/>
  <c r="A18" i="32613"/>
  <c r="A21" i="32609" l="1"/>
  <c r="A22" i="32609"/>
  <c r="A19" i="32613"/>
  <c r="A84" i="32539"/>
  <c r="A19" i="32588"/>
  <c r="A21" i="32598"/>
  <c r="A19" i="32592"/>
  <c r="A20" i="32592" s="1"/>
  <c r="A22" i="32598"/>
  <c r="A20" i="32588"/>
  <c r="A20" i="32615"/>
  <c r="A18" i="32580"/>
  <c r="A20" i="32557"/>
  <c r="A19" i="32594"/>
  <c r="A19" i="32600"/>
  <c r="A82" i="32582"/>
  <c r="A20" i="32586"/>
  <c r="A19" i="32607"/>
  <c r="A22" i="32602"/>
  <c r="A21" i="32586"/>
  <c r="A20" i="32590"/>
  <c r="A22" i="32605"/>
  <c r="A19" i="32596"/>
  <c r="A21" i="32588"/>
  <c r="A18" i="32611"/>
  <c r="A20" i="32600" l="1"/>
  <c r="A23" i="32588"/>
  <c r="A20" i="32596"/>
  <c r="A21" i="32615"/>
  <c r="A21" i="32592"/>
  <c r="A22" i="32590"/>
  <c r="A24" i="32602"/>
  <c r="A23" i="32602"/>
  <c r="A21" i="32557"/>
  <c r="A19" i="32580"/>
  <c r="A23" i="32598"/>
  <c r="A83" i="32582"/>
  <c r="A84" i="32582" s="1"/>
  <c r="A21" i="32613"/>
  <c r="A20" i="32613"/>
  <c r="A21" i="32596"/>
  <c r="A19" i="32611"/>
  <c r="A20" i="32611" s="1"/>
  <c r="A23" i="32590"/>
  <c r="A21" i="32590"/>
  <c r="A22" i="32615"/>
  <c r="A20" i="32607"/>
  <c r="A22" i="32588"/>
  <c r="A20" i="32594"/>
  <c r="A24" i="32605"/>
  <c r="A22" i="32586"/>
  <c r="A23" i="32586"/>
  <c r="A23" i="32605"/>
  <c r="A23" i="32609"/>
  <c r="A21" i="32611" l="1"/>
  <c r="A22" i="32611"/>
  <c r="A25" i="32590"/>
  <c r="A22" i="32592"/>
  <c r="A23" i="32615"/>
  <c r="A25" i="32602"/>
  <c r="A21" i="32594"/>
  <c r="A22" i="32594" s="1"/>
  <c r="A24" i="32588"/>
  <c r="A22" i="32557"/>
  <c r="A26" i="32605"/>
  <c r="A25" i="32605"/>
  <c r="A24" i="32586"/>
  <c r="A21" i="32607"/>
  <c r="A20" i="32580"/>
  <c r="A24" i="32590"/>
  <c r="A22" i="32596"/>
  <c r="A22" i="32613"/>
  <c r="A27" i="32598"/>
  <c r="A28" i="32598" s="1"/>
  <c r="A24" i="32598"/>
  <c r="A26" i="32598"/>
  <c r="A25" i="32598"/>
  <c r="A26" i="32602"/>
  <c r="A27" i="32602" s="1"/>
  <c r="A28" i="32602" s="1"/>
  <c r="A24" i="32609"/>
  <c r="A21" i="32600"/>
  <c r="A29" i="32598" l="1"/>
  <c r="A23" i="32613"/>
  <c r="A25" i="32613"/>
  <c r="A26" i="32613" s="1"/>
  <c r="A27" i="32613" s="1"/>
  <c r="A28" i="32613" s="1"/>
  <c r="A29" i="32613" s="1"/>
  <c r="A30" i="32613" s="1"/>
  <c r="A31" i="32613" s="1"/>
  <c r="A32" i="32613" s="1"/>
  <c r="A22" i="32607"/>
  <c r="A23" i="32607" s="1"/>
  <c r="A23" i="32592"/>
  <c r="A24" i="32592" s="1"/>
  <c r="A31" i="32602"/>
  <c r="A32" i="32602" s="1"/>
  <c r="A33" i="32602" s="1"/>
  <c r="A25" i="32586"/>
  <c r="A26" i="32586" s="1"/>
  <c r="A27" i="32586" s="1"/>
  <c r="A23" i="32611"/>
  <c r="A25" i="32588"/>
  <c r="A26" i="32588" s="1"/>
  <c r="A27" i="32588" s="1"/>
  <c r="A28" i="32588" s="1"/>
  <c r="A29" i="32588" s="1"/>
  <c r="A30" i="32588" s="1"/>
  <c r="A29" i="32602"/>
  <c r="A30" i="32598"/>
  <c r="A23" i="32596"/>
  <c r="A24" i="32596"/>
  <c r="A27" i="32605"/>
  <c r="A25" i="32609"/>
  <c r="A26" i="32609" s="1"/>
  <c r="A24" i="32613"/>
  <c r="A30" i="32602"/>
  <c r="A27" i="32609"/>
  <c r="A31" i="32609" s="1"/>
  <c r="A32" i="32609" s="1"/>
  <c r="A33" i="32609" s="1"/>
  <c r="A34" i="32609" s="1"/>
  <c r="A35" i="32609" s="1"/>
  <c r="A36" i="32609" s="1"/>
  <c r="A37" i="32609" s="1"/>
  <c r="A38" i="32609" s="1"/>
  <c r="A39" i="32609" s="1"/>
  <c r="A40" i="32609" s="1"/>
  <c r="A41" i="32609" s="1"/>
  <c r="A42" i="32609" s="1"/>
  <c r="A43" i="32609" s="1"/>
  <c r="A44" i="32609" s="1"/>
  <c r="A45" i="32609" s="1"/>
  <c r="A46" i="32609" s="1"/>
  <c r="A47" i="32609" s="1"/>
  <c r="A48" i="32609" s="1"/>
  <c r="A49" i="32609" s="1"/>
  <c r="A50" i="32609" s="1"/>
  <c r="A51" i="32609" s="1"/>
  <c r="A52" i="32609" s="1"/>
  <c r="A53" i="32609" s="1"/>
  <c r="A54" i="32609" s="1"/>
  <c r="A55" i="32609" s="1"/>
  <c r="A56" i="32609" s="1"/>
  <c r="A57" i="32609" s="1"/>
  <c r="A58" i="32609" s="1"/>
  <c r="A59" i="32609" s="1"/>
  <c r="A22" i="32600"/>
  <c r="A23" i="32600" s="1"/>
  <c r="A26" i="32590"/>
  <c r="A31" i="32598"/>
  <c r="A32" i="32598" s="1"/>
  <c r="A33" i="32598" s="1"/>
  <c r="A34" i="32598" s="1"/>
  <c r="A35" i="32598" s="1"/>
  <c r="A36" i="32598" s="1"/>
  <c r="A37" i="32598" s="1"/>
  <c r="A38" i="32598" s="1"/>
  <c r="A39" i="32598" s="1"/>
  <c r="A40" i="32598" s="1"/>
  <c r="A41" i="32598" s="1"/>
  <c r="A42" i="32598" s="1"/>
  <c r="A43" i="32598" s="1"/>
  <c r="A44" i="32598" s="1"/>
  <c r="A45" i="32598" s="1"/>
  <c r="A46" i="32598" s="1"/>
  <c r="A47" i="32598" s="1"/>
  <c r="A48" i="32598" s="1"/>
  <c r="A49" i="32598" s="1"/>
  <c r="A50" i="32598" s="1"/>
  <c r="A51" i="32598" s="1"/>
  <c r="A52" i="32598" s="1"/>
  <c r="A53" i="32598" s="1"/>
  <c r="A54" i="32598" s="1"/>
  <c r="A55" i="32598" s="1"/>
  <c r="A56" i="32598" s="1"/>
  <c r="A57" i="32598" s="1"/>
  <c r="A58" i="32598" s="1"/>
  <c r="A59" i="32598" s="1"/>
  <c r="A60" i="32598" s="1"/>
  <c r="A21" i="32580"/>
  <c r="A23" i="32557"/>
  <c r="A24" i="32615"/>
  <c r="A28" i="32609"/>
  <c r="A29" i="32609" s="1"/>
  <c r="A30" i="32609" s="1"/>
  <c r="A23" i="32594"/>
  <c r="A24" i="32594" s="1"/>
  <c r="A25" i="32594" s="1"/>
  <c r="A34" i="32602" l="1"/>
  <c r="A35" i="32602" s="1"/>
  <c r="A36" i="32602" s="1"/>
  <c r="A37" i="32602" s="1"/>
  <c r="A38" i="32602" s="1"/>
  <c r="A39" i="32602" s="1"/>
  <c r="A40" i="32602" s="1"/>
  <c r="A41" i="32602" s="1"/>
  <c r="A42" i="32602" s="1"/>
  <c r="A43" i="32602" s="1"/>
  <c r="A44" i="32602" s="1"/>
  <c r="A45" i="32602" s="1"/>
  <c r="A46" i="32602"/>
  <c r="A47" i="32602" s="1"/>
  <c r="A48" i="32602" s="1"/>
  <c r="A49" i="32602" s="1"/>
  <c r="A50" i="32602" s="1"/>
  <c r="A51" i="32602" s="1"/>
  <c r="A52" i="32602" s="1"/>
  <c r="A53" i="32602" s="1"/>
  <c r="A54" i="32602" s="1"/>
  <c r="A55" i="32602" s="1"/>
  <c r="A56" i="32602" s="1"/>
  <c r="A57" i="32602" s="1"/>
  <c r="A58" i="32602" s="1"/>
  <c r="A59" i="32602" s="1"/>
  <c r="A60" i="32602" s="1"/>
  <c r="A30" i="32607"/>
  <c r="A31" i="32607" s="1"/>
  <c r="A32" i="32607" s="1"/>
  <c r="A33" i="32607" s="1"/>
  <c r="A34" i="32607" s="1"/>
  <c r="A35" i="32607" s="1"/>
  <c r="A36" i="32607" s="1"/>
  <c r="A37" i="32607" s="1"/>
  <c r="A38" i="32607" s="1"/>
  <c r="A39" i="32607" s="1"/>
  <c r="A40" i="32607" s="1"/>
  <c r="A41" i="32607" s="1"/>
  <c r="A42" i="32607" s="1"/>
  <c r="A43" i="32607" s="1"/>
  <c r="A44" i="32607" s="1"/>
  <c r="A45" i="32607" s="1"/>
  <c r="A46" i="32607" s="1"/>
  <c r="A47" i="32607" s="1"/>
  <c r="A48" i="32607" s="1"/>
  <c r="A49" i="32607" s="1"/>
  <c r="A50" i="32607" s="1"/>
  <c r="A51" i="32607" s="1"/>
  <c r="A52" i="32607" s="1"/>
  <c r="A53" i="32607" s="1"/>
  <c r="A54" i="32607" s="1"/>
  <c r="A55" i="32607" s="1"/>
  <c r="A56" i="32607" s="1"/>
  <c r="A57" i="32607" s="1"/>
  <c r="A58" i="32607" s="1"/>
  <c r="A59" i="32607" s="1"/>
  <c r="A24" i="32607"/>
  <c r="A25" i="32607" s="1"/>
  <c r="A26" i="32607" s="1"/>
  <c r="A27" i="32607" s="1"/>
  <c r="A28" i="32607" s="1"/>
  <c r="A29" i="32607" s="1"/>
  <c r="A28" i="32586"/>
  <c r="A29" i="32586" s="1"/>
  <c r="A30" i="32586" s="1"/>
  <c r="A31" i="32586" s="1"/>
  <c r="A32" i="32586"/>
  <c r="A33" i="32586" s="1"/>
  <c r="A34" i="32586" s="1"/>
  <c r="A35" i="32586" s="1"/>
  <c r="A36" i="32586" s="1"/>
  <c r="A37" i="32586" s="1"/>
  <c r="A38" i="32586" s="1"/>
  <c r="A39" i="32586" s="1"/>
  <c r="A40" i="32586" s="1"/>
  <c r="A41" i="32586" s="1"/>
  <c r="A42" i="32586" s="1"/>
  <c r="A43" i="32586" s="1"/>
  <c r="A44" i="32586" s="1"/>
  <c r="A45" i="32586" s="1"/>
  <c r="A46" i="32586" s="1"/>
  <c r="A47" i="32586" s="1"/>
  <c r="A48" i="32586" s="1"/>
  <c r="A49" i="32586" s="1"/>
  <c r="A50" i="32586" s="1"/>
  <c r="A51" i="32586" s="1"/>
  <c r="A52" i="32586" s="1"/>
  <c r="A53" i="32586" s="1"/>
  <c r="A54" i="32586" s="1"/>
  <c r="A55" i="32586" s="1"/>
  <c r="A56" i="32586" s="1"/>
  <c r="A57" i="32586" s="1"/>
  <c r="A58" i="32586" s="1"/>
  <c r="A59" i="32586" s="1"/>
  <c r="A60" i="32586" s="1"/>
  <c r="A61" i="32586" s="1"/>
  <c r="A62" i="32586" s="1"/>
  <c r="A31" i="32588"/>
  <c r="A32" i="32588" s="1"/>
  <c r="A33" i="32588" s="1"/>
  <c r="A34" i="32588"/>
  <c r="A35" i="32588" s="1"/>
  <c r="A36" i="32588" s="1"/>
  <c r="A37" i="32588" s="1"/>
  <c r="A38" i="32588" s="1"/>
  <c r="A39" i="32588" s="1"/>
  <c r="A40" i="32588" s="1"/>
  <c r="A41" i="32588" s="1"/>
  <c r="A42" i="32588" s="1"/>
  <c r="A43" i="32588" s="1"/>
  <c r="A44" i="32588" s="1"/>
  <c r="A45" i="32588" s="1"/>
  <c r="A46" i="32588" s="1"/>
  <c r="A47" i="32588" s="1"/>
  <c r="A48" i="32588" s="1"/>
  <c r="A49" i="32588" s="1"/>
  <c r="A50" i="32588" s="1"/>
  <c r="A51" i="32588" s="1"/>
  <c r="A52" i="32588" s="1"/>
  <c r="A53" i="32588" s="1"/>
  <c r="A54" i="32588" s="1"/>
  <c r="A55" i="32588" s="1"/>
  <c r="A56" i="32588" s="1"/>
  <c r="A57" i="32588" s="1"/>
  <c r="A58" i="32588" s="1"/>
  <c r="A25" i="32592"/>
  <c r="A26" i="32592" s="1"/>
  <c r="A27" i="32592" s="1"/>
  <c r="A28" i="32592" s="1"/>
  <c r="A29" i="32592" s="1"/>
  <c r="A30" i="32592" s="1"/>
  <c r="A31" i="32592" s="1"/>
  <c r="A32" i="32592" s="1"/>
  <c r="A33" i="32592" s="1"/>
  <c r="A34" i="32592" s="1"/>
  <c r="A35" i="32592" s="1"/>
  <c r="A36" i="32592" s="1"/>
  <c r="A37" i="32592" s="1"/>
  <c r="A38" i="32592" s="1"/>
  <c r="A39" i="32592" s="1"/>
  <c r="A40" i="32592" s="1"/>
  <c r="A41" i="32592" s="1"/>
  <c r="A42" i="32592" s="1"/>
  <c r="A43" i="32592" s="1"/>
  <c r="A44" i="32592" s="1"/>
  <c r="A45" i="32592" s="1"/>
  <c r="A46" i="32592" s="1"/>
  <c r="A47" i="32592" s="1"/>
  <c r="A48" i="32592" s="1"/>
  <c r="A49" i="32592" s="1"/>
  <c r="A50" i="32592" s="1"/>
  <c r="A51" i="32592" s="1"/>
  <c r="A52" i="32592" s="1"/>
  <c r="A53" i="32592" s="1"/>
  <c r="A54" i="32592" s="1"/>
  <c r="A55" i="32592" s="1"/>
  <c r="A56" i="32592" s="1"/>
  <c r="A57" i="32592" s="1"/>
  <c r="A58" i="32592" s="1"/>
  <c r="A59" i="32592" s="1"/>
  <c r="A60" i="32592" s="1"/>
  <c r="A24" i="32557"/>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33" i="32613"/>
  <c r="A34" i="32613" s="1"/>
  <c r="A35" i="32613" s="1"/>
  <c r="A36" i="32613" s="1"/>
  <c r="A37" i="32613" s="1"/>
  <c r="A38" i="32613" s="1"/>
  <c r="A39" i="32613" s="1"/>
  <c r="A40" i="32613" s="1"/>
  <c r="A41" i="32613" s="1"/>
  <c r="A42" i="32613" s="1"/>
  <c r="A43" i="32613" s="1"/>
  <c r="A44" i="32613" s="1"/>
  <c r="A45" i="32613" s="1"/>
  <c r="A46" i="32613" s="1"/>
  <c r="A47" i="32613" s="1"/>
  <c r="A48" i="32613" s="1"/>
  <c r="A49" i="32613" s="1"/>
  <c r="A50" i="32613" s="1"/>
  <c r="A51" i="32613" s="1"/>
  <c r="A52" i="32613" s="1"/>
  <c r="A53" i="32613" s="1"/>
  <c r="A54" i="32613" s="1"/>
  <c r="A55" i="32613" s="1"/>
  <c r="A56" i="32613" s="1"/>
  <c r="A57" i="32613" s="1"/>
  <c r="A58" i="32613" s="1"/>
  <c r="A59" i="32613" s="1"/>
  <c r="A26" i="32594"/>
  <c r="A27" i="32594" s="1"/>
  <c r="A28" i="32594" s="1"/>
  <c r="A29" i="32594" s="1"/>
  <c r="A30" i="32594" s="1"/>
  <c r="A31" i="32594" s="1"/>
  <c r="A32" i="32594" s="1"/>
  <c r="A33" i="32594" s="1"/>
  <c r="A34" i="32594" s="1"/>
  <c r="A35" i="32594" s="1"/>
  <c r="A36" i="32594" s="1"/>
  <c r="A58" i="32594"/>
  <c r="A59" i="32594" s="1"/>
  <c r="A60" i="32594" s="1"/>
  <c r="A27" i="32590"/>
  <c r="A25" i="32596"/>
  <c r="A26" i="32596" s="1"/>
  <c r="A26" i="32600"/>
  <c r="A27" i="32600" s="1"/>
  <c r="A28" i="32600" s="1"/>
  <c r="A29" i="32600" s="1"/>
  <c r="A30" i="32600" s="1"/>
  <c r="A31" i="32600" s="1"/>
  <c r="A32" i="32600" s="1"/>
  <c r="A33" i="32600" s="1"/>
  <c r="A34" i="32600" s="1"/>
  <c r="A35" i="32600" s="1"/>
  <c r="A36" i="32600" s="1"/>
  <c r="A37" i="32600" s="1"/>
  <c r="A38" i="32600" s="1"/>
  <c r="A39" i="32600" s="1"/>
  <c r="A40" i="32600" s="1"/>
  <c r="A41" i="32600" s="1"/>
  <c r="A42" i="32600" s="1"/>
  <c r="A43" i="32600" s="1"/>
  <c r="A44" i="32600" s="1"/>
  <c r="A45" i="32600" s="1"/>
  <c r="A46" i="32600" s="1"/>
  <c r="A47" i="32600" s="1"/>
  <c r="A48" i="32600" s="1"/>
  <c r="A49" i="32600" s="1"/>
  <c r="A50" i="32600" s="1"/>
  <c r="A51" i="32600" s="1"/>
  <c r="A52" i="32600" s="1"/>
  <c r="A53" i="32600" s="1"/>
  <c r="A54" i="32600" s="1"/>
  <c r="A55" i="32600" s="1"/>
  <c r="A56" i="32600" s="1"/>
  <c r="A57" i="32600" s="1"/>
  <c r="A58" i="32600" s="1"/>
  <c r="A59" i="32600" s="1"/>
  <c r="A60" i="32600" s="1"/>
  <c r="A24" i="32600"/>
  <c r="A25" i="32600" s="1"/>
  <c r="A24" i="32611"/>
  <c r="A25" i="32611" s="1"/>
  <c r="A26" i="32611" s="1"/>
  <c r="A27" i="32611" s="1"/>
  <c r="A28" i="32611" s="1"/>
  <c r="A29" i="32611" s="1"/>
  <c r="A30" i="32611" s="1"/>
  <c r="A31" i="32611" s="1"/>
  <c r="A32" i="32611" s="1"/>
  <c r="A33" i="32611" s="1"/>
  <c r="A34" i="32611" s="1"/>
  <c r="A35" i="32611" s="1"/>
  <c r="A36" i="32611" s="1"/>
  <c r="A37" i="32611" s="1"/>
  <c r="A38" i="32611" s="1"/>
  <c r="A39" i="32611" s="1"/>
  <c r="A40" i="32611" s="1"/>
  <c r="A41" i="32611" s="1"/>
  <c r="A42" i="32611"/>
  <c r="A43" i="32611" s="1"/>
  <c r="A44" i="32611" s="1"/>
  <c r="A45" i="32611" s="1"/>
  <c r="A46" i="32611" s="1"/>
  <c r="A47" i="32611" s="1"/>
  <c r="A48" i="32611" s="1"/>
  <c r="A49" i="32611" s="1"/>
  <c r="A50" i="32611" s="1"/>
  <c r="A51" i="32611" s="1"/>
  <c r="A52" i="32611" s="1"/>
  <c r="A53" i="32611" s="1"/>
  <c r="A54" i="32611" s="1"/>
  <c r="A55" i="32611" s="1"/>
  <c r="A56" i="32611" s="1"/>
  <c r="A57" i="32611" s="1"/>
  <c r="A58" i="32611" s="1"/>
  <c r="A59" i="32611" s="1"/>
  <c r="A22" i="32580"/>
  <c r="A28" i="32605"/>
  <c r="A29" i="32605" s="1"/>
  <c r="A30" i="32605" s="1"/>
  <c r="A31" i="32605" s="1"/>
  <c r="A32" i="32605" s="1"/>
  <c r="A33" i="32605" s="1"/>
  <c r="A34" i="32605" s="1"/>
  <c r="A35" i="32605" s="1"/>
  <c r="A36" i="32605" s="1"/>
  <c r="A37" i="32605" s="1"/>
  <c r="A38" i="32605" s="1"/>
  <c r="A39" i="32605" s="1"/>
  <c r="A40" i="32605" s="1"/>
  <c r="A41" i="32605" s="1"/>
  <c r="A42" i="32605" s="1"/>
  <c r="A43" i="32605" s="1"/>
  <c r="A44" i="32605" s="1"/>
  <c r="A45" i="32605" s="1"/>
  <c r="A46" i="32605" s="1"/>
  <c r="A47" i="32605" s="1"/>
  <c r="A48" i="32605" s="1"/>
  <c r="A49" i="32605" s="1"/>
  <c r="A50" i="32605" s="1"/>
  <c r="A51" i="32605" s="1"/>
  <c r="A52" i="32605" s="1"/>
  <c r="A53" i="32605" s="1"/>
  <c r="A54" i="32605" s="1"/>
  <c r="A55" i="32605" s="1"/>
  <c r="A56" i="32605" s="1"/>
  <c r="A57" i="32605" s="1"/>
  <c r="A58" i="32605" s="1"/>
  <c r="A59" i="32605" s="1"/>
  <c r="A25" i="32615"/>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 r="A52" i="32594"/>
  <c r="A53" i="32594" s="1"/>
  <c r="A54" i="32594" s="1"/>
  <c r="A55" i="32594" s="1"/>
  <c r="A56" i="32594" s="1"/>
  <c r="A57" i="32594" s="1"/>
  <c r="A27" i="32596"/>
  <c r="A28" i="32596" s="1"/>
  <c r="A29" i="32596" s="1"/>
  <c r="A30" i="32596" s="1"/>
  <c r="A31" i="32596" s="1"/>
  <c r="A32" i="32596" s="1"/>
  <c r="A33" i="32596" s="1"/>
  <c r="A34" i="32596" s="1"/>
  <c r="A35" i="32596" s="1"/>
  <c r="A36" i="32596" s="1"/>
  <c r="A37" i="32596" s="1"/>
  <c r="A38" i="32596" s="1"/>
  <c r="A39" i="32596" s="1"/>
  <c r="A40" i="32596" s="1"/>
  <c r="A41" i="32596" s="1"/>
  <c r="A42" i="32596" s="1"/>
  <c r="A43" i="32596" s="1"/>
  <c r="A44" i="32596" s="1"/>
  <c r="A45" i="32596" s="1"/>
  <c r="A46" i="32596" s="1"/>
  <c r="A47" i="32596" s="1"/>
  <c r="A48" i="32596" s="1"/>
  <c r="A49" i="32596" s="1"/>
  <c r="A50" i="32596" s="1"/>
  <c r="A51" i="32596" s="1"/>
  <c r="A52" i="32596" s="1"/>
  <c r="A53" i="32596" s="1"/>
  <c r="A54" i="32596" s="1"/>
  <c r="A55" i="32596" s="1"/>
  <c r="A56" i="32596" s="1"/>
  <c r="A57" i="32596" s="1"/>
  <c r="A58" i="32596" s="1"/>
  <c r="A59" i="32596" s="1"/>
  <c r="A60" i="32596" s="1"/>
  <c r="A37" i="32594"/>
  <c r="A38" i="32594" s="1"/>
  <c r="A39" i="32594" s="1"/>
  <c r="A40" i="32594" s="1"/>
  <c r="A41" i="32594" s="1"/>
  <c r="A42" i="32594" s="1"/>
  <c r="A43" i="32594" s="1"/>
  <c r="A44" i="32594" s="1"/>
  <c r="A45" i="32594" s="1"/>
  <c r="A46" i="32594" s="1"/>
  <c r="A47" i="32594" s="1"/>
  <c r="A48" i="32594" s="1"/>
  <c r="A49" i="32594" s="1"/>
  <c r="A50" i="32594" s="1"/>
  <c r="A51" i="32594" s="1"/>
  <c r="A28" i="32590" l="1"/>
  <c r="A59" i="32557"/>
  <c r="A60" i="32557" s="1"/>
  <c r="A61" i="32557" s="1"/>
  <c r="A62" i="32557" s="1"/>
  <c r="A63" i="32557" s="1"/>
  <c r="A23" i="32580"/>
  <c r="A24" i="32580" l="1"/>
  <c r="A25" i="32580" s="1"/>
  <c r="A26" i="32580" s="1"/>
  <c r="A27" i="32580" s="1"/>
  <c r="A28" i="32580" s="1"/>
  <c r="A29" i="32580" s="1"/>
  <c r="A30" i="32580" s="1"/>
  <c r="A31" i="32580" s="1"/>
  <c r="A32" i="32580" s="1"/>
  <c r="A33" i="32580" s="1"/>
  <c r="A34" i="32580" s="1"/>
  <c r="A35" i="32580" s="1"/>
  <c r="A36" i="32580" s="1"/>
  <c r="A37" i="32580" s="1"/>
  <c r="A38" i="32580" s="1"/>
  <c r="A39" i="32580" s="1"/>
  <c r="A40" i="32580" s="1"/>
  <c r="A41" i="32580" s="1"/>
  <c r="A42" i="32580" s="1"/>
  <c r="A43" i="32580" s="1"/>
  <c r="A44" i="32580" s="1"/>
  <c r="A45" i="32580" s="1"/>
  <c r="A46" i="32580" s="1"/>
  <c r="A47" i="32580" s="1"/>
  <c r="A48" i="32580" s="1"/>
  <c r="A49" i="32580" s="1"/>
  <c r="A50" i="32580" s="1"/>
  <c r="A51" i="32580" s="1"/>
  <c r="A52" i="32580" s="1"/>
  <c r="A53" i="32580" s="1"/>
  <c r="A54" i="32580" s="1"/>
  <c r="A55" i="32580" s="1"/>
  <c r="A56" i="32580" s="1"/>
  <c r="A57" i="32580" s="1"/>
  <c r="A58" i="32580" s="1"/>
  <c r="A59" i="32580" s="1"/>
  <c r="A60" i="32580" s="1"/>
  <c r="A61" i="32580" s="1"/>
  <c r="A62" i="32580" s="1"/>
  <c r="A63" i="32580" s="1"/>
  <c r="A64" i="32580" s="1"/>
  <c r="A29" i="32590"/>
  <c r="A30" i="32590" s="1"/>
  <c r="A31" i="32590" s="1"/>
  <c r="A32" i="32590" s="1"/>
  <c r="A33" i="32590" s="1"/>
  <c r="A34" i="32590" s="1"/>
  <c r="A35" i="32590" s="1"/>
  <c r="A36" i="32590" s="1"/>
  <c r="A37" i="32590" s="1"/>
  <c r="A38" i="32590" s="1"/>
  <c r="A39" i="32590" s="1"/>
  <c r="A40" i="32590" s="1"/>
  <c r="A41" i="32590" s="1"/>
  <c r="A42" i="32590" s="1"/>
  <c r="A43" i="32590" s="1"/>
  <c r="A44" i="32590" s="1"/>
  <c r="A45" i="32590"/>
  <c r="A46" i="32590" s="1"/>
  <c r="A47" i="32590" s="1"/>
  <c r="A48" i="32590" s="1"/>
  <c r="A49" i="32590" s="1"/>
  <c r="A50" i="32590" s="1"/>
  <c r="A51" i="32590" s="1"/>
  <c r="A52" i="32590" s="1"/>
  <c r="A53" i="32590" s="1"/>
  <c r="A54" i="32590" s="1"/>
  <c r="A55" i="32590" s="1"/>
  <c r="A56" i="32590" s="1"/>
  <c r="A57" i="32590" s="1"/>
  <c r="A58" i="32590" s="1"/>
  <c r="A59" i="32590" s="1"/>
  <c r="A60" i="3259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1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1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1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1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1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1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1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1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1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1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1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1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1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1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D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D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D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D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D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D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D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D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D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D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D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D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D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D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F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F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F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F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F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F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F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F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F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F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F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F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F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F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1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1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1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1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1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1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1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1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1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1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1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1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1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1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D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D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D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D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D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D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D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D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D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D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D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D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D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D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F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F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F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F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F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F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F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F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F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F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F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F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F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F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<sst xmlns="http://schemas.openxmlformats.org/spreadsheetml/2006/main" count="7867" uniqueCount="1305">
  <si>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</si>
  <si>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</si>
  <si>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</si>
  <si>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</si>
  <si>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</si>
  <si>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</si>
  <si>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</si>
  <si>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</si>
  <si>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</si>
  <si>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</si>
  <si>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</si>
  <si>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</si>
  <si>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</si>
  <si>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</si>
  <si>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</si>
  <si>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</si>
  <si>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</si>
  <si>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</si>
  <si>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</si>
  <si>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</si>
  <si>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</si>
  <si>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</si>
  <si>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</si>
  <si>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</si>
  <si>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</si>
  <si>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</si>
  <si>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</si>
  <si>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</si>
  <si>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</si>
  <si>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</si>
  <si>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</si>
  <si>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</si>
  <si>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</si>
  <si>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</si>
  <si>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</si>
  <si>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</si>
  <si>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</si>
  <si>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</si>
  <si>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</si>
  <si>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</si>
  <si>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</si>
  <si>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</si>
  <si>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</si>
  <si>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</si>
  <si>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</si>
  <si>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</si>
  <si>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</si>
  <si>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</si>
  <si>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</si>
  <si>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</si>
  <si>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</si>
  <si>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</si>
  <si>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</si>
  <si>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</si>
  <si>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</si>
  <si>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</si>
  <si>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</si>
  <si>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</si>
  <si>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</si>
  <si>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</si>
  <si>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</si>
  <si>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</si>
  <si>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</si>
  <si>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</si>
  <si>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</si>
  <si>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</si>
  <si>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</si>
  <si>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UC002</t>
  </si>
  <si>
    <t>UC003</t>
  </si>
  <si>
    <t>Release Bin</t>
  </si>
  <si>
    <t>UC004</t>
  </si>
  <si>
    <t>Adjust Blend Amount</t>
  </si>
  <si>
    <t>UC005</t>
  </si>
  <si>
    <t>UC006</t>
  </si>
  <si>
    <t>UC007</t>
  </si>
  <si>
    <t>UC008</t>
  </si>
  <si>
    <t>UC009</t>
  </si>
  <si>
    <t>Cancel Product Haul</t>
  </si>
  <si>
    <t>UC010</t>
  </si>
  <si>
    <t>Cancel Product Haul Load</t>
  </si>
  <si>
    <t>UC011</t>
  </si>
  <si>
    <t>OnLocation Product Haul</t>
  </si>
  <si>
    <t>UC012</t>
  </si>
  <si>
    <t>UC013</t>
  </si>
  <si>
    <t>UC014</t>
  </si>
  <si>
    <t>UC015</t>
  </si>
  <si>
    <t>UC016</t>
  </si>
  <si>
    <t>UC017</t>
  </si>
  <si>
    <t>UC018</t>
  </si>
  <si>
    <t>UC019</t>
  </si>
  <si>
    <t>UC020</t>
  </si>
  <si>
    <t>UC021</t>
  </si>
  <si>
    <t>UC022</t>
  </si>
  <si>
    <t>UC023</t>
  </si>
  <si>
    <t>UC024</t>
  </si>
  <si>
    <t>UC025</t>
  </si>
  <si>
    <t>UC026</t>
  </si>
  <si>
    <t>UC027</t>
  </si>
  <si>
    <t>UC028</t>
  </si>
  <si>
    <t>UC029</t>
  </si>
  <si>
    <t>UC030</t>
  </si>
  <si>
    <t>UC031</t>
  </si>
  <si>
    <t>UC032</t>
  </si>
  <si>
    <t>UC033</t>
  </si>
  <si>
    <t>Test Case Results</t>
  </si>
  <si>
    <t>U</t>
  </si>
  <si>
    <t>P</t>
  </si>
  <si>
    <t>F</t>
  </si>
  <si>
    <t>S</t>
  </si>
  <si>
    <t>B</t>
  </si>
  <si>
    <t>TC#</t>
  </si>
  <si>
    <t xml:space="preserve">
Test Scripts</t>
  </si>
  <si>
    <t xml:space="preserve">
Expeced Result</t>
  </si>
  <si>
    <t>Test Result</t>
  </si>
  <si>
    <t>Test Date</t>
  </si>
  <si>
    <t>Test
Time</t>
  </si>
  <si>
    <t xml:space="preserve">UC001 - Schedule Product Haul From Rig Job Blend </t>
  </si>
  <si>
    <t>Schedule Product Haul From Rig Job Blend  (Not Blend Test all checkboxs is not checked)</t>
  </si>
  <si>
    <t>Product Haul is created without any error.</t>
  </si>
  <si>
    <t>Schedule Product Haul From Rig Job Blend  (Blend Test checkbox is checked)</t>
  </si>
  <si>
    <t>Schedule Product Haul From Rig Job Blend  (Load to An Existing Haul checkboxs is checked)</t>
  </si>
  <si>
    <t>Schedule Product Haul From Rig Job Blend  (Third Party checkbox checked)</t>
  </si>
  <si>
    <t>n/a</t>
  </si>
  <si>
    <t>Schedule Product Haul From Rig Job Blend  (Go With Crew checked)</t>
  </si>
  <si>
    <t>Schedule Product Haul From Rig Job Blend (Go With Crew And Third Party)</t>
  </si>
  <si>
    <t>Schedule Product Haul From Rig Job Blend  (Verify amount against blend requirements)</t>
  </si>
  <si>
    <t>Schedule Product Haul From Rig Job Blend  (Verify Rig Bin amount)</t>
  </si>
  <si>
    <t>Schedule Product Haul From Rig Job Blend (Verify Bulk Plant Bin amount)</t>
  </si>
  <si>
    <t>Schedule Product Haul From Rig Job Blend (Blend section set Need Field Testing)</t>
  </si>
  <si>
    <t>Copy test case rows and insert-paste here to shift down the gray lines and preserve the automatic calculations.</t>
  </si>
  <si>
    <t>UC001.1-Schedule Product Haul From Rig Job Blend</t>
  </si>
  <si>
    <t>Test Script Name:</t>
  </si>
  <si>
    <r>
      <rPr>
        <sz val="10"/>
        <rFont val="宋体"/>
        <family val="3"/>
        <charset val="134"/>
      </rPr>
      <t>Schedule Product Haul From Rig Job Blend  (</t>
    </r>
    <r>
      <rPr>
        <sz val="10"/>
        <color rgb="FFFF0000"/>
        <rFont val="宋体"/>
        <family val="3"/>
        <charset val="134"/>
      </rPr>
      <t>Not Blend Test all checkboxs is not checked</t>
    </r>
    <r>
      <rPr>
        <sz val="10"/>
        <rFont val="宋体"/>
        <family val="3"/>
        <charset val="134"/>
      </rPr>
      <t>)</t>
    </r>
  </si>
  <si>
    <t>TC #:</t>
  </si>
  <si>
    <t>UC001-01</t>
  </si>
  <si>
    <t>Scenario/Purpose</t>
  </si>
  <si>
    <t xml:space="preserve">A rigjob needs a blend to be hauled to rig bin.  </t>
  </si>
  <si>
    <t>Target Test Case:</t>
  </si>
  <si>
    <t>Schedule Product Haul From Rig Job Blend</t>
  </si>
  <si>
    <t>Testing Requirements:</t>
  </si>
  <si>
    <t>All entered values meet requirements without checkboxes toggled.</t>
  </si>
  <si>
    <t>Prerequisite:</t>
  </si>
  <si>
    <t>Rig job is pending, Rig Bin exists and is empty, a crew is available,Call Sheet Number is new created!</t>
  </si>
  <si>
    <t>Tester:</t>
  </si>
  <si>
    <t>Adam</t>
  </si>
  <si>
    <t>Date:</t>
  </si>
  <si>
    <t xml:space="preserve">Version: </t>
  </si>
  <si>
    <t>1.0</t>
  </si>
  <si>
    <t>Time:</t>
  </si>
  <si>
    <t>2022.01.11</t>
  </si>
  <si>
    <t>Step</t>
  </si>
  <si>
    <t>Description</t>
  </si>
  <si>
    <t>Input Value</t>
  </si>
  <si>
    <t>Expected Results</t>
  </si>
  <si>
    <t>Actual Result</t>
  </si>
  <si>
    <t>Defect/Comments</t>
  </si>
  <si>
    <t>click server point "GP"</t>
  </si>
  <si>
    <t>PAGE REFRESH</t>
  </si>
  <si>
    <t>SHOW ONLY GP LIST</t>
  </si>
  <si>
    <t xml:space="preserve">Right-click on a rig job blend column </t>
  </si>
  <si>
    <t>rig:PD 403
job:Surface
bin: 1892
blend:20.1T</t>
  </si>
  <si>
    <t>Context menu pops up</t>
  </si>
  <si>
    <t>Click "Schedule Product Haul"</t>
  </si>
  <si>
    <t>"Schedule Product Haul" form pups up</t>
  </si>
  <si>
    <t>Call sheet number is populated</t>
  </si>
  <si>
    <t>SURFACEmix LW PRO GP</t>
  </si>
  <si>
    <t>Base Blend is populated</t>
  </si>
  <si>
    <t>Base Blend Tonnage is selected</t>
  </si>
  <si>
    <t>Amount is filled</t>
  </si>
  <si>
    <t>Mix water is filled</t>
  </si>
  <si>
    <r>
      <rPr>
        <sz val="10"/>
        <rFont val="Calibri"/>
        <family val="2"/>
      </rPr>
      <t>Load to An Existing Haul</t>
    </r>
    <r>
      <rPr>
        <sz val="10"/>
        <rFont val="宋体"/>
        <family val="3"/>
        <charset val="134"/>
      </rPr>
      <t>、</t>
    </r>
    <r>
      <rPr>
        <sz val="10"/>
        <rFont val="Calibri"/>
        <family val="2"/>
      </rPr>
      <t>Go With Crew</t>
    </r>
    <r>
      <rPr>
        <sz val="10"/>
        <rFont val="宋体"/>
        <family val="3"/>
        <charset val="134"/>
      </rPr>
      <t>、</t>
    </r>
    <r>
      <rPr>
        <sz val="10"/>
        <rFont val="Calibri"/>
        <family val="2"/>
      </rPr>
      <t>Estimated Load Time</t>
    </r>
    <r>
      <rPr>
        <sz val="10"/>
        <rFont val="宋体"/>
        <family val="3"/>
        <charset val="134"/>
      </rPr>
      <t>、</t>
    </r>
    <r>
      <rPr>
        <sz val="10"/>
        <rFont val="Calibri"/>
        <family val="2"/>
      </rPr>
      <t>Expected On Location Time</t>
    </r>
    <r>
      <rPr>
        <sz val="10"/>
        <rFont val="宋体"/>
        <family val="3"/>
        <charset val="134"/>
      </rPr>
      <t>、</t>
    </r>
    <r>
      <rPr>
        <sz val="10"/>
        <rFont val="Calibri"/>
        <family val="2"/>
      </rPr>
      <t>Estimated Travel Time</t>
    </r>
    <r>
      <rPr>
        <sz val="10"/>
        <rFont val="宋体"/>
        <family val="3"/>
        <charset val="134"/>
      </rPr>
      <t>、</t>
    </r>
    <r>
      <rPr>
        <sz val="10"/>
        <rFont val="Calibri"/>
        <family val="2"/>
      </rPr>
      <t>Third Party</t>
    </r>
    <r>
      <rPr>
        <sz val="10"/>
        <rFont val="宋体"/>
        <family val="3"/>
        <charset val="134"/>
      </rPr>
      <t>、</t>
    </r>
    <r>
      <rPr>
        <sz val="10"/>
        <rFont val="Calibri"/>
        <family val="2"/>
      </rPr>
      <t>Crew is show</t>
    </r>
  </si>
  <si>
    <t>Blend Test is not selected</t>
  </si>
  <si>
    <t>none</t>
  </si>
  <si>
    <t>Bulk Plant dropdown box shows "None"</t>
  </si>
  <si>
    <t>Load to Bin dropdown box shows "None"</t>
  </si>
  <si>
    <t>not selected</t>
  </si>
  <si>
    <t>Load to An Existing Haul is not selected</t>
  </si>
  <si>
    <t>Go With Crew is not selected</t>
  </si>
  <si>
    <t>dateTime now</t>
  </si>
  <si>
    <t>Estimated Load Time  value is datetime of now</t>
  </si>
  <si>
    <t>Expected On Location Time  value is datetime of now</t>
  </si>
  <si>
    <t>Estimated Travel Time is filled</t>
  </si>
  <si>
    <t>Third Party is not selected</t>
  </si>
  <si>
    <t>Crew dropdown box shows "None"</t>
  </si>
  <si>
    <t>Comments is not filled</t>
  </si>
  <si>
    <t>Fill out Amount (&lt; blend amount)</t>
  </si>
  <si>
    <t>open "Bulk Plant" dropdown list</t>
  </si>
  <si>
    <t>Bulk Plant options are listed</t>
  </si>
  <si>
    <t>Selct "GP Bulk Plant"</t>
  </si>
  <si>
    <t>GP Bulk Plant</t>
  </si>
  <si>
    <t>Dropdown list is closed, "GP Bulk Plant" is displayed in the box</t>
  </si>
  <si>
    <t>Open "Load to Bin" dropdown list</t>
  </si>
  <si>
    <t>Bins in the bin column are listed:
none
1892</t>
  </si>
  <si>
    <t>none
1892</t>
  </si>
  <si>
    <t>Select bin "1892"</t>
  </si>
  <si>
    <t>Dropdown list is closed, "1892" is displayed in the box</t>
  </si>
  <si>
    <t xml:space="preserve">Click on "Estimated Load Time" calendar icon </t>
  </si>
  <si>
    <t>Calendar control pops up with date and time selectors</t>
  </si>
  <si>
    <t>Selct today date and 1 hour after current time</t>
  </si>
  <si>
    <t>dateTime now after 1 hour</t>
  </si>
  <si>
    <t xml:space="preserve">Click on "Expected On Location Time" calendar icon </t>
  </si>
  <si>
    <t>Selct today date and 4 hour after current time</t>
  </si>
  <si>
    <t>dateTime now after 3 hour</t>
  </si>
  <si>
    <t>Enter 2 in "Estimated Travel Time"</t>
  </si>
  <si>
    <t>Open "Crew" dropdown list</t>
  </si>
  <si>
    <t>Crew options are listed</t>
  </si>
  <si>
    <t xml:space="preserve">Select the available crew </t>
  </si>
  <si>
    <t xml:space="preserve"> 446107 | 745040</t>
  </si>
  <si>
    <t>Dropdown list is closed, crew name is displayed in the box</t>
  </si>
  <si>
    <t>Click "Save" button</t>
  </si>
  <si>
    <t>"Schedule Product Haul" form is closed without errors</t>
  </si>
  <si>
    <r>
      <rPr>
        <sz val="10"/>
        <color rgb="FFFF0000"/>
        <rFont val="Calibri"/>
        <family val="2"/>
      </rPr>
      <t>confirm is pop 1:</t>
    </r>
    <r>
      <rPr>
        <sz val="10"/>
        <rFont val="Calibri"/>
        <family val="2"/>
      </rPr>
      <t xml:space="preserve">
Alert: Bin is overloaded.
Bin 1892 remaining loadable capacity is 0t.
Currently scheduled 1t.
Do you want to continue the operation?
</t>
    </r>
    <r>
      <rPr>
        <sz val="10"/>
        <color rgb="FFFF0000"/>
        <rFont val="Calibri"/>
        <family val="2"/>
      </rPr>
      <t>confirm is pop 2:</t>
    </r>
    <r>
      <rPr>
        <sz val="10"/>
        <rFont val="Calibri"/>
        <family val="2"/>
      </rPr>
      <t xml:space="preserve">
Scheduled blend amount is more than selected blend required amount.
Click "Yes" to continue ,Click "No" to return.</t>
    </r>
  </si>
  <si>
    <t>page refresh</t>
  </si>
  <si>
    <t>mouse move to "cancel Product Haul" Triangle  icon</t>
  </si>
  <si>
    <t>second level Context menu "[Crew Description]-[Expected On Location Time]" show</t>
  </si>
  <si>
    <t>mouse move to second level Context menu "[Crew Description]-[Expected On Location Time]" of the show sheet's one Triangle  icon</t>
  </si>
  <si>
    <t>third level Context menu "[Base Blend]+Additives-[Amount]" show and disabled</t>
  </si>
  <si>
    <t>mouse move to "Re-schedule Product Haul" Triangle  icon</t>
  </si>
  <si>
    <t>the second step context menu is show,the just add schedule is in the contest menu.</t>
  </si>
  <si>
    <t>second level Context menu "[Crew Description]-[Expected On Location Time]" show and disabled</t>
  </si>
  <si>
    <t>third level Context menu "[Base Blend]+Additives-[Amount]" show and not disabled</t>
  </si>
  <si>
    <t>Click "Product Haul" in top menu</t>
  </si>
  <si>
    <t>Product Haul list is loaded</t>
  </si>
  <si>
    <t>The first record in the product haul list is the one just created</t>
  </si>
  <si>
    <t>the colume of Driver is ','. 
other columes is filled.</t>
  </si>
  <si>
    <t>Click on the first record in product load list</t>
  </si>
  <si>
    <t>First record is highlighted</t>
  </si>
  <si>
    <t>Click on "Print" icon in toolbar</t>
  </si>
  <si>
    <t>Load Sheet page is open, "Blend Breakdown Sheet" and "Blend Load Sheet" are displayed</t>
  </si>
  <si>
    <t>Both sheets' header section data are printed as same as the data filled in for the product haul</t>
  </si>
  <si>
    <t>End of Test Case</t>
  </si>
  <si>
    <t>UC001.2-Schedule Product Haul From Rig Job Blend</t>
  </si>
  <si>
    <r>
      <rPr>
        <sz val="10"/>
        <rFont val="宋体"/>
        <family val="3"/>
        <charset val="134"/>
      </rPr>
      <t>Schedule Product Haul From Rig Job Blend  (</t>
    </r>
    <r>
      <rPr>
        <sz val="10"/>
        <color rgb="FFFF0000"/>
        <rFont val="宋体"/>
        <family val="3"/>
        <charset val="134"/>
      </rPr>
      <t>Blend Test checkbox is checked</t>
    </r>
    <r>
      <rPr>
        <sz val="10"/>
        <rFont val="宋体"/>
        <family val="3"/>
        <charset val="134"/>
      </rPr>
      <t>)</t>
    </r>
  </si>
  <si>
    <t>UC001-02</t>
  </si>
  <si>
    <t>Rig job is pending, Rig Bin exists and is empty, a crew is available,this Call Sheet has schedule amount 1.</t>
  </si>
  <si>
    <t>Value</t>
  </si>
  <si>
    <t>Result</t>
  </si>
  <si>
    <t xml:space="preserve">click checkbox blend test </t>
  </si>
  <si>
    <r>
      <rPr>
        <sz val="10"/>
        <rFont val="Calibri"/>
        <family val="2"/>
      </rPr>
      <t>Load to An Existing Haul</t>
    </r>
    <r>
      <rPr>
        <sz val="10"/>
        <rFont val="宋体"/>
        <family val="3"/>
        <charset val="134"/>
      </rPr>
      <t>、</t>
    </r>
    <r>
      <rPr>
        <sz val="10"/>
        <rFont val="Calibri"/>
        <family val="2"/>
      </rPr>
      <t>Go With Crew</t>
    </r>
    <r>
      <rPr>
        <sz val="10"/>
        <rFont val="宋体"/>
        <family val="3"/>
        <charset val="134"/>
      </rPr>
      <t>、</t>
    </r>
    <r>
      <rPr>
        <sz val="10"/>
        <rFont val="Calibri"/>
        <family val="2"/>
      </rPr>
      <t>Estimated Load Time</t>
    </r>
    <r>
      <rPr>
        <sz val="10"/>
        <rFont val="宋体"/>
        <family val="3"/>
        <charset val="134"/>
      </rPr>
      <t>、</t>
    </r>
    <r>
      <rPr>
        <sz val="10"/>
        <rFont val="Calibri"/>
        <family val="2"/>
      </rPr>
      <t>Expected On Location Time</t>
    </r>
    <r>
      <rPr>
        <sz val="10"/>
        <rFont val="宋体"/>
        <family val="3"/>
        <charset val="134"/>
      </rPr>
      <t>、</t>
    </r>
    <r>
      <rPr>
        <sz val="10"/>
        <rFont val="Calibri"/>
        <family val="2"/>
      </rPr>
      <t>Estimated Travel Time</t>
    </r>
    <r>
      <rPr>
        <sz val="10"/>
        <rFont val="宋体"/>
        <family val="3"/>
        <charset val="134"/>
      </rPr>
      <t>、</t>
    </r>
    <r>
      <rPr>
        <sz val="10"/>
        <rFont val="Calibri"/>
        <family val="2"/>
      </rPr>
      <t>Third Party</t>
    </r>
    <r>
      <rPr>
        <sz val="10"/>
        <rFont val="宋体"/>
        <family val="3"/>
        <charset val="134"/>
      </rPr>
      <t>、</t>
    </r>
    <r>
      <rPr>
        <sz val="10"/>
        <rFont val="Calibri"/>
        <family val="2"/>
      </rPr>
      <t>Crew is HIDE</t>
    </r>
  </si>
  <si>
    <t>Bins in the bin column are listed
none
2039M</t>
  </si>
  <si>
    <t>Select bin "####"</t>
  </si>
  <si>
    <t>2039M</t>
  </si>
  <si>
    <t>Dropdown list is closed, "####" is displayed in the box</t>
  </si>
  <si>
    <t xml:space="preserve">
</t>
  </si>
  <si>
    <t>the name is blend in test</t>
  </si>
  <si>
    <t>the colume of "Primary Unit" is empty.
the colume of Tractor Unit is empty.
the colume of Driver is  empty. 
other columes is filled.</t>
  </si>
  <si>
    <t>UC001.3-Schedule Product Haul From Rig Job Blend</t>
  </si>
  <si>
    <r>
      <rPr>
        <sz val="10"/>
        <rFont val="宋体"/>
        <family val="3"/>
        <charset val="134"/>
      </rPr>
      <t>Schedule Product Haul From Rig Job Blend  (</t>
    </r>
    <r>
      <rPr>
        <sz val="10"/>
        <color rgb="FFFF0000"/>
        <rFont val="宋体"/>
        <family val="3"/>
        <charset val="134"/>
      </rPr>
      <t>Load to An Existing Haul checkboxs is checked</t>
    </r>
    <r>
      <rPr>
        <sz val="10"/>
        <rFont val="宋体"/>
        <family val="3"/>
        <charset val="134"/>
      </rPr>
      <t>)</t>
    </r>
  </si>
  <si>
    <t>UC001-03</t>
  </si>
  <si>
    <t>has Existing Haul</t>
  </si>
  <si>
    <t>this Call Sheet hashas all schedule amount 2.</t>
  </si>
  <si>
    <t>Bins in the bin column are listed
none
1892</t>
  </si>
  <si>
    <t>Load to An Existing Haul is checked</t>
  </si>
  <si>
    <r>
      <rPr>
        <sz val="10"/>
        <rFont val="Calibri"/>
        <family val="2"/>
      </rPr>
      <t>Go With Crew</t>
    </r>
    <r>
      <rPr>
        <sz val="10"/>
        <rFont val="宋体"/>
        <family val="3"/>
        <charset val="134"/>
      </rPr>
      <t>、</t>
    </r>
    <r>
      <rPr>
        <sz val="10"/>
        <rFont val="Calibri"/>
        <family val="2"/>
      </rPr>
      <t>Estimated Load Time</t>
    </r>
    <r>
      <rPr>
        <sz val="10"/>
        <rFont val="宋体"/>
        <family val="3"/>
        <charset val="134"/>
      </rPr>
      <t>、</t>
    </r>
    <r>
      <rPr>
        <sz val="10"/>
        <rFont val="Calibri"/>
        <family val="2"/>
      </rPr>
      <t>Expected On Location Time</t>
    </r>
    <r>
      <rPr>
        <sz val="10"/>
        <rFont val="宋体"/>
        <family val="3"/>
        <charset val="134"/>
      </rPr>
      <t>、</t>
    </r>
    <r>
      <rPr>
        <sz val="10"/>
        <rFont val="Calibri"/>
        <family val="2"/>
      </rPr>
      <t>Estimated Travel Time</t>
    </r>
    <r>
      <rPr>
        <sz val="10"/>
        <rFont val="宋体"/>
        <family val="3"/>
        <charset val="134"/>
      </rPr>
      <t>、</t>
    </r>
    <r>
      <rPr>
        <sz val="10"/>
        <rFont val="Calibri"/>
        <family val="2"/>
      </rPr>
      <t>Third Party</t>
    </r>
    <r>
      <rPr>
        <sz val="10"/>
        <rFont val="宋体"/>
        <family val="3"/>
        <charset val="134"/>
      </rPr>
      <t>、</t>
    </r>
    <r>
      <rPr>
        <sz val="10"/>
        <rFont val="Calibri"/>
        <family val="2"/>
      </rPr>
      <t>Crew is hidden,Existing Haul is show.</t>
    </r>
  </si>
  <si>
    <t>Open "Existing Haul" dropdown list</t>
  </si>
  <si>
    <t>Existing Haul options are listed</t>
  </si>
  <si>
    <t xml:space="preserve">Select the Existing Haul </t>
  </si>
  <si>
    <t>Dropdown list is closed, Existing Haul name is displayed in the box</t>
  </si>
  <si>
    <r>
      <rPr>
        <sz val="10"/>
        <color rgb="FFFF0000"/>
        <rFont val="Calibri"/>
        <family val="2"/>
      </rPr>
      <t>confirm is pop 1:</t>
    </r>
    <r>
      <rPr>
        <sz val="10"/>
        <rFont val="Calibri"/>
        <family val="2"/>
      </rPr>
      <t xml:space="preserve">
Alert: Bin is overloaded.
Bin 1892 remaining loadable capacity is 0t.
1 t on the way,
Currently scheduled 1t.
Do you want to continue the operation?
</t>
    </r>
  </si>
  <si>
    <t>third level Context menu "[Base Blend]+Additives-[Amount]" show two row is old schedule and  disabled</t>
  </si>
  <si>
    <t>second level Context menu "[Crew Description]-[Expected On Location Time]"</t>
  </si>
  <si>
    <t>third level Context menu "[Base Blend]+Additives-[Amount]"  show two row is old schedule</t>
  </si>
  <si>
    <t>the colume of "Primary Unit" is empty.
the colume of Tractor Unit is empty.
the colume of Driver is ','. 
other columes is filled.</t>
  </si>
  <si>
    <t>UC001.4-Schedule Product Haul From Rig Job Blend</t>
  </si>
  <si>
    <r>
      <rPr>
        <sz val="10"/>
        <rFont val="宋体"/>
        <family val="3"/>
        <charset val="134"/>
      </rPr>
      <t>Schedule Product Haul From Rig Job Blend  (</t>
    </r>
    <r>
      <rPr>
        <sz val="10"/>
        <color rgb="FFFF0000"/>
        <rFont val="宋体"/>
        <family val="3"/>
        <charset val="134"/>
      </rPr>
      <t>Third Party checkbox checked</t>
    </r>
    <r>
      <rPr>
        <sz val="10"/>
        <rFont val="宋体"/>
        <family val="3"/>
        <charset val="134"/>
      </rPr>
      <t>)</t>
    </r>
  </si>
  <si>
    <t>UC001-04</t>
  </si>
  <si>
    <t xml:space="preserve"> </t>
  </si>
  <si>
    <t>has Third Party Crew</t>
  </si>
  <si>
    <t>this Call Sheet has all schedule amount 6.</t>
  </si>
  <si>
    <t>Click on "Expected On Location Time" calendar icon</t>
  </si>
  <si>
    <t>dateTime now after 4 hour</t>
  </si>
  <si>
    <t>Enter 3 in "Estimated Travel Time"</t>
  </si>
  <si>
    <t>Third Party checkbox click</t>
  </si>
  <si>
    <t>Third Party checkbox checked</t>
  </si>
  <si>
    <t>CREW changed to Third Party Crew</t>
  </si>
  <si>
    <t>Open "Third Party Crew" dropdown list</t>
  </si>
  <si>
    <t>Third Party Crew options are listed</t>
  </si>
  <si>
    <t>Slyziuk Trucking | 446136</t>
  </si>
  <si>
    <t>page is refresh</t>
  </si>
  <si>
    <r>
      <rPr>
        <sz val="10"/>
        <color rgb="FFFF0000"/>
        <rFont val="Calibri"/>
        <family val="2"/>
      </rPr>
      <t>confirm is pop 1:</t>
    </r>
    <r>
      <rPr>
        <sz val="10"/>
        <rFont val="Calibri"/>
        <family val="2"/>
      </rPr>
      <t xml:space="preserve">
Alert: Bin is overloaded.
Bin 1892 remaining loadable capacity is 0t.
2 t on the way,
Currently scheduled 3t.
Do you want to continue the operation?</t>
    </r>
    <r>
      <rPr>
        <sz val="10"/>
        <color rgb="FFFF0000"/>
        <rFont val="Calibri"/>
        <family val="2"/>
      </rPr>
      <t xml:space="preserve">
</t>
    </r>
  </si>
  <si>
    <t>ALL columes is filled.</t>
  </si>
  <si>
    <t>UC001.5-Schedule Product Haul From Rig Job Blend</t>
  </si>
  <si>
    <r>
      <rPr>
        <sz val="10"/>
        <rFont val="宋体"/>
        <family val="3"/>
        <charset val="134"/>
      </rPr>
      <t>Schedule Product Haul From Rig Job Blend  (</t>
    </r>
    <r>
      <rPr>
        <sz val="10"/>
        <color rgb="FFFF0000"/>
        <rFont val="宋体"/>
        <family val="3"/>
        <charset val="134"/>
      </rPr>
      <t>Go With Crew checked</t>
    </r>
    <r>
      <rPr>
        <sz val="10"/>
        <rFont val="宋体"/>
        <family val="3"/>
        <charset val="134"/>
      </rPr>
      <t>)</t>
    </r>
  </si>
  <si>
    <t>UC001-04-1</t>
  </si>
  <si>
    <t>click Go With Crew</t>
  </si>
  <si>
    <r>
      <rPr>
        <sz val="10"/>
        <rFont val="Calibri"/>
        <family val="2"/>
      </rPr>
      <t>Expected On Location Time</t>
    </r>
    <r>
      <rPr>
        <sz val="10"/>
        <rFont val="宋体"/>
        <family val="3"/>
        <charset val="134"/>
      </rPr>
      <t>、</t>
    </r>
    <r>
      <rPr>
        <sz val="10"/>
        <rFont val="Calibri"/>
        <family val="2"/>
      </rPr>
      <t>Estimated Travel Time is hide.</t>
    </r>
  </si>
  <si>
    <r>
      <rPr>
        <sz val="10"/>
        <color rgb="FFFF0000"/>
        <rFont val="Calibri"/>
        <family val="2"/>
      </rPr>
      <t xml:space="preserve">confirm is pop 1:
</t>
    </r>
    <r>
      <rPr>
        <sz val="10"/>
        <rFont val="Calibri"/>
        <family val="2"/>
      </rPr>
      <t xml:space="preserve">Alert: Bin is overloaded.
Bin 1892 remaining loadable capacity is 0t.
5 t on the way,
Currently scheduled 3t.
Do you want to continue the operation?
 </t>
    </r>
    <r>
      <rPr>
        <sz val="10"/>
        <color rgb="FFFF0000"/>
        <rFont val="Calibri"/>
        <family val="2"/>
      </rPr>
      <t xml:space="preserve">
</t>
    </r>
  </si>
  <si>
    <t>UC001.6-Schedule Product Haul From Rig Job Blend</t>
  </si>
  <si>
    <r>
      <rPr>
        <sz val="10"/>
        <rFont val="宋体"/>
        <family val="3"/>
        <charset val="134"/>
      </rPr>
      <t>Schedule Product Haul From Rig Job Blend  (</t>
    </r>
    <r>
      <rPr>
        <sz val="10"/>
        <color rgb="FFFF0000"/>
        <rFont val="宋体"/>
        <family val="3"/>
        <charset val="134"/>
      </rPr>
      <t>Go With Crew and Third Party checkboxs  checked</t>
    </r>
    <r>
      <rPr>
        <sz val="10"/>
        <rFont val="宋体"/>
        <family val="3"/>
        <charset val="134"/>
      </rPr>
      <t>)</t>
    </r>
  </si>
  <si>
    <t>UC001-05</t>
  </si>
  <si>
    <t>this Call Sheet has all schedule amount 9.</t>
  </si>
  <si>
    <t>Go With Crew CLICK</t>
  </si>
  <si>
    <t>IS SELECTED</t>
  </si>
  <si>
    <t>Bins in the bin column are listed</t>
  </si>
  <si>
    <t xml:space="preserve">Select the available THIRD PARTY crew </t>
  </si>
  <si>
    <r>
      <rPr>
        <sz val="10"/>
        <color rgb="FFFF0000"/>
        <rFont val="Calibri"/>
        <family val="2"/>
      </rPr>
      <t>confirm is pop 1:</t>
    </r>
    <r>
      <rPr>
        <sz val="10"/>
        <rFont val="Calibri"/>
        <family val="2"/>
      </rPr>
      <t xml:space="preserve">
Alert: Bin is overloaded.
Bin 1892 remaining loadable capacity is 0t.
8 t on the way,
Currently scheduled 3t.
Do you want to continue the operation?</t>
    </r>
  </si>
  <si>
    <t xml:space="preserve">
ALL columes is filled.</t>
  </si>
  <si>
    <t>UC001.7 Schedule Product Haul From Rig Job Blend</t>
  </si>
  <si>
    <r>
      <rPr>
        <sz val="10"/>
        <rFont val="宋体"/>
        <family val="3"/>
        <charset val="134"/>
      </rPr>
      <t>Schedule Product Haul From Rig Job Blend  (</t>
    </r>
    <r>
      <rPr>
        <sz val="10"/>
        <color rgb="FFFF0000"/>
        <rFont val="宋体"/>
        <family val="3"/>
        <charset val="134"/>
      </rPr>
      <t>Verify amount against blend requirements</t>
    </r>
    <r>
      <rPr>
        <sz val="10"/>
        <rFont val="宋体"/>
        <family val="3"/>
        <charset val="134"/>
      </rPr>
      <t>)</t>
    </r>
  </si>
  <si>
    <t>UC001-06</t>
  </si>
  <si>
    <t>this Call Sheet has all schedule amount 12.</t>
  </si>
  <si>
    <t>Fill out Amount (&gt;blend amount)</t>
  </si>
  <si>
    <t>Go With Crew CLICK - Wrong step, skip it</t>
  </si>
  <si>
    <t>IS SELECTED - should not be selected</t>
  </si>
  <si>
    <t>Select the available Third Party Crew</t>
  </si>
  <si>
    <t>Dropdown list is closed,  Crew name is displayed in the box</t>
  </si>
  <si>
    <t>Scheduled blend amount is more than selected blend required amount.
Click "Yes" to continue ,Click "No" to return.</t>
  </si>
  <si>
    <r>
      <rPr>
        <sz val="10"/>
        <color rgb="FFFF0000"/>
        <rFont val="Calibri"/>
        <family val="2"/>
      </rPr>
      <t xml:space="preserve">confirm is pop 1:
</t>
    </r>
    <r>
      <rPr>
        <sz val="10"/>
        <rFont val="Calibri"/>
        <family val="2"/>
      </rPr>
      <t>Alert: Bin is overloaded.
Bin 1892 remaining loadable capacity is 0t.
11 t on the way,
Currently scheduled 15t.
Do you want to continue the operation?</t>
    </r>
  </si>
  <si>
    <t>click "Yes" button</t>
  </si>
  <si>
    <t>the colume of Primary Unit is empty.
the colume of Tractor Unit is empty.
the colume of Driver is ','. 
other columes is filled.</t>
  </si>
  <si>
    <t>UC001.8 Schedule Product Haul From Rig Job Blend (Verify Rig Bin amount)</t>
  </si>
  <si>
    <r>
      <rPr>
        <sz val="10"/>
        <rFont val="宋体"/>
        <family val="3"/>
        <charset val="134"/>
      </rPr>
      <t>Schedule Product Haul From Rig Job Blend  (</t>
    </r>
    <r>
      <rPr>
        <sz val="10"/>
        <color rgb="FFFF0000"/>
        <rFont val="宋体"/>
        <family val="3"/>
        <charset val="134"/>
      </rPr>
      <t>Verify Rig Bin amount</t>
    </r>
    <r>
      <rPr>
        <sz val="10"/>
        <rFont val="宋体"/>
        <family val="3"/>
        <charset val="134"/>
      </rPr>
      <t>)</t>
    </r>
  </si>
  <si>
    <t>Call Sheet Number is new created!Rig Bin Amount is 0.Rig Bin amount IS 0.</t>
  </si>
  <si>
    <t>rig:FOX 7
job:Surface
bin: 2139
blend:22.4T</t>
  </si>
  <si>
    <t>Fill out Amount (&lt;blend amount)</t>
  </si>
  <si>
    <t>Bins in the bin column are listed
none
2042P
2139</t>
  </si>
  <si>
    <t>OPEN CONFIRM:
Alert: Bin is overloaded.
Bin 2139 remaining loadable capacity is 0t.
Currently scheduled 3t.
Do you want to continue the operation?"</t>
  </si>
  <si>
    <t>Schedule Product Haul" form is closed without errors</t>
  </si>
  <si>
    <t xml:space="preserve">
all columes is filled.</t>
  </si>
  <si>
    <t>UC001.9 Schedule Product Haul From Rig Job Blend (Verify Bulk Plant Bin amount)</t>
  </si>
  <si>
    <r>
      <rPr>
        <sz val="10"/>
        <rFont val="宋体"/>
        <family val="3"/>
        <charset val="134"/>
      </rPr>
      <t>Schedule Product Haul From Rig Job Blend (</t>
    </r>
    <r>
      <rPr>
        <sz val="10"/>
        <color rgb="FFFF0000"/>
        <rFont val="宋体"/>
        <family val="3"/>
        <charset val="134"/>
      </rPr>
      <t>Verify Bulk Plant Bin amount</t>
    </r>
    <r>
      <rPr>
        <sz val="10"/>
        <rFont val="宋体"/>
        <family val="3"/>
        <charset val="134"/>
      </rPr>
      <t>)</t>
    </r>
  </si>
  <si>
    <t>This is extension of UC001.2</t>
  </si>
  <si>
    <t>BLEND TEST</t>
  </si>
  <si>
    <t>rig:FOX 7
job:Production
blend:60T</t>
  </si>
  <si>
    <t>ASC IV</t>
  </si>
  <si>
    <t>Fill out Amount (&gt;Bulk Plant Bin amount)</t>
  </si>
  <si>
    <t>Blend test is on</t>
  </si>
  <si>
    <t xml:space="preserve">Bins assigned to selected bulk plant in Bulk Plant board are listed.
</t>
  </si>
  <si>
    <t>LD 4</t>
  </si>
  <si>
    <t>OPEN CONFIRM:
Alert: Bin is overloaded.
Bin LD 6 remaining loadable capacity is 0t.
Currently scheduled 10t.
Do you want to continue the operation?"</t>
  </si>
  <si>
    <t xml:space="preserve">Bin </t>
  </si>
  <si>
    <t>Click "Yes" in the pop-up confirm window.</t>
  </si>
  <si>
    <t>pop-up confirm window is closed.</t>
  </si>
  <si>
    <t>RigBoard is refreshed.</t>
  </si>
  <si>
    <t>Move mouse to "Re-schedule Product Haul" arrow  icon</t>
  </si>
  <si>
    <t>A context menu is shown up,  "Blend in Testing" is shown in the menu list</t>
  </si>
  <si>
    <t>Continue moving mouse over arrow icon after "Blend in Testing"</t>
  </si>
  <si>
    <t>A context menu is shown up,  "XXXXX + Additives 10t" is shown in the menu list</t>
  </si>
  <si>
    <t>Move mouse away from context menus</t>
  </si>
  <si>
    <t>Context menus disppear</t>
  </si>
  <si>
    <t>UC001.10 Schedule Product Haul From Rig Job Blend (Blend section set Need Field Testing)</t>
  </si>
  <si>
    <t>The "Need Field Testing?" flag is toggled in the selected blend record in callsheet. Schedule product haul will toggle "Blend Test" automatically.</t>
  </si>
  <si>
    <t>create new callsheet number 1098493. The "Need Field Testing?" flag is toggled in the selected blend record in callsheet.</t>
  </si>
  <si>
    <t>rig:PD 535
job:Surface
bin: 2139
blend:29.9T</t>
  </si>
  <si>
    <t>Proteus Core</t>
  </si>
  <si>
    <t>Blend Test is toggled</t>
  </si>
  <si>
    <t>2109M</t>
  </si>
  <si>
    <t xml:space="preserve">
Test Script</t>
  </si>
  <si>
    <t>Assign Bin From Bin</t>
  </si>
  <si>
    <t>submit save without any error.</t>
  </si>
  <si>
    <t>Assign Bin From Bin(click confirm No button)</t>
  </si>
  <si>
    <t>UC002.1-Assign Bin From Bin</t>
  </si>
  <si>
    <t>UC002-01</t>
  </si>
  <si>
    <t>BinInformation Add Or Update</t>
  </si>
  <si>
    <t>Assign Bin From Rig Job Blend</t>
  </si>
  <si>
    <r>
      <rPr>
        <sz val="10"/>
        <rFont val="Calibri"/>
        <family val="2"/>
      </rPr>
      <t>BinType</t>
    </r>
    <r>
      <rPr>
        <sz val="10"/>
        <rFont val="宋体"/>
        <family val="3"/>
        <charset val="134"/>
      </rPr>
      <t xml:space="preserve"> Switch，</t>
    </r>
    <r>
      <rPr>
        <sz val="10"/>
        <rFont val="Calibri"/>
        <family val="2"/>
      </rPr>
      <t>Different BinType has different PodCount,if bintype is laydown the PodCount is 3,else the PodCount is 1.</t>
    </r>
  </si>
  <si>
    <r>
      <rPr>
        <sz val="10"/>
        <rFont val="Calibri"/>
        <family val="2"/>
      </rPr>
      <t>BinType</t>
    </r>
    <r>
      <rPr>
        <sz val="10"/>
        <rFont val="宋体"/>
        <family val="3"/>
        <charset val="134"/>
      </rPr>
      <t xml:space="preserve"> has exists value</t>
    </r>
  </si>
  <si>
    <t>Evan</t>
  </si>
  <si>
    <t>2022.01.06</t>
  </si>
  <si>
    <t>value</t>
  </si>
  <si>
    <t>result</t>
  </si>
  <si>
    <t xml:space="preserve">Right-click on a Bin column </t>
  </si>
  <si>
    <t>Click "Assign A Bin"</t>
  </si>
  <si>
    <t>"Assign Bin" form pups up</t>
  </si>
  <si>
    <r>
      <rPr>
        <sz val="10"/>
        <rFont val="Arial"/>
        <family val="2"/>
      </rPr>
      <t>Type</t>
    </r>
    <r>
      <rPr>
        <sz val="10"/>
        <rFont val="宋体"/>
        <family val="3"/>
        <charset val="134"/>
      </rPr>
      <t xml:space="preserve"> dropdown box shows "None"</t>
    </r>
  </si>
  <si>
    <r>
      <rPr>
        <sz val="10"/>
        <rFont val="Calibri"/>
        <family val="2"/>
      </rPr>
      <t xml:space="preserve">Bin Number </t>
    </r>
    <r>
      <rPr>
        <sz val="10"/>
        <rFont val="宋体"/>
        <family val="3"/>
        <charset val="134"/>
      </rPr>
      <t>dropdown box shows "None"</t>
    </r>
  </si>
  <si>
    <r>
      <rPr>
        <sz val="10"/>
        <rFont val="Calibri"/>
        <family val="2"/>
      </rPr>
      <t xml:space="preserve">Pod Count  </t>
    </r>
    <r>
      <rPr>
        <sz val="10"/>
        <rFont val="宋体"/>
        <family val="3"/>
        <charset val="134"/>
      </rPr>
      <t>is filled 0,is readonley</t>
    </r>
  </si>
  <si>
    <r>
      <rPr>
        <sz val="10"/>
        <rFont val="Calibri"/>
        <family val="2"/>
      </rPr>
      <t xml:space="preserve">Volume </t>
    </r>
    <r>
      <rPr>
        <sz val="10"/>
        <rFont val="宋体"/>
        <family val="3"/>
        <charset val="134"/>
      </rPr>
      <t>is filled 0,is readonley</t>
    </r>
  </si>
  <si>
    <t>open "Type" dropdown list</t>
  </si>
  <si>
    <t>Type options are listed</t>
  </si>
  <si>
    <t>select "SILO_BLEND TRAIN"</t>
  </si>
  <si>
    <t>SILO_BLEND TRAIN</t>
  </si>
  <si>
    <t>Dropdown list is closed, "SILO_BLEND TRAIN" is displayed in the box</t>
  </si>
  <si>
    <t>Bin Number auto populate</t>
  </si>
  <si>
    <t>Pod Count auto populate</t>
  </si>
  <si>
    <t>Pod Count is not auto populate</t>
  </si>
  <si>
    <t>Volume auto populate</t>
  </si>
  <si>
    <t>Pod part show,Pod part count by PodCount,Every Pod Part include input name and input volume,input name value is Bin Number value+"-"+podindex.</t>
  </si>
  <si>
    <t>pod1:
name:2093
value:empty</t>
  </si>
  <si>
    <t>Click "save" Button</t>
  </si>
  <si>
    <t>confirm window pops up</t>
  </si>
  <si>
    <t>confirm "Add 1 Pod?" open</t>
  </si>
  <si>
    <r>
      <rPr>
        <sz val="10"/>
        <rFont val="宋体"/>
        <family val="3"/>
        <charset val="134"/>
      </rPr>
      <t>Click "</t>
    </r>
    <r>
      <rPr>
        <sz val="10"/>
        <rFont val="Calibri"/>
        <family val="2"/>
      </rPr>
      <t>Yes" Button</t>
    </r>
  </si>
  <si>
    <t>afeter submit save,whole web page refresh</t>
  </si>
  <si>
    <t>click "Yes" Button only comfirm window hide</t>
  </si>
  <si>
    <t>Web Page Refresh Complate</t>
  </si>
  <si>
    <t xml:space="preserve">the new pods has show in Bin column </t>
  </si>
  <si>
    <t>Bin Add 2093</t>
  </si>
  <si>
    <t>UC002.2-Assign Bin From Rig Job Blend</t>
  </si>
  <si>
    <t>Assign Bin From Rig Job Blend(click confirm No button)</t>
  </si>
  <si>
    <t>UC002-02</t>
  </si>
  <si>
    <r>
      <rPr>
        <sz val="10"/>
        <rFont val="宋体"/>
        <family val="3"/>
        <charset val="134"/>
      </rPr>
      <t>Click "</t>
    </r>
    <r>
      <rPr>
        <sz val="10"/>
        <rFont val="Calibri"/>
        <family val="2"/>
      </rPr>
      <t>No" Button</t>
    </r>
  </si>
  <si>
    <t>confirm window hide</t>
  </si>
  <si>
    <t>UC003-Release Bin  From Bin</t>
  </si>
  <si>
    <t>Release Bin From Bin</t>
  </si>
  <si>
    <t>pod release without any error.</t>
  </si>
  <si>
    <t>UC003.1-Release Bin From Bin</t>
  </si>
  <si>
    <t>UC003-01</t>
  </si>
  <si>
    <t>more pod of One bin all release</t>
  </si>
  <si>
    <t>uc002.1</t>
  </si>
  <si>
    <t>Click "Release Bin"</t>
  </si>
  <si>
    <t>confirm pops up"Are you sure you want to delete this BinInfmations"</t>
  </si>
  <si>
    <t>click button of yes</t>
  </si>
  <si>
    <t>save submit without any error and page refresh</t>
  </si>
  <si>
    <t>Right-click on a Bin column of just release bin</t>
  </si>
  <si>
    <t>the all binInformations of "Assign Bin" one times removed</t>
  </si>
  <si>
    <t>UC004-Adjust Blend Amount From Bin</t>
  </si>
  <si>
    <t>Adjust Blend Amount From Bin</t>
  </si>
  <si>
    <t>UC004.1-Adjust Blend Amount</t>
  </si>
  <si>
    <t>UC004-01</t>
  </si>
  <si>
    <t>UC002.1</t>
  </si>
  <si>
    <t>Right-click on a Bin column</t>
  </si>
  <si>
    <t>Click "Adjust Blend Amount"</t>
  </si>
  <si>
    <t>"Adjust Blend Amount"  form pups up</t>
  </si>
  <si>
    <r>
      <t>quantity</t>
    </r>
    <r>
      <rPr>
        <sz val="10"/>
        <rFont val="宋体"/>
        <family val="3"/>
        <charset val="134"/>
      </rPr>
      <t xml:space="preserve"> is populated</t>
    </r>
  </si>
  <si>
    <t>description  is empty</t>
  </si>
  <si>
    <t>Adjust quality value</t>
  </si>
  <si>
    <t>Adjust description value</t>
  </si>
  <si>
    <t>submit save without any error  page redirect to ResourceBoard</t>
  </si>
  <si>
    <t>click top menu"Rig Board"</t>
  </si>
  <si>
    <t>page redirect to Rib board</t>
  </si>
  <si>
    <t>Right-click on a Bin column of just Adjust one</t>
  </si>
  <si>
    <t>quantity is populated as just filled</t>
  </si>
  <si>
    <t xml:space="preserve">UC005- Reschedule Product Haul From Rig Job Blend </t>
  </si>
  <si>
    <t>Reschedule Product Haul From Rig Job Blend (Update Time Fields)</t>
  </si>
  <si>
    <t>Reschedule Product Haul From Rig Job Blend  (Change to Go with crew)</t>
  </si>
  <si>
    <t>Reschedule Product Haul From Rig Job Blend  (Change to  Not Go with Crew)</t>
  </si>
  <si>
    <t>Reschedule Product Haul From Rig Job Blend  (Change to Third party)</t>
  </si>
  <si>
    <t>Reschedule Product Haul From Rig Job Blend  (Change to Not Third party)</t>
  </si>
  <si>
    <t>Reschedule Product Haul From Rig Job Blend  (Change to  Third party and go with crew)</t>
  </si>
  <si>
    <t>Reschedule Product Haul From Rig Job Blend  (Third party and go with crew Change to Third party and not go with crew)</t>
  </si>
  <si>
    <t>Reschedule Product Haul From Rig Job Blend  (Third party and go with crew Change to not Third party and go with crew)</t>
  </si>
  <si>
    <t>Reschedule Product Haul From Rig Job Blend  (Third party and go with crew Change to not Third party and not go with crew)</t>
  </si>
  <si>
    <t>UC005.1-Reschedule Product Haul From Rig Job Blend</t>
  </si>
  <si>
    <t>UC005-01</t>
  </si>
  <si>
    <t>A product haul to rig bin is scheduled, Estimated Load Time or Expected On Location Time, Estimated Travel Time is changed</t>
  </si>
  <si>
    <t>Reschedule Product Haul From Rig Job Blend</t>
  </si>
  <si>
    <t>Change product haul Estimated Load Time or Expected On Location Time, Estimated Travel Time</t>
  </si>
  <si>
    <t>UC001.1</t>
  </si>
  <si>
    <t>2022.01.07</t>
  </si>
  <si>
    <t>Input value</t>
  </si>
  <si>
    <t>Actual  Result</t>
  </si>
  <si>
    <t>mouse move to "Re-schedule Product Haul"  arrow  icon</t>
  </si>
  <si>
    <t>second level Context menu show up, "[Crew Description]-[Expected On Location Time]" link shows in the the menu list.</t>
  </si>
  <si>
    <t>Click second level Context menu ""[Crew Description]-[Expected On Location Time]""</t>
  </si>
  <si>
    <t>Reshedule Product Haul window pops up</t>
  </si>
  <si>
    <t>Blend Test checkbox is not toggled and read-only</t>
  </si>
  <si>
    <t>Go With Crew  is not  toggled</t>
  </si>
  <si>
    <t>Estimated Load Time is populated</t>
  </si>
  <si>
    <t>Expected On Location Time is populated</t>
  </si>
  <si>
    <t>Estimated Travel Time is populated</t>
  </si>
  <si>
    <t>Third Party is not  toggled</t>
  </si>
  <si>
    <t>Crew dropdown box shows "[Crew Description]"</t>
  </si>
  <si>
    <t>Enter new Estimated Load Time</t>
  </si>
  <si>
    <t>Calendar window pops up, select new date and time</t>
  </si>
  <si>
    <t>Enter new Expected On Location Time</t>
  </si>
  <si>
    <t>Enter new Estimated Travel Time</t>
  </si>
  <si>
    <t>new hours is entered</t>
  </si>
  <si>
    <t>VerifyQualityOfTheBin has error</t>
  </si>
  <si>
    <t>UC005.2-Reschedule Product Haul From Rig Job Blend</t>
  </si>
  <si>
    <t>UC005-02</t>
  </si>
  <si>
    <t>A product haul to rig bin is scheduled, it is changed to go with Crew</t>
  </si>
  <si>
    <t>Check "Go with Crew"</t>
  </si>
  <si>
    <t>"Go With Crew" checkbox is checked.</t>
  </si>
  <si>
    <t>"Expected On Location" checkbox disppear</t>
  </si>
  <si>
    <t>Bulker Crew schedule confirmation dialog pops up if schedule conficts</t>
  </si>
  <si>
    <t>UC005.3-Reschedule Product Haul From Rig Job Blend</t>
  </si>
  <si>
    <t>UC005-03</t>
  </si>
  <si>
    <t>UC001.5</t>
  </si>
  <si>
    <t>Go With Crew  is   toggled</t>
  </si>
  <si>
    <t>Third Party is  toggled</t>
  </si>
  <si>
    <t>No Check "Go with Crew"</t>
  </si>
  <si>
    <t>"Go With Crew" checkbox is Not checked.</t>
  </si>
  <si>
    <t>Expected On Location Time show and filled</t>
  </si>
  <si>
    <t>Estimated Travel Time show and filled</t>
  </si>
  <si>
    <t>UC005.4-Reschedule Product Haul From Rig Job Blend</t>
  </si>
  <si>
    <t>UC005-04</t>
  </si>
  <si>
    <t>check "Third Party"</t>
  </si>
  <si>
    <t>"Third Party" checkbox is checked.</t>
  </si>
  <si>
    <t>Crew is hide</t>
  </si>
  <si>
    <t>“Third Party Crew” is show And filled None</t>
  </si>
  <si>
    <t>click “Third Party Crew”</t>
  </si>
  <si>
    <t>“Third Party Crew” open and show Third Party Crew list</t>
  </si>
  <si>
    <t>selected "Third Party Crew" item</t>
  </si>
  <si>
    <t>options list closed,"Third Party Crew" show with selected item</t>
  </si>
  <si>
    <t>UC005.5-Reschedule Product Haul From Rig Job Blend</t>
  </si>
  <si>
    <t>UC005-05</t>
  </si>
  <si>
    <t>UC001.4</t>
  </si>
  <si>
    <t>Third Party Crew  dropdown box shows "[Crew Description]"</t>
  </si>
  <si>
    <t>NOT check "Third Party"</t>
  </si>
  <si>
    <t>"Third Party" checkbox is not checked.</t>
  </si>
  <si>
    <t>“Third Party Crew” is hide</t>
  </si>
  <si>
    <t>“Crew” is show And filled None</t>
  </si>
  <si>
    <t>click “Crew”</t>
  </si>
  <si>
    <t>“Crew” open and show Crew list</t>
  </si>
  <si>
    <t>selected "Crew" item</t>
  </si>
  <si>
    <t>crew list close,"Crew" show selected item</t>
  </si>
  <si>
    <t>UC005.6-Reschedule Product Haul From Rig Job Blend</t>
  </si>
  <si>
    <t>click "Go with Crew"</t>
  </si>
  <si>
    <t>"Go with Crew" checkbox is checked.</t>
  </si>
  <si>
    <t>“Expected On Location Time” is hide</t>
  </si>
  <si>
    <t>“Estimated Travel Time” is hide</t>
  </si>
  <si>
    <t>UC005.7-Reschedule Product Haul From Rig Job Blend</t>
  </si>
  <si>
    <t>UC001.6</t>
  </si>
  <si>
    <t>Go With Crew  is  toggled</t>
  </si>
  <si>
    <t>"Go with Crew" checkbox is not checked.</t>
  </si>
  <si>
    <t>“Expected On Location Time” is show</t>
  </si>
  <si>
    <t>“Estimated Travel Time” is show</t>
  </si>
  <si>
    <t>UC005.8-Reschedule Product Haul From Rig Job Blend</t>
  </si>
  <si>
    <t>click "third party"</t>
  </si>
  <si>
    <t>"third party" checkbox is not checked.</t>
  </si>
  <si>
    <t xml:space="preserve">“third party crew” change to "crew" </t>
  </si>
  <si>
    <t>click "crew"</t>
  </si>
  <si>
    <t>select crew item</t>
  </si>
  <si>
    <t>UC005.9-Reschedule Product Haul From Rig Job Blend</t>
  </si>
  <si>
    <t>UC005.8-Reschedule Product Haul From Rig Job bin</t>
  </si>
  <si>
    <t>Reschedule Product Haul From Rig Job bin (Update Time Fields)</t>
  </si>
  <si>
    <t>UC007.1</t>
  </si>
  <si>
    <t>Go With Crew  is not  toggled and disabled</t>
  </si>
  <si>
    <t>UC005.9-Reschedule Product Haul From Rig Job bin</t>
  </si>
  <si>
    <t>Reschedule Product Haul From Rig Job Bin  (Change to Third party)</t>
  </si>
  <si>
    <t xml:space="preserve">Right-click on a rig job bin column </t>
  </si>
  <si>
    <t>UC005.10-Reschedule Product Haul From Rig Job bin</t>
  </si>
  <si>
    <t>Reschedule Product Haul From Rig Job Bin  (Change to Not Third party)</t>
  </si>
  <si>
    <t>UC007.4</t>
  </si>
  <si>
    <t>UC006-Reschedule Product Haul From Rig Job Blend</t>
  </si>
  <si>
    <t>Reschedule Product Haul Load From Blend  (Base Blend Tonnage And Total Blend Tonnage And Comment</t>
  </si>
  <si>
    <t>Reschedule Product Haul Load From Blend  (Amount And Mix Water)</t>
  </si>
  <si>
    <t>Reschedule Product Haul Load From Blend  (Bulk Plant And Load to Bin)</t>
  </si>
  <si>
    <t>Reschedule Product Haul Load From Blend  (Existing Hual)</t>
  </si>
  <si>
    <t>Reschedule Product Haul Load From Blend  (Blend Test)</t>
  </si>
  <si>
    <r>
      <rPr>
        <u/>
        <sz val="9"/>
        <color rgb="FF800080"/>
        <rFont val="Arial"/>
        <family val="2"/>
      </rPr>
      <t>Reschedule Product Haul Load From Blend  (Blend Test is checked</t>
    </r>
    <r>
      <rPr>
        <u/>
        <sz val="9"/>
        <color rgb="FF800080"/>
        <rFont val="宋体"/>
        <family val="3"/>
        <charset val="134"/>
      </rPr>
      <t>、</t>
    </r>
    <r>
      <rPr>
        <u/>
        <sz val="9"/>
        <color rgb="FF800080"/>
        <rFont val="Arial"/>
        <family val="2"/>
      </rPr>
      <t>Bulk Plant And Load to Bin)</t>
    </r>
  </si>
  <si>
    <t>Reschedule Product Haul Load From Blend  (Cancel Blend Test)</t>
  </si>
  <si>
    <r>
      <rPr>
        <sz val="10"/>
        <rFont val="Arial"/>
        <family val="2"/>
      </rPr>
      <t>Reschedule Product Haul Load From Blend  (Cancel Load to An Existing Haul</t>
    </r>
    <r>
      <rPr>
        <sz val="10"/>
        <rFont val="宋体"/>
        <family val="3"/>
        <charset val="134"/>
      </rPr>
      <t>、</t>
    </r>
    <r>
      <rPr>
        <sz val="10"/>
        <rFont val="Arial"/>
        <family val="2"/>
      </rPr>
      <t xml:space="preserve"> Estimated Load Time And Expected On Location Time And Estimated Travel Time)</t>
    </r>
  </si>
  <si>
    <r>
      <rPr>
        <sz val="10"/>
        <rFont val="Arial"/>
        <family val="2"/>
      </rPr>
      <t>Reschedule Product Haul Load From Blend  (Cancel Load to An Existing Haul</t>
    </r>
    <r>
      <rPr>
        <sz val="10"/>
        <rFont val="宋体"/>
        <family val="3"/>
        <charset val="134"/>
      </rPr>
      <t>、</t>
    </r>
    <r>
      <rPr>
        <sz val="10"/>
        <rFont val="Arial"/>
        <family val="2"/>
      </rPr>
      <t>Go with Crew)</t>
    </r>
  </si>
  <si>
    <r>
      <rPr>
        <sz val="10"/>
        <rFont val="Arial"/>
        <family val="2"/>
      </rPr>
      <t>Reschedule Product Haul Load From Blend  (Cancel Load to An Existing Haul</t>
    </r>
    <r>
      <rPr>
        <sz val="10"/>
        <rFont val="宋体"/>
        <family val="3"/>
        <charset val="134"/>
      </rPr>
      <t>、</t>
    </r>
    <r>
      <rPr>
        <sz val="10"/>
        <rFont val="Arial"/>
        <family val="2"/>
      </rPr>
      <t>Cancel Go with Crew)</t>
    </r>
  </si>
  <si>
    <r>
      <rPr>
        <sz val="10"/>
        <rFont val="Arial"/>
        <family val="2"/>
      </rPr>
      <t>Reschedule Product Haul Load From Blend  (Cancel Load to An Existing Haul</t>
    </r>
    <r>
      <rPr>
        <sz val="10"/>
        <rFont val="宋体"/>
        <family val="3"/>
        <charset val="134"/>
      </rPr>
      <t>、</t>
    </r>
    <r>
      <rPr>
        <sz val="10"/>
        <rFont val="Arial"/>
        <family val="2"/>
      </rPr>
      <t>Third Party)</t>
    </r>
  </si>
  <si>
    <r>
      <rPr>
        <sz val="10"/>
        <rFont val="Arial"/>
        <family val="2"/>
      </rPr>
      <t>Reschedule Product Haul Load From Blend  (Cancel Load to An Existing Haul</t>
    </r>
    <r>
      <rPr>
        <sz val="10"/>
        <rFont val="宋体"/>
        <family val="3"/>
        <charset val="134"/>
      </rPr>
      <t>、</t>
    </r>
    <r>
      <rPr>
        <sz val="10"/>
        <rFont val="Arial"/>
        <family val="2"/>
      </rPr>
      <t>Cancel Third Party)</t>
    </r>
  </si>
  <si>
    <r>
      <rPr>
        <sz val="10"/>
        <rFont val="Arial"/>
        <family val="2"/>
      </rPr>
      <t>Reschedule Product Haul Load From Blend  (Cancel Load to An Existing Haul</t>
    </r>
    <r>
      <rPr>
        <sz val="10"/>
        <rFont val="宋体"/>
        <family val="3"/>
        <charset val="134"/>
      </rPr>
      <t>、</t>
    </r>
    <r>
      <rPr>
        <sz val="10"/>
        <rFont val="Arial"/>
        <family val="2"/>
      </rPr>
      <t>Go With Crew and Third Party changed to cancel go with crew)</t>
    </r>
  </si>
  <si>
    <r>
      <rPr>
        <sz val="10"/>
        <rFont val="Arial"/>
        <family val="2"/>
      </rPr>
      <t>Reschedule Product Haul Load From Blend  (Cancel Load to An Existing Haul</t>
    </r>
    <r>
      <rPr>
        <sz val="10"/>
        <rFont val="宋体"/>
        <family val="3"/>
        <charset val="134"/>
      </rPr>
      <t>、</t>
    </r>
    <r>
      <rPr>
        <sz val="10"/>
        <rFont val="Arial"/>
        <family val="2"/>
      </rPr>
      <t>Go With Crew and Third Party changed to cancel third party)</t>
    </r>
  </si>
  <si>
    <r>
      <rPr>
        <sz val="10"/>
        <rFont val="Arial"/>
        <family val="2"/>
      </rPr>
      <t>Reschedule Product Haul Load From Blend  (Cancel Load to An Existing Haul</t>
    </r>
    <r>
      <rPr>
        <sz val="10"/>
        <rFont val="宋体"/>
        <family val="3"/>
        <charset val="134"/>
      </rPr>
      <t>、</t>
    </r>
    <r>
      <rPr>
        <sz val="10"/>
        <rFont val="Arial"/>
        <family val="2"/>
      </rPr>
      <t>Go With Crew and Third Party changed to cancel Go With Crew and third party)</t>
    </r>
  </si>
  <si>
    <t>UC006.1-Reschedule Product Haul Load From Blend</t>
  </si>
  <si>
    <t>Reschedule Product Haul Load From Blend  (Base Blend Tonnage And Total Blend Tonnage And Comments)</t>
  </si>
  <si>
    <t>UC006-01</t>
  </si>
  <si>
    <t>INPUT value</t>
  </si>
  <si>
    <t>actual  result</t>
  </si>
  <si>
    <t>click a row</t>
  </si>
  <si>
    <t>the row is highlighted</t>
  </si>
  <si>
    <t>Click "Rig Board" in top menu</t>
  </si>
  <si>
    <t>rig boad is show</t>
  </si>
  <si>
    <t>find the just show sheet' blend</t>
  </si>
  <si>
    <t>third level Context menu "[Base Blend]+Additives-[Amount]" show</t>
  </si>
  <si>
    <t>Click third level Context menu "[Base Blend]+Additives-[Amount]" of the show sheet's one</t>
  </si>
  <si>
    <t>"[Base Blend]+Additives-[Amount]" form pups up</t>
  </si>
  <si>
    <t>Blend Test checkbox is not checked</t>
  </si>
  <si>
    <t>Bulk Plant dropdown box shows Not "None"</t>
  </si>
  <si>
    <t>Load to Bin dropdown box shows Not "None"</t>
  </si>
  <si>
    <t>Load to An Existing Haul checkbox is checked</t>
  </si>
  <si>
    <t>Existing Haul dropdown box shows Not "None"</t>
  </si>
  <si>
    <t>click "Total Blend Tonnage"</t>
  </si>
  <si>
    <r>
      <rPr>
        <sz val="10"/>
        <rFont val="Calibri"/>
        <family val="2"/>
      </rPr>
      <t>Total Blend Tonnage is checked</t>
    </r>
    <r>
      <rPr>
        <sz val="10"/>
        <rFont val="宋体"/>
        <family val="3"/>
        <charset val="134"/>
      </rPr>
      <t>、</t>
    </r>
    <r>
      <rPr>
        <sz val="10"/>
        <rFont val="Calibri"/>
        <family val="2"/>
      </rPr>
      <t>Base Blend Tonnage is not checked</t>
    </r>
  </si>
  <si>
    <t>find the just reschedule product haul load</t>
  </si>
  <si>
    <t>Click on the just reschedule product haul load</t>
  </si>
  <si>
    <t>Both sheets'data changed.Total Weight (t) is Amount.</t>
  </si>
  <si>
    <t>compare old sheet page and new sheet page</t>
  </si>
  <si>
    <r>
      <rPr>
        <sz val="10"/>
        <rFont val="Calibri"/>
        <family val="2"/>
      </rPr>
      <t>top row of Base Blend (t)</t>
    </r>
    <r>
      <rPr>
        <sz val="10"/>
        <rFont val="宋体"/>
        <family val="3"/>
        <charset val="134"/>
      </rPr>
      <t>、</t>
    </r>
    <r>
      <rPr>
        <sz val="10"/>
        <rFont val="Calibri"/>
        <family val="2"/>
      </rPr>
      <t xml:space="preserve"> Total Weight (t)</t>
    </r>
    <r>
      <rPr>
        <sz val="10"/>
        <rFont val="宋体"/>
        <family val="3"/>
        <charset val="134"/>
      </rPr>
      <t>、</t>
    </r>
    <r>
      <rPr>
        <sz val="10"/>
        <rFont val="Calibri"/>
        <family val="2"/>
      </rPr>
      <t>BASE BLEND table of Required column data is changed,ADDITIVES table of Required column data is changed,Material Totals table of Required column data is changed,</t>
    </r>
  </si>
  <si>
    <t>UC006.2-Reschedule Product Haul Load From Blend</t>
  </si>
  <si>
    <t>Total Blend Tonnage is selected</t>
  </si>
  <si>
    <t>click "Amount"</t>
  </si>
  <si>
    <t>changed "Amount" value</t>
  </si>
  <si>
    <t>click "Mix Water"</t>
  </si>
  <si>
    <t>changed "Mix Water" value</t>
  </si>
  <si>
    <t>Both sheets'data changed.Total Weight (t) is Amount filled.Mix Water (m³/t) is Mix Water filled</t>
  </si>
  <si>
    <t>UC006.3-Reschedule Product Haul Load From Blend</t>
  </si>
  <si>
    <t>Selct  one [bulk plant name]</t>
  </si>
  <si>
    <t>Dropdown list is closed, [bulk plant name] is displayed in the box</t>
  </si>
  <si>
    <t>open "Load to Bin" dropdown list</t>
  </si>
  <si>
    <t>Selct "[binInformation Name]"</t>
  </si>
  <si>
    <t>Dropdown list is closed, "[binInformation Name]" is displayed in the box</t>
  </si>
  <si>
    <t>header section data,Bulk Plant is bulkplant dropdown selected  value,Bin is binInformation dropdown selected value.</t>
  </si>
  <si>
    <t>UC006.4-Reschedule Product Haul Load From Blend</t>
  </si>
  <si>
    <t>have more than one product haul</t>
  </si>
  <si>
    <t>open "Existing Haul" dropdown list</t>
  </si>
  <si>
    <t>Selct  another  [Existing Haul]</t>
  </si>
  <si>
    <t>Dropdown list is closed, another  [Existing Haul] is displayed in the box</t>
  </si>
  <si>
    <t>page auto refresh</t>
  </si>
  <si>
    <t>Right-click on a rig job blend column of just reschedule</t>
  </si>
  <si>
    <t>second level Context menu "[Crew Description]-[Expected On Location Time]" show,If the just reschedule product haul load only have one reschedule load,the reschedule product haul is disappear.</t>
  </si>
  <si>
    <t>the just prodcut haul load move to Existing Haul dropdown box selected item,</t>
  </si>
  <si>
    <t>UC006.5-Reschedule Product Haul Load From Blend</t>
  </si>
  <si>
    <t>click "Blend Test checkbox"</t>
  </si>
  <si>
    <t>Blend Test checkbox is checked</t>
  </si>
  <si>
    <t>Load to Bin options are listed</t>
  </si>
  <si>
    <t>Selct  a  [Load to Bin]</t>
  </si>
  <si>
    <t>Dropdown list is closed, a  [Load to Bin] is displayed in the box</t>
  </si>
  <si>
    <t>second level Context menu "blend in test" show,[Crew Description]-[Expected On Location Time] changed to "blend in test"</t>
  </si>
  <si>
    <t>Both sheets'data changed.Driver is empty,Unit  is empty,Bin is the Load to Bin value.</t>
  </si>
  <si>
    <t>UC006.6-Reschedule Product Haul Load From Blend</t>
  </si>
  <si>
    <t>Reschedule Product Haul Load From Blend  (Blend Test is checked、Bulk Plant And Load to Bin)</t>
  </si>
  <si>
    <t>bulk plant options are listed</t>
  </si>
  <si>
    <t>Selct  a  [bulk plant]</t>
  </si>
  <si>
    <t>Dropdown list is closed, a  [bulk plant] is displayed in the box</t>
  </si>
  <si>
    <t>load to bin options are listed</t>
  </si>
  <si>
    <t>"load to bin" closed without errors</t>
  </si>
  <si>
    <t>Both sheets'data changed.Bulk Plant is Bulk Plant dropdown value,Bin is the Load to Bin dropdown value.</t>
  </si>
  <si>
    <t>UC006.7-Reschedule Product Haul Load From Blend</t>
  </si>
  <si>
    <t>UC001.2</t>
  </si>
  <si>
    <t>Load to An Existing Haul checkbox show and not checked</t>
  </si>
  <si>
    <t>Go With Crew show and not checked</t>
  </si>
  <si>
    <t>Estimated Load Time show and filled</t>
  </si>
  <si>
    <t>Third Party show and not checked</t>
  </si>
  <si>
    <t>Crew show and filled</t>
  </si>
  <si>
    <t>open "crew" dropdown list</t>
  </si>
  <si>
    <t>crew options are listed</t>
  </si>
  <si>
    <t>Selct  a  [crew] option</t>
  </si>
  <si>
    <t>Dropdown list is closed, a  [crew] is displayed in the box</t>
  </si>
  <si>
    <t>second level Context menu "blend in test" show,"blend in test" changed to "[Crew Description]-[Expected On Location Time]"</t>
  </si>
  <si>
    <t>UC006.8-Reschedule Product Haul Load From Blend</t>
  </si>
  <si>
    <t>Reschedule Product Haul Load From Blend  (Cancel Load to An Existing Haul、 Estimated Load Time And Expected On Location Time And Estimated Travel Time)</t>
  </si>
  <si>
    <t xml:space="preserve">mouse move to second level Context menu "[Crew Description]-[Expected On Location Time]" </t>
  </si>
  <si>
    <t xml:space="preserve">Click third level Context menu "[Base Blend]+Additives-[Amount]" </t>
  </si>
  <si>
    <t>click "Load to An Existing Haul"</t>
  </si>
  <si>
    <t>Load to An Existing Haul checkbox is not checked</t>
  </si>
  <si>
    <t>Existing Haul is hide</t>
  </si>
  <si>
    <t>Select   a nother date</t>
  </si>
  <si>
    <t>Calendar control pops close,"Estimated Load Time"  show selected date</t>
  </si>
  <si>
    <t>Calendar control pops close,"Expected On Location Time" show selected date</t>
  </si>
  <si>
    <t>update "Estimated Travel Time"</t>
  </si>
  <si>
    <t>update "Estimated Travel Time" to a nother number</t>
  </si>
  <si>
    <t>mouse move to second level Context menu "[Crew Description]-[Expected On Location Time]" of the just reschedule item  icon</t>
  </si>
  <si>
    <t>Click third level Context menu "[Base Blend]+Additives-[Amount]" of the  the just reschedule item</t>
  </si>
  <si>
    <t>UC006.9-Reschedule Product Haul Load From Blend</t>
  </si>
  <si>
    <t>Reschedule Product Haul Load From Blend  (Cancel Load to An Existing Haul、Go with Crew)</t>
  </si>
  <si>
    <t xml:space="preserve">Click on "go with crew" </t>
  </si>
  <si>
    <t>"go with crew" checkbox is checked</t>
  </si>
  <si>
    <t>Expected On Location Time is hide</t>
  </si>
  <si>
    <t>Estimated Travel Time is hide</t>
  </si>
  <si>
    <t>UC006.10-Reschedule Product Haul Load From Blend</t>
  </si>
  <si>
    <t>Reschedule Product Haul Load From Blend  (Cancel Load to An Existing Haul、Cancel Go with Crew)</t>
  </si>
  <si>
    <t>Go With Crew show and checked</t>
  </si>
  <si>
    <t>"go with crew" checkbox is not checked</t>
  </si>
  <si>
    <t>UC006.11-Reschedule Product Haul Load From Blend</t>
  </si>
  <si>
    <t xml:space="preserve">Reschedule Product Haul Load From Blend  (Cancel Load to An Existing Haul、Third Party)
</t>
  </si>
  <si>
    <t xml:space="preserve">Click on "third pary" check box </t>
  </si>
  <si>
    <t>"crew" changed to "Third Party Crew"</t>
  </si>
  <si>
    <t>click "third party crew" dropdown</t>
  </si>
  <si>
    <t>open "third party crew" options list</t>
  </si>
  <si>
    <t>select one "third party crew" option</t>
  </si>
  <si>
    <t xml:space="preserve"> "third party crew" options list closed,third party crew show selected option</t>
  </si>
  <si>
    <t>UC006.12-Reschedule Product Haul Load From Blend</t>
  </si>
  <si>
    <t>Reschedule Product Haul Load From Blend  (Cancel Load to An Existing Haul、Cancel Third Party)</t>
  </si>
  <si>
    <t>Go With Crew show checked</t>
  </si>
  <si>
    <t>Third Party show and  checked</t>
  </si>
  <si>
    <t>third party Crew show and filled</t>
  </si>
  <si>
    <t>UC006.13-Reschedule Product Haul Load From Blend</t>
  </si>
  <si>
    <t>Reschedule Product Haul Load From Blend  (Cancel Load to An Existing Haul、Go With Crew and Third Party changed to cancel go with crew)</t>
  </si>
  <si>
    <t>click "go with crew"</t>
  </si>
  <si>
    <t>Expected On Location Time is show</t>
  </si>
  <si>
    <t>Estimated Travel Time is show</t>
  </si>
  <si>
    <t>UC006.14-Reschedule Product Haul Load From Blend</t>
  </si>
  <si>
    <t>Reschedule Product Haul Load From Blend  (Cancel Load to An Existing Haul、Go With Crew and Third Party changed to cancel third party)</t>
  </si>
  <si>
    <t>"third party" checkbox is checked</t>
  </si>
  <si>
    <t>click "crew" dropdown</t>
  </si>
  <si>
    <t>open "crew" options list</t>
  </si>
  <si>
    <t>select one "crew" option</t>
  </si>
  <si>
    <t xml:space="preserve"> "crew" options list closed,third party crew show selected option</t>
  </si>
  <si>
    <t>UC006.15-Reschedule Product Haul Load From Blend</t>
  </si>
  <si>
    <t>Reschedule Product Haul Load From Blend  (Cancel Load to An Existing Haul、Go With Crew and Third Party changed to cancel Go With Crew and third party)</t>
  </si>
  <si>
    <t>UC007-Reschedule Blend From Bin</t>
  </si>
  <si>
    <t>Schedule Blend From Bin(No checkboxs checked)</t>
  </si>
  <si>
    <t>Schedule Blend From Bin(Blend Test checkbox is checked)</t>
  </si>
  <si>
    <t>Schedule Blend From Bin(Load to An Existing Haul checkboxs is checked)</t>
  </si>
  <si>
    <t>Schedule Blend From Bin(Third Party checkboxs is not checked)</t>
  </si>
  <si>
    <t>UC007.1-Schedule Blend From Bin(No checkboxs checked)</t>
  </si>
  <si>
    <r>
      <rPr>
        <sz val="10"/>
        <rFont val="宋体"/>
        <family val="3"/>
        <charset val="134"/>
      </rPr>
      <t>Schedule Blend From Bin(</t>
    </r>
    <r>
      <rPr>
        <sz val="10"/>
        <color rgb="FFFF0000"/>
        <rFont val="宋体"/>
        <family val="3"/>
        <charset val="134"/>
      </rPr>
      <t>No checkboxs checked</t>
    </r>
    <r>
      <rPr>
        <sz val="10"/>
        <rFont val="宋体"/>
        <family val="3"/>
        <charset val="134"/>
      </rPr>
      <t>)</t>
    </r>
  </si>
  <si>
    <t>UC007-01</t>
  </si>
  <si>
    <t xml:space="preserve">Schedule Blend  </t>
  </si>
  <si>
    <t>has Program Id</t>
  </si>
  <si>
    <t>click server point "RD"</t>
  </si>
  <si>
    <t>SHOW ONLY RD LIST</t>
  </si>
  <si>
    <t xml:space="preserve">Right-click on a bin column </t>
  </si>
  <si>
    <t>rig:Ironhand #1
job:Surface
bin: 1825
blend:16.5T</t>
  </si>
  <si>
    <t>click 'Schedule Blend'</t>
  </si>
  <si>
    <t>"Schedule Blend" form pups up</t>
  </si>
  <si>
    <t>Program Id is not filled</t>
  </si>
  <si>
    <t>Customer is not filled</t>
  </si>
  <si>
    <t>Job Type dropdown box shows "None"</t>
  </si>
  <si>
    <t>Base Blend dropdown box shows "None"</t>
  </si>
  <si>
    <t>Base Blend Tonnage is DISABLED,AND NOT SELECTED</t>
  </si>
  <si>
    <t>Amount water is filled 0</t>
  </si>
  <si>
    <t>Mix water is filled 0</t>
  </si>
  <si>
    <t>Blend Test is not checked</t>
  </si>
  <si>
    <t>Load to Bin filled '1825'</t>
  </si>
  <si>
    <t>Load to An Existing Haul  is not toggled</t>
  </si>
  <si>
    <t>Estimated Load Time fill datetime now</t>
  </si>
  <si>
    <t>Expected On Location Time fill datetime now</t>
  </si>
  <si>
    <t>Third Party is not toggled</t>
  </si>
  <si>
    <t>Fill Program Id('PRG2101921')</t>
  </si>
  <si>
    <t>PRG2101921</t>
  </si>
  <si>
    <t>Customer is auto populated</t>
  </si>
  <si>
    <t>customer input :Bonterra Energy Corp.</t>
  </si>
  <si>
    <t>open" Job Type" dropdown list</t>
  </si>
  <si>
    <t xml:space="preserve"> Job Type options are listed</t>
  </si>
  <si>
    <t>select "######"</t>
  </si>
  <si>
    <t>Surface Casing</t>
  </si>
  <si>
    <t>Job Type dropdown list hide</t>
  </si>
  <si>
    <t>open "Base Blend" dropdown list</t>
  </si>
  <si>
    <t>Base Blend options are listd</t>
  </si>
  <si>
    <t>Preflush - Fresh Water</t>
  </si>
  <si>
    <t>Base Blend dropdown list hide</t>
  </si>
  <si>
    <t>Amount  is filled(&lt; blend amount)</t>
  </si>
  <si>
    <t>Mix Water is filled(&gt;0)</t>
  </si>
  <si>
    <t>open" Bulk Plant" dropdown list</t>
  </si>
  <si>
    <t>RD BULK PLANT</t>
  </si>
  <si>
    <t>Bulk Plant dropdown list hide</t>
  </si>
  <si>
    <t>open" Crew" dropdown list</t>
  </si>
  <si>
    <t>Crew dropdown list hide</t>
  </si>
  <si>
    <t>"Schedule Blend" form is closed without errors</t>
  </si>
  <si>
    <t>submit save and page refresh.</t>
  </si>
  <si>
    <r>
      <rPr>
        <sz val="10"/>
        <color rgb="FFFF0000"/>
        <rFont val="Calibri"/>
        <family val="2"/>
      </rPr>
      <t>FIRST CONFIRM:</t>
    </r>
    <r>
      <rPr>
        <sz val="10"/>
        <rFont val="Calibri"/>
        <family val="2"/>
      </rPr>
      <t xml:space="preserve">
Alert: You are loading different blend to Bin 1825.
Blend in bin: iPrime (AB) + 0.2% CFL-3 + 0.5% SCA-6 + 0.5% SCA-7 + 0.25% MCR-7 + 0.5% FWC-2 + 0.15% ASM-3 + 0.2% CDF-6P
You are loading: Fresh Water
Alert: Bin is overloaded.
Bin 1825 remaining loadable capacity is -88.5985t.
10 t on the way,
88.5985t in the storage.
Currently scheduled 1t.
Do you want to continue the operation?</t>
    </r>
  </si>
  <si>
    <t>Right-click on a bin column with the just schedule item</t>
  </si>
  <si>
    <t>mouse move to "cancel blend"  arrow  icon</t>
  </si>
  <si>
    <t>mouse move to "[Crew Description]-[Expected On Location Time]"  arrow  icon</t>
  </si>
  <si>
    <t>Third level context menu pops up lists links in following format
"[Base Blend]+Additives-[Amount]t"
there should olny one row and disabled</t>
  </si>
  <si>
    <t>all columes is filled.</t>
  </si>
  <si>
    <t>UC007.2-Schedule Blend From Bin</t>
  </si>
  <si>
    <r>
      <rPr>
        <sz val="10"/>
        <rFont val="宋体"/>
        <family val="3"/>
        <charset val="134"/>
      </rPr>
      <t>Schedule Blend From Bin(</t>
    </r>
    <r>
      <rPr>
        <sz val="10"/>
        <color rgb="FFFF0000"/>
        <rFont val="宋体"/>
        <family val="3"/>
        <charset val="134"/>
      </rPr>
      <t>Blend Test checkbox is checked，this is not effective,beacuse blend test checkbox is disabled</t>
    </r>
    <r>
      <rPr>
        <sz val="10"/>
        <rFont val="宋体"/>
        <family val="3"/>
        <charset val="134"/>
      </rPr>
      <t>)</t>
    </r>
  </si>
  <si>
    <t>UC007-02</t>
  </si>
  <si>
    <t>input value</t>
  </si>
  <si>
    <t>Base Blend Tonnage is DISABLED</t>
  </si>
  <si>
    <t xml:space="preserve">click blendTest </t>
  </si>
  <si>
    <t>changed blendtest state</t>
  </si>
  <si>
    <t>can not click</t>
  </si>
  <si>
    <t>UC007.3-Schedule Blend From Bin</t>
  </si>
  <si>
    <r>
      <rPr>
        <sz val="10"/>
        <rFont val="宋体"/>
        <family val="3"/>
        <charset val="134"/>
      </rPr>
      <t>Schedule Blend From Bin(</t>
    </r>
    <r>
      <rPr>
        <sz val="10"/>
        <color rgb="FFFF0000"/>
        <rFont val="宋体"/>
        <family val="3"/>
        <charset val="134"/>
      </rPr>
      <t>Load to An Existing Haul checkboxs is checked</t>
    </r>
    <r>
      <rPr>
        <sz val="10"/>
        <rFont val="宋体"/>
        <family val="3"/>
        <charset val="134"/>
      </rPr>
      <t>)</t>
    </r>
  </si>
  <si>
    <t>UC007-03</t>
  </si>
  <si>
    <t>intput value</t>
  </si>
  <si>
    <t>actual result</t>
  </si>
  <si>
    <t>click Load to An Existing Haul</t>
  </si>
  <si>
    <r>
      <rPr>
        <sz val="10"/>
        <rFont val="Calibri"/>
        <family val="2"/>
      </rPr>
      <t>Expected On Location Time</t>
    </r>
    <r>
      <rPr>
        <sz val="10"/>
        <rFont val="宋体"/>
        <family val="3"/>
        <charset val="134"/>
      </rPr>
      <t>、</t>
    </r>
    <r>
      <rPr>
        <sz val="10"/>
        <rFont val="Calibri"/>
        <family val="2"/>
      </rPr>
      <t>Estimated Travel Time</t>
    </r>
    <r>
      <rPr>
        <sz val="10"/>
        <rFont val="宋体"/>
        <family val="3"/>
        <charset val="134"/>
      </rPr>
      <t>、</t>
    </r>
    <r>
      <rPr>
        <sz val="10"/>
        <rFont val="Calibri"/>
        <family val="2"/>
      </rPr>
      <t>Third Party</t>
    </r>
    <r>
      <rPr>
        <sz val="10"/>
        <rFont val="宋体"/>
        <family val="3"/>
        <charset val="134"/>
      </rPr>
      <t>、</t>
    </r>
    <r>
      <rPr>
        <sz val="10"/>
        <rFont val="Calibri"/>
        <family val="2"/>
      </rPr>
      <t>Crew is hide,Existing Haul is show</t>
    </r>
  </si>
  <si>
    <t>open" Existing Haul " dropdown list</t>
  </si>
  <si>
    <t>product haul options are listed</t>
  </si>
  <si>
    <t>select  uc001.1 schedule product haul</t>
  </si>
  <si>
    <t xml:space="preserve"> Dzikowski, Evan | 446097 | 746109 12/11/2020</t>
  </si>
  <si>
    <t>product haul dropdown list hide,show the selected one</t>
  </si>
  <si>
    <t>can't save,SanjelCrew is null</t>
  </si>
  <si>
    <r>
      <rPr>
        <sz val="10"/>
        <color rgb="FFFF0000"/>
        <rFont val="Calibri"/>
        <family val="2"/>
      </rPr>
      <t>CONFIRM 1:</t>
    </r>
    <r>
      <rPr>
        <sz val="10"/>
        <rFont val="Calibri"/>
        <family val="2"/>
      </rPr>
      <t xml:space="preserve">
Alert: You are loading different blend to Bin 1825.
Blend in bin: iPrime (AB) + 0.2% CFL-3 + 0.5% SCA-6 + 0.5% SCA-7 + 0.25% MCR-7 + 0.5% FWC-2 + 0.15% ASM-3 + 0.2% CDF-6P
You are loading: Fresh Water
Alert: Bin is overloaded.
Bin 1825 remaining loadable capacity is -88.5985t.
11 t on the way,
88.5985t in the storage.
Currently scheduled 1t.
Do you want to continue the operation?</t>
    </r>
  </si>
  <si>
    <t>mouse move to "Reschedule blend"  arrow  icon</t>
  </si>
  <si>
    <t>Third level context menu pops up lists links in following format
"[Base Blend]+Additives-[Amount]t"
there should have just schedule item (not disabled) and old schedule product haul load(disabled)</t>
  </si>
  <si>
    <t>mouse move to "Cancel blend"  arrow  icon</t>
  </si>
  <si>
    <t>second level Context menu show up, "[Crew Description]-[Expected On Location Time]" link shows in the the menu list,the just shcedule slected product haul is disabled.</t>
  </si>
  <si>
    <t>Third level context menu pops up lists links in following format
"[Base Blend]+Additives-[Amount]t"
there should have just schedule item (not disabled) and old schedule blend(disabled)</t>
  </si>
  <si>
    <t>UC007.4-Schedule Blend From Bin</t>
  </si>
  <si>
    <r>
      <rPr>
        <sz val="10"/>
        <rFont val="宋体"/>
        <family val="3"/>
        <charset val="134"/>
      </rPr>
      <t>Schedule Blend From Bin(</t>
    </r>
    <r>
      <rPr>
        <sz val="10"/>
        <color rgb="FFFF0000"/>
        <rFont val="宋体"/>
        <family val="3"/>
        <charset val="134"/>
      </rPr>
      <t>Third Party checkboxs is  checked</t>
    </r>
    <r>
      <rPr>
        <sz val="10"/>
        <rFont val="宋体"/>
        <family val="3"/>
        <charset val="134"/>
      </rPr>
      <t>)</t>
    </r>
  </si>
  <si>
    <t>UC007-04</t>
  </si>
  <si>
    <t>click Third Party</t>
  </si>
  <si>
    <t>crew changed to Third Party</t>
  </si>
  <si>
    <t>Third Party</t>
  </si>
  <si>
    <t>open" Third Party" dropdown list</t>
  </si>
  <si>
    <t>Snow Trucking  | Allistor</t>
  </si>
  <si>
    <t>the colume of "Primary Unit" is empty.
the colume of Tractor Unit is empty.
the colume of Driver is empty. 
other columes is filled.</t>
  </si>
  <si>
    <t>UC008-Reschedule Blend From Bin</t>
  </si>
  <si>
    <t>ReSchedule Blend From Bin(No checkbox was checked. Test amount/mix water change)</t>
  </si>
  <si>
    <t>Re-Schedule Blend From Bin(Blend Test checkbox is checked)</t>
  </si>
  <si>
    <t>Re-Schedule Blend From Bin(Load to An Existing Haul checkboxs is checked)</t>
  </si>
  <si>
    <t>Re-Schedule Blend From Bin(Third Party checkboxs is not checked)</t>
  </si>
  <si>
    <t>UC008.1-ReSchedule Blend From Bin(No checkbox was checked. Test Base Blend Tonnage And Total Blend Tonnage/amount/mix water change)</t>
  </si>
  <si>
    <t>ReSchedule Blend From Bin(No checkbox was checked.  Base Blend Tonnage And Total Blend Tonnage)</t>
  </si>
  <si>
    <t>UC008-01</t>
  </si>
  <si>
    <t>Existing blend schedule created (No checkbox was checked. Test amount/mix water change)</t>
  </si>
  <si>
    <t>click server point "[XXXX]"</t>
  </si>
  <si>
    <t>PAGE REFRESH and show rig job list</t>
  </si>
  <si>
    <t>Locate rig job [CompanyName]/[Rig Name]</t>
  </si>
  <si>
    <t>Company Name:
Rig:
Bin:</t>
  </si>
  <si>
    <t>Right-click on bin [XXX]</t>
  </si>
  <si>
    <t xml:space="preserve">Context menu pops up, shows following items:
Schedule Blend (enabled)
Rescheule Blend(enabled with red arrow)
Cancel Blend (enabled with red arrow)
</t>
  </si>
  <si>
    <t>Move mouse over  the red arrow after "[Crew Description]-[Expected On Location Time]"</t>
  </si>
  <si>
    <t xml:space="preserve">Third level context menu pops up lists links in following format
"[Base Blend]+Additives-[Amount]t"
</t>
  </si>
  <si>
    <t>Click on "[Base Blend]+Additives-[Amount]t"</t>
  </si>
  <si>
    <t>A Diaglog form pops up with title "[Base Blend]+Additives-[Amount]t"</t>
  </si>
  <si>
    <t>Program Id is  filled [XXXXX] and disabled</t>
  </si>
  <si>
    <t>Customer is  filled [XXXX} and disabled</t>
  </si>
  <si>
    <t>Job Type is filled [XXXX],can't edit</t>
  </si>
  <si>
    <t>Base Blend is filled [[Base Blend] + Additives] and disabled</t>
  </si>
  <si>
    <t>Base Blend Tonnage is  SELECTED</t>
  </si>
  <si>
    <t>Amount water is filled [0000]</t>
  </si>
  <si>
    <t>Mix water is filled [0000]</t>
  </si>
  <si>
    <t>Blend Test is not checked and disabled</t>
  </si>
  <si>
    <t xml:space="preserve">Bulk Plant is filled [xxxx] </t>
  </si>
  <si>
    <t>Load to Bin filled [xxxx] and disabled</t>
  </si>
  <si>
    <t>Total Blend Tonnage is checked</t>
  </si>
  <si>
    <t>Base Blend Tonnage is not checked</t>
  </si>
  <si>
    <t>"ReSchedule Blend" form is closed without errors,refresh page.</t>
  </si>
  <si>
    <t>"Schedule Blend" form is closed without errors,refresh page.</t>
  </si>
  <si>
    <t>Click on the  record of the just reschedule blend</t>
  </si>
  <si>
    <t>Both sheets' header section data of Total Weight is just amount filled data,header section data of Mix Water is just mix water filled</t>
  </si>
  <si>
    <t>UC008.2-ReSchedule Blend From Bin(change Existing Haul)</t>
  </si>
  <si>
    <t>ReSchedule Blend From Bin(change Amount/Mix Water/Bulk Plant)</t>
  </si>
  <si>
    <t>Move mouse over  the red arrow after  '[Crew Description]-[Expected On Location Time]'</t>
  </si>
  <si>
    <t>Bulk Plant is filled [xxxx]</t>
  </si>
  <si>
    <t>update Amount value</t>
  </si>
  <si>
    <t>filled another value</t>
  </si>
  <si>
    <t>update Mix Water</t>
  </si>
  <si>
    <t>click "Bulk Plant" dropdown</t>
  </si>
  <si>
    <t>"bulk plant" options open</t>
  </si>
  <si>
    <t>select  another  option</t>
  </si>
  <si>
    <t>"bulk plant" show the selected one</t>
  </si>
  <si>
    <t>click "Existing Haul"</t>
  </si>
  <si>
    <t>Existing Haul  list open</t>
  </si>
  <si>
    <t>select  another  "existing hual"</t>
  </si>
  <si>
    <t>"Existing Haul" show the selected one</t>
  </si>
  <si>
    <t>Right-click on bin [XXX] of just reschedule one</t>
  </si>
  <si>
    <t>Bulk Plant is filled with just selected one</t>
  </si>
  <si>
    <t>Both sheets' header section data of Base Blend Weight is just amount filled data,header section data of Mix Water is just mix water filled</t>
  </si>
  <si>
    <t>UC009- Cancel Product Haul</t>
  </si>
  <si>
    <t>Cancel Product Haul from blend(Ideal scenrio)</t>
  </si>
  <si>
    <t>submit save without error</t>
  </si>
  <si>
    <t>Cancel Product Haul from blend(click button 'No')</t>
  </si>
  <si>
    <t>UC009.1-Cancel Product Haul from blend</t>
  </si>
  <si>
    <t>Cancel Product Haul from blend(Click button 'Yes')</t>
  </si>
  <si>
    <t>UC009-01</t>
  </si>
  <si>
    <t>2022.01.10</t>
  </si>
  <si>
    <t>"Cancel Product Haul" has children context menu</t>
  </si>
  <si>
    <t>click second menu "#####"</t>
  </si>
  <si>
    <t>"#####" form pops up</t>
  </si>
  <si>
    <t>click button "Yes"</t>
  </si>
  <si>
    <t>pops up form hide ,page refresh</t>
  </si>
  <si>
    <t>second menu "#####" removed</t>
  </si>
  <si>
    <t>UC009-02</t>
  </si>
  <si>
    <t>click button "No"</t>
  </si>
  <si>
    <t xml:space="preserve">pops up form hide </t>
  </si>
  <si>
    <t>UC010- Cancel Product Haul Load from blend</t>
  </si>
  <si>
    <t>Cancel Product Haul Load(Ideal scenrio)</t>
  </si>
  <si>
    <t>has children context menu</t>
  </si>
  <si>
    <t>UC0010.1-Cancel Product Haul Load from blend</t>
  </si>
  <si>
    <t>Cancel Product Haul Load from blend(Ideal scenrio)</t>
  </si>
  <si>
    <t>UC010-01</t>
  </si>
  <si>
    <t>mouse move to children context menu "#####" Triangle  icon</t>
  </si>
  <si>
    <t xml:space="preserve">"Cancel Product Haul Load" has children context menu,the child context menu has enable </t>
  </si>
  <si>
    <t>the second context menu all disabled</t>
  </si>
  <si>
    <t>UC011- OnLocation Product Haul</t>
  </si>
  <si>
    <t>OnLocation Product Haul from blend</t>
  </si>
  <si>
    <t>submit save without any error</t>
  </si>
  <si>
    <t>UC0011.1-OnLocation Product Haul from blend</t>
  </si>
  <si>
    <t>UC011-01</t>
  </si>
  <si>
    <t>has OnLocation Product Haul context menu and menu list has enable item</t>
  </si>
  <si>
    <t>mouse move to "on Location" Triangle  icon</t>
  </si>
  <si>
    <t xml:space="preserve">click the child context menu "#####" </t>
  </si>
  <si>
    <t>no form pops up,the pops up url is error</t>
  </si>
  <si>
    <t>On Location Time is populated  now time</t>
  </si>
  <si>
    <t xml:space="preserve">Click on "On Location Time" calendar icon </t>
  </si>
  <si>
    <t>On Location Time select time</t>
  </si>
  <si>
    <t>On Location Time show selected time</t>
  </si>
  <si>
    <t>click "Save" Button</t>
  </si>
  <si>
    <t>pops form hide,this page refresh</t>
  </si>
  <si>
    <t>OnLocation Product Haul load from blend</t>
  </si>
  <si>
    <t>UC009.1-OnLocation Product Haul load from blend</t>
  </si>
  <si>
    <t>UC012-01</t>
  </si>
  <si>
    <t>has OnLocation Product Haul Load context menu and menu list has enable item</t>
  </si>
  <si>
    <t>mouse move to "#####" Triangle  icon</t>
  </si>
  <si>
    <t xml:space="preserve">click the child context menu "XXXXX" </t>
  </si>
  <si>
    <t>"XXXXX" form pops up</t>
  </si>
  <si>
    <t>UC013- create job alert for rig board of company</t>
  </si>
  <si>
    <t>create job alert for rig board of company(all check box is not checked)</t>
  </si>
  <si>
    <t>save submit with out error</t>
  </si>
  <si>
    <t>create job alert for rig board of company(Is Project Rig checked)</t>
  </si>
  <si>
    <t>create job alert for rig board of company(Is Service Rig checked)</t>
  </si>
  <si>
    <t>create job alert for rig board of company(Is Project Rig and Is Service Rig checked)</t>
  </si>
  <si>
    <t>UC0013.1-create job alert for rig board of company</t>
  </si>
  <si>
    <r>
      <rPr>
        <sz val="10"/>
        <rFont val="宋体"/>
        <family val="3"/>
        <charset val="134"/>
      </rPr>
      <t>create job alert for rig board of company(</t>
    </r>
    <r>
      <rPr>
        <sz val="10"/>
        <color rgb="FFFF0000"/>
        <rFont val="宋体"/>
        <family val="3"/>
        <charset val="134"/>
      </rPr>
      <t>all check box is not checked</t>
    </r>
    <r>
      <rPr>
        <sz val="10"/>
        <rFont val="宋体"/>
        <family val="3"/>
        <charset val="134"/>
      </rPr>
      <t>)</t>
    </r>
  </si>
  <si>
    <t>UC013-01</t>
  </si>
  <si>
    <t>main menu"product haul"click</t>
  </si>
  <si>
    <t>Product Haul show</t>
  </si>
  <si>
    <t xml:space="preserve">Right-click on a company column </t>
  </si>
  <si>
    <t>click "create job alert"</t>
  </si>
  <si>
    <t xml:space="preserve">form of"create job alert" pops up </t>
  </si>
  <si>
    <t>Client Company is empty</t>
  </si>
  <si>
    <t>Service Point is empty</t>
  </si>
  <si>
    <t>Rig Name is empty</t>
  </si>
  <si>
    <t>Date is empty</t>
  </si>
  <si>
    <t>Notes is empty</t>
  </si>
  <si>
    <t>Is Project Rig is not checked</t>
  </si>
  <si>
    <t>Is Service Rig is not checked</t>
  </si>
  <si>
    <t>LSD is empty</t>
  </si>
  <si>
    <t>Client Contact is empty</t>
  </si>
  <si>
    <t>click  Client Company</t>
  </si>
  <si>
    <t>Client Company list show</t>
  </si>
  <si>
    <t>selected one client company list</t>
  </si>
  <si>
    <t>Client Company list closed,client company show selected item</t>
  </si>
  <si>
    <t>click Service Point</t>
  </si>
  <si>
    <t>service point list show</t>
  </si>
  <si>
    <t>selected one of service point list</t>
  </si>
  <si>
    <t>service point list closed,service point show selected item</t>
  </si>
  <si>
    <t>click Rig Name</t>
  </si>
  <si>
    <t>Rig Name list show</t>
  </si>
  <si>
    <t>selected one of Rig Name list</t>
  </si>
  <si>
    <t>Rig Name list closed,Rig Name show selected item</t>
  </si>
  <si>
    <t xml:space="preserve">Click on "date" calendar icon </t>
  </si>
  <si>
    <t>date select time</t>
  </si>
  <si>
    <t>fill notes</t>
  </si>
  <si>
    <t>enter value</t>
  </si>
  <si>
    <t>fill lsd</t>
  </si>
  <si>
    <t>click Client Contact</t>
  </si>
  <si>
    <t>Client Contact list show</t>
  </si>
  <si>
    <t>selected one of Client Contact list</t>
  </si>
  <si>
    <t>Client Contact list closed,Client Contact show selected item</t>
  </si>
  <si>
    <t>save with out errors</t>
  </si>
  <si>
    <t>UC0013.2-create job alert for rig board of company</t>
  </si>
  <si>
    <r>
      <rPr>
        <sz val="10"/>
        <rFont val="宋体"/>
        <family val="3"/>
        <charset val="134"/>
      </rPr>
      <t>create job alert for rig board of company(</t>
    </r>
    <r>
      <rPr>
        <sz val="10"/>
        <color rgb="FFFF0000"/>
        <rFont val="宋体"/>
        <family val="3"/>
        <charset val="134"/>
      </rPr>
      <t>Is Project Rig checked</t>
    </r>
    <r>
      <rPr>
        <sz val="10"/>
        <rFont val="宋体"/>
        <family val="3"/>
        <charset val="134"/>
      </rPr>
      <t>)</t>
    </r>
  </si>
  <si>
    <t>click "create job alert" Triangle</t>
  </si>
  <si>
    <t>click "Is Project Rig"</t>
  </si>
  <si>
    <t>Is Project Rig is checked</t>
  </si>
  <si>
    <t>UC0013.3-create job alert for rig board of company</t>
  </si>
  <si>
    <r>
      <rPr>
        <sz val="10"/>
        <rFont val="宋体"/>
        <family val="3"/>
        <charset val="134"/>
      </rPr>
      <t>create job alert for rig board of company(</t>
    </r>
    <r>
      <rPr>
        <sz val="10"/>
        <color rgb="FFFF0000"/>
        <rFont val="宋体"/>
        <family val="3"/>
        <charset val="134"/>
      </rPr>
      <t>Is Service Rig checked</t>
    </r>
    <r>
      <rPr>
        <sz val="10"/>
        <rFont val="宋体"/>
        <family val="3"/>
        <charset val="134"/>
      </rPr>
      <t>)</t>
    </r>
  </si>
  <si>
    <t>click "Is Service Rig"</t>
  </si>
  <si>
    <t>Is Service Rig is checked</t>
  </si>
  <si>
    <t>UC0013.4-create job alert for rig board of company</t>
  </si>
  <si>
    <r>
      <rPr>
        <sz val="10"/>
        <rFont val="宋体"/>
        <family val="3"/>
        <charset val="134"/>
      </rPr>
      <t>create job alert for rig board of company(</t>
    </r>
    <r>
      <rPr>
        <sz val="10"/>
        <color rgb="FFFF0000"/>
        <rFont val="宋体"/>
        <family val="3"/>
        <charset val="134"/>
      </rPr>
      <t>Is Project Rig and Is Service Rig checked</t>
    </r>
    <r>
      <rPr>
        <sz val="10"/>
        <rFont val="宋体"/>
        <family val="3"/>
        <charset val="134"/>
      </rPr>
      <t>)</t>
    </r>
  </si>
  <si>
    <t>UC014- Update Company Short Name for rig board of company</t>
  </si>
  <si>
    <t>Update Company Short Name for rig board of company</t>
  </si>
  <si>
    <t>UC0014.1-Update Company Short Name for rig board of company</t>
  </si>
  <si>
    <t>click "Update Company Short Name"</t>
  </si>
  <si>
    <t xml:space="preserve">form of "Update Company Short Name" pops up </t>
  </si>
  <si>
    <t>Company Short Name is filled</t>
  </si>
  <si>
    <t>changed "Update Company Short Name"</t>
  </si>
  <si>
    <t>change other value</t>
  </si>
  <si>
    <t>after page reload</t>
  </si>
  <si>
    <t>company short name is changed value</t>
  </si>
  <si>
    <t>UC015- remove job alert for rig board of company</t>
  </si>
  <si>
    <t>remove job alert for rig board of company</t>
  </si>
  <si>
    <t>UC0015.1-remove job alert for rig board of company</t>
  </si>
  <si>
    <t>has job alert</t>
  </si>
  <si>
    <t>click "Remove Job Alert"</t>
  </si>
  <si>
    <t xml:space="preserve">alert of "Remove Job Alert" pops up </t>
  </si>
  <si>
    <t>Are you sure you want to delete this JobAlert?</t>
  </si>
  <si>
    <t>click "yes" Button</t>
  </si>
  <si>
    <t>UC016-update well location for rig board of lsd</t>
  </si>
  <si>
    <t>update well location for rig board of lsd</t>
  </si>
  <si>
    <t>UC0016.1-update well location for rig board of lsd</t>
  </si>
  <si>
    <t xml:space="preserve">Right-click on a lsd column </t>
  </si>
  <si>
    <t>click "update well location"</t>
  </si>
  <si>
    <t xml:space="preserve">form of "update well location" pops up </t>
  </si>
  <si>
    <t>Surface Well Location Type 3 radio selected one</t>
  </si>
  <si>
    <t>Surface Well Location filled</t>
  </si>
  <si>
    <t xml:space="preserve">Down Hole Well Location Type 3 radio selected one </t>
  </si>
  <si>
    <t>Down Hole Well Location is filled</t>
  </si>
  <si>
    <t>Directions is filled</t>
  </si>
  <si>
    <t>changed Surface Well Location Type selected radio</t>
  </si>
  <si>
    <t>selected a nother radio</t>
  </si>
  <si>
    <t>changed Surface Well Location value</t>
  </si>
  <si>
    <t>Surface Well Location changed to other value</t>
  </si>
  <si>
    <t>changed Down Hole Well Location value</t>
  </si>
  <si>
    <t>Down Hole Well Location changed to other value</t>
  </si>
  <si>
    <t>changed Directions value</t>
  </si>
  <si>
    <t>Directions changed to other value</t>
  </si>
  <si>
    <t>UC017-update direction for rig board of lsd</t>
  </si>
  <si>
    <t>update direction for rig board of lsd</t>
  </si>
  <si>
    <t>UC0017.1-update direction for rig board of lsd</t>
  </si>
  <si>
    <t>click "Update Direction"</t>
  </si>
  <si>
    <t xml:space="preserve">form of "Update Direction" pops up </t>
  </si>
  <si>
    <t>UC018-update direction for rig board of lsd</t>
  </si>
  <si>
    <t>Cancel blend for rig board of bind(two level menu)</t>
  </si>
  <si>
    <t>Cancel blend for rig board of bind(three level menu)</t>
  </si>
  <si>
    <t>UC0018.1-Cancel blend for rig board of bin</t>
  </si>
  <si>
    <t xml:space="preserve">click "[Crew Description]-[Expected On Location Time]"  </t>
  </si>
  <si>
    <t>confirm of"Are you sure you want to delete the haul and these product haul load ?" pops up</t>
  </si>
  <si>
    <t>UC0018.2-Cancel blend for rig board of bin</t>
  </si>
  <si>
    <t>UC006.3</t>
  </si>
  <si>
    <t>click "[Base Blend]+Additives-[Amount]t"</t>
  </si>
  <si>
    <t>confirm of"Are you sure you want to cancel the product haul load ?" pops up</t>
  </si>
  <si>
    <t>UC0019.1-context menu for rig board(schedule product haul)</t>
  </si>
  <si>
    <t>context menu for rig board(schedule product haul)</t>
  </si>
  <si>
    <t>after do UC001.1</t>
  </si>
  <si>
    <t>save with out error,after page refresh</t>
  </si>
  <si>
    <t>Right-click on a blend column with the just schedule item</t>
  </si>
  <si>
    <t>mouse move to "Reschedule product haul"  arrow  icon</t>
  </si>
  <si>
    <t>second level Context menu show up, "[Crew Description]-[Expected On Location Time]" show and not disabled</t>
  </si>
  <si>
    <t xml:space="preserve">mouse move to "[Crew Description]-[Expected On Location Time]"  </t>
  </si>
  <si>
    <t>mouse move to "cancel product haul"  arrow  icon</t>
  </si>
  <si>
    <t>Right-click on a bin column with the just schedule same row</t>
  </si>
  <si>
    <t>UC0019.2-context menu for rig board(schedule blend)</t>
  </si>
  <si>
    <t>context menu for rig board(schedule blend)</t>
  </si>
  <si>
    <t>UC006.1</t>
  </si>
  <si>
    <t>after do UC006.1</t>
  </si>
  <si>
    <t>Right-click on a BIN column with the just schedule item</t>
  </si>
  <si>
    <t>"reschedule product haul" menu  arrow  disabled</t>
  </si>
  <si>
    <t>can not show next level menu</t>
  </si>
  <si>
    <t>"cancel product haul"  menu  arrow  disabled</t>
  </si>
  <si>
    <t>UC0019.3-context menu for rig board(schedule product haul and schedule blend)</t>
  </si>
  <si>
    <t>context menu for rig board(schedule product haul and schedule blend)</t>
  </si>
  <si>
    <t>UC001.1 and UC007.3</t>
  </si>
  <si>
    <t>do UC001.1 later do UC007.3 used UC001.1 Hual</t>
  </si>
  <si>
    <t>Right-click on a blend column with the just schedule product haul item</t>
  </si>
  <si>
    <t>third level Context menu "[Base Blend]+Additives-[Amount]" show two row is just schedule schedule(not disabled) and scheddule blend(disabled)</t>
  </si>
  <si>
    <t>third level Context menu "[Base Blend]+Additives-[Amount]"  show two row is just schedule schedule(not disabled) and scheddule blend(disabled)</t>
  </si>
  <si>
    <t>Right-click on a Bin column with the just schedule product haul item same row</t>
  </si>
  <si>
    <t>mouse move to "Reschedule Blend"  arrow  icon</t>
  </si>
  <si>
    <t>second level Context menu show up, "[Crew Description]-[Expected On Location Time]" show and disabled</t>
  </si>
  <si>
    <t>third level Context menu "[Base Blend]+Additives-[Amount]" show two row is just schedule schedule( disabled) and scheddule blend(disabled)</t>
  </si>
  <si>
    <t>third level Context menu "[Base Blend]+Additives-[Amount]"  show two row is just schedule schedule( disabled) and scheddule blend(disabled)</t>
  </si>
  <si>
    <t>Right-click on a Bin column with the just schedule blend item</t>
  </si>
  <si>
    <t>third level Context menu "[Base Blend]+Additives-[Amount]" show two row is just schedule schedule( disabled) and scheddule blend(not disabled)</t>
  </si>
  <si>
    <t>third level Context menu "[Base Blend]+Additives-[Amount]"  show two row is just schedule schedule( disabled) and scheddule blend(not disabled)</t>
  </si>
  <si>
    <t>Right-click on a Bin column with the just schedule blend item of same row</t>
  </si>
  <si>
    <t>reschedule product haul is disabled</t>
  </si>
  <si>
    <t>cancel product haul is disabled</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</si>
  <si>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</si>
  <si>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</si>
  <si>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</si>
  <si>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</si>
  <si>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</si>
  <si>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</si>
  <si>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</si>
  <si>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</si>
  <si>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</si>
  <si>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</si>
  <si>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</si>
  <si>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</si>
  <si>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</si>
  <si>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</si>
  <si>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</si>
  <si>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</si>
  <si>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</si>
  <si>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</si>
  <si>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</si>
  <si>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</si>
  <si>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</si>
  <si>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</si>
  <si>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</si>
  <si>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</si>
  <si>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</si>
  <si>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</si>
  <si>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</si>
  <si>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</si>
  <si>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</si>
  <si>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</si>
  <si>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</si>
  <si>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</si>
  <si>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</si>
  <si>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</si>
  <si>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</si>
  <si>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</si>
  <si>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</si>
  <si>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</si>
  <si>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</si>
  <si>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</si>
  <si>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</si>
  <si>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</si>
  <si>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</si>
  <si>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</si>
  <si>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</si>
  <si>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</si>
  <si>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</si>
  <si>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</si>
  <si>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</si>
  <si>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</si>
  <si>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</si>
  <si>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</si>
  <si>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</si>
  <si>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</si>
  <si>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</si>
  <si>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</si>
  <si>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</si>
  <si>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</si>
  <si>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</si>
  <si>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</si>
  <si>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</si>
  <si>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</si>
  <si>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</si>
  <si>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</si>
  <si>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</si>
  <si>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</si>
  <si>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</si>
  <si>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</si>
  <si>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</si>
  <si>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</si>
  <si>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</si>
  <si>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</si>
  <si>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</si>
  <si>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</si>
  <si>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</si>
  <si>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</si>
  <si>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</si>
  <si>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</si>
  <si>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</si>
  <si>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</si>
  <si>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</si>
  <si>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</si>
  <si>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</si>
  <si>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</si>
  <si>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</si>
  <si>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</si>
  <si>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</si>
  <si>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</si>
  <si>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</si>
  <si>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</si>
  <si>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</si>
  <si>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</si>
  <si>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</si>
  <si>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</si>
  <si>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</si>
  <si>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</si>
  <si>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</si>
  <si>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</si>
  <si>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</si>
  <si>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</si>
  <si>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</si>
  <si>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</si>
  <si>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</si>
  <si>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</si>
  <si>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</si>
  <si>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</si>
  <si>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</si>
  <si>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</si>
  <si>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</si>
  <si>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</si>
  <si>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</si>
  <si>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</si>
  <si>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</si>
  <si>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</si>
  <si>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</si>
  <si>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</si>
  <si>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</si>
  <si>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</si>
  <si>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</si>
  <si>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</si>
  <si>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</si>
  <si>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</si>
  <si>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</si>
  <si>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</si>
  <si>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</si>
  <si>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</si>
  <si>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</si>
  <si>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</si>
  <si>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</si>
  <si>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</si>
  <si>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</si>
  <si>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</si>
  <si>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</si>
  <si>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</si>
  <si>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</si>
  <si>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</si>
  <si>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</si>
  <si>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</si>
  <si>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</si>
  <si>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</si>
  <si>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</si>
  <si>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</si>
  <si>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</si>
  <si>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</si>
  <si>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</si>
  <si>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</si>
  <si>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</si>
  <si>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</si>
  <si>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</si>
  <si>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</si>
  <si>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</si>
  <si>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</si>
  <si>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</si>
  <si>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</si>
  <si>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</si>
  <si>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</si>
  <si>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</si>
  <si>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</si>
  <si>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</si>
  <si>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</si>
  <si>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</si>
  <si>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</si>
  <si>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</si>
  <si>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</si>
  <si>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</si>
  <si>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</si>
  <si>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</si>
  <si>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</si>
  <si>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</si>
  <si>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</si>
  <si>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</si>
  <si>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</si>
  <si>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</si>
  <si>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</si>
  <si>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</si>
  <si>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</si>
  <si>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</si>
  <si>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</si>
  <si>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</si>
  <si>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</si>
  <si>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</si>
  <si>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</si>
  <si>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</si>
  <si>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</si>
  <si>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</si>
  <si>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</si>
  <si>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</si>
  <si>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</si>
  <si>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</si>
  <si>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</si>
  <si>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</si>
  <si>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</si>
  <si>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</si>
  <si>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</si>
  <si>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</si>
  <si>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</si>
  <si>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</si>
  <si>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</si>
  <si>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</si>
  <si>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</si>
  <si>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</si>
  <si>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</si>
  <si>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</si>
  <si>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</si>
  <si>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</si>
  <si>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</si>
  <si>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</si>
  <si>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</si>
  <si>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</si>
  <si>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</si>
  <si>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</si>
  <si>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</si>
  <si>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</si>
  <si>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</si>
  <si>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</si>
  <si>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</si>
  <si>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</si>
  <si>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</si>
  <si>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</si>
  <si>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</si>
  <si>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</si>
  <si>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</si>
  <si>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</si>
  <si>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</si>
  <si>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</si>
  <si>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</si>
  <si>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</si>
  <si>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</si>
  <si>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</si>
  <si>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Schedule Product Haul of Bin column</t>
    <phoneticPr fontId="7" type="noConversion"/>
  </si>
  <si>
    <t>Schedule Product Haul of Blend column</t>
    <phoneticPr fontId="7" type="noConversion"/>
  </si>
  <si>
    <t>Cancel Product Haul of Bin column</t>
    <phoneticPr fontId="7" type="noConversion"/>
  </si>
  <si>
    <t>OnLocation Product Haul of Bin column</t>
    <phoneticPr fontId="7" type="noConversion"/>
  </si>
  <si>
    <t>Reschedule Product Haul  of Blend column</t>
    <phoneticPr fontId="7" type="noConversion"/>
  </si>
  <si>
    <t>Cancel Product Haul  of Blend column</t>
    <phoneticPr fontId="7" type="noConversion"/>
  </si>
  <si>
    <t>Cancel Product Haul Load  of Blend column</t>
    <phoneticPr fontId="7" type="noConversion"/>
  </si>
  <si>
    <t>OnLocation Product Haul Load  of Blend column</t>
    <phoneticPr fontId="7" type="noConversion"/>
  </si>
  <si>
    <t>Reschedule Product Haul  of Bin column</t>
    <phoneticPr fontId="7" type="noConversion"/>
  </si>
  <si>
    <t>Product Haul page display for all above schedule features</t>
    <phoneticPr fontId="7" type="noConversion"/>
  </si>
  <si>
    <t>Transfer Blend of Bin column</t>
    <phoneticPr fontId="7" type="noConversion"/>
  </si>
  <si>
    <t>Adjust Blend Amount  of Bin column</t>
    <phoneticPr fontId="7" type="noConversion"/>
  </si>
  <si>
    <t>Emptye Bin  of Bin column</t>
    <phoneticPr fontId="7" type="noConversion"/>
  </si>
  <si>
    <t>Assign Bin  of Bin column</t>
    <phoneticPr fontId="7" type="noConversion"/>
  </si>
  <si>
    <t>Release Bin of Bin column</t>
    <phoneticPr fontId="7" type="noConversion"/>
  </si>
  <si>
    <t>Add a Consultan of OSR column</t>
    <phoneticPr fontId="7" type="noConversion"/>
  </si>
  <si>
    <t>Remove Consultant  of OSR column</t>
    <phoneticPr fontId="7" type="noConversion"/>
  </si>
  <si>
    <t>Create New Consultant of OSR column</t>
    <phoneticPr fontId="7" type="noConversion"/>
  </si>
  <si>
    <t>Update Consultant of OSR column</t>
    <phoneticPr fontId="7" type="noConversion"/>
  </si>
  <si>
    <t>Assign to Day Shift of OSR column</t>
    <phoneticPr fontId="7" type="noConversion"/>
  </si>
  <si>
    <t>Assign to Night Shift of OSR column</t>
    <phoneticPr fontId="7" type="noConversion"/>
  </si>
  <si>
    <t>Assign to 24 Hour Shift of OSR column</t>
    <phoneticPr fontId="7" type="noConversion"/>
  </si>
  <si>
    <t>Update Notes of Notes column</t>
    <phoneticPr fontId="7" type="noConversion"/>
  </si>
  <si>
    <t>Withdraw A Crew of  Crew column</t>
    <phoneticPr fontId="7" type="noConversion"/>
  </si>
  <si>
    <t>Need a haul of displ column</t>
    <phoneticPr fontId="7" type="noConversion"/>
  </si>
  <si>
    <t>Reschedule Product Haul Request  of Blend column</t>
    <phoneticPr fontId="7" type="noConversion"/>
  </si>
  <si>
    <t>Schedule Blend Request  of Blend column</t>
    <phoneticPr fontId="7" type="noConversion"/>
  </si>
  <si>
    <t>Reschedule Blend Request of Blend column</t>
    <phoneticPr fontId="7" type="noConversion"/>
  </si>
  <si>
    <t>OnLocation Blend Request  of Blend column</t>
    <phoneticPr fontId="7" type="noConversion"/>
  </si>
  <si>
    <t>Haul Blend of Blend column</t>
    <phoneticPr fontId="7" type="noConversion"/>
  </si>
  <si>
    <t>Reschedule of Date column</t>
    <phoneticPr fontId="7" type="noConversion"/>
  </si>
  <si>
    <t>On Hold of Date column</t>
    <phoneticPr fontId="7" type="noConversion"/>
  </si>
  <si>
    <t>Cancel of Date column</t>
    <phoneticPr fontId="7" type="noConversion"/>
  </si>
  <si>
    <t>Assign Plug Loading Head of Job column</t>
    <phoneticPr fontId="7" type="noConversion"/>
  </si>
  <si>
    <t>UC034</t>
  </si>
  <si>
    <t>UC035</t>
  </si>
  <si>
    <t>UC036</t>
  </si>
  <si>
    <t>UC037</t>
  </si>
  <si>
    <t>UC038</t>
  </si>
  <si>
    <t>UC039</t>
  </si>
  <si>
    <t>Assign Wits Box of Job column</t>
    <phoneticPr fontId="7" type="noConversion"/>
  </si>
  <si>
    <t>Assign  Nubbin of Job column</t>
    <phoneticPr fontId="7" type="noConversion"/>
  </si>
  <si>
    <t>Assign Swedge of Job column</t>
    <phoneticPr fontId="7" type="noConversion"/>
  </si>
  <si>
    <t>Update the Rig of Rig column</t>
    <phoneticPr fontId="7" type="noConversion"/>
  </si>
  <si>
    <t>Enable the Rig of Rig column</t>
    <phoneticPr fontId="7" type="noConversion"/>
  </si>
  <si>
    <t>Down for maintenance of Rig column</t>
    <phoneticPr fontId="7" type="noConversion"/>
  </si>
  <si>
    <t>Down for holding equipment of Rig column</t>
    <phoneticPr fontId="7" type="noConversion"/>
  </si>
  <si>
    <t>Down for weather of Rig column</t>
    <phoneticPr fontId="7" type="noConversion"/>
  </si>
  <si>
    <t>Down for new lease/licenses of Rig column</t>
    <phoneticPr fontId="7" type="noConversion"/>
  </si>
  <si>
    <t>Deactivate of Rig column</t>
    <phoneticPr fontId="7" type="noConversion"/>
  </si>
  <si>
    <t>Add new Rig of Rig column</t>
    <phoneticPr fontId="7" type="noConversion"/>
  </si>
  <si>
    <t>Activate a Rig of Rig column</t>
    <phoneticPr fontId="7" type="noConversion"/>
  </si>
  <si>
    <t>Update Well Location of LSD column</t>
    <phoneticPr fontId="7" type="noConversion"/>
  </si>
  <si>
    <t>Update Direction of LSD column</t>
    <phoneticPr fontId="7" type="noConversion"/>
  </si>
  <si>
    <t>Create Job Alert of Company column</t>
    <phoneticPr fontId="7" type="noConversion"/>
  </si>
  <si>
    <t>Update Company Short Name of Company column</t>
    <phoneticPr fontId="7" type="noConversion"/>
  </si>
  <si>
    <t>UC040</t>
  </si>
  <si>
    <t>UC041</t>
  </si>
  <si>
    <t>UC042</t>
  </si>
  <si>
    <t>UC043</t>
  </si>
  <si>
    <t>UC044</t>
  </si>
  <si>
    <t>UC045</t>
  </si>
  <si>
    <t>UC046</t>
  </si>
  <si>
    <t>UC047</t>
  </si>
  <si>
    <t>UC048</t>
  </si>
  <si>
    <t>UC049</t>
  </si>
  <si>
    <t>新添加需要补充,优先级低</t>
    <phoneticPr fontId="7" type="noConversion"/>
  </si>
  <si>
    <t>需要根据系统当前实现补充，更新用例，优先级高</t>
    <phoneticPr fontId="7" type="noConversion"/>
  </si>
  <si>
    <t>Rig Board Panel</t>
    <phoneticPr fontId="7" type="noConversion"/>
  </si>
  <si>
    <t>UC050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</si>
</sst>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8"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sz val="10"/>
      <color rgb="FFFF0000"/>
      <name val="Calibri"/>
      <family val="2"/>
    </font>
    <font>
      <u/>
      <sz val="10"/>
      <color rgb="FF800080"/>
      <name val="Arial"/>
      <family val="2"/>
    </font>
    <font>
      <sz val="9"/>
      <name val="Calibri"/>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10"/>
      <color rgb="FFFF0000"/>
      <name val="宋体"/>
      <family val="3"/>
      <charset val="134"/>
    </font>
    <font>
      <u/>
      <sz val="9"/>
      <color rgb="FF800080"/>
      <name val="宋体"/>
      <family val="3"/>
      <charset val="134"/>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0"/>
      <name val="宋体"/>
      <family val="3"/>
      <charset val="134"/>
    </font>
  </fonts>
  <fills count="1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0"/>
        <bgColor indexed="64"/>
      </patternFill>
    </fill>
    <fill>
      <patternFill patternType="solid">
        <fgColor indexed="23"/>
        <bgColor indexed="64"/>
      </patternFill>
    </fill>
  </fills>
  <borders count="7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medium">
        <color auto="1"/>
      </bottom>
      <diagonal/>
    </border>
    <border>
      <left style="thin">
        <color auto="1"/>
      </left>
      <right/>
      <top/>
      <bottom/>
      <diagonal/>
    </border>
    <border>
      <left style="thin">
        <color auto="1"/>
      </left>
      <right/>
      <top style="medium">
        <color auto="1"/>
      </top>
      <bottom/>
      <diagonal/>
    </border>
    <border>
      <left/>
      <right style="medium">
        <color auto="1"/>
      </right>
      <top style="medium">
        <color auto="1"/>
      </top>
      <bottom/>
      <diagonal/>
    </border>
    <border>
      <left/>
      <right style="medium">
        <color auto="1"/>
      </right>
      <top/>
      <bottom/>
      <diagonal/>
    </border>
    <border>
      <left/>
      <right style="thin">
        <color auto="1"/>
      </right>
      <top/>
      <bottom/>
      <diagonal/>
    </border>
    <border>
      <left style="thin">
        <color auto="1"/>
      </left>
      <right/>
      <top style="thin">
        <color auto="1"/>
      </top>
      <bottom/>
      <diagonal/>
    </border>
    <border>
      <left/>
      <right style="medium">
        <color auto="1"/>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46" fillId="0" borderId="0" applyFont="0" applyFill="0" applyBorder="0" applyAlignment="0" applyProtection="0"/>
    <xf numFmtId="0" fontId="1" fillId="0" borderId="0" applyNumberFormat="0" applyFill="0" applyBorder="0" applyAlignment="0" applyProtection="0">
      <alignment vertical="top"/>
      <protection locked="0"/>
    </xf>
    <xf numFmtId="0" fontId="46" fillId="0" borderId="0"/>
    <xf numFmtId="9" fontId="46" fillId="0" borderId="0" applyFont="0" applyFill="0" applyBorder="0" applyAlignment="0" applyProtection="0"/>
  </cellStyleXfs>
  <cellXfs count="477">
    <xf numFmtId="0" fontId="0" fillId="0" borderId="0" xfId="0"/>
    <xf numFmtId="0" fontId="46" fillId="0" borderId="1" xfId="4" applyBorder="1" applyAlignment="1">
      <alignment horizontal="left" vertical="top"/>
    </xf>
    <xf numFmtId="0" fontId="46" fillId="0" borderId="2" xfId="4" applyBorder="1" applyAlignment="1">
      <alignment horizontal="left" vertical="top" wrapText="1"/>
    </xf>
    <xf numFmtId="0" fontId="46" fillId="0" borderId="3" xfId="4" applyBorder="1" applyAlignment="1">
      <alignment horizontal="left" vertical="top"/>
    </xf>
    <xf numFmtId="0" fontId="46" fillId="0" borderId="5" xfId="4" applyBorder="1" applyAlignment="1">
      <alignment horizontal="left" vertical="top" wrapText="1"/>
    </xf>
    <xf numFmtId="0" fontId="46" fillId="0" borderId="6" xfId="4" applyBorder="1" applyAlignment="1">
      <alignment horizontal="left" vertical="top"/>
    </xf>
    <xf numFmtId="0" fontId="46" fillId="0" borderId="8" xfId="4" applyBorder="1" applyAlignment="1">
      <alignment horizontal="left" vertical="top" wrapText="1"/>
    </xf>
    <xf numFmtId="0" fontId="46" fillId="0" borderId="9" xfId="4" applyBorder="1" applyAlignment="1">
      <alignment horizontal="left" vertical="top"/>
    </xf>
    <xf numFmtId="0" fontId="46"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6" fillId="0" borderId="11" xfId="4" applyBorder="1" applyAlignment="1">
      <alignment horizontal="left" vertical="top" wrapText="1"/>
    </xf>
    <xf numFmtId="0" fontId="46" fillId="0" borderId="12" xfId="4" applyBorder="1" applyAlignment="1">
      <alignment horizontal="left" vertical="top" wrapText="1"/>
    </xf>
    <xf numFmtId="0" fontId="0" fillId="0" borderId="6" xfId="4" applyFont="1" applyBorder="1" applyAlignment="1">
      <alignment horizontal="left" vertical="top"/>
    </xf>
    <xf numFmtId="0" fontId="0" fillId="0" borderId="8" xfId="4" applyFont="1" applyBorder="1"/>
    <xf numFmtId="0" fontId="46" fillId="0" borderId="8" xfId="4" applyBorder="1" applyAlignment="1">
      <alignment horizontal="left"/>
    </xf>
    <xf numFmtId="0" fontId="46" fillId="0" borderId="15" xfId="4" applyBorder="1" applyAlignment="1">
      <alignment horizontal="left" vertical="top" wrapText="1"/>
    </xf>
    <xf numFmtId="0" fontId="0" fillId="0" borderId="9" xfId="4" applyFont="1" applyBorder="1" applyAlignment="1">
      <alignment horizontal="left" vertical="top"/>
    </xf>
    <xf numFmtId="0" fontId="46" fillId="0" borderId="17" xfId="4" applyBorder="1" applyAlignment="1">
      <alignment horizontal="left" vertical="top"/>
    </xf>
    <xf numFmtId="0" fontId="0" fillId="0" borderId="17" xfId="4" applyFont="1" applyBorder="1" applyAlignment="1">
      <alignment horizontal="left" vertical="top"/>
    </xf>
    <xf numFmtId="0" fontId="46" fillId="0" borderId="17" xfId="4" applyBorder="1" applyAlignment="1">
      <alignment horizontal="left" vertical="top" wrapText="1"/>
    </xf>
    <xf numFmtId="0" fontId="46" fillId="0" borderId="16" xfId="4" applyFill="1" applyBorder="1" applyAlignment="1">
      <alignment horizontal="left" vertical="top" wrapText="1"/>
    </xf>
    <xf numFmtId="0" fontId="46" fillId="0" borderId="8" xfId="4" applyFill="1" applyBorder="1" applyAlignment="1">
      <alignment horizontal="left" vertical="top" wrapText="1"/>
    </xf>
    <xf numFmtId="0" fontId="46" fillId="0" borderId="8" xfId="4" applyFill="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8" xfId="0" applyBorder="1" applyAlignment="1">
      <alignment horizontal="left" vertical="top"/>
    </xf>
    <xf numFmtId="0" fontId="0" fillId="0" borderId="8" xfId="4" applyFont="1" applyFill="1" applyBorder="1" applyAlignment="1">
      <alignment horizontal="left" vertical="top" wrapText="1"/>
    </xf>
    <xf numFmtId="0" fontId="0" fillId="0" borderId="8" xfId="0" applyFon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2" applyFont="1" applyFill="1" applyBorder="1" applyAlignment="1">
      <alignment horizontal="center" vertical="center" wrapText="1"/>
    </xf>
    <xf numFmtId="177" fontId="7" fillId="2" borderId="21" xfId="0" applyNumberFormat="1" applyFont="1" applyFill="1" applyBorder="1" applyAlignment="1">
      <alignment horizontal="center" vertical="center" wrapText="1"/>
    </xf>
    <xf numFmtId="177"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2" applyNumberFormat="1" applyFont="1" applyFill="1" applyBorder="1" applyAlignment="1">
      <alignment horizontal="center" vertical="center" wrapText="1"/>
    </xf>
    <xf numFmtId="177"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2" applyNumberFormat="1" applyFont="1" applyFill="1" applyBorder="1" applyAlignment="1">
      <alignment horizontal="right" vertical="center" wrapText="1"/>
    </xf>
    <xf numFmtId="177"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8" fontId="0" fillId="4" borderId="16" xfId="0" applyNumberFormat="1" applyFont="1" applyFill="1" applyBorder="1" applyAlignment="1">
      <alignment horizontal="center" vertical="top" wrapText="1"/>
    </xf>
    <xf numFmtId="178"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8"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0" fillId="2" borderId="0" xfId="0" applyFill="1" applyBorder="1"/>
    <xf numFmtId="0" fontId="0" fillId="2" borderId="0" xfId="0" applyFont="1" applyFill="1" applyBorder="1" applyAlignment="1">
      <alignment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16" xfId="0" applyFont="1" applyBorder="1" applyAlignment="1">
      <alignment vertical="center" wrapText="1"/>
    </xf>
    <xf numFmtId="0" fontId="14" fillId="0" borderId="25" xfId="0" applyFont="1" applyBorder="1" applyAlignment="1">
      <alignment vertical="center" wrapText="1"/>
    </xf>
    <xf numFmtId="0" fontId="13" fillId="2" borderId="25" xfId="0" applyFont="1" applyFill="1" applyBorder="1" applyAlignment="1">
      <alignment horizontal="right" vertical="center" wrapText="1"/>
    </xf>
    <xf numFmtId="0" fontId="15" fillId="0" borderId="0" xfId="1" applyFont="1" applyAlignment="1" applyProtection="1"/>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3" fillId="2" borderId="20" xfId="0" applyFont="1" applyFill="1" applyBorder="1" applyAlignment="1">
      <alignment horizontal="right" vertical="center" wrapText="1"/>
    </xf>
    <xf numFmtId="0" fontId="12" fillId="2" borderId="36" xfId="0" applyFont="1" applyFill="1" applyBorder="1" applyAlignment="1">
      <alignment horizontal="center"/>
    </xf>
    <xf numFmtId="0" fontId="13" fillId="2" borderId="0" xfId="0" applyFont="1" applyFill="1" applyAlignment="1">
      <alignment horizontal="right" vertical="center" wrapText="1"/>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0" xfId="0" applyFont="1" applyFill="1" applyBorder="1" applyAlignment="1">
      <alignment horizontal="right" vertical="center" wrapText="1"/>
    </xf>
    <xf numFmtId="0" fontId="12" fillId="2" borderId="39" xfId="0" applyFont="1" applyFill="1" applyBorder="1" applyAlignment="1">
      <alignment vertical="center" wrapText="1"/>
    </xf>
    <xf numFmtId="0" fontId="13" fillId="2" borderId="40" xfId="0" applyFont="1" applyFill="1" applyBorder="1" applyAlignment="1">
      <alignment horizontal="center"/>
    </xf>
    <xf numFmtId="0" fontId="13" fillId="2" borderId="41" xfId="0" applyFont="1" applyFill="1" applyBorder="1" applyAlignment="1">
      <alignment horizontal="right"/>
    </xf>
    <xf numFmtId="0" fontId="12" fillId="0" borderId="5" xfId="0" applyFont="1" applyBorder="1" applyAlignment="1">
      <alignment horizontal="left" wrapText="1"/>
    </xf>
    <xf numFmtId="0" fontId="12" fillId="0" borderId="42" xfId="0" applyFont="1" applyBorder="1" applyAlignment="1">
      <alignment horizontal="left" wrapText="1"/>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2" fillId="2" borderId="43" xfId="0" applyFont="1" applyFill="1" applyBorder="1"/>
    <xf numFmtId="0" fontId="13" fillId="2" borderId="37" xfId="0" applyFont="1" applyFill="1" applyBorder="1" applyAlignment="1">
      <alignment horizontal="center"/>
    </xf>
    <xf numFmtId="0" fontId="13" fillId="2" borderId="44" xfId="0" applyFont="1" applyFill="1" applyBorder="1" applyAlignment="1">
      <alignment horizontal="right"/>
    </xf>
    <xf numFmtId="49" fontId="12" fillId="0" borderId="11" xfId="0" applyNumberFormat="1" applyFont="1" applyBorder="1" applyAlignment="1">
      <alignment wrapText="1"/>
    </xf>
    <xf numFmtId="49" fontId="12" fillId="0" borderId="45" xfId="0" applyNumberFormat="1" applyFont="1" applyBorder="1" applyAlignment="1">
      <alignment wrapText="1"/>
    </xf>
    <xf numFmtId="0" fontId="13" fillId="2" borderId="45" xfId="0" applyFont="1" applyFill="1" applyBorder="1" applyAlignment="1">
      <alignment horizontal="center"/>
    </xf>
    <xf numFmtId="0" fontId="12" fillId="0" borderId="45" xfId="0" applyFont="1" applyBorder="1" applyAlignment="1">
      <alignment horizontal="center" wrapText="1"/>
    </xf>
    <xf numFmtId="0" fontId="12" fillId="2" borderId="39"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applyAlignment="1"/>
    <xf numFmtId="0" fontId="12" fillId="0" borderId="18" xfId="0" applyFont="1" applyBorder="1" applyAlignment="1">
      <alignment horizontal="center" vertical="top" wrapText="1"/>
    </xf>
    <xf numFmtId="0" fontId="12" fillId="0" borderId="16" xfId="0" applyFont="1" applyBorder="1" applyAlignment="1">
      <alignmen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2" fillId="0" borderId="25" xfId="0" applyFont="1" applyBorder="1" applyAlignment="1">
      <alignment vertical="top" wrapText="1"/>
    </xf>
    <xf numFmtId="0" fontId="12" fillId="0" borderId="49" xfId="0" applyFont="1" applyBorder="1" applyAlignment="1">
      <alignment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14" fillId="0" borderId="8" xfId="0" applyFont="1" applyBorder="1" applyAlignment="1">
      <alignment wrapText="1"/>
    </xf>
    <xf numFmtId="0" fontId="14" fillId="4" borderId="8" xfId="0" applyFont="1" applyFill="1" applyBorder="1" applyAlignment="1">
      <alignment vertical="top"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23"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52" xfId="0" applyFont="1" applyFill="1" applyBorder="1" applyAlignment="1">
      <alignment wrapText="1"/>
    </xf>
    <xf numFmtId="0" fontId="12" fillId="2" borderId="45" xfId="0" applyFont="1" applyFill="1" applyBorder="1" applyAlignment="1">
      <alignment wrapText="1"/>
    </xf>
    <xf numFmtId="0" fontId="15" fillId="4" borderId="8" xfId="1" applyFont="1" applyFill="1" applyBorder="1" applyAlignment="1" applyProtection="1">
      <alignment vertical="top" wrapText="1"/>
    </xf>
    <xf numFmtId="0" fontId="1" fillId="4" borderId="8" xfId="1" applyFill="1" applyBorder="1" applyAlignment="1" applyProtection="1">
      <alignment vertical="top" wrapText="1"/>
    </xf>
    <xf numFmtId="0" fontId="15" fillId="4" borderId="8" xfId="1" applyFont="1" applyFill="1" applyBorder="1" applyAlignment="1" applyProtection="1">
      <alignment horizontal="left" vertical="top" wrapText="1"/>
    </xf>
    <xf numFmtId="0" fontId="12" fillId="0" borderId="8" xfId="0" applyFont="1" applyBorder="1" applyAlignment="1">
      <alignment vertical="top" wrapText="1"/>
    </xf>
    <xf numFmtId="0" fontId="14" fillId="4" borderId="16" xfId="0" applyFont="1" applyFill="1" applyBorder="1" applyAlignment="1">
      <alignment horizontal="left" vertical="top" wrapText="1"/>
    </xf>
    <xf numFmtId="0" fontId="14" fillId="4" borderId="23" xfId="0" applyFont="1" applyFill="1" applyBorder="1" applyAlignment="1">
      <alignment horizontal="left" vertical="top" wrapText="1"/>
    </xf>
    <xf numFmtId="0" fontId="0" fillId="0" borderId="0" xfId="0" applyAlignment="1">
      <alignment wrapText="1"/>
    </xf>
    <xf numFmtId="0" fontId="0" fillId="0" borderId="14" xfId="0" applyFill="1" applyBorder="1"/>
    <xf numFmtId="0" fontId="15" fillId="0" borderId="54" xfId="1" applyFont="1" applyFill="1" applyBorder="1" applyAlignment="1" applyProtection="1">
      <alignment wrapText="1"/>
    </xf>
    <xf numFmtId="0" fontId="12" fillId="0" borderId="54" xfId="0" applyFont="1" applyBorder="1" applyAlignment="1">
      <alignment horizontal="center" vertical="top" wrapText="1"/>
    </xf>
    <xf numFmtId="0" fontId="12" fillId="0" borderId="57" xfId="0" applyFont="1" applyBorder="1" applyAlignment="1">
      <alignment horizontal="center" vertical="top" wrapText="1"/>
    </xf>
    <xf numFmtId="0" fontId="14" fillId="0" borderId="8" xfId="0" applyFont="1" applyBorder="1"/>
    <xf numFmtId="0" fontId="0" fillId="4" borderId="21" xfId="0" applyFont="1" applyFill="1" applyBorder="1" applyAlignment="1">
      <alignment vertical="top" wrapText="1"/>
    </xf>
    <xf numFmtId="0" fontId="17" fillId="0" borderId="23" xfId="0" applyFont="1" applyBorder="1" applyAlignment="1">
      <alignment vertical="top" wrapText="1"/>
    </xf>
    <xf numFmtId="0" fontId="17" fillId="0" borderId="19" xfId="0" applyFont="1" applyBorder="1" applyAlignment="1">
      <alignment horizontal="left" vertical="top" wrapText="1"/>
    </xf>
    <xf numFmtId="0" fontId="17" fillId="0" borderId="50" xfId="0" applyFont="1" applyBorder="1" applyAlignment="1">
      <alignment horizontal="left" vertical="top" wrapText="1"/>
    </xf>
    <xf numFmtId="0" fontId="12" fillId="0" borderId="7" xfId="0" applyFont="1" applyBorder="1" applyAlignment="1">
      <alignment horizontal="center" vertical="top" wrapText="1"/>
    </xf>
    <xf numFmtId="0" fontId="12" fillId="0" borderId="14" xfId="0" applyFont="1" applyBorder="1" applyAlignment="1">
      <alignment vertical="top" wrapText="1"/>
    </xf>
    <xf numFmtId="0" fontId="12" fillId="0" borderId="58" xfId="0" applyFont="1" applyBorder="1" applyAlignment="1">
      <alignment vertical="top" wrapText="1"/>
    </xf>
    <xf numFmtId="0" fontId="12" fillId="0" borderId="59" xfId="0" applyFont="1" applyBorder="1" applyAlignment="1">
      <alignment vertical="top" wrapText="1"/>
    </xf>
    <xf numFmtId="0" fontId="12" fillId="0" borderId="60" xfId="0" applyFont="1" applyBorder="1" applyAlignment="1">
      <alignment vertical="top" wrapText="1"/>
    </xf>
    <xf numFmtId="0" fontId="8" fillId="4" borderId="52" xfId="0" applyNumberFormat="1" applyFont="1" applyFill="1" applyBorder="1" applyAlignment="1">
      <alignment horizontal="center" vertical="top" wrapText="1"/>
    </xf>
    <xf numFmtId="0" fontId="12" fillId="2" borderId="44" xfId="0" applyFont="1" applyFill="1" applyBorder="1" applyAlignment="1">
      <alignment wrapText="1"/>
    </xf>
    <xf numFmtId="0" fontId="8" fillId="4" borderId="44" xfId="0" applyNumberFormat="1" applyFont="1" applyFill="1" applyBorder="1" applyAlignment="1">
      <alignment horizontal="center" vertical="top" wrapText="1"/>
    </xf>
    <xf numFmtId="0" fontId="1" fillId="0" borderId="54" xfId="1" applyFill="1" applyBorder="1" applyAlignment="1" applyProtection="1">
      <alignment wrapText="1"/>
    </xf>
    <xf numFmtId="0" fontId="12" fillId="0" borderId="50" xfId="0" applyFont="1" applyBorder="1" applyAlignment="1">
      <alignment horizontal="left" vertical="top" wrapText="1"/>
    </xf>
    <xf numFmtId="0" fontId="14" fillId="4" borderId="21" xfId="0" applyFont="1" applyFill="1" applyBorder="1" applyAlignment="1">
      <alignment vertical="top" wrapText="1"/>
    </xf>
    <xf numFmtId="0" fontId="1" fillId="4" borderId="8" xfId="1" applyFill="1" applyBorder="1" applyAlignment="1" applyProtection="1">
      <alignment horizontal="left" vertical="top" wrapText="1"/>
    </xf>
    <xf numFmtId="0" fontId="18" fillId="0" borderId="54" xfId="0" applyFont="1" applyFill="1" applyBorder="1" applyAlignment="1">
      <alignment wrapText="1"/>
    </xf>
    <xf numFmtId="0" fontId="14" fillId="0" borderId="16" xfId="0" applyFont="1" applyBorder="1"/>
    <xf numFmtId="0" fontId="0" fillId="4" borderId="23" xfId="0" applyFont="1" applyFill="1" applyBorder="1" applyAlignment="1">
      <alignment vertical="top" wrapText="1"/>
    </xf>
    <xf numFmtId="0" fontId="8" fillId="4" borderId="11" xfId="0" applyNumberFormat="1" applyFont="1" applyFill="1" applyBorder="1" applyAlignment="1">
      <alignment horizontal="center" vertical="top" wrapText="1"/>
    </xf>
    <xf numFmtId="0" fontId="12" fillId="0" borderId="8" xfId="0" applyFont="1" applyBorder="1" applyAlignment="1">
      <alignment horizontal="center" vertical="top" wrapText="1"/>
    </xf>
    <xf numFmtId="0" fontId="8" fillId="4" borderId="8" xfId="0" applyNumberFormat="1" applyFont="1" applyFill="1" applyBorder="1" applyAlignment="1">
      <alignment horizontal="center" vertical="top" wrapText="1"/>
    </xf>
    <xf numFmtId="0" fontId="1" fillId="4" borderId="16" xfId="1" applyFill="1" applyBorder="1" applyAlignment="1" applyProtection="1">
      <alignment vertical="top" wrapText="1"/>
    </xf>
    <xf numFmtId="0" fontId="13" fillId="2" borderId="61" xfId="0" applyFont="1" applyFill="1" applyBorder="1" applyAlignment="1">
      <alignment horizontal="right" vertical="center" wrapText="1"/>
    </xf>
    <xf numFmtId="0" fontId="12" fillId="0" borderId="11" xfId="0" applyFont="1" applyBorder="1" applyAlignment="1">
      <alignment wrapText="1"/>
    </xf>
    <xf numFmtId="0" fontId="12" fillId="0" borderId="45" xfId="0" applyFont="1" applyBorder="1" applyAlignment="1">
      <alignment wrapText="1"/>
    </xf>
    <xf numFmtId="0" fontId="14" fillId="0" borderId="0" xfId="0" applyFont="1"/>
    <xf numFmtId="0" fontId="14" fillId="0" borderId="23" xfId="0" applyFont="1" applyBorder="1" applyAlignment="1">
      <alignment vertical="top" wrapText="1"/>
    </xf>
    <xf numFmtId="0" fontId="1" fillId="0" borderId="16" xfId="1" applyBorder="1" applyAlignment="1" applyProtection="1">
      <alignment vertical="top" wrapText="1"/>
    </xf>
    <xf numFmtId="0" fontId="0" fillId="2" borderId="59" xfId="0" applyFont="1" applyFill="1" applyBorder="1" applyAlignment="1">
      <alignment horizontal="left"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78" fontId="0" fillId="4" borderId="14" xfId="0" applyNumberFormat="1" applyFont="1" applyFill="1" applyBorder="1" applyAlignment="1">
      <alignment horizontal="center" vertical="top" wrapText="1"/>
    </xf>
    <xf numFmtId="178" fontId="0" fillId="4" borderId="59"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4" fillId="0" borderId="0" xfId="0" applyFont="1" applyAlignment="1">
      <alignment wrapText="1"/>
    </xf>
    <xf numFmtId="0" fontId="15" fillId="0" borderId="16" xfId="1" applyFont="1" applyBorder="1" applyAlignment="1" applyProtection="1">
      <alignment vertical="top" wrapText="1"/>
    </xf>
    <xf numFmtId="0" fontId="1" fillId="0" borderId="0" xfId="1" applyAlignment="1" applyProtection="1"/>
    <xf numFmtId="0" fontId="15" fillId="0" borderId="0" xfId="1" applyFont="1" applyAlignment="1" applyProtection="1">
      <alignment wrapText="1"/>
    </xf>
    <xf numFmtId="0" fontId="17" fillId="0" borderId="19" xfId="0" applyFont="1" applyBorder="1" applyAlignment="1">
      <alignment vertical="top" wrapText="1"/>
    </xf>
    <xf numFmtId="0" fontId="14" fillId="4" borderId="23" xfId="0" applyFont="1" applyFill="1" applyBorder="1" applyAlignment="1">
      <alignment vertical="top" wrapText="1"/>
    </xf>
    <xf numFmtId="0" fontId="14" fillId="0" borderId="16" xfId="0" applyFont="1" applyBorder="1" applyAlignment="1">
      <alignment wrapText="1"/>
    </xf>
    <xf numFmtId="0" fontId="14" fillId="4" borderId="16" xfId="0" applyFont="1" applyFill="1" applyBorder="1" applyAlignment="1">
      <alignment vertical="top" wrapText="1"/>
    </xf>
    <xf numFmtId="0" fontId="12" fillId="2" borderId="0" xfId="0" applyFont="1" applyFill="1" applyAlignment="1">
      <alignment horizontal="center"/>
    </xf>
    <xf numFmtId="0" fontId="13" fillId="2" borderId="0" xfId="0" applyFont="1" applyFill="1" applyAlignment="1">
      <alignment wrapText="1"/>
    </xf>
    <xf numFmtId="0" fontId="12" fillId="2" borderId="0" xfId="0" applyFont="1" applyFill="1" applyAlignment="1">
      <alignment wrapText="1"/>
    </xf>
    <xf numFmtId="0" fontId="8" fillId="4" borderId="0" xfId="0" applyNumberFormat="1" applyFont="1" applyFill="1" applyAlignment="1">
      <alignment horizontal="center" vertical="top" wrapText="1"/>
    </xf>
    <xf numFmtId="0" fontId="20" fillId="3" borderId="19" xfId="0" applyFont="1" applyFill="1" applyBorder="1" applyAlignment="1" applyProtection="1">
      <alignment vertical="center"/>
    </xf>
    <xf numFmtId="0" fontId="21" fillId="3" borderId="21" xfId="0" applyFont="1" applyFill="1" applyBorder="1" applyAlignment="1" applyProtection="1">
      <alignment vertical="center"/>
    </xf>
    <xf numFmtId="0" fontId="5" fillId="9" borderId="8" xfId="0" applyFont="1" applyFill="1" applyBorder="1" applyAlignment="1" applyProtection="1">
      <alignment vertical="center"/>
    </xf>
    <xf numFmtId="0" fontId="15" fillId="2" borderId="8" xfId="1" applyFont="1" applyFill="1" applyBorder="1" applyAlignment="1" applyProtection="1">
      <alignment vertical="center"/>
    </xf>
    <xf numFmtId="0" fontId="8" fillId="4" borderId="8" xfId="0" applyFont="1" applyFill="1" applyBorder="1" applyAlignment="1" applyProtection="1">
      <alignment vertical="center"/>
      <protection locked="0"/>
    </xf>
    <xf numFmtId="0" fontId="8" fillId="4" borderId="0" xfId="0" applyFont="1" applyFill="1" applyBorder="1" applyAlignment="1" applyProtection="1">
      <alignment vertical="center"/>
      <protection locked="0"/>
    </xf>
    <xf numFmtId="0" fontId="22" fillId="2" borderId="0" xfId="0" applyFont="1" applyFill="1" applyAlignment="1">
      <alignment horizontal="center"/>
    </xf>
    <xf numFmtId="0" fontId="8" fillId="2" borderId="0" xfId="0" applyFont="1" applyFill="1" applyAlignment="1">
      <alignment horizontal="center"/>
    </xf>
    <xf numFmtId="0" fontId="23" fillId="3" borderId="61" xfId="0" applyFont="1" applyFill="1" applyBorder="1" applyAlignment="1" applyProtection="1">
      <alignment vertical="center"/>
    </xf>
    <xf numFmtId="0" fontId="21" fillId="3" borderId="61"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4" fillId="4" borderId="19" xfId="0" applyFont="1" applyFill="1" applyBorder="1"/>
    <xf numFmtId="0" fontId="24" fillId="4" borderId="20" xfId="0" applyFont="1" applyFill="1" applyBorder="1"/>
    <xf numFmtId="0" fontId="24" fillId="4" borderId="21" xfId="0" applyFont="1" applyFill="1" applyBorder="1"/>
    <xf numFmtId="0" fontId="24" fillId="4" borderId="0" xfId="0" applyFont="1" applyFill="1"/>
    <xf numFmtId="0" fontId="20" fillId="3" borderId="19" xfId="0" applyFont="1" applyFill="1" applyBorder="1" applyAlignment="1" applyProtection="1">
      <alignment horizontal="left" vertical="center"/>
    </xf>
    <xf numFmtId="0" fontId="20" fillId="3" borderId="20" xfId="0" applyFont="1" applyFill="1" applyBorder="1" applyAlignment="1" applyProtection="1">
      <alignment horizontal="left" vertical="center"/>
    </xf>
    <xf numFmtId="0" fontId="20" fillId="3" borderId="21" xfId="0" applyFont="1" applyFill="1" applyBorder="1" applyAlignment="1" applyProtection="1">
      <alignment horizontal="left" vertical="center"/>
    </xf>
    <xf numFmtId="0" fontId="20"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5" fillId="9" borderId="8" xfId="0" applyFont="1" applyFill="1" applyBorder="1" applyAlignment="1" applyProtection="1">
      <alignment horizontal="center" vertical="center"/>
    </xf>
    <xf numFmtId="0" fontId="25" fillId="4" borderId="0" xfId="0" applyFont="1" applyFill="1" applyBorder="1" applyAlignment="1" applyProtection="1">
      <alignment horizontal="center" vertical="center"/>
    </xf>
    <xf numFmtId="0" fontId="26" fillId="2" borderId="59" xfId="0" applyFont="1" applyFill="1" applyBorder="1" applyAlignment="1" applyProtection="1">
      <alignment horizontal="center" vertical="center"/>
    </xf>
    <xf numFmtId="0" fontId="27" fillId="4" borderId="59" xfId="0" applyFont="1" applyFill="1" applyBorder="1" applyAlignment="1" applyProtection="1">
      <alignment vertical="center"/>
    </xf>
    <xf numFmtId="176" fontId="8" fillId="4" borderId="59"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7" fontId="8" fillId="4" borderId="15"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6" fillId="2" borderId="54" xfId="0" applyFont="1" applyFill="1" applyBorder="1" applyAlignment="1" applyProtection="1">
      <alignment horizontal="center" vertical="center"/>
    </xf>
    <xf numFmtId="0" fontId="27" fillId="4" borderId="54" xfId="0" applyFont="1" applyFill="1" applyBorder="1" applyAlignment="1" applyProtection="1">
      <alignment vertical="center"/>
    </xf>
    <xf numFmtId="176" fontId="8" fillId="4" borderId="5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77" fontId="8" fillId="4" borderId="14" xfId="0" applyNumberFormat="1" applyFont="1" applyFill="1" applyBorder="1" applyAlignment="1" applyProtection="1">
      <alignment horizontal="right" vertical="center"/>
      <protection locked="0"/>
    </xf>
    <xf numFmtId="176" fontId="8" fillId="4" borderId="25"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177" fontId="8" fillId="4" borderId="16" xfId="0" applyNumberFormat="1" applyFont="1" applyFill="1" applyBorder="1" applyAlignment="1" applyProtection="1">
      <alignment horizontal="right" vertical="center"/>
      <protection locked="0"/>
    </xf>
    <xf numFmtId="0" fontId="28" fillId="2" borderId="59" xfId="0" applyFont="1" applyFill="1" applyBorder="1" applyAlignment="1" applyProtection="1">
      <alignment horizontal="left" vertical="center"/>
    </xf>
    <xf numFmtId="0" fontId="26" fillId="2" borderId="66" xfId="0" applyFont="1" applyFill="1" applyBorder="1" applyAlignment="1" applyProtection="1">
      <alignment horizontal="left" vertical="center"/>
    </xf>
    <xf numFmtId="0" fontId="26" fillId="2" borderId="52" xfId="0" applyFont="1" applyFill="1" applyBorder="1" applyAlignment="1" applyProtection="1">
      <alignment horizontal="left" vertical="center"/>
    </xf>
    <xf numFmtId="0" fontId="28" fillId="2" borderId="54" xfId="0" applyFont="1" applyFill="1" applyBorder="1" applyAlignment="1" applyProtection="1">
      <alignment horizontal="left" vertical="center"/>
    </xf>
    <xf numFmtId="0" fontId="26" fillId="2" borderId="0" xfId="0" applyFont="1" applyFill="1" applyBorder="1" applyAlignment="1" applyProtection="1">
      <alignment horizontal="left" vertical="center"/>
    </xf>
    <xf numFmtId="0" fontId="26" fillId="2" borderId="58" xfId="0" applyFont="1" applyFill="1" applyBorder="1" applyAlignment="1" applyProtection="1">
      <alignment horizontal="left" vertical="center"/>
    </xf>
    <xf numFmtId="0" fontId="26" fillId="2" borderId="54" xfId="0" applyFont="1" applyFill="1" applyBorder="1" applyAlignment="1" applyProtection="1">
      <alignment horizontal="left" vertical="center"/>
    </xf>
    <xf numFmtId="0" fontId="26" fillId="2" borderId="25" xfId="0" applyFont="1" applyFill="1" applyBorder="1" applyAlignment="1" applyProtection="1">
      <alignment horizontal="left" vertical="center"/>
    </xf>
    <xf numFmtId="0" fontId="26" fillId="2" borderId="71" xfId="0" applyFont="1" applyFill="1" applyBorder="1" applyAlignment="1" applyProtection="1">
      <alignment horizontal="left" vertical="center"/>
    </xf>
    <xf numFmtId="0" fontId="26" fillId="2" borderId="2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9" fillId="4" borderId="0" xfId="0" applyFont="1" applyFill="1" applyAlignment="1">
      <alignment horizontal="right"/>
    </xf>
    <xf numFmtId="0" fontId="0" fillId="4" borderId="0" xfId="0" applyFont="1" applyFill="1" applyAlignment="1" applyProtection="1">
      <alignment vertical="center"/>
    </xf>
    <xf numFmtId="0" fontId="20" fillId="3" borderId="20" xfId="0" applyFont="1" applyFill="1" applyBorder="1" applyAlignment="1" applyProtection="1">
      <alignment vertical="center"/>
    </xf>
    <xf numFmtId="0" fontId="26" fillId="2" borderId="59" xfId="0" applyFont="1" applyFill="1" applyBorder="1" applyAlignment="1" applyProtection="1">
      <alignment vertical="center"/>
    </xf>
    <xf numFmtId="0" fontId="26" fillId="2" borderId="54" xfId="0" applyFont="1" applyFill="1" applyBorder="1" applyAlignment="1" applyProtection="1">
      <alignment vertical="center"/>
    </xf>
    <xf numFmtId="0" fontId="26" fillId="2" borderId="25" xfId="0" applyFont="1" applyFill="1" applyBorder="1" applyAlignment="1" applyProtection="1">
      <alignment vertical="center"/>
    </xf>
    <xf numFmtId="0" fontId="30"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6" fillId="2" borderId="15" xfId="0" applyFont="1" applyFill="1" applyBorder="1" applyAlignment="1" applyProtection="1">
      <alignment vertical="center"/>
    </xf>
    <xf numFmtId="0" fontId="26" fillId="2" borderId="16" xfId="0" applyFont="1" applyFill="1" applyBorder="1" applyAlignment="1" applyProtection="1">
      <alignment vertical="center"/>
    </xf>
    <xf numFmtId="0" fontId="20" fillId="3" borderId="59" xfId="0" applyFont="1" applyFill="1" applyBorder="1" applyAlignment="1" applyProtection="1">
      <alignment vertical="center"/>
    </xf>
    <xf numFmtId="0" fontId="21" fillId="3" borderId="52" xfId="0" applyFont="1" applyFill="1" applyBorder="1" applyAlignment="1" applyProtection="1">
      <alignment vertical="center"/>
    </xf>
    <xf numFmtId="0" fontId="5" fillId="9" borderId="8" xfId="0" applyFont="1" applyFill="1" applyBorder="1" applyAlignment="1" applyProtection="1">
      <alignment horizontal="center"/>
    </xf>
    <xf numFmtId="0" fontId="5" fillId="9" borderId="8" xfId="0" applyFont="1" applyFill="1" applyBorder="1" applyAlignment="1" applyProtection="1">
      <alignment horizontal="center" wrapText="1"/>
    </xf>
    <xf numFmtId="0" fontId="0" fillId="4" borderId="0" xfId="0" applyFont="1" applyFill="1" applyProtection="1"/>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7"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20" fillId="3" borderId="19" xfId="0" applyFont="1" applyFill="1" applyBorder="1" applyProtection="1"/>
    <xf numFmtId="0" fontId="20" fillId="3" borderId="20" xfId="0" applyFont="1" applyFill="1" applyBorder="1" applyProtection="1"/>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7"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81" fontId="6" fillId="2" borderId="8" xfId="0" applyNumberFormat="1" applyFont="1" applyFill="1" applyBorder="1" applyAlignment="1">
      <alignment vertical="center"/>
    </xf>
    <xf numFmtId="0" fontId="32" fillId="4" borderId="0" xfId="0" applyFont="1" applyFill="1" applyAlignment="1">
      <alignment horizontal="center"/>
    </xf>
    <xf numFmtId="0" fontId="33" fillId="2" borderId="0" xfId="0" applyFont="1" applyFill="1" applyAlignment="1" applyProtection="1">
      <alignment horizontal="right"/>
    </xf>
    <xf numFmtId="0" fontId="34" fillId="2" borderId="0" xfId="0" applyFont="1" applyFill="1" applyAlignment="1">
      <alignment horizontal="right" vertical="center"/>
    </xf>
    <xf numFmtId="0" fontId="35" fillId="2" borderId="0" xfId="1" applyFont="1" applyFill="1" applyAlignment="1" applyProtection="1">
      <alignment horizontal="right" vertical="top"/>
    </xf>
    <xf numFmtId="0" fontId="22" fillId="2" borderId="0" xfId="0" applyFont="1" applyFill="1" applyAlignment="1">
      <alignment horizontal="right"/>
    </xf>
    <xf numFmtId="0" fontId="32" fillId="2" borderId="0" xfId="0" applyFont="1" applyFill="1" applyAlignment="1">
      <alignment horizontal="center" vertical="top"/>
    </xf>
    <xf numFmtId="0" fontId="8" fillId="4" borderId="0" xfId="0" applyFont="1" applyFill="1"/>
    <xf numFmtId="0" fontId="21" fillId="3" borderId="21" xfId="0" applyFont="1" applyFill="1" applyBorder="1" applyProtection="1"/>
    <xf numFmtId="3" fontId="8" fillId="2" borderId="59" xfId="0" applyNumberFormat="1" applyFont="1" applyFill="1" applyBorder="1" applyAlignment="1">
      <alignment vertical="center"/>
    </xf>
    <xf numFmtId="9" fontId="8" fillId="2" borderId="22" xfId="2" applyFont="1" applyFill="1" applyBorder="1" applyAlignment="1">
      <alignment vertical="center"/>
    </xf>
    <xf numFmtId="181" fontId="6" fillId="2" borderId="15" xfId="0" applyNumberFormat="1" applyFont="1" applyFill="1" applyBorder="1" applyAlignment="1">
      <alignment vertical="center"/>
    </xf>
    <xf numFmtId="3" fontId="8" fillId="2" borderId="54" xfId="0" applyNumberFormat="1" applyFont="1" applyFill="1" applyBorder="1" applyAlignment="1">
      <alignment vertical="center"/>
    </xf>
    <xf numFmtId="9" fontId="8" fillId="2" borderId="76" xfId="2" applyFont="1" applyFill="1" applyBorder="1" applyAlignment="1">
      <alignment vertical="center"/>
    </xf>
    <xf numFmtId="181" fontId="6" fillId="2" borderId="14" xfId="0" applyNumberFormat="1" applyFont="1" applyFill="1" applyBorder="1" applyAlignment="1">
      <alignment vertical="center"/>
    </xf>
    <xf numFmtId="3" fontId="31" fillId="2" borderId="54" xfId="0" applyNumberFormat="1" applyFont="1" applyFill="1" applyBorder="1" applyAlignment="1">
      <alignment vertical="center"/>
    </xf>
    <xf numFmtId="9" fontId="31" fillId="2" borderId="76" xfId="2" applyFont="1" applyFill="1" applyBorder="1" applyAlignment="1">
      <alignment vertical="center"/>
    </xf>
    <xf numFmtId="181" fontId="36"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77" xfId="2" applyFont="1" applyFill="1" applyBorder="1" applyAlignment="1">
      <alignment vertical="center"/>
    </xf>
    <xf numFmtId="181"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6" fillId="2" borderId="19" xfId="0" applyNumberFormat="1" applyFont="1" applyFill="1" applyBorder="1" applyAlignment="1">
      <alignment vertical="center"/>
    </xf>
    <xf numFmtId="0" fontId="26" fillId="2" borderId="24" xfId="0" applyFont="1" applyFill="1" applyBorder="1" applyAlignment="1">
      <alignment vertical="center"/>
    </xf>
    <xf numFmtId="181" fontId="37" fillId="2" borderId="8" xfId="0" applyNumberFormat="1" applyFont="1" applyFill="1" applyBorder="1" applyAlignment="1">
      <alignment vertical="center"/>
    </xf>
    <xf numFmtId="0" fontId="0" fillId="0" borderId="8" xfId="4" quotePrefix="1" applyFont="1" applyBorder="1"/>
    <xf numFmtId="0" fontId="15" fillId="0" borderId="8" xfId="1" applyFont="1" applyFill="1" applyBorder="1" applyAlignment="1" applyProtection="1"/>
    <xf numFmtId="0" fontId="47" fillId="4" borderId="8" xfId="0" applyFont="1" applyFill="1" applyBorder="1" applyAlignment="1" applyProtection="1">
      <alignment vertical="center"/>
      <protection locked="0"/>
    </xf>
    <xf numFmtId="0" fontId="5" fillId="9" borderId="15" xfId="0" applyFont="1" applyFill="1" applyBorder="1" applyAlignment="1">
      <alignment horizontal="center" wrapText="1"/>
    </xf>
    <xf numFmtId="0" fontId="5" fillId="9" borderId="16" xfId="0" applyFont="1" applyFill="1" applyBorder="1" applyAlignment="1">
      <alignment horizontal="center"/>
    </xf>
    <xf numFmtId="0" fontId="5" fillId="9" borderId="59" xfId="0" applyFont="1" applyFill="1" applyBorder="1" applyAlignment="1" applyProtection="1">
      <alignment horizontal="left"/>
    </xf>
    <xf numFmtId="0" fontId="5" fillId="9" borderId="66" xfId="0" applyFont="1" applyFill="1" applyBorder="1" applyAlignment="1" applyProtection="1">
      <alignment horizontal="left"/>
    </xf>
    <xf numFmtId="0" fontId="5" fillId="9" borderId="52" xfId="0" applyFont="1" applyFill="1" applyBorder="1" applyAlignment="1" applyProtection="1">
      <alignment horizontal="left"/>
    </xf>
    <xf numFmtId="0" fontId="5" fillId="9" borderId="25" xfId="0" applyFont="1" applyFill="1" applyBorder="1" applyAlignment="1" applyProtection="1">
      <alignment horizontal="left"/>
    </xf>
    <xf numFmtId="0" fontId="5" fillId="9" borderId="71" xfId="0" applyFont="1" applyFill="1" applyBorder="1" applyAlignment="1" applyProtection="1">
      <alignment horizontal="left"/>
    </xf>
    <xf numFmtId="0" fontId="5" fillId="9" borderId="23" xfId="0" applyFont="1" applyFill="1" applyBorder="1" applyAlignment="1" applyProtection="1">
      <alignment horizontal="left"/>
    </xf>
    <xf numFmtId="0" fontId="8" fillId="2" borderId="25" xfId="0" applyFont="1" applyFill="1" applyBorder="1" applyAlignment="1" applyProtection="1">
      <alignment horizontal="left" vertical="center"/>
    </xf>
    <xf numFmtId="0" fontId="8" fillId="2" borderId="71" xfId="0" applyFont="1" applyFill="1" applyBorder="1" applyAlignment="1" applyProtection="1">
      <alignment horizontal="left" vertical="center"/>
    </xf>
    <xf numFmtId="0" fontId="8" fillId="2" borderId="23" xfId="0" applyFont="1" applyFill="1" applyBorder="1" applyAlignment="1" applyProtection="1">
      <alignment horizontal="left" vertical="center"/>
    </xf>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26" fillId="2" borderId="19" xfId="0" applyFont="1" applyFill="1" applyBorder="1" applyAlignment="1" applyProtection="1">
      <alignment horizontal="left" vertical="center"/>
    </xf>
    <xf numFmtId="0" fontId="26" fillId="2" borderId="20" xfId="0" applyFont="1" applyFill="1" applyBorder="1" applyAlignment="1" applyProtection="1">
      <alignment horizontal="left" vertical="center"/>
    </xf>
    <xf numFmtId="0" fontId="26" fillId="2" borderId="21" xfId="0" applyFont="1" applyFill="1" applyBorder="1" applyAlignment="1" applyProtection="1">
      <alignment horizontal="left" vertical="center"/>
    </xf>
    <xf numFmtId="0" fontId="5" fillId="9" borderId="59" xfId="0" applyFont="1" applyFill="1" applyBorder="1" applyAlignment="1" applyProtection="1">
      <alignment horizontal="center" wrapText="1"/>
    </xf>
    <xf numFmtId="0" fontId="5" fillId="9" borderId="25" xfId="0" applyFont="1" applyFill="1" applyBorder="1" applyAlignment="1" applyProtection="1">
      <alignment horizontal="center"/>
    </xf>
    <xf numFmtId="0" fontId="5" fillId="9" borderId="74" xfId="0" applyFont="1" applyFill="1" applyBorder="1" applyAlignment="1" applyProtection="1">
      <alignment horizontal="center" wrapText="1"/>
    </xf>
    <xf numFmtId="0" fontId="5" fillId="9" borderId="75" xfId="0" applyFont="1" applyFill="1" applyBorder="1" applyAlignment="1" applyProtection="1">
      <alignment horizontal="center"/>
    </xf>
    <xf numFmtId="0" fontId="0" fillId="2" borderId="54" xfId="0" applyFont="1" applyFill="1" applyBorder="1" applyAlignment="1" applyProtection="1">
      <alignment horizontal="left" vertical="center"/>
    </xf>
    <xf numFmtId="0" fontId="0" fillId="2" borderId="58"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58"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31" fillId="2" borderId="54" xfId="0" applyFont="1" applyFill="1" applyBorder="1" applyAlignment="1" applyProtection="1">
      <alignment horizontal="left" vertical="center"/>
    </xf>
    <xf numFmtId="0" fontId="31" fillId="2" borderId="0" xfId="0" applyFont="1" applyFill="1" applyBorder="1" applyAlignment="1" applyProtection="1">
      <alignment horizontal="left" vertical="center"/>
    </xf>
    <xf numFmtId="0" fontId="31" fillId="2" borderId="58" xfId="0" applyFont="1" applyFill="1" applyBorder="1" applyAlignment="1" applyProtection="1">
      <alignment horizontal="left" vertical="center"/>
    </xf>
    <xf numFmtId="0" fontId="8" fillId="2" borderId="59"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8" fillId="2" borderId="52" xfId="0" applyFont="1" applyFill="1" applyBorder="1" applyAlignment="1" applyProtection="1">
      <alignment horizontal="left" vertical="center"/>
    </xf>
    <xf numFmtId="0" fontId="5" fillId="9" borderId="8" xfId="0" applyFont="1" applyFill="1" applyBorder="1" applyAlignment="1" applyProtection="1">
      <alignment horizontal="left"/>
    </xf>
    <xf numFmtId="0" fontId="5" fillId="9" borderId="19" xfId="0" applyFont="1" applyFill="1" applyBorder="1" applyAlignment="1" applyProtection="1">
      <alignment horizontal="center"/>
    </xf>
    <xf numFmtId="0" fontId="5" fillId="9" borderId="21" xfId="0" applyFont="1" applyFill="1" applyBorder="1" applyAlignment="1" applyProtection="1">
      <alignment horizontal="center"/>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8" fillId="4" borderId="59" xfId="0" applyFont="1" applyFill="1" applyBorder="1" applyAlignment="1" applyProtection="1">
      <alignment horizontal="left" vertical="center"/>
      <protection locked="0"/>
    </xf>
    <xf numFmtId="0" fontId="8" fillId="4" borderId="66" xfId="0" applyFont="1" applyFill="1" applyBorder="1" applyAlignment="1" applyProtection="1">
      <alignment horizontal="left" vertical="center"/>
      <protection locked="0"/>
    </xf>
    <xf numFmtId="0" fontId="8" fillId="4" borderId="52" xfId="0" applyFont="1" applyFill="1" applyBorder="1" applyAlignment="1" applyProtection="1">
      <alignment horizontal="left" vertical="center"/>
      <protection locked="0"/>
    </xf>
    <xf numFmtId="0" fontId="26" fillId="4" borderId="54" xfId="0" applyFont="1" applyFill="1" applyBorder="1" applyAlignment="1" applyProtection="1">
      <alignment horizontal="left" vertical="center"/>
    </xf>
    <xf numFmtId="0" fontId="26" fillId="4" borderId="58" xfId="0"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25" xfId="0" applyFont="1" applyFill="1" applyBorder="1" applyAlignment="1" applyProtection="1">
      <alignment horizontal="left" vertical="center"/>
      <protection locked="0"/>
    </xf>
    <xf numFmtId="0" fontId="8" fillId="4" borderId="71"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6" fillId="4" borderId="25" xfId="0" applyFont="1" applyFill="1" applyBorder="1" applyAlignment="1" applyProtection="1">
      <alignment horizontal="left" vertical="center"/>
    </xf>
    <xf numFmtId="0" fontId="26" fillId="4" borderId="23"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71"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9" borderId="8" xfId="0" applyFont="1" applyFill="1" applyBorder="1" applyAlignment="1" applyProtection="1">
      <alignment horizontal="left" vertical="center"/>
    </xf>
    <xf numFmtId="0" fontId="8" fillId="4" borderId="5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58" xfId="0" applyFont="1" applyFill="1" applyBorder="1" applyAlignment="1" applyProtection="1">
      <alignment horizontal="left" vertical="center"/>
      <protection locked="0"/>
    </xf>
    <xf numFmtId="0" fontId="26" fillId="2" borderId="54" xfId="0" applyFont="1" applyFill="1" applyBorder="1" applyAlignment="1" applyProtection="1">
      <alignment horizontal="left" vertical="center"/>
    </xf>
    <xf numFmtId="0" fontId="26" fillId="2" borderId="58" xfId="0" applyFont="1" applyFill="1" applyBorder="1" applyAlignment="1" applyProtection="1">
      <alignment horizontal="left" vertical="center"/>
    </xf>
    <xf numFmtId="180" fontId="8" fillId="4" borderId="54"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58" xfId="0" applyNumberFormat="1" applyFont="1" applyFill="1" applyBorder="1" applyAlignment="1" applyProtection="1">
      <alignment horizontal="left" vertical="center"/>
    </xf>
    <xf numFmtId="0" fontId="26" fillId="2" borderId="72" xfId="0" applyFont="1" applyFill="1" applyBorder="1" applyAlignment="1" applyProtection="1">
      <alignment horizontal="left" vertical="center"/>
    </xf>
    <xf numFmtId="0" fontId="26" fillId="2" borderId="73" xfId="0" applyFont="1" applyFill="1" applyBorder="1" applyAlignment="1" applyProtection="1">
      <alignment horizontal="left" vertical="center"/>
    </xf>
    <xf numFmtId="0" fontId="5" fillId="9" borderId="19" xfId="0" applyFont="1" applyFill="1" applyBorder="1" applyAlignment="1" applyProtection="1">
      <alignment horizontal="center" vertical="center"/>
    </xf>
    <xf numFmtId="0" fontId="5" fillId="9" borderId="21" xfId="0" applyFont="1" applyFill="1" applyBorder="1" applyAlignment="1" applyProtection="1">
      <alignment horizontal="center" vertical="center"/>
    </xf>
    <xf numFmtId="0" fontId="26" fillId="2" borderId="59" xfId="0" applyFont="1" applyFill="1" applyBorder="1" applyAlignment="1" applyProtection="1">
      <alignment horizontal="left" vertical="center"/>
    </xf>
    <xf numFmtId="0" fontId="26" fillId="2" borderId="52" xfId="0" applyFont="1" applyFill="1" applyBorder="1" applyAlignment="1" applyProtection="1">
      <alignment horizontal="left" vertical="center"/>
    </xf>
    <xf numFmtId="0" fontId="8" fillId="4" borderId="59" xfId="0" applyFont="1" applyFill="1" applyBorder="1" applyAlignment="1" applyProtection="1">
      <alignment horizontal="left" vertical="center"/>
    </xf>
    <xf numFmtId="0" fontId="8" fillId="4" borderId="66" xfId="0" applyFont="1" applyFill="1" applyBorder="1" applyAlignment="1" applyProtection="1">
      <alignment horizontal="left" vertical="center"/>
    </xf>
    <xf numFmtId="0" fontId="8" fillId="4" borderId="52" xfId="0" applyFont="1" applyFill="1" applyBorder="1" applyAlignment="1" applyProtection="1">
      <alignment horizontal="left" vertical="center"/>
    </xf>
    <xf numFmtId="0" fontId="5" fillId="9" borderId="19" xfId="0" applyFont="1" applyFill="1" applyBorder="1" applyAlignment="1" applyProtection="1">
      <alignment horizontal="center" vertical="center" wrapText="1"/>
    </xf>
    <xf numFmtId="0" fontId="5" fillId="9" borderId="2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9" borderId="69" xfId="0" applyFont="1" applyFill="1" applyBorder="1" applyAlignment="1" applyProtection="1">
      <alignment horizontal="center" wrapText="1"/>
    </xf>
    <xf numFmtId="0" fontId="0" fillId="0" borderId="70" xfId="0" applyBorder="1" applyAlignment="1">
      <alignment horizontal="center"/>
    </xf>
    <xf numFmtId="0" fontId="0" fillId="0" borderId="25" xfId="0" applyBorder="1" applyAlignment="1">
      <alignment horizontal="center"/>
    </xf>
    <xf numFmtId="0" fontId="5" fillId="9" borderId="15" xfId="0" applyFont="1" applyFill="1" applyBorder="1" applyAlignment="1" applyProtection="1">
      <alignment horizontal="center" vertical="center" wrapText="1"/>
    </xf>
    <xf numFmtId="0" fontId="5" fillId="9" borderId="16" xfId="0" applyFont="1" applyFill="1" applyBorder="1" applyAlignment="1" applyProtection="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59" xfId="0" applyBorder="1" applyAlignment="1">
      <alignment horizontal="left"/>
    </xf>
    <xf numFmtId="0" fontId="0" fillId="0" borderId="66" xfId="0" applyBorder="1" applyAlignment="1">
      <alignment horizontal="left"/>
    </xf>
    <xf numFmtId="0" fontId="0" fillId="0" borderId="52" xfId="0" applyBorder="1" applyAlignment="1">
      <alignment horizontal="left"/>
    </xf>
    <xf numFmtId="0" fontId="12" fillId="0" borderId="67" xfId="0" applyFont="1" applyBorder="1" applyAlignment="1">
      <alignment horizontal="left" vertical="center" wrapText="1"/>
    </xf>
    <xf numFmtId="0" fontId="12" fillId="0" borderId="61"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Fill="1" applyBorder="1" applyAlignment="1">
      <alignment horizontal="center"/>
    </xf>
    <xf numFmtId="0" fontId="13" fillId="0" borderId="68" xfId="0" applyFont="1" applyFill="1" applyBorder="1" applyAlignment="1">
      <alignment horizontal="center"/>
    </xf>
    <xf numFmtId="0" fontId="13" fillId="0" borderId="41" xfId="0" applyFont="1" applyFill="1" applyBorder="1" applyAlignment="1">
      <alignment horizontal="center"/>
    </xf>
    <xf numFmtId="49" fontId="12" fillId="0" borderId="45" xfId="0" applyNumberFormat="1" applyFont="1" applyBorder="1" applyAlignment="1">
      <alignment horizontal="left" wrapText="1"/>
    </xf>
    <xf numFmtId="49" fontId="12" fillId="0" borderId="62" xfId="0" applyNumberFormat="1" applyFont="1" applyBorder="1" applyAlignment="1">
      <alignment horizontal="left" wrapText="1"/>
    </xf>
    <xf numFmtId="49" fontId="12" fillId="0" borderId="44" xfId="0" applyNumberFormat="1" applyFont="1" applyBorder="1" applyAlignment="1">
      <alignment horizontal="left" wrapText="1"/>
    </xf>
    <xf numFmtId="0" fontId="11" fillId="0" borderId="32" xfId="0" applyFont="1" applyBorder="1" applyAlignment="1">
      <alignment horizontal="left" vertical="center" wrapText="1"/>
    </xf>
    <xf numFmtId="0" fontId="14" fillId="0" borderId="63" xfId="0" applyFont="1" applyBorder="1" applyAlignment="1">
      <alignment horizontal="left" vertical="center" wrapText="1"/>
    </xf>
    <xf numFmtId="0" fontId="14" fillId="0" borderId="64" xfId="0" applyFont="1" applyBorder="1" applyAlignment="1">
      <alignment horizontal="left" vertical="center" wrapText="1"/>
    </xf>
    <xf numFmtId="0" fontId="14" fillId="0" borderId="65" xfId="0" applyFont="1" applyBorder="1" applyAlignment="1">
      <alignment horizontal="left" vertical="center" wrapText="1"/>
    </xf>
    <xf numFmtId="0" fontId="16" fillId="7" borderId="28" xfId="0" applyFont="1" applyFill="1" applyBorder="1" applyAlignment="1">
      <alignment horizontal="left"/>
    </xf>
    <xf numFmtId="0" fontId="12" fillId="0" borderId="19" xfId="0" applyFont="1" applyBorder="1" applyAlignment="1">
      <alignment vertical="top" wrapText="1"/>
    </xf>
    <xf numFmtId="0" fontId="12" fillId="0" borderId="50" xfId="0" applyFont="1" applyBorder="1" applyAlignment="1">
      <alignment vertical="top" wrapText="1"/>
    </xf>
    <xf numFmtId="0" fontId="12" fillId="2" borderId="45" xfId="0" applyFont="1" applyFill="1" applyBorder="1" applyAlignment="1">
      <alignment wrapText="1"/>
    </xf>
    <xf numFmtId="0" fontId="12" fillId="0" borderId="53" xfId="0" applyFont="1" applyBorder="1" applyAlignment="1">
      <alignment wrapText="1"/>
    </xf>
    <xf numFmtId="0" fontId="12" fillId="0" borderId="45" xfId="0" applyFont="1" applyBorder="1" applyAlignment="1">
      <alignment vertical="center" wrapText="1"/>
    </xf>
    <xf numFmtId="0" fontId="12" fillId="0" borderId="62" xfId="0" applyFont="1" applyBorder="1" applyAlignment="1">
      <alignment vertical="center" wrapText="1"/>
    </xf>
    <xf numFmtId="0" fontId="12" fillId="0" borderId="44" xfId="0" applyFont="1" applyBorder="1" applyAlignment="1">
      <alignment vertical="center" wrapText="1"/>
    </xf>
    <xf numFmtId="0" fontId="13" fillId="2" borderId="46" xfId="0" applyFont="1" applyFill="1" applyBorder="1" applyAlignment="1"/>
    <xf numFmtId="0" fontId="12" fillId="0" borderId="47" xfId="0" applyFont="1" applyBorder="1" applyAlignment="1"/>
    <xf numFmtId="0" fontId="12" fillId="0" borderId="42" xfId="0" applyFont="1" applyBorder="1" applyAlignment="1">
      <alignment vertical="top" wrapText="1"/>
    </xf>
    <xf numFmtId="0" fontId="12" fillId="0" borderId="48" xfId="0" applyFont="1" applyBorder="1" applyAlignment="1">
      <alignment vertical="top" wrapText="1"/>
    </xf>
    <xf numFmtId="0" fontId="14" fillId="0" borderId="19" xfId="0" applyFont="1" applyBorder="1" applyAlignment="1">
      <alignment vertical="center" wrapText="1"/>
    </xf>
    <xf numFmtId="0" fontId="14" fillId="0" borderId="20"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2" fillId="0" borderId="19" xfId="0" applyFont="1" applyBorder="1" applyAlignment="1">
      <alignment vertical="center" wrapText="1"/>
    </xf>
    <xf numFmtId="0" fontId="12" fillId="0" borderId="19" xfId="0" applyFont="1" applyBorder="1" applyAlignment="1">
      <alignment horizontal="left" vertical="top" wrapText="1"/>
    </xf>
    <xf numFmtId="0" fontId="12" fillId="0" borderId="50" xfId="0" applyFont="1" applyBorder="1" applyAlignment="1">
      <alignment horizontal="left" vertical="top" wrapText="1"/>
    </xf>
    <xf numFmtId="0" fontId="12" fillId="0" borderId="19" xfId="0" applyFont="1" applyBorder="1" applyAlignment="1">
      <alignment horizontal="center" vertical="top" wrapText="1"/>
    </xf>
    <xf numFmtId="0" fontId="12" fillId="0" borderId="50" xfId="0" applyFont="1" applyBorder="1" applyAlignment="1">
      <alignment horizontal="center" vertical="top" wrapText="1"/>
    </xf>
    <xf numFmtId="0" fontId="19" fillId="0" borderId="19" xfId="0" applyFont="1" applyBorder="1" applyAlignment="1">
      <alignment vertical="center" wrapText="1"/>
    </xf>
    <xf numFmtId="0" fontId="17" fillId="0" borderId="19" xfId="0" applyFont="1" applyBorder="1" applyAlignment="1">
      <alignment horizontal="left" vertical="top" wrapText="1"/>
    </xf>
    <xf numFmtId="0" fontId="0" fillId="0" borderId="0" xfId="0" applyAlignment="1">
      <alignment horizontal="left"/>
    </xf>
    <xf numFmtId="0" fontId="12" fillId="0" borderId="55" xfId="0" applyFont="1" applyBorder="1" applyAlignment="1">
      <alignment horizontal="center" vertical="top" wrapText="1"/>
    </xf>
    <xf numFmtId="0" fontId="12" fillId="0" borderId="56" xfId="0" applyFont="1" applyBorder="1" applyAlignment="1">
      <alignment horizontal="center" vertical="top" wrapText="1"/>
    </xf>
    <xf numFmtId="0" fontId="12" fillId="0" borderId="25" xfId="0" applyFont="1" applyBorder="1" applyAlignment="1">
      <alignment vertical="top" wrapText="1"/>
    </xf>
    <xf numFmtId="0" fontId="12" fillId="0" borderId="49" xfId="0" applyFont="1" applyBorder="1" applyAlignment="1">
      <alignment vertical="top" wrapText="1"/>
    </xf>
    <xf numFmtId="0" fontId="17" fillId="0" borderId="50" xfId="0" applyFont="1" applyBorder="1" applyAlignment="1">
      <alignment horizontal="left" vertical="top" wrapText="1"/>
    </xf>
    <xf numFmtId="0" fontId="0" fillId="0" borderId="0" xfId="0" applyAlignment="1">
      <alignment horizontal="left" wrapText="1"/>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Font="1" applyBorder="1" applyAlignment="1">
      <alignment horizontal="left" vertical="top"/>
    </xf>
    <xf numFmtId="0" fontId="46" fillId="0" borderId="15" xfId="4" applyFill="1" applyBorder="1" applyAlignment="1">
      <alignment horizontal="left" vertical="top" wrapText="1"/>
    </xf>
    <xf numFmtId="0" fontId="46" fillId="0" borderId="16" xfId="4" applyFill="1" applyBorder="1" applyAlignment="1">
      <alignment horizontal="left" vertical="top" wrapText="1"/>
    </xf>
    <xf numFmtId="0" fontId="46" fillId="0" borderId="15" xfId="4" applyFill="1" applyBorder="1" applyAlignment="1">
      <alignment horizontal="left" vertical="top"/>
    </xf>
    <xf numFmtId="0" fontId="46" fillId="0" borderId="16" xfId="4" applyFill="1"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6" fillId="0" borderId="15" xfId="4" applyBorder="1" applyAlignment="1">
      <alignment horizontal="left" vertical="top" wrapText="1"/>
    </xf>
    <xf numFmtId="0" fontId="46" fillId="0" borderId="14" xfId="4" applyBorder="1" applyAlignment="1">
      <alignment horizontal="left" vertical="top" wrapText="1"/>
    </xf>
    <xf numFmtId="0" fontId="46" fillId="0" borderId="16" xfId="4" applyBorder="1" applyAlignment="1">
      <alignment horizontal="left" vertical="top" wrapText="1"/>
    </xf>
    <xf numFmtId="0" fontId="0" fillId="0" borderId="8" xfId="0" applyBorder="1" applyAlignment="1">
      <alignment horizontal="center"/>
    </xf>
    <xf numFmtId="0" fontId="46" fillId="0" borderId="5" xfId="4" applyBorder="1" applyAlignment="1">
      <alignment horizontal="left" vertical="top" wrapText="1"/>
    </xf>
    <xf numFmtId="0" fontId="46" fillId="0" borderId="8" xfId="4" applyBorder="1" applyAlignment="1">
      <alignment horizontal="left" vertical="top" wrapText="1"/>
    </xf>
    <xf numFmtId="0" fontId="46" fillId="0" borderId="11" xfId="4" applyBorder="1" applyAlignment="1">
      <alignment horizontal="left" vertical="top" wrapText="1"/>
    </xf>
    <xf numFmtId="0" fontId="46" fillId="0" borderId="13" xfId="4" applyBorder="1" applyAlignment="1">
      <alignment horizontal="center" vertical="top" wrapText="1"/>
    </xf>
    <xf numFmtId="0" fontId="46" fillId="0" borderId="14" xfId="4" applyBorder="1" applyAlignment="1">
      <alignment horizontal="center" vertical="top" wrapText="1"/>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6" fillId="0" borderId="4" xfId="4" applyBorder="1" applyAlignment="1">
      <alignment horizontal="left" vertical="top"/>
    </xf>
    <xf numFmtId="0" fontId="46" fillId="0" borderId="7" xfId="4" applyBorder="1" applyAlignment="1">
      <alignment horizontal="left" vertical="top"/>
    </xf>
    <xf numFmtId="0" fontId="46" fillId="0" borderId="10" xfId="4" applyBorder="1" applyAlignment="1">
      <alignment horizontal="left" vertical="top"/>
    </xf>
    <xf numFmtId="0" fontId="46" fillId="0" borderId="18" xfId="4" applyBorder="1" applyAlignment="1">
      <alignment horizontal="left" vertical="top"/>
    </xf>
    <xf numFmtId="0" fontId="0" fillId="0" borderId="8" xfId="0" applyFont="1"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372">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Product Haul'!$E$5</c:f>
              <c:numCache>
                <c:formatCode>General</c:formatCode>
                <c:ptCount val="1"/>
                <c:pt idx="0">
                  <c:v>0</c:v>
                </c:pt>
              </c:numCache>
            </c:numRef>
          </c:val>
          <c:extLst>
            <c:ext xmlns:c16="http://schemas.microsoft.com/office/drawing/2014/chart" uri="{C3380CC4-5D6E-409C-BE32-E72D297353CC}">
              <c16:uniqueId val="{00000000-1EAA-40E3-8B79-C9F34F3BE7EE}"/>
            </c:ext>
          </c:extLst>
        </c:ser>
        <c:ser>
          <c:idx val="2"/>
          <c:order val="1"/>
          <c:tx>
            <c:strRef>
              <c:f>'Reschedule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Product Haul'!$E$6</c:f>
              <c:numCache>
                <c:formatCode>General</c:formatCode>
                <c:ptCount val="1"/>
                <c:pt idx="0">
                  <c:v>0</c:v>
                </c:pt>
              </c:numCache>
            </c:numRef>
          </c:val>
          <c:extLst>
            <c:ext xmlns:c16="http://schemas.microsoft.com/office/drawing/2014/chart" uri="{C3380CC4-5D6E-409C-BE32-E72D297353CC}">
              <c16:uniqueId val="{00000001-1EAA-40E3-8B79-C9F34F3BE7EE}"/>
            </c:ext>
          </c:extLst>
        </c:ser>
        <c:ser>
          <c:idx val="4"/>
          <c:order val="2"/>
          <c:tx>
            <c:strRef>
              <c:f>'Reschedule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Product Haul'!$E$8</c:f>
              <c:numCache>
                <c:formatCode>General</c:formatCode>
                <c:ptCount val="1"/>
                <c:pt idx="0">
                  <c:v>0</c:v>
                </c:pt>
              </c:numCache>
            </c:numRef>
          </c:val>
          <c:extLst>
            <c:ext xmlns:c16="http://schemas.microsoft.com/office/drawing/2014/chart" uri="{C3380CC4-5D6E-409C-BE32-E72D297353CC}">
              <c16:uniqueId val="{00000002-1EAA-40E3-8B79-C9F34F3BE7EE}"/>
            </c:ext>
          </c:extLst>
        </c:ser>
        <c:ser>
          <c:idx val="0"/>
          <c:order val="3"/>
          <c:tx>
            <c:strRef>
              <c:f>'Reschedule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Product Haul'!$E$4</c:f>
              <c:numCache>
                <c:formatCode>General</c:formatCode>
                <c:ptCount val="1"/>
                <c:pt idx="0">
                  <c:v>0</c:v>
                </c:pt>
              </c:numCache>
            </c:numRef>
          </c:val>
          <c:extLst>
            <c:ext xmlns:c16="http://schemas.microsoft.com/office/drawing/2014/chart" uri="{C3380CC4-5D6E-409C-BE32-E72D297353CC}">
              <c16:uniqueId val="{00000003-1EAA-40E3-8B79-C9F34F3BE7EE}"/>
            </c:ext>
          </c:extLst>
        </c:ser>
        <c:ser>
          <c:idx val="3"/>
          <c:order val="4"/>
          <c:tx>
            <c:strRef>
              <c:f>'Reschedule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Product Haul'!$E$7</c:f>
              <c:numCache>
                <c:formatCode>General</c:formatCode>
                <c:ptCount val="1"/>
                <c:pt idx="0">
                  <c:v>0</c:v>
                </c:pt>
              </c:numCache>
            </c:numRef>
          </c:val>
          <c:extLst>
            <c:ext xmlns:c16="http://schemas.microsoft.com/office/drawing/2014/chart" uri="{C3380CC4-5D6E-409C-BE32-E72D297353CC}">
              <c16:uniqueId val="{00000004-1EAA-40E3-8B79-C9F34F3BE7EE}"/>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Product Haul Load'!$E$5</c:f>
              <c:numCache>
                <c:formatCode>General</c:formatCode>
                <c:ptCount val="1"/>
                <c:pt idx="0">
                  <c:v>0</c:v>
                </c:pt>
              </c:numCache>
            </c:numRef>
          </c:val>
          <c:extLst>
            <c:ext xmlns:c16="http://schemas.microsoft.com/office/drawing/2014/chart" uri="{C3380CC4-5D6E-409C-BE32-E72D297353CC}">
              <c16:uniqueId val="{00000000-55B3-4CAC-994B-492CF6924B01}"/>
            </c:ext>
          </c:extLst>
        </c:ser>
        <c:ser>
          <c:idx val="2"/>
          <c:order val="1"/>
          <c:tx>
            <c:strRef>
              <c:f>'Reschedule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Product Haul Load'!$E$6</c:f>
              <c:numCache>
                <c:formatCode>General</c:formatCode>
                <c:ptCount val="1"/>
                <c:pt idx="0">
                  <c:v>0</c:v>
                </c:pt>
              </c:numCache>
            </c:numRef>
          </c:val>
          <c:extLst>
            <c:ext xmlns:c16="http://schemas.microsoft.com/office/drawing/2014/chart" uri="{C3380CC4-5D6E-409C-BE32-E72D297353CC}">
              <c16:uniqueId val="{00000001-55B3-4CAC-994B-492CF6924B01}"/>
            </c:ext>
          </c:extLst>
        </c:ser>
        <c:ser>
          <c:idx val="4"/>
          <c:order val="2"/>
          <c:tx>
            <c:strRef>
              <c:f>'Reschedule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Product Haul Load'!$E$8</c:f>
              <c:numCache>
                <c:formatCode>General</c:formatCode>
                <c:ptCount val="1"/>
                <c:pt idx="0">
                  <c:v>0</c:v>
                </c:pt>
              </c:numCache>
            </c:numRef>
          </c:val>
          <c:extLst>
            <c:ext xmlns:c16="http://schemas.microsoft.com/office/drawing/2014/chart" uri="{C3380CC4-5D6E-409C-BE32-E72D297353CC}">
              <c16:uniqueId val="{00000002-55B3-4CAC-994B-492CF6924B01}"/>
            </c:ext>
          </c:extLst>
        </c:ser>
        <c:ser>
          <c:idx val="0"/>
          <c:order val="3"/>
          <c:tx>
            <c:strRef>
              <c:f>'Reschedule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Product Haul Load'!$E$4</c:f>
              <c:numCache>
                <c:formatCode>General</c:formatCode>
                <c:ptCount val="1"/>
                <c:pt idx="0">
                  <c:v>0</c:v>
                </c:pt>
              </c:numCache>
            </c:numRef>
          </c:val>
          <c:extLst>
            <c:ext xmlns:c16="http://schemas.microsoft.com/office/drawing/2014/chart" uri="{C3380CC4-5D6E-409C-BE32-E72D297353CC}">
              <c16:uniqueId val="{00000003-55B3-4CAC-994B-492CF6924B01}"/>
            </c:ext>
          </c:extLst>
        </c:ser>
        <c:ser>
          <c:idx val="3"/>
          <c:order val="4"/>
          <c:tx>
            <c:strRef>
              <c:f>'Reschedule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Product Haul Load'!$E$7</c:f>
              <c:numCache>
                <c:formatCode>General</c:formatCode>
                <c:ptCount val="1"/>
                <c:pt idx="0">
                  <c:v>0</c:v>
                </c:pt>
              </c:numCache>
            </c:numRef>
          </c:val>
          <c:extLst>
            <c:ext xmlns:c16="http://schemas.microsoft.com/office/drawing/2014/chart" uri="{C3380CC4-5D6E-409C-BE32-E72D297353CC}">
              <c16:uniqueId val="{00000004-55B3-4CAC-994B-492CF6924B01}"/>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'Schedule Blend'!$E$5</c:f>
              <c:numCache>
                <c:formatCode>General</c:formatCode>
                <c:ptCount val="1"/>
                <c:pt idx="0">
                  <c:v>0</c:v>
                </c:pt>
              </c:numCache>
            </c:numRef>
          </c:val>
          <c:extLst>
            <c:ext xmlns:c16="http://schemas.microsoft.com/office/drawing/2014/chart" uri="{C3380CC4-5D6E-409C-BE32-E72D297353CC}">
              <c16:uniqueId val="{00000000-5797-4853-AAF5-4D0FD2206E56}"/>
            </c:ext>
          </c:extLst>
        </c:ser>
        <c:ser>
          <c:idx val="2"/>
          <c:order val="1"/>
          <c:tx>
            <c:strRef>
              <c:f>'Schedule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'Schedule Blend'!$E$6</c:f>
              <c:numCache>
                <c:formatCode>General</c:formatCode>
                <c:ptCount val="1"/>
                <c:pt idx="0">
                  <c:v>0</c:v>
                </c:pt>
              </c:numCache>
            </c:numRef>
          </c:val>
          <c:extLst>
            <c:ext xmlns:c16="http://schemas.microsoft.com/office/drawing/2014/chart" uri="{C3380CC4-5D6E-409C-BE32-E72D297353CC}">
              <c16:uniqueId val="{00000001-5797-4853-AAF5-4D0FD2206E56}"/>
            </c:ext>
          </c:extLst>
        </c:ser>
        <c:ser>
          <c:idx val="4"/>
          <c:order val="2"/>
          <c:tx>
            <c:strRef>
              <c:f>'Schedule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'Schedule Blend'!$E$8</c:f>
              <c:numCache>
                <c:formatCode>General</c:formatCode>
                <c:ptCount val="1"/>
                <c:pt idx="0">
                  <c:v>0</c:v>
                </c:pt>
              </c:numCache>
            </c:numRef>
          </c:val>
          <c:extLst>
            <c:ext xmlns:c16="http://schemas.microsoft.com/office/drawing/2014/chart" uri="{C3380CC4-5D6E-409C-BE32-E72D297353CC}">
              <c16:uniqueId val="{00000002-5797-4853-AAF5-4D0FD2206E56}"/>
            </c:ext>
          </c:extLst>
        </c:ser>
        <c:ser>
          <c:idx val="0"/>
          <c:order val="3"/>
          <c:tx>
            <c:strRef>
              <c:f>'Schedule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'Schedule Blend'!$E$4</c:f>
              <c:numCache>
                <c:formatCode>General</c:formatCode>
                <c:ptCount val="1"/>
                <c:pt idx="0">
                  <c:v>0</c:v>
                </c:pt>
              </c:numCache>
            </c:numRef>
          </c:val>
          <c:extLst>
            <c:ext xmlns:c16="http://schemas.microsoft.com/office/drawing/2014/chart" uri="{C3380CC4-5D6E-409C-BE32-E72D297353CC}">
              <c16:uniqueId val="{00000003-5797-4853-AAF5-4D0FD2206E56}"/>
            </c:ext>
          </c:extLst>
        </c:ser>
        <c:ser>
          <c:idx val="3"/>
          <c:order val="4"/>
          <c:tx>
            <c:strRef>
              <c:f>'Schedule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'Schedule Blend'!$E$7</c:f>
              <c:numCache>
                <c:formatCode>General</c:formatCode>
                <c:ptCount val="1"/>
                <c:pt idx="0">
                  <c:v>0</c:v>
                </c:pt>
              </c:numCache>
            </c:numRef>
          </c:val>
          <c:extLst>
            <c:ext xmlns:c16="http://schemas.microsoft.com/office/drawing/2014/chart" uri="{C3380CC4-5D6E-409C-BE32-E72D297353CC}">
              <c16:uniqueId val="{00000004-5797-4853-AAF5-4D0FD2206E56}"/>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Blend'!$E$5</c:f>
              <c:numCache>
                <c:formatCode>General</c:formatCode>
                <c:ptCount val="1"/>
                <c:pt idx="0">
                  <c:v>0</c:v>
                </c:pt>
              </c:numCache>
            </c:numRef>
          </c:val>
          <c:extLst>
            <c:ext xmlns:c16="http://schemas.microsoft.com/office/drawing/2014/chart" uri="{C3380CC4-5D6E-409C-BE32-E72D297353CC}">
              <c16:uniqueId val="{00000000-DBFD-46FB-8243-875C04A37588}"/>
            </c:ext>
          </c:extLst>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Blend'!$E$6</c:f>
              <c:numCache>
                <c:formatCode>General</c:formatCode>
                <c:ptCount val="1"/>
                <c:pt idx="0">
                  <c:v>0</c:v>
                </c:pt>
              </c:numCache>
            </c:numRef>
          </c:val>
          <c:extLst>
            <c:ext xmlns:c16="http://schemas.microsoft.com/office/drawing/2014/chart" uri="{C3380CC4-5D6E-409C-BE32-E72D297353CC}">
              <c16:uniqueId val="{00000001-DBFD-46FB-8243-875C04A37588}"/>
            </c:ext>
          </c:extLst>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Blend'!$E$8</c:f>
              <c:numCache>
                <c:formatCode>General</c:formatCode>
                <c:ptCount val="1"/>
                <c:pt idx="0">
                  <c:v>0</c:v>
                </c:pt>
              </c:numCache>
            </c:numRef>
          </c:val>
          <c:extLst>
            <c:ext xmlns:c16="http://schemas.microsoft.com/office/drawing/2014/chart" uri="{C3380CC4-5D6E-409C-BE32-E72D297353CC}">
              <c16:uniqueId val="{00000002-DBFD-46FB-8243-875C04A37588}"/>
            </c:ext>
          </c:extLst>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Blend'!$E$4</c:f>
              <c:numCache>
                <c:formatCode>General</c:formatCode>
                <c:ptCount val="1"/>
                <c:pt idx="0">
                  <c:v>0</c:v>
                </c:pt>
              </c:numCache>
            </c:numRef>
          </c:val>
          <c:extLst>
            <c:ext xmlns:c16="http://schemas.microsoft.com/office/drawing/2014/chart" uri="{C3380CC4-5D6E-409C-BE32-E72D297353CC}">
              <c16:uniqueId val="{00000003-DBFD-46FB-8243-875C04A37588}"/>
            </c:ext>
          </c:extLst>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Blend'!$E$7</c:f>
              <c:numCache>
                <c:formatCode>General</c:formatCode>
                <c:ptCount val="1"/>
                <c:pt idx="0">
                  <c:v>0</c:v>
                </c:pt>
              </c:numCache>
            </c:numRef>
          </c:val>
          <c:extLst>
            <c:ext xmlns:c16="http://schemas.microsoft.com/office/drawing/2014/chart" uri="{C3380CC4-5D6E-409C-BE32-E72D297353CC}">
              <c16:uniqueId val="{00000004-DBFD-46FB-8243-875C04A37588}"/>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 Product Haul'!$E$5</c:f>
              <c:numCache>
                <c:formatCode>General</c:formatCode>
                <c:ptCount val="1"/>
                <c:pt idx="0">
                  <c:v>0</c:v>
                </c:pt>
              </c:numCache>
            </c:numRef>
          </c:val>
          <c:extLst>
            <c:ext xmlns:c16="http://schemas.microsoft.com/office/drawing/2014/chart" uri="{C3380CC4-5D6E-409C-BE32-E72D297353CC}">
              <c16:uniqueId val="{00000000-3E91-493E-B647-169F06C83F48}"/>
            </c:ext>
          </c:extLst>
        </c:ser>
        <c:ser>
          <c:idx val="2"/>
          <c:order val="1"/>
          <c:tx>
            <c:strRef>
              <c:f>'Cancel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 Product Haul'!$E$6</c:f>
              <c:numCache>
                <c:formatCode>General</c:formatCode>
                <c:ptCount val="1"/>
                <c:pt idx="0">
                  <c:v>0</c:v>
                </c:pt>
              </c:numCache>
            </c:numRef>
          </c:val>
          <c:extLst>
            <c:ext xmlns:c16="http://schemas.microsoft.com/office/drawing/2014/chart" uri="{C3380CC4-5D6E-409C-BE32-E72D297353CC}">
              <c16:uniqueId val="{00000001-3E91-493E-B647-169F06C83F48}"/>
            </c:ext>
          </c:extLst>
        </c:ser>
        <c:ser>
          <c:idx val="4"/>
          <c:order val="2"/>
          <c:tx>
            <c:strRef>
              <c:f>'Cancel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 Product Haul'!$E$8</c:f>
              <c:numCache>
                <c:formatCode>General</c:formatCode>
                <c:ptCount val="1"/>
                <c:pt idx="0">
                  <c:v>0</c:v>
                </c:pt>
              </c:numCache>
            </c:numRef>
          </c:val>
          <c:extLst>
            <c:ext xmlns:c16="http://schemas.microsoft.com/office/drawing/2014/chart" uri="{C3380CC4-5D6E-409C-BE32-E72D297353CC}">
              <c16:uniqueId val="{00000002-3E91-493E-B647-169F06C83F48}"/>
            </c:ext>
          </c:extLst>
        </c:ser>
        <c:ser>
          <c:idx val="0"/>
          <c:order val="3"/>
          <c:tx>
            <c:strRef>
              <c:f>'Cancel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 Product Haul'!$E$4</c:f>
              <c:numCache>
                <c:formatCode>General</c:formatCode>
                <c:ptCount val="1"/>
                <c:pt idx="0">
                  <c:v>0</c:v>
                </c:pt>
              </c:numCache>
            </c:numRef>
          </c:val>
          <c:extLst>
            <c:ext xmlns:c16="http://schemas.microsoft.com/office/drawing/2014/chart" uri="{C3380CC4-5D6E-409C-BE32-E72D297353CC}">
              <c16:uniqueId val="{00000003-3E91-493E-B647-169F06C83F48}"/>
            </c:ext>
          </c:extLst>
        </c:ser>
        <c:ser>
          <c:idx val="3"/>
          <c:order val="4"/>
          <c:tx>
            <c:strRef>
              <c:f>'Cancel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 Product Haul'!$E$7</c:f>
              <c:numCache>
                <c:formatCode>General</c:formatCode>
                <c:ptCount val="1"/>
                <c:pt idx="0">
                  <c:v>0</c:v>
                </c:pt>
              </c:numCache>
            </c:numRef>
          </c:val>
          <c:extLst>
            <c:ext xmlns:c16="http://schemas.microsoft.com/office/drawing/2014/chart" uri="{C3380CC4-5D6E-409C-BE32-E72D297353CC}">
              <c16:uniqueId val="{00000004-3E91-493E-B647-169F06C83F48}"/>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 Product Haul Load'!$E$5</c:f>
              <c:numCache>
                <c:formatCode>General</c:formatCode>
                <c:ptCount val="1"/>
                <c:pt idx="0">
                  <c:v>0</c:v>
                </c:pt>
              </c:numCache>
            </c:numRef>
          </c:val>
          <c:extLst>
            <c:ext xmlns:c16="http://schemas.microsoft.com/office/drawing/2014/chart" uri="{C3380CC4-5D6E-409C-BE32-E72D297353CC}">
              <c16:uniqueId val="{00000000-B994-4C37-9C4B-645B78926D61}"/>
            </c:ext>
          </c:extLst>
        </c:ser>
        <c:ser>
          <c:idx val="2"/>
          <c:order val="1"/>
          <c:tx>
            <c:strRef>
              <c:f>'Cancel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 Product Haul Load'!$E$6</c:f>
              <c:numCache>
                <c:formatCode>General</c:formatCode>
                <c:ptCount val="1"/>
                <c:pt idx="0">
                  <c:v>0</c:v>
                </c:pt>
              </c:numCache>
            </c:numRef>
          </c:val>
          <c:extLst>
            <c:ext xmlns:c16="http://schemas.microsoft.com/office/drawing/2014/chart" uri="{C3380CC4-5D6E-409C-BE32-E72D297353CC}">
              <c16:uniqueId val="{00000001-B994-4C37-9C4B-645B78926D61}"/>
            </c:ext>
          </c:extLst>
        </c:ser>
        <c:ser>
          <c:idx val="4"/>
          <c:order val="2"/>
          <c:tx>
            <c:strRef>
              <c:f>'Cancel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 Product Haul Load'!$E$8</c:f>
              <c:numCache>
                <c:formatCode>General</c:formatCode>
                <c:ptCount val="1"/>
                <c:pt idx="0">
                  <c:v>0</c:v>
                </c:pt>
              </c:numCache>
            </c:numRef>
          </c:val>
          <c:extLst>
            <c:ext xmlns:c16="http://schemas.microsoft.com/office/drawing/2014/chart" uri="{C3380CC4-5D6E-409C-BE32-E72D297353CC}">
              <c16:uniqueId val="{00000002-B994-4C37-9C4B-645B78926D61}"/>
            </c:ext>
          </c:extLst>
        </c:ser>
        <c:ser>
          <c:idx val="0"/>
          <c:order val="3"/>
          <c:tx>
            <c:strRef>
              <c:f>'Cancel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 Product Haul Load'!$E$4</c:f>
              <c:numCache>
                <c:formatCode>General</c:formatCode>
                <c:ptCount val="1"/>
                <c:pt idx="0">
                  <c:v>0</c:v>
                </c:pt>
              </c:numCache>
            </c:numRef>
          </c:val>
          <c:extLst>
            <c:ext xmlns:c16="http://schemas.microsoft.com/office/drawing/2014/chart" uri="{C3380CC4-5D6E-409C-BE32-E72D297353CC}">
              <c16:uniqueId val="{00000003-B994-4C37-9C4B-645B78926D61}"/>
            </c:ext>
          </c:extLst>
        </c:ser>
        <c:ser>
          <c:idx val="3"/>
          <c:order val="4"/>
          <c:tx>
            <c:strRef>
              <c:f>'Cancel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 Product Haul Load'!$E$7</c:f>
              <c:numCache>
                <c:formatCode>General</c:formatCode>
                <c:ptCount val="1"/>
                <c:pt idx="0">
                  <c:v>0</c:v>
                </c:pt>
              </c:numCache>
            </c:numRef>
          </c:val>
          <c:extLst>
            <c:ext xmlns:c16="http://schemas.microsoft.com/office/drawing/2014/chart" uri="{C3380CC4-5D6E-409C-BE32-E72D297353CC}">
              <c16:uniqueId val="{00000004-B994-4C37-9C4B-645B78926D61}"/>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'OnLocation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'OnLocation Product Haul'!$E$5</c:f>
              <c:numCache>
                <c:formatCode>General</c:formatCode>
                <c:ptCount val="1"/>
                <c:pt idx="0">
                  <c:v>0</c:v>
                </c:pt>
              </c:numCache>
            </c:numRef>
          </c:val>
          <c:extLst>
            <c:ext xmlns:c16="http://schemas.microsoft.com/office/drawing/2014/chart" uri="{C3380CC4-5D6E-409C-BE32-E72D297353CC}">
              <c16:uniqueId val="{00000000-8777-40D8-8A1D-7D4090C3B95A}"/>
            </c:ext>
          </c:extLst>
        </c:ser>
        <c:ser>
          <c:idx val="2"/>
          <c:order val="1"/>
          <c:tx>
            <c:strRef>
              <c:f>'OnLocation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'OnLocation Product Haul'!$E$6</c:f>
              <c:numCache>
                <c:formatCode>General</c:formatCode>
                <c:ptCount val="1"/>
                <c:pt idx="0">
                  <c:v>0</c:v>
                </c:pt>
              </c:numCache>
            </c:numRef>
          </c:val>
          <c:extLst>
            <c:ext xmlns:c16="http://schemas.microsoft.com/office/drawing/2014/chart" uri="{C3380CC4-5D6E-409C-BE32-E72D297353CC}">
              <c16:uniqueId val="{00000001-8777-40D8-8A1D-7D4090C3B95A}"/>
            </c:ext>
          </c:extLst>
        </c:ser>
        <c:ser>
          <c:idx val="4"/>
          <c:order val="2"/>
          <c:tx>
            <c:strRef>
              <c:f>'OnLocation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'OnLocation Product Haul'!$E$8</c:f>
              <c:numCache>
                <c:formatCode>General</c:formatCode>
                <c:ptCount val="1"/>
                <c:pt idx="0">
                  <c:v>0</c:v>
                </c:pt>
              </c:numCache>
            </c:numRef>
          </c:val>
          <c:extLst>
            <c:ext xmlns:c16="http://schemas.microsoft.com/office/drawing/2014/chart" uri="{C3380CC4-5D6E-409C-BE32-E72D297353CC}">
              <c16:uniqueId val="{00000002-8777-40D8-8A1D-7D4090C3B95A}"/>
            </c:ext>
          </c:extLst>
        </c:ser>
        <c:ser>
          <c:idx val="0"/>
          <c:order val="3"/>
          <c:tx>
            <c:strRef>
              <c:f>'OnLocation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'OnLocation Product Haul'!$E$4</c:f>
              <c:numCache>
                <c:formatCode>General</c:formatCode>
                <c:ptCount val="1"/>
                <c:pt idx="0">
                  <c:v>0</c:v>
                </c:pt>
              </c:numCache>
            </c:numRef>
          </c:val>
          <c:extLst>
            <c:ext xmlns:c16="http://schemas.microsoft.com/office/drawing/2014/chart" uri="{C3380CC4-5D6E-409C-BE32-E72D297353CC}">
              <c16:uniqueId val="{00000003-8777-40D8-8A1D-7D4090C3B95A}"/>
            </c:ext>
          </c:extLst>
        </c:ser>
        <c:ser>
          <c:idx val="3"/>
          <c:order val="4"/>
          <c:tx>
            <c:strRef>
              <c:f>'OnLocation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'OnLocation Product Haul'!$E$7</c:f>
              <c:numCache>
                <c:formatCode>General</c:formatCode>
                <c:ptCount val="1"/>
                <c:pt idx="0">
                  <c:v>0</c:v>
                </c:pt>
              </c:numCache>
            </c:numRef>
          </c:val>
          <c:extLst>
            <c:ext xmlns:c16="http://schemas.microsoft.com/office/drawing/2014/chart" uri="{C3380CC4-5D6E-409C-BE32-E72D297353CC}">
              <c16:uniqueId val="{00000004-8777-40D8-8A1D-7D4090C3B95A}"/>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'OnLocation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'OnLocation Product Haul Load'!$E$5</c:f>
              <c:numCache>
                <c:formatCode>General</c:formatCode>
                <c:ptCount val="1"/>
                <c:pt idx="0">
                  <c:v>0</c:v>
                </c:pt>
              </c:numCache>
            </c:numRef>
          </c:val>
          <c:extLst>
            <c:ext xmlns:c16="http://schemas.microsoft.com/office/drawing/2014/chart" uri="{C3380CC4-5D6E-409C-BE32-E72D297353CC}">
              <c16:uniqueId val="{00000000-0E92-43E7-8A0B-EDA86AAD8A8D}"/>
            </c:ext>
          </c:extLst>
        </c:ser>
        <c:ser>
          <c:idx val="2"/>
          <c:order val="1"/>
          <c:tx>
            <c:strRef>
              <c:f>'OnLocation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'OnLocation Product Haul Load'!$E$6</c:f>
              <c:numCache>
                <c:formatCode>General</c:formatCode>
                <c:ptCount val="1"/>
                <c:pt idx="0">
                  <c:v>0</c:v>
                </c:pt>
              </c:numCache>
            </c:numRef>
          </c:val>
          <c:extLst>
            <c:ext xmlns:c16="http://schemas.microsoft.com/office/drawing/2014/chart" uri="{C3380CC4-5D6E-409C-BE32-E72D297353CC}">
              <c16:uniqueId val="{00000001-0E92-43E7-8A0B-EDA86AAD8A8D}"/>
            </c:ext>
          </c:extLst>
        </c:ser>
        <c:ser>
          <c:idx val="4"/>
          <c:order val="2"/>
          <c:tx>
            <c:strRef>
              <c:f>'OnLocation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'OnLocation Product Haul Load'!$E$8</c:f>
              <c:numCache>
                <c:formatCode>General</c:formatCode>
                <c:ptCount val="1"/>
                <c:pt idx="0">
                  <c:v>0</c:v>
                </c:pt>
              </c:numCache>
            </c:numRef>
          </c:val>
          <c:extLst>
            <c:ext xmlns:c16="http://schemas.microsoft.com/office/drawing/2014/chart" uri="{C3380CC4-5D6E-409C-BE32-E72D297353CC}">
              <c16:uniqueId val="{00000002-0E92-43E7-8A0B-EDA86AAD8A8D}"/>
            </c:ext>
          </c:extLst>
        </c:ser>
        <c:ser>
          <c:idx val="0"/>
          <c:order val="3"/>
          <c:tx>
            <c:strRef>
              <c:f>'OnLocation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'OnLocation Product Haul Load'!$E$4</c:f>
              <c:numCache>
                <c:formatCode>General</c:formatCode>
                <c:ptCount val="1"/>
                <c:pt idx="0">
                  <c:v>0</c:v>
                </c:pt>
              </c:numCache>
            </c:numRef>
          </c:val>
          <c:extLst>
            <c:ext xmlns:c16="http://schemas.microsoft.com/office/drawing/2014/chart" uri="{C3380CC4-5D6E-409C-BE32-E72D297353CC}">
              <c16:uniqueId val="{00000003-0E92-43E7-8A0B-EDA86AAD8A8D}"/>
            </c:ext>
          </c:extLst>
        </c:ser>
        <c:ser>
          <c:idx val="3"/>
          <c:order val="4"/>
          <c:tx>
            <c:strRef>
              <c:f>'OnLocation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'OnLocation Product Haul Load'!$E$7</c:f>
              <c:numCache>
                <c:formatCode>General</c:formatCode>
                <c:ptCount val="1"/>
                <c:pt idx="0">
                  <c:v>0</c:v>
                </c:pt>
              </c:numCache>
            </c:numRef>
          </c:val>
          <c:extLst>
            <c:ext xmlns:c16="http://schemas.microsoft.com/office/drawing/2014/chart" uri="{C3380CC4-5D6E-409C-BE32-E72D297353CC}">
              <c16:uniqueId val="{00000004-0E92-43E7-8A0B-EDA86AAD8A8D}"/>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D12D-4434-B669-68349C258B0B}"/>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D12D-4434-B669-68349C258B0B}"/>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D12D-4434-B669-68349C258B0B}"/>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D12D-4434-B669-68349C258B0B}"/>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D12D-4434-B669-68349C258B0B}"/>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51C2-41E9-BBC9-74DFB48A0EE3}"/>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51C2-41E9-BBC9-74DFB48A0EE3}"/>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51C2-41E9-BBC9-74DFB48A0EE3}"/>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51C2-41E9-BBC9-74DFB48A0EE3}"/>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51C2-41E9-BBC9-74DFB48A0EE3}"/>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3535-40D5-916F-A3DC1B9A60A5}"/>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3535-40D5-916F-A3DC1B9A60A5}"/>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3535-40D5-916F-A3DC1B9A60A5}"/>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3535-40D5-916F-A3DC1B9A60A5}"/>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3535-40D5-916F-A3DC1B9A60A5}"/>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5A39-4DC7-8A21-96B268189808}"/>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5A39-4DC7-8A21-96B268189808}"/>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5A39-4DC7-8A21-96B268189808}"/>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5A39-4DC7-8A21-96B268189808}"/>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5A39-4DC7-8A21-96B268189808}"/>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DA92-484B-8DE8-C44C4F8C820F}"/>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DA92-484B-8DE8-C44C4F8C820F}"/>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DA92-484B-8DE8-C44C4F8C820F}"/>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DA92-484B-8DE8-C44C4F8C820F}"/>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DA92-484B-8DE8-C44C4F8C820F}"/>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9F80-4C5E-B021-549C422D09E7}"/>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9F80-4C5E-B021-549C422D09E7}"/>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9F80-4C5E-B021-549C422D09E7}"/>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9F80-4C5E-B021-549C422D09E7}"/>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9F80-4C5E-B021-549C422D09E7}"/>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'create job alert '!$E$5</c:f>
              <c:numCache>
                <c:formatCode>General</c:formatCode>
                <c:ptCount val="1"/>
                <c:pt idx="0">
                  <c:v>0</c:v>
                </c:pt>
              </c:numCache>
            </c:numRef>
          </c:val>
          <c:extLst>
            <c:ext xmlns:c16="http://schemas.microsoft.com/office/drawing/2014/chart" uri="{C3380CC4-5D6E-409C-BE32-E72D297353CC}">
              <c16:uniqueId val="{00000000-688D-4FEB-8BCE-89B156BA9222}"/>
            </c:ext>
          </c:extLst>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'create job alert '!$E$6</c:f>
              <c:numCache>
                <c:formatCode>General</c:formatCode>
                <c:ptCount val="1"/>
                <c:pt idx="0">
                  <c:v>0</c:v>
                </c:pt>
              </c:numCache>
            </c:numRef>
          </c:val>
          <c:extLst>
            <c:ext xmlns:c16="http://schemas.microsoft.com/office/drawing/2014/chart" uri="{C3380CC4-5D6E-409C-BE32-E72D297353CC}">
              <c16:uniqueId val="{00000001-688D-4FEB-8BCE-89B156BA9222}"/>
            </c:ext>
          </c:extLst>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'create job alert '!$E$8</c:f>
              <c:numCache>
                <c:formatCode>General</c:formatCode>
                <c:ptCount val="1"/>
                <c:pt idx="0">
                  <c:v>0</c:v>
                </c:pt>
              </c:numCache>
            </c:numRef>
          </c:val>
          <c:extLst>
            <c:ext xmlns:c16="http://schemas.microsoft.com/office/drawing/2014/chart" uri="{C3380CC4-5D6E-409C-BE32-E72D297353CC}">
              <c16:uniqueId val="{00000002-688D-4FEB-8BCE-89B156BA9222}"/>
            </c:ext>
          </c:extLst>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'create job alert '!$E$4</c:f>
              <c:numCache>
                <c:formatCode>General</c:formatCode>
                <c:ptCount val="1"/>
                <c:pt idx="0">
                  <c:v>0</c:v>
                </c:pt>
              </c:numCache>
            </c:numRef>
          </c:val>
          <c:extLst>
            <c:ext xmlns:c16="http://schemas.microsoft.com/office/drawing/2014/chart" uri="{C3380CC4-5D6E-409C-BE32-E72D297353CC}">
              <c16:uniqueId val="{00000003-688D-4FEB-8BCE-89B156BA9222}"/>
            </c:ext>
          </c:extLst>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'create job alert '!$E$7</c:f>
              <c:numCache>
                <c:formatCode>General</c:formatCode>
                <c:ptCount val="1"/>
                <c:pt idx="0">
                  <c:v>0</c:v>
                </c:pt>
              </c:numCache>
            </c:numRef>
          </c:val>
          <c:extLs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CA4A-42F5-AEF2-95A3747B4467}"/>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CA4A-42F5-AEF2-95A3747B4467}"/>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CA4A-42F5-AEF2-95A3747B4467}"/>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CA4A-42F5-AEF2-95A3747B4467}"/>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CA4A-42F5-AEF2-95A3747B4467}"/>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 Schedule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 Schedule Product Haul'!$E$5</c:f>
              <c:numCache>
                <c:formatCode>General</c:formatCode>
                <c:ptCount val="1"/>
                <c:pt idx="0">
                  <c:v>3</c:v>
                </c:pt>
              </c:numCache>
            </c:numRef>
          </c:val>
          <c:extLst>
            <c:ext xmlns:c16="http://schemas.microsoft.com/office/drawing/2014/chart" uri="{C3380CC4-5D6E-409C-BE32-E72D297353CC}">
              <c16:uniqueId val="{00000000-D150-4DD6-83B7-9C9BD5AEFCFA}"/>
            </c:ext>
          </c:extLst>
        </c:ser>
        <c:ser>
          <c:idx val="2"/>
          <c:order val="1"/>
          <c:tx>
            <c:strRef>
              <c:f>' Schedule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 Schedule Product Haul'!$E$6</c:f>
              <c:numCache>
                <c:formatCode>General</c:formatCode>
                <c:ptCount val="1"/>
                <c:pt idx="0">
                  <c:v>0</c:v>
                </c:pt>
              </c:numCache>
            </c:numRef>
          </c:val>
          <c:extLst>
            <c:ext xmlns:c16="http://schemas.microsoft.com/office/drawing/2014/chart" uri="{C3380CC4-5D6E-409C-BE32-E72D297353CC}">
              <c16:uniqueId val="{00000001-D150-4DD6-83B7-9C9BD5AEFCFA}"/>
            </c:ext>
          </c:extLst>
        </c:ser>
        <c:ser>
          <c:idx val="4"/>
          <c:order val="2"/>
          <c:tx>
            <c:strRef>
              <c:f>' Schedule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 Schedule Product Haul'!$E$8</c:f>
              <c:numCache>
                <c:formatCode>General</c:formatCode>
                <c:ptCount val="1"/>
                <c:pt idx="0">
                  <c:v>0</c:v>
                </c:pt>
              </c:numCache>
            </c:numRef>
          </c:val>
          <c:extLst>
            <c:ext xmlns:c16="http://schemas.microsoft.com/office/drawing/2014/chart" uri="{C3380CC4-5D6E-409C-BE32-E72D297353CC}">
              <c16:uniqueId val="{00000002-D150-4DD6-83B7-9C9BD5AEFCFA}"/>
            </c:ext>
          </c:extLst>
        </c:ser>
        <c:ser>
          <c:idx val="0"/>
          <c:order val="3"/>
          <c:tx>
            <c:strRef>
              <c:f>' Schedule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 Schedule Product Haul'!$E$4</c:f>
              <c:numCache>
                <c:formatCode>General</c:formatCode>
                <c:ptCount val="1"/>
                <c:pt idx="0">
                  <c:v>0</c:v>
                </c:pt>
              </c:numCache>
            </c:numRef>
          </c:val>
          <c:extLst>
            <c:ext xmlns:c16="http://schemas.microsoft.com/office/drawing/2014/chart" uri="{C3380CC4-5D6E-409C-BE32-E72D297353CC}">
              <c16:uniqueId val="{00000003-D150-4DD6-83B7-9C9BD5AEFCFA}"/>
            </c:ext>
          </c:extLst>
        </c:ser>
        <c:ser>
          <c:idx val="3"/>
          <c:order val="4"/>
          <c:tx>
            <c:strRef>
              <c:f>' Schedule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 Schedule Product Haul'!$E$7</c:f>
              <c:numCache>
                <c:formatCode>General</c:formatCode>
                <c:ptCount val="1"/>
                <c:pt idx="0">
                  <c:v>0</c:v>
                </c:pt>
              </c:numCache>
            </c:numRef>
          </c:val>
          <c:extLst>
            <c:ext xmlns:c16="http://schemas.microsoft.com/office/drawing/2014/chart" uri="{C3380CC4-5D6E-409C-BE32-E72D297353CC}">
              <c16:uniqueId val="{00000004-D150-4DD6-83B7-9C9BD5AEFCFA}"/>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'Assign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'Assign Bin'!$E$5</c:f>
              <c:numCache>
                <c:formatCode>General</c:formatCode>
                <c:ptCount val="1"/>
                <c:pt idx="0">
                  <c:v>0</c:v>
                </c:pt>
              </c:numCache>
            </c:numRef>
          </c:val>
          <c:extLst>
            <c:ext xmlns:c16="http://schemas.microsoft.com/office/drawing/2014/chart" uri="{C3380CC4-5D6E-409C-BE32-E72D297353CC}">
              <c16:uniqueId val="{00000000-62E4-421A-932F-D220B2D09C11}"/>
            </c:ext>
          </c:extLst>
        </c:ser>
        <c:ser>
          <c:idx val="2"/>
          <c:order val="1"/>
          <c:tx>
            <c:strRef>
              <c:f>'Assign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'Assign Bin'!$E$6</c:f>
              <c:numCache>
                <c:formatCode>General</c:formatCode>
                <c:ptCount val="1"/>
                <c:pt idx="0">
                  <c:v>0</c:v>
                </c:pt>
              </c:numCache>
            </c:numRef>
          </c:val>
          <c:extLst>
            <c:ext xmlns:c16="http://schemas.microsoft.com/office/drawing/2014/chart" uri="{C3380CC4-5D6E-409C-BE32-E72D297353CC}">
              <c16:uniqueId val="{00000001-62E4-421A-932F-D220B2D09C11}"/>
            </c:ext>
          </c:extLst>
        </c:ser>
        <c:ser>
          <c:idx val="4"/>
          <c:order val="2"/>
          <c:tx>
            <c:strRef>
              <c:f>'Assign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'Assign Bin'!$E$8</c:f>
              <c:numCache>
                <c:formatCode>General</c:formatCode>
                <c:ptCount val="1"/>
                <c:pt idx="0">
                  <c:v>0</c:v>
                </c:pt>
              </c:numCache>
            </c:numRef>
          </c:val>
          <c:extLst>
            <c:ext xmlns:c16="http://schemas.microsoft.com/office/drawing/2014/chart" uri="{C3380CC4-5D6E-409C-BE32-E72D297353CC}">
              <c16:uniqueId val="{00000002-62E4-421A-932F-D220B2D09C11}"/>
            </c:ext>
          </c:extLst>
        </c:ser>
        <c:ser>
          <c:idx val="0"/>
          <c:order val="3"/>
          <c:tx>
            <c:strRef>
              <c:f>'Assign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'Assign Bin'!$E$4</c:f>
              <c:numCache>
                <c:formatCode>General</c:formatCode>
                <c:ptCount val="1"/>
                <c:pt idx="0">
                  <c:v>0</c:v>
                </c:pt>
              </c:numCache>
            </c:numRef>
          </c:val>
          <c:extLst>
            <c:ext xmlns:c16="http://schemas.microsoft.com/office/drawing/2014/chart" uri="{C3380CC4-5D6E-409C-BE32-E72D297353CC}">
              <c16:uniqueId val="{00000003-62E4-421A-932F-D220B2D09C11}"/>
            </c:ext>
          </c:extLst>
        </c:ser>
        <c:ser>
          <c:idx val="3"/>
          <c:order val="4"/>
          <c:tx>
            <c:strRef>
              <c:f>'Assign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'Assign Bin'!$E$7</c:f>
              <c:numCache>
                <c:formatCode>General</c:formatCode>
                <c:ptCount val="1"/>
                <c:pt idx="0">
                  <c:v>0</c:v>
                </c:pt>
              </c:numCache>
            </c:numRef>
          </c:val>
          <c:extLst>
            <c:ext xmlns:c16="http://schemas.microsoft.com/office/drawing/2014/chart" uri="{C3380CC4-5D6E-409C-BE32-E72D297353CC}">
              <c16:uniqueId val="{00000004-62E4-421A-932F-D220B2D09C11}"/>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'Release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'Release Bin'!$E$5</c:f>
              <c:numCache>
                <c:formatCode>General</c:formatCode>
                <c:ptCount val="1"/>
                <c:pt idx="0">
                  <c:v>0</c:v>
                </c:pt>
              </c:numCache>
            </c:numRef>
          </c:val>
          <c:extLst>
            <c:ext xmlns:c16="http://schemas.microsoft.com/office/drawing/2014/chart" uri="{C3380CC4-5D6E-409C-BE32-E72D297353CC}">
              <c16:uniqueId val="{00000000-E829-4491-86C0-198F9D40C7C4}"/>
            </c:ext>
          </c:extLst>
        </c:ser>
        <c:ser>
          <c:idx val="2"/>
          <c:order val="1"/>
          <c:tx>
            <c:strRef>
              <c:f>'Release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'Release Bin'!$E$6</c:f>
              <c:numCache>
                <c:formatCode>General</c:formatCode>
                <c:ptCount val="1"/>
                <c:pt idx="0">
                  <c:v>0</c:v>
                </c:pt>
              </c:numCache>
            </c:numRef>
          </c:val>
          <c:extLst>
            <c:ext xmlns:c16="http://schemas.microsoft.com/office/drawing/2014/chart" uri="{C3380CC4-5D6E-409C-BE32-E72D297353CC}">
              <c16:uniqueId val="{00000001-E829-4491-86C0-198F9D40C7C4}"/>
            </c:ext>
          </c:extLst>
        </c:ser>
        <c:ser>
          <c:idx val="4"/>
          <c:order val="2"/>
          <c:tx>
            <c:strRef>
              <c:f>'Release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'Release Bin'!$E$8</c:f>
              <c:numCache>
                <c:formatCode>General</c:formatCode>
                <c:ptCount val="1"/>
                <c:pt idx="0">
                  <c:v>0</c:v>
                </c:pt>
              </c:numCache>
            </c:numRef>
          </c:val>
          <c:extLst>
            <c:ext xmlns:c16="http://schemas.microsoft.com/office/drawing/2014/chart" uri="{C3380CC4-5D6E-409C-BE32-E72D297353CC}">
              <c16:uniqueId val="{00000002-E829-4491-86C0-198F9D40C7C4}"/>
            </c:ext>
          </c:extLst>
        </c:ser>
        <c:ser>
          <c:idx val="0"/>
          <c:order val="3"/>
          <c:tx>
            <c:strRef>
              <c:f>'Release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'Release Bin'!$E$4</c:f>
              <c:numCache>
                <c:formatCode>General</c:formatCode>
                <c:ptCount val="1"/>
                <c:pt idx="0">
                  <c:v>0</c:v>
                </c:pt>
              </c:numCache>
            </c:numRef>
          </c:val>
          <c:extLst>
            <c:ext xmlns:c16="http://schemas.microsoft.com/office/drawing/2014/chart" uri="{C3380CC4-5D6E-409C-BE32-E72D297353CC}">
              <c16:uniqueId val="{00000003-E829-4491-86C0-198F9D40C7C4}"/>
            </c:ext>
          </c:extLst>
        </c:ser>
        <c:ser>
          <c:idx val="3"/>
          <c:order val="4"/>
          <c:tx>
            <c:strRef>
              <c:f>'Release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'Release Bin'!$E$7</c:f>
              <c:numCache>
                <c:formatCode>General</c:formatCode>
                <c:ptCount val="1"/>
                <c:pt idx="0">
                  <c:v>0</c:v>
                </c:pt>
              </c:numCache>
            </c:numRef>
          </c:val>
          <c:extLst>
            <c:ext xmlns:c16="http://schemas.microsoft.com/office/drawing/2014/chart" uri="{C3380CC4-5D6E-409C-BE32-E72D297353CC}">
              <c16:uniqueId val="{00000004-E829-4491-86C0-198F9D40C7C4}"/>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'Adjust Blend Amount'!$D$5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'Adjust Blend Amount'!$E$5</c:f>
              <c:numCache>
                <c:formatCode>General</c:formatCode>
                <c:ptCount val="1"/>
                <c:pt idx="0">
                  <c:v>0</c:v>
                </c:pt>
              </c:numCache>
            </c:numRef>
          </c:val>
          <c:extLst>
            <c:ext xmlns:c16="http://schemas.microsoft.com/office/drawing/2014/chart" uri="{C3380CC4-5D6E-409C-BE32-E72D297353CC}">
              <c16:uniqueId val="{00000000-726A-4836-A82B-E8332FA1FC60}"/>
            </c:ext>
          </c:extLst>
        </c:ser>
        <c:ser>
          <c:idx val="2"/>
          <c:order val="1"/>
          <c:tx>
            <c:strRef>
              <c:f>'Adjust Blend Amount'!$D$6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'Adjust Blend Amount'!$E$6</c:f>
              <c:numCache>
                <c:formatCode>General</c:formatCode>
                <c:ptCount val="1"/>
                <c:pt idx="0">
                  <c:v>0</c:v>
                </c:pt>
              </c:numCache>
            </c:numRef>
          </c:val>
          <c:extLst>
            <c:ext xmlns:c16="http://schemas.microsoft.com/office/drawing/2014/chart" uri="{C3380CC4-5D6E-409C-BE32-E72D297353CC}">
              <c16:uniqueId val="{00000001-726A-4836-A82B-E8332FA1FC60}"/>
            </c:ext>
          </c:extLst>
        </c:ser>
        <c:ser>
          <c:idx val="4"/>
          <c:order val="2"/>
          <c:tx>
            <c:strRef>
              <c:f>'Adjust Blend Amount'!$D$8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'Adjust Blend Amount'!$E$8</c:f>
              <c:numCache>
                <c:formatCode>General</c:formatCode>
                <c:ptCount val="1"/>
                <c:pt idx="0">
                  <c:v>0</c:v>
                </c:pt>
              </c:numCache>
            </c:numRef>
          </c:val>
          <c:extLst>
            <c:ext xmlns:c16="http://schemas.microsoft.com/office/drawing/2014/chart" uri="{C3380CC4-5D6E-409C-BE32-E72D297353CC}">
              <c16:uniqueId val="{00000002-726A-4836-A82B-E8332FA1FC60}"/>
            </c:ext>
          </c:extLst>
        </c:ser>
        <c:ser>
          <c:idx val="0"/>
          <c:order val="3"/>
          <c:tx>
            <c:strRef>
              <c:f>'Adjust Blend Amount'!$D$4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'Adjust Blend Amount'!$E$4</c:f>
              <c:numCache>
                <c:formatCode>General</c:formatCode>
                <c:ptCount val="1"/>
                <c:pt idx="0">
                  <c:v>0</c:v>
                </c:pt>
              </c:numCache>
            </c:numRef>
          </c:val>
          <c:extLst>
            <c:ext xmlns:c16="http://schemas.microsoft.com/office/drawing/2014/chart" uri="{C3380CC4-5D6E-409C-BE32-E72D297353CC}">
              <c16:uniqueId val="{00000003-726A-4836-A82B-E8332FA1FC60}"/>
            </c:ext>
          </c:extLst>
        </c:ser>
        <c:ser>
          <c:idx val="3"/>
          <c:order val="4"/>
          <c:tx>
            <c:strRef>
              <c:f>'Adjust Blend Amount'!$D$7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'Adjust Blend Amount'!$E$7</c:f>
              <c:numCache>
                <c:formatCode>General</c:formatCode>
                <c:ptCount val="1"/>
                <c:pt idx="0">
                  <c:v>0</c:v>
                </c:pt>
              </c:numCache>
            </c:numRef>
          </c:val>
          <c:extLst>
            <c:ext xmlns:c16="http://schemas.microsoft.com/office/drawing/2014/chart" uri="{C3380CC4-5D6E-409C-BE32-E72D297353CC}">
              <c16:uniqueId val="{00000004-726A-4836-A82B-E8332FA1FC60}"/>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2817" name="Object 1" hidden="1">
              <a:extLst>
                <a:ext uri="{63B3BB69-23CF-44E3-9099-C40C66FF867C}">
                  <a14:compatExt spid="_x0000_s162817"/>
                </a:ext>
                <a:ext uri="{FF2B5EF4-FFF2-40B4-BE49-F238E27FC236}">
                  <a16:creationId xmlns:a16="http://schemas.microsoft.com/office/drawing/2014/main" id="{00000000-0008-0000-1100-0000017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100-000004000000}"/>
            </a:ext>
          </a:extLst>
        </xdr:cNvPr>
        <xdr:cNvSpPr>
          <a:spLocks noChangeShapeType="1"/>
        </xdr:cNvSpPr>
      </xdr:nvSpPr>
      <xdr:spPr>
        <a:xfrm flipH="1" flipV="1">
          <a:off x="19050" y="103854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3841" name="Object 1" hidden="1">
              <a:extLst>
                <a:ext uri="{63B3BB69-23CF-44E3-9099-C40C66FF867C}">
                  <a14:compatExt spid="_x0000_s163841"/>
                </a:ext>
                <a:ext uri="{FF2B5EF4-FFF2-40B4-BE49-F238E27FC236}">
                  <a16:creationId xmlns:a16="http://schemas.microsoft.com/office/drawing/2014/main" id="{00000000-0008-0000-1300-0000018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300-000004000000}"/>
            </a:ext>
          </a:extLst>
        </xdr:cNvPr>
        <xdr:cNvSpPr>
          <a:spLocks noChangeShapeType="1"/>
        </xdr:cNvSpPr>
      </xdr:nvSpPr>
      <xdr:spPr>
        <a:xfrm flipH="1" flipV="1">
          <a:off x="19050" y="9794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4865" name="Object 1" hidden="1">
              <a:extLst>
                <a:ext uri="{63B3BB69-23CF-44E3-9099-C40C66FF867C}">
                  <a14:compatExt spid="_x0000_s164865"/>
                </a:ext>
                <a:ext uri="{FF2B5EF4-FFF2-40B4-BE49-F238E27FC236}">
                  <a16:creationId xmlns:a16="http://schemas.microsoft.com/office/drawing/2014/main" id="{00000000-0008-0000-1500-0000018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500-000004000000}"/>
            </a:ext>
          </a:extLst>
        </xdr:cNvPr>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5889" name="Object 1" hidden="1">
              <a:extLst>
                <a:ext uri="{63B3BB69-23CF-44E3-9099-C40C66FF867C}">
                  <a14:compatExt spid="_x0000_s165889"/>
                </a:ext>
                <a:ext uri="{FF2B5EF4-FFF2-40B4-BE49-F238E27FC236}">
                  <a16:creationId xmlns:a16="http://schemas.microsoft.com/office/drawing/2014/main" id="{00000000-0008-0000-1700-0000018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700-000004000000}"/>
            </a:ext>
          </a:extLst>
        </xdr:cNvPr>
        <xdr:cNvSpPr>
          <a:spLocks noChangeShapeType="1"/>
        </xdr:cNvSpPr>
      </xdr:nvSpPr>
      <xdr:spPr>
        <a:xfrm flipH="1" flipV="1">
          <a:off x="19050" y="960247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6913" name="Object 1" hidden="1">
              <a:extLst>
                <a:ext uri="{63B3BB69-23CF-44E3-9099-C40C66FF867C}">
                  <a14:compatExt spid="_x0000_s166913"/>
                </a:ext>
                <a:ext uri="{FF2B5EF4-FFF2-40B4-BE49-F238E27FC236}">
                  <a16:creationId xmlns:a16="http://schemas.microsoft.com/office/drawing/2014/main" id="{00000000-0008-0000-1900-0000018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900-000004000000}"/>
            </a:ext>
          </a:extLst>
        </xdr:cNvPr>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7937" name="Object 1" hidden="1">
              <a:extLst>
                <a:ext uri="{63B3BB69-23CF-44E3-9099-C40C66FF867C}">
                  <a14:compatExt spid="_x0000_s167937"/>
                </a:ext>
                <a:ext uri="{FF2B5EF4-FFF2-40B4-BE49-F238E27FC236}">
                  <a16:creationId xmlns:a16="http://schemas.microsoft.com/office/drawing/2014/main" id="{00000000-0008-0000-1B00-0000019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1B00-000004000000}"/>
            </a:ext>
          </a:extLst>
        </xdr:cNvPr>
        <xdr:cNvSpPr>
          <a:spLocks noChangeShapeType="1"/>
        </xdr:cNvSpPr>
      </xdr:nvSpPr>
      <xdr:spPr>
        <a:xfrm flipH="1" flipV="1">
          <a:off x="19050" y="104870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9985" name="Object 1" hidden="1">
              <a:extLst>
                <a:ext uri="{63B3BB69-23CF-44E3-9099-C40C66FF867C}">
                  <a14:compatExt spid="_x0000_s169985"/>
                </a:ext>
                <a:ext uri="{FF2B5EF4-FFF2-40B4-BE49-F238E27FC236}">
                  <a16:creationId xmlns:a16="http://schemas.microsoft.com/office/drawing/2014/main" id="{00000000-0008-0000-1D00-0000019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1D00-000004000000}"/>
            </a:ext>
          </a:extLst>
        </xdr:cNvPr>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1009" name="Object 1" hidden="1">
              <a:extLst>
                <a:ext uri="{63B3BB69-23CF-44E3-9099-C40C66FF867C}">
                  <a14:compatExt spid="_x0000_s171009"/>
                </a:ext>
                <a:ext uri="{FF2B5EF4-FFF2-40B4-BE49-F238E27FC236}">
                  <a16:creationId xmlns:a16="http://schemas.microsoft.com/office/drawing/2014/main" id="{00000000-0008-0000-1F00-0000019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1F00-000004000000}"/>
            </a:ext>
          </a:extLst>
        </xdr:cNvPr>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2033" name="Object 1" hidden="1">
              <a:extLst>
                <a:ext uri="{63B3BB69-23CF-44E3-9099-C40C66FF867C}">
                  <a14:compatExt spid="_x0000_s172033"/>
                </a:ext>
                <a:ext uri="{FF2B5EF4-FFF2-40B4-BE49-F238E27FC236}">
                  <a16:creationId xmlns:a16="http://schemas.microsoft.com/office/drawing/2014/main" id="{00000000-0008-0000-2100-000001A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2100-000004000000}"/>
            </a:ext>
          </a:extLst>
        </xdr:cNvPr>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2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3057" name="Object 1" hidden="1">
              <a:extLst>
                <a:ext uri="{63B3BB69-23CF-44E3-9099-C40C66FF867C}">
                  <a14:compatExt spid="_x0000_s173057"/>
                </a:ext>
                <a:ext uri="{FF2B5EF4-FFF2-40B4-BE49-F238E27FC236}">
                  <a16:creationId xmlns:a16="http://schemas.microsoft.com/office/drawing/2014/main" id="{00000000-0008-0000-2300-000001A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2300-000004000000}"/>
            </a:ext>
          </a:extLst>
        </xdr:cNvPr>
        <xdr:cNvSpPr>
          <a:spLocks noChangeShapeType="1"/>
        </xdr:cNvSpPr>
      </xdr:nvSpPr>
      <xdr:spPr>
        <a:xfrm flipH="1" flipV="1">
          <a:off x="19050" y="93472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2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5105" name="Object 1" hidden="1">
              <a:extLst>
                <a:ext uri="{63B3BB69-23CF-44E3-9099-C40C66FF867C}">
                  <a14:compatExt spid="_x0000_s175105"/>
                </a:ext>
                <a:ext uri="{FF2B5EF4-FFF2-40B4-BE49-F238E27FC236}">
                  <a16:creationId xmlns:a16="http://schemas.microsoft.com/office/drawing/2014/main" id="{00000000-0008-0000-2500-000001A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25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2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27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27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29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29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29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29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29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64</xdr:row>
      <xdr:rowOff>69850</xdr:rowOff>
    </xdr:from>
    <xdr:to>
      <xdr:col>1</xdr:col>
      <xdr:colOff>704850</xdr:colOff>
      <xdr:row>65</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12842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5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5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0529" name="Object 1" hidden="1">
              <a:extLst>
                <a:ext uri="{63B3BB69-23CF-44E3-9099-C40C66FF867C}">
                  <a14:compatExt spid="_x0000_s150529"/>
                </a:ext>
                <a:ext uri="{FF2B5EF4-FFF2-40B4-BE49-F238E27FC236}">
                  <a16:creationId xmlns:a16="http://schemas.microsoft.com/office/drawing/2014/main" id="{00000000-0008-0000-0700-0000014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3601" name="Object 1" hidden="1">
              <a:extLst>
                <a:ext uri="{63B3BB69-23CF-44E3-9099-C40C66FF867C}">
                  <a14:compatExt spid="_x0000_s153601"/>
                </a:ext>
                <a:ext uri="{FF2B5EF4-FFF2-40B4-BE49-F238E27FC236}">
                  <a16:creationId xmlns:a16="http://schemas.microsoft.com/office/drawing/2014/main" id="{00000000-0008-0000-0900-00000158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7697" name="Object 1" hidden="1">
              <a:extLst>
                <a:ext uri="{63B3BB69-23CF-44E3-9099-C40C66FF867C}">
                  <a14:compatExt spid="_x0000_s157697"/>
                </a:ext>
                <a:ext uri="{FF2B5EF4-FFF2-40B4-BE49-F238E27FC236}">
                  <a16:creationId xmlns:a16="http://schemas.microsoft.com/office/drawing/2014/main" id="{00000000-0008-0000-0B00-0000016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58</xdr:row>
      <xdr:rowOff>69850</xdr:rowOff>
    </xdr:from>
    <xdr:to>
      <xdr:col>1</xdr:col>
      <xdr:colOff>704850</xdr:colOff>
      <xdr:row>59</xdr:row>
      <xdr:rowOff>76200</xdr:rowOff>
    </xdr:to>
    <xdr:sp macro="" textlink="">
      <xdr:nvSpPr>
        <xdr:cNvPr id="4" name="Line 17">
          <a:extLst>
            <a:ext uri="{FF2B5EF4-FFF2-40B4-BE49-F238E27FC236}">
              <a16:creationId xmlns:a16="http://schemas.microsoft.com/office/drawing/2014/main" id="{00000000-0008-0000-0B00-000004000000}"/>
            </a:ext>
          </a:extLst>
        </xdr:cNvPr>
        <xdr:cNvSpPr>
          <a:spLocks noChangeShapeType="1"/>
        </xdr:cNvSpPr>
      </xdr:nvSpPr>
      <xdr:spPr>
        <a:xfrm flipH="1" flipV="1">
          <a:off x="19050" y="119856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7698" name="Object 2" hidden="1">
              <a:extLst>
                <a:ext uri="{63B3BB69-23CF-44E3-9099-C40C66FF867C}">
                  <a14:compatExt spid="_x0000_s157698"/>
                </a:ext>
                <a:ext uri="{FF2B5EF4-FFF2-40B4-BE49-F238E27FC236}">
                  <a16:creationId xmlns:a16="http://schemas.microsoft.com/office/drawing/2014/main" id="{00000000-0008-0000-0B00-00000268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7699" name="Object 3" hidden="1">
              <a:extLst>
                <a:ext uri="{63B3BB69-23CF-44E3-9099-C40C66FF867C}">
                  <a14:compatExt spid="_x0000_s157699"/>
                </a:ext>
                <a:ext uri="{FF2B5EF4-FFF2-40B4-BE49-F238E27FC236}">
                  <a16:creationId xmlns:a16="http://schemas.microsoft.com/office/drawing/2014/main" id="{00000000-0008-0000-0B00-00000368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6673" name="Object 1" hidden="1">
              <a:extLst>
                <a:ext uri="{63B3BB69-23CF-44E3-9099-C40C66FF867C}">
                  <a14:compatExt spid="_x0000_s156673"/>
                </a:ext>
                <a:ext uri="{FF2B5EF4-FFF2-40B4-BE49-F238E27FC236}">
                  <a16:creationId xmlns:a16="http://schemas.microsoft.com/office/drawing/2014/main" id="{00000000-0008-0000-0D00-0000016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62</xdr:row>
      <xdr:rowOff>69850</xdr:rowOff>
    </xdr:from>
    <xdr:to>
      <xdr:col>1</xdr:col>
      <xdr:colOff>704850</xdr:colOff>
      <xdr:row>63</xdr:row>
      <xdr:rowOff>76200</xdr:rowOff>
    </xdr:to>
    <xdr:sp macro="" textlink="">
      <xdr:nvSpPr>
        <xdr:cNvPr id="4" name="Line 17">
          <a:extLst>
            <a:ext uri="{FF2B5EF4-FFF2-40B4-BE49-F238E27FC236}">
              <a16:creationId xmlns:a16="http://schemas.microsoft.com/office/drawing/2014/main" id="{00000000-0008-0000-0D00-000004000000}"/>
            </a:ext>
          </a:extLst>
        </xdr:cNvPr>
        <xdr:cNvSpPr>
          <a:spLocks noChangeShapeType="1"/>
        </xdr:cNvSpPr>
      </xdr:nvSpPr>
      <xdr:spPr>
        <a:xfrm flipH="1" flipV="1">
          <a:off x="19050" y="1330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6688" name="Object 16" hidden="1">
              <a:extLst>
                <a:ext uri="{63B3BB69-23CF-44E3-9099-C40C66FF867C}">
                  <a14:compatExt spid="_x0000_s156688"/>
                </a:ext>
                <a:ext uri="{FF2B5EF4-FFF2-40B4-BE49-F238E27FC236}">
                  <a16:creationId xmlns:a16="http://schemas.microsoft.com/office/drawing/2014/main" id="{00000000-0008-0000-0D00-00001064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0769" name="Object 1" hidden="1">
              <a:extLst>
                <a:ext uri="{63B3BB69-23CF-44E3-9099-C40C66FF867C}">
                  <a14:compatExt spid="_x0000_s160769"/>
                </a:ext>
                <a:ext uri="{FF2B5EF4-FFF2-40B4-BE49-F238E27FC236}">
                  <a16:creationId xmlns:a16="http://schemas.microsoft.com/office/drawing/2014/main" id="{00000000-0008-0000-0F00-0000017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0F00-000004000000}"/>
            </a:ext>
          </a:extLst>
        </xdr:cNvPr>
        <xdr:cNvSpPr>
          <a:spLocks noChangeShapeType="1"/>
        </xdr:cNvSpPr>
      </xdr:nvSpPr>
      <xdr:spPr>
        <a:xfrm flipH="1" flipV="1">
          <a:off x="19050" y="100806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0.bin"/><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6.xml"/><Relationship Id="rId4" Type="http://schemas.openxmlformats.org/officeDocument/2006/relationships/image" Target="../media/image4.emf"/></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11.bin"/><Relationship Id="rId7"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oleObject" Target="../embeddings/oleObject13.bin"/><Relationship Id="rId5" Type="http://schemas.openxmlformats.org/officeDocument/2006/relationships/oleObject" Target="../embeddings/oleObject12.bin"/><Relationship Id="rId4" Type="http://schemas.openxmlformats.org/officeDocument/2006/relationships/image" Target="../media/image4.emf"/></Relationships>
</file>

<file path=xl/worksheets/_rels/sheet14.xml.rels><?xml version="1.0" encoding="UTF-8" standalone="yes"?>
<Relationships xmlns="http://schemas.openxmlformats.org/package/2006/relationships"><Relationship Id="rId3" Type="http://schemas.openxmlformats.org/officeDocument/2006/relationships/oleObject" Target="../embeddings/oleObject14.bin"/><Relationship Id="rId2" Type="http://schemas.openxmlformats.org/officeDocument/2006/relationships/vmlDrawing" Target="../drawings/vmlDrawing8.vml"/><Relationship Id="rId1" Type="http://schemas.openxmlformats.org/officeDocument/2006/relationships/drawing" Target="../drawings/drawing8.xml"/><Relationship Id="rId6" Type="http://schemas.openxmlformats.org/officeDocument/2006/relationships/comments" Target="../comments8.xml"/><Relationship Id="rId5" Type="http://schemas.openxmlformats.org/officeDocument/2006/relationships/oleObject" Target="../embeddings/oleObject15.bin"/><Relationship Id="rId4" Type="http://schemas.openxmlformats.org/officeDocument/2006/relationships/image" Target="../media/image4.emf"/></Relationships>
</file>

<file path=xl/worksheets/_rels/sheet16.xml.rels><?xml version="1.0" encoding="UTF-8" standalone="yes"?>
<Relationships xmlns="http://schemas.openxmlformats.org/package/2006/relationships"><Relationship Id="rId3" Type="http://schemas.openxmlformats.org/officeDocument/2006/relationships/oleObject" Target="../embeddings/oleObject16.bin"/><Relationship Id="rId2" Type="http://schemas.openxmlformats.org/officeDocument/2006/relationships/vmlDrawing" Target="../drawings/vmlDrawing9.vml"/><Relationship Id="rId1" Type="http://schemas.openxmlformats.org/officeDocument/2006/relationships/drawing" Target="../drawings/drawing9.xml"/><Relationship Id="rId5" Type="http://schemas.openxmlformats.org/officeDocument/2006/relationships/comments" Target="../comments9.xml"/><Relationship Id="rId4" Type="http://schemas.openxmlformats.org/officeDocument/2006/relationships/image" Target="../media/image4.emf"/></Relationships>
</file>

<file path=xl/worksheets/_rels/sheet18.xml.rels><?xml version="1.0" encoding="UTF-8" standalone="yes"?>
<Relationships xmlns="http://schemas.openxmlformats.org/package/2006/relationships"><Relationship Id="rId3" Type="http://schemas.openxmlformats.org/officeDocument/2006/relationships/oleObject" Target="../embeddings/oleObject17.bin"/><Relationship Id="rId2" Type="http://schemas.openxmlformats.org/officeDocument/2006/relationships/vmlDrawing" Target="../drawings/vmlDrawing10.vml"/><Relationship Id="rId1" Type="http://schemas.openxmlformats.org/officeDocument/2006/relationships/drawing" Target="../drawings/drawing10.xml"/><Relationship Id="rId5" Type="http://schemas.openxmlformats.org/officeDocument/2006/relationships/comments" Target="../comments10.xml"/><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oleObject" Target="../embeddings/oleObject18.bin"/><Relationship Id="rId2" Type="http://schemas.openxmlformats.org/officeDocument/2006/relationships/vmlDrawing" Target="../drawings/vmlDrawing11.vml"/><Relationship Id="rId1" Type="http://schemas.openxmlformats.org/officeDocument/2006/relationships/drawing" Target="../drawings/drawing11.xml"/><Relationship Id="rId5" Type="http://schemas.openxmlformats.org/officeDocument/2006/relationships/comments" Target="../comments11.xml"/><Relationship Id="rId4" Type="http://schemas.openxmlformats.org/officeDocument/2006/relationships/image" Target="../media/image4.emf"/></Relationships>
</file>

<file path=xl/worksheets/_rels/sheet22.xml.rels><?xml version="1.0" encoding="UTF-8" standalone="yes"?>
<Relationships xmlns="http://schemas.openxmlformats.org/package/2006/relationships"><Relationship Id="rId3" Type="http://schemas.openxmlformats.org/officeDocument/2006/relationships/oleObject" Target="../embeddings/oleObject19.bin"/><Relationship Id="rId2" Type="http://schemas.openxmlformats.org/officeDocument/2006/relationships/vmlDrawing" Target="../drawings/vmlDrawing12.vml"/><Relationship Id="rId1" Type="http://schemas.openxmlformats.org/officeDocument/2006/relationships/drawing" Target="../drawings/drawing12.xml"/><Relationship Id="rId5" Type="http://schemas.openxmlformats.org/officeDocument/2006/relationships/comments" Target="../comments12.xml"/><Relationship Id="rId4" Type="http://schemas.openxmlformats.org/officeDocument/2006/relationships/image" Target="../media/image4.emf"/></Relationships>
</file>

<file path=xl/worksheets/_rels/sheet24.xml.rels><?xml version="1.0" encoding="UTF-8" standalone="yes"?>
<Relationships xmlns="http://schemas.openxmlformats.org/package/2006/relationships"><Relationship Id="rId3" Type="http://schemas.openxmlformats.org/officeDocument/2006/relationships/oleObject" Target="../embeddings/oleObject20.bin"/><Relationship Id="rId2" Type="http://schemas.openxmlformats.org/officeDocument/2006/relationships/vmlDrawing" Target="../drawings/vmlDrawing13.vml"/><Relationship Id="rId1" Type="http://schemas.openxmlformats.org/officeDocument/2006/relationships/drawing" Target="../drawings/drawing13.xml"/><Relationship Id="rId5" Type="http://schemas.openxmlformats.org/officeDocument/2006/relationships/comments" Target="../comments13.xml"/><Relationship Id="rId4" Type="http://schemas.openxmlformats.org/officeDocument/2006/relationships/image" Target="../media/image4.emf"/></Relationships>
</file>

<file path=xl/worksheets/_rels/sheet26.xml.rels><?xml version="1.0" encoding="UTF-8" standalone="yes"?>
<Relationships xmlns="http://schemas.openxmlformats.org/package/2006/relationships"><Relationship Id="rId3" Type="http://schemas.openxmlformats.org/officeDocument/2006/relationships/oleObject" Target="../embeddings/oleObject21.bin"/><Relationship Id="rId2" Type="http://schemas.openxmlformats.org/officeDocument/2006/relationships/vmlDrawing" Target="../drawings/vmlDrawing14.vml"/><Relationship Id="rId1" Type="http://schemas.openxmlformats.org/officeDocument/2006/relationships/drawing" Target="../drawings/drawing14.xml"/><Relationship Id="rId5" Type="http://schemas.openxmlformats.org/officeDocument/2006/relationships/comments" Target="../comments14.xml"/><Relationship Id="rId4" Type="http://schemas.openxmlformats.org/officeDocument/2006/relationships/image" Target="../media/image4.emf"/></Relationships>
</file>

<file path=xl/worksheets/_rels/sheet28.xml.rels><?xml version="1.0" encoding="UTF-8" standalone="yes"?>
<Relationships xmlns="http://schemas.openxmlformats.org/package/2006/relationships"><Relationship Id="rId3" Type="http://schemas.openxmlformats.org/officeDocument/2006/relationships/oleObject" Target="../embeddings/oleObject22.bin"/><Relationship Id="rId2" Type="http://schemas.openxmlformats.org/officeDocument/2006/relationships/vmlDrawing" Target="../drawings/vmlDrawing15.vml"/><Relationship Id="rId1" Type="http://schemas.openxmlformats.org/officeDocument/2006/relationships/drawing" Target="../drawings/drawing15.xml"/><Relationship Id="rId5" Type="http://schemas.openxmlformats.org/officeDocument/2006/relationships/comments" Target="../comments15.xml"/><Relationship Id="rId4" Type="http://schemas.openxmlformats.org/officeDocument/2006/relationships/image" Target="../media/image4.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oleObject" Target="../embeddings/oleObject23.bin"/><Relationship Id="rId2" Type="http://schemas.openxmlformats.org/officeDocument/2006/relationships/vmlDrawing" Target="../drawings/vmlDrawing16.vml"/><Relationship Id="rId1" Type="http://schemas.openxmlformats.org/officeDocument/2006/relationships/drawing" Target="../drawings/drawing16.xml"/><Relationship Id="rId5" Type="http://schemas.openxmlformats.org/officeDocument/2006/relationships/comments" Target="../comments16.xml"/><Relationship Id="rId4" Type="http://schemas.openxmlformats.org/officeDocument/2006/relationships/image" Target="../media/image4.emf"/></Relationships>
</file>

<file path=xl/worksheets/_rels/sheet32.xml.rels><?xml version="1.0" encoding="UTF-8" standalone="yes"?>
<Relationships xmlns="http://schemas.openxmlformats.org/package/2006/relationships"><Relationship Id="rId3" Type="http://schemas.openxmlformats.org/officeDocument/2006/relationships/oleObject" Target="../embeddings/oleObject24.bin"/><Relationship Id="rId2" Type="http://schemas.openxmlformats.org/officeDocument/2006/relationships/vmlDrawing" Target="../drawings/vmlDrawing17.vml"/><Relationship Id="rId1" Type="http://schemas.openxmlformats.org/officeDocument/2006/relationships/drawing" Target="../drawings/drawing17.xml"/><Relationship Id="rId5" Type="http://schemas.openxmlformats.org/officeDocument/2006/relationships/comments" Target="../comments17.xml"/><Relationship Id="rId4" Type="http://schemas.openxmlformats.org/officeDocument/2006/relationships/image" Target="../media/image4.emf"/></Relationships>
</file>

<file path=xl/worksheets/_rels/sheet34.xml.rels><?xml version="1.0" encoding="UTF-8" standalone="yes"?>
<Relationships xmlns="http://schemas.openxmlformats.org/package/2006/relationships"><Relationship Id="rId3" Type="http://schemas.openxmlformats.org/officeDocument/2006/relationships/oleObject" Target="../embeddings/oleObject25.bin"/><Relationship Id="rId2" Type="http://schemas.openxmlformats.org/officeDocument/2006/relationships/vmlDrawing" Target="../drawings/vmlDrawing18.vml"/><Relationship Id="rId1" Type="http://schemas.openxmlformats.org/officeDocument/2006/relationships/drawing" Target="../drawings/drawing18.xml"/><Relationship Id="rId5" Type="http://schemas.openxmlformats.org/officeDocument/2006/relationships/comments" Target="../comments18.xml"/><Relationship Id="rId4" Type="http://schemas.openxmlformats.org/officeDocument/2006/relationships/image" Target="../media/image4.emf"/></Relationships>
</file>

<file path=xl/worksheets/_rels/sheet36.xml.rels><?xml version="1.0" encoding="UTF-8" standalone="yes"?>
<Relationships xmlns="http://schemas.openxmlformats.org/package/2006/relationships"><Relationship Id="rId3" Type="http://schemas.openxmlformats.org/officeDocument/2006/relationships/oleObject" Target="../embeddings/oleObject26.bin"/><Relationship Id="rId2" Type="http://schemas.openxmlformats.org/officeDocument/2006/relationships/vmlDrawing" Target="../drawings/vmlDrawing19.vml"/><Relationship Id="rId1" Type="http://schemas.openxmlformats.org/officeDocument/2006/relationships/drawing" Target="../drawings/drawing19.xml"/><Relationship Id="rId5" Type="http://schemas.openxmlformats.org/officeDocument/2006/relationships/comments" Target="../comments19.xml"/><Relationship Id="rId4" Type="http://schemas.openxmlformats.org/officeDocument/2006/relationships/image" Target="../media/image4.emf"/></Relationships>
</file>

<file path=xl/worksheets/_rels/sheet38.xml.rels><?xml version="1.0" encoding="UTF-8" standalone="yes"?>
<Relationships xmlns="http://schemas.openxmlformats.org/package/2006/relationships"><Relationship Id="rId3" Type="http://schemas.openxmlformats.org/officeDocument/2006/relationships/oleObject" Target="../embeddings/oleObject27.bin"/><Relationship Id="rId2" Type="http://schemas.openxmlformats.org/officeDocument/2006/relationships/vmlDrawing" Target="../drawings/vmlDrawing20.vml"/><Relationship Id="rId1" Type="http://schemas.openxmlformats.org/officeDocument/2006/relationships/drawing" Target="../drawings/drawing20.xml"/><Relationship Id="rId5" Type="http://schemas.openxmlformats.org/officeDocument/2006/relationships/comments" Target="../comments20.xml"/><Relationship Id="rId4" Type="http://schemas.openxmlformats.org/officeDocument/2006/relationships/image" Target="../media/image4.emf"/></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5.bin"/><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oleObject" Target="../embeddings/oleObject7.bin"/><Relationship Id="rId5" Type="http://schemas.openxmlformats.org/officeDocument/2006/relationships/oleObject" Target="../embeddings/oleObject6.bin"/><Relationship Id="rId4" Type="http://schemas.openxmlformats.org/officeDocument/2006/relationships/image" Target="../media/image4.emf"/></Relationships>
</file>

<file path=xl/worksheets/_rels/sheet40.xml.rels><?xml version="1.0" encoding="UTF-8" standalone="yes"?>
<Relationships xmlns="http://schemas.openxmlformats.org/package/2006/relationships"><Relationship Id="rId3" Type="http://schemas.openxmlformats.org/officeDocument/2006/relationships/oleObject" Target="../embeddings/oleObject28.bin"/><Relationship Id="rId2" Type="http://schemas.openxmlformats.org/officeDocument/2006/relationships/vmlDrawing" Target="../drawings/vmlDrawing21.vml"/><Relationship Id="rId1" Type="http://schemas.openxmlformats.org/officeDocument/2006/relationships/drawing" Target="../drawings/drawing21.xml"/><Relationship Id="rId5" Type="http://schemas.openxmlformats.org/officeDocument/2006/relationships/comments" Target="../comments21.xml"/><Relationship Id="rId4" Type="http://schemas.openxmlformats.org/officeDocument/2006/relationships/image" Target="../media/image4.emf"/></Relationships>
</file>

<file path=xl/worksheets/_rels/sheet42.xml.rels><?xml version="1.0" encoding="UTF-8" standalone="yes"?>
<Relationships xmlns="http://schemas.openxmlformats.org/package/2006/relationships"><Relationship Id="rId3" Type="http://schemas.openxmlformats.org/officeDocument/2006/relationships/oleObject" Target="../embeddings/oleObject29.bin"/><Relationship Id="rId7"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22.xml"/><Relationship Id="rId6" Type="http://schemas.openxmlformats.org/officeDocument/2006/relationships/oleObject" Target="../embeddings/oleObject31.bin"/><Relationship Id="rId5" Type="http://schemas.openxmlformats.org/officeDocument/2006/relationships/oleObject" Target="../embeddings/oleObject30.bin"/><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4.vml"/><Relationship Id="rId1" Type="http://schemas.openxmlformats.org/officeDocument/2006/relationships/drawing" Target="../drawings/drawing4.xml"/><Relationship Id="rId5" Type="http://schemas.openxmlformats.org/officeDocument/2006/relationships/comments" Target="../comments4.xml"/><Relationship Id="rId4" Type="http://schemas.openxmlformats.org/officeDocument/2006/relationships/image" Target="../media/image4.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9.bin"/><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5.xml"/><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39" customWidth="1"/>
    <col min="2" max="2" width="10.7109375" style="39" customWidth="1"/>
    <col min="3" max="3" width="8.7109375" style="39" customWidth="1"/>
    <col min="4" max="5" width="6.7109375" style="39" customWidth="1"/>
    <col min="6" max="6" width="1.7109375" style="39" customWidth="1"/>
    <col min="7" max="7" width="15.7109375" style="39" customWidth="1"/>
    <col min="8" max="8" width="7" style="39" customWidth="1"/>
    <col min="9" max="9" width="4" style="39" customWidth="1"/>
    <col min="10" max="12" width="6.7109375" style="39" customWidth="1"/>
    <col min="13" max="16384" width="9.140625" style="39"/>
  </cols>
  <sheetData>
    <row r="1" spans="1:12" ht="15.75" x14ac:dyDescent="0.25">
      <c r="I1" s="281"/>
      <c r="J1" s="282"/>
      <c r="K1" s="282"/>
      <c r="L1" s="282"/>
    </row>
    <row r="2" spans="1:12" ht="20.25" x14ac:dyDescent="0.3">
      <c r="F2" s="204" t="str">
        <f>$I$9</f>
        <v>Release 1.1</v>
      </c>
      <c r="I2" s="283"/>
      <c r="L2" s="284"/>
    </row>
    <row r="3" spans="1:12" x14ac:dyDescent="0.2">
      <c r="F3" s="205" t="str">
        <f>"Project: "&amp;$B$16&amp;"  "&amp;$B$17</f>
        <v>Project: P18  教育平台</v>
      </c>
      <c r="I3" s="283"/>
      <c r="J3" s="285"/>
      <c r="K3" s="285"/>
      <c r="L3" s="282"/>
    </row>
    <row r="4" spans="1:12" ht="4.5" customHeight="1" x14ac:dyDescent="0.2"/>
    <row r="5" spans="1:12" ht="23.25" x14ac:dyDescent="0.2">
      <c r="A5" s="206" t="s">
        <v>0</v>
      </c>
      <c r="B5" s="207"/>
      <c r="C5" s="207"/>
      <c r="D5" s="207"/>
      <c r="E5" s="207"/>
      <c r="F5" s="207"/>
      <c r="G5" s="207"/>
      <c r="H5" s="207"/>
      <c r="I5" s="207"/>
      <c r="J5" s="207"/>
      <c r="K5" s="207"/>
      <c r="L5" s="207"/>
    </row>
    <row r="6" spans="1:12" ht="9" customHeight="1" x14ac:dyDescent="0.2">
      <c r="A6" s="208"/>
      <c r="B6" s="208"/>
      <c r="C6" s="208"/>
      <c r="D6" s="208"/>
      <c r="E6" s="208"/>
      <c r="F6" s="208"/>
      <c r="G6" s="208"/>
      <c r="H6" s="208"/>
      <c r="I6" s="208"/>
      <c r="J6" s="208"/>
      <c r="K6" s="208"/>
      <c r="L6" s="208"/>
    </row>
    <row r="7" spans="1:12" ht="16.5" customHeight="1" x14ac:dyDescent="0.2">
      <c r="A7" s="198" t="s">
        <v>1</v>
      </c>
      <c r="B7" s="199"/>
      <c r="C7" s="199"/>
      <c r="D7" s="199"/>
      <c r="E7" s="199"/>
      <c r="F7" s="249"/>
      <c r="G7" s="198" t="s">
        <v>2</v>
      </c>
      <c r="H7" s="250"/>
      <c r="I7" s="199"/>
      <c r="J7" s="199"/>
      <c r="K7" s="199"/>
      <c r="L7" s="199"/>
    </row>
    <row r="8" spans="1:12" ht="16.5" customHeight="1" x14ac:dyDescent="0.2">
      <c r="A8" s="200" t="s">
        <v>3</v>
      </c>
      <c r="B8" s="364" t="s">
        <v>4</v>
      </c>
      <c r="C8" s="364"/>
      <c r="D8" s="364"/>
      <c r="E8" s="364"/>
      <c r="F8" s="249"/>
      <c r="G8" s="375" t="s">
        <v>3</v>
      </c>
      <c r="H8" s="376"/>
      <c r="I8" s="364" t="s">
        <v>4</v>
      </c>
      <c r="J8" s="364"/>
      <c r="K8" s="364"/>
      <c r="L8" s="364"/>
    </row>
    <row r="9" spans="1:12" ht="16.5" customHeight="1" x14ac:dyDescent="0.2">
      <c r="A9" s="251" t="s">
        <v>5</v>
      </c>
      <c r="B9" s="348" t="s">
        <v>6</v>
      </c>
      <c r="C9" s="349"/>
      <c r="D9" s="349"/>
      <c r="E9" s="350"/>
      <c r="F9" s="249"/>
      <c r="G9" s="377" t="s">
        <v>7</v>
      </c>
      <c r="H9" s="378"/>
      <c r="I9" s="379" t="s">
        <v>8</v>
      </c>
      <c r="J9" s="380"/>
      <c r="K9" s="380"/>
      <c r="L9" s="381"/>
    </row>
    <row r="10" spans="1:12" ht="16.5" customHeight="1" x14ac:dyDescent="0.2">
      <c r="A10" s="252" t="s">
        <v>9</v>
      </c>
      <c r="B10" s="365" t="s">
        <v>10</v>
      </c>
      <c r="C10" s="366"/>
      <c r="D10" s="366"/>
      <c r="E10" s="367"/>
      <c r="F10" s="249"/>
      <c r="G10" s="368" t="s">
        <v>11</v>
      </c>
      <c r="H10" s="369"/>
      <c r="I10" s="370"/>
      <c r="J10" s="371"/>
      <c r="K10" s="371"/>
      <c r="L10" s="372"/>
    </row>
    <row r="11" spans="1:12" ht="16.5" customHeight="1" x14ac:dyDescent="0.2">
      <c r="A11" s="252" t="s">
        <v>12</v>
      </c>
      <c r="B11" s="365" t="s">
        <v>13</v>
      </c>
      <c r="C11" s="366"/>
      <c r="D11" s="366"/>
      <c r="E11" s="367"/>
      <c r="F11" s="249"/>
      <c r="G11" s="373" t="s">
        <v>14</v>
      </c>
      <c r="H11" s="374"/>
      <c r="I11" s="370"/>
      <c r="J11" s="371"/>
      <c r="K11" s="371"/>
      <c r="L11" s="372"/>
    </row>
    <row r="12" spans="1:12" ht="16.5" customHeight="1" x14ac:dyDescent="0.2">
      <c r="A12" s="253" t="s">
        <v>15</v>
      </c>
      <c r="B12" s="356" t="s">
        <v>16</v>
      </c>
      <c r="C12" s="357"/>
      <c r="D12" s="357"/>
      <c r="E12" s="358"/>
      <c r="F12" s="249"/>
      <c r="G12" s="351" t="s">
        <v>17</v>
      </c>
      <c r="H12" s="352"/>
      <c r="I12" s="353"/>
      <c r="J12" s="354"/>
      <c r="K12" s="354"/>
      <c r="L12" s="355"/>
    </row>
    <row r="13" spans="1:12" ht="16.5" customHeight="1" x14ac:dyDescent="0.2">
      <c r="A13" s="254"/>
      <c r="B13" s="249"/>
      <c r="C13" s="249"/>
      <c r="D13" s="249"/>
      <c r="E13" s="249"/>
      <c r="F13" s="255"/>
      <c r="G13" s="351" t="s">
        <v>18</v>
      </c>
      <c r="H13" s="352"/>
      <c r="I13" s="353"/>
      <c r="J13" s="354"/>
      <c r="K13" s="354"/>
      <c r="L13" s="355"/>
    </row>
    <row r="14" spans="1:12" ht="16.5" customHeight="1" x14ac:dyDescent="0.2">
      <c r="A14" s="198" t="s">
        <v>19</v>
      </c>
      <c r="B14" s="199"/>
      <c r="C14" s="199"/>
      <c r="D14" s="199"/>
      <c r="E14" s="199"/>
      <c r="F14" s="249"/>
      <c r="G14" s="351" t="s">
        <v>20</v>
      </c>
      <c r="H14" s="352"/>
      <c r="I14" s="353"/>
      <c r="J14" s="354"/>
      <c r="K14" s="354"/>
      <c r="L14" s="355"/>
    </row>
    <row r="15" spans="1:12" ht="16.5" customHeight="1" x14ac:dyDescent="0.2">
      <c r="A15" s="200" t="s">
        <v>3</v>
      </c>
      <c r="B15" s="364" t="s">
        <v>4</v>
      </c>
      <c r="C15" s="364"/>
      <c r="D15" s="364"/>
      <c r="E15" s="364"/>
      <c r="F15" s="256"/>
      <c r="G15" s="351" t="s">
        <v>21</v>
      </c>
      <c r="H15" s="352"/>
      <c r="I15" s="353"/>
      <c r="J15" s="354"/>
      <c r="K15" s="354"/>
      <c r="L15" s="355"/>
    </row>
    <row r="16" spans="1:12" ht="16.5" customHeight="1" x14ac:dyDescent="0.2">
      <c r="A16" s="257" t="s">
        <v>22</v>
      </c>
      <c r="B16" s="348" t="s">
        <v>23</v>
      </c>
      <c r="C16" s="349"/>
      <c r="D16" s="349"/>
      <c r="E16" s="350"/>
      <c r="F16" s="249"/>
      <c r="G16" s="351" t="s">
        <v>24</v>
      </c>
      <c r="H16" s="352"/>
      <c r="I16" s="353"/>
      <c r="J16" s="354"/>
      <c r="K16" s="354"/>
      <c r="L16" s="355"/>
    </row>
    <row r="17" spans="1:12" ht="16.5" customHeight="1" x14ac:dyDescent="0.2">
      <c r="A17" s="258" t="s">
        <v>25</v>
      </c>
      <c r="B17" s="356" t="s">
        <v>26</v>
      </c>
      <c r="C17" s="357"/>
      <c r="D17" s="357"/>
      <c r="E17" s="358"/>
      <c r="F17" s="249"/>
      <c r="G17" s="359" t="s">
        <v>27</v>
      </c>
      <c r="H17" s="360"/>
      <c r="I17" s="361"/>
      <c r="J17" s="362"/>
      <c r="K17" s="362"/>
      <c r="L17" s="363"/>
    </row>
    <row r="18" spans="1:12" ht="9" customHeight="1" x14ac:dyDescent="0.2">
      <c r="A18" s="208"/>
      <c r="B18" s="208"/>
      <c r="C18" s="208"/>
      <c r="D18" s="208"/>
      <c r="E18" s="208"/>
      <c r="F18" s="208"/>
      <c r="G18" s="208"/>
      <c r="H18" s="208"/>
      <c r="I18" s="208"/>
      <c r="J18" s="208"/>
      <c r="K18" s="208"/>
      <c r="L18" s="208"/>
    </row>
    <row r="19" spans="1:12" ht="16.5" customHeight="1" x14ac:dyDescent="0.2">
      <c r="A19" s="259" t="s">
        <v>28</v>
      </c>
      <c r="B19" s="260"/>
      <c r="C19" s="260"/>
      <c r="D19" s="260"/>
      <c r="E19" s="260"/>
      <c r="F19" s="249"/>
      <c r="G19" s="198" t="s">
        <v>29</v>
      </c>
      <c r="H19" s="250"/>
      <c r="I19" s="199"/>
      <c r="J19" s="199"/>
      <c r="K19" s="199"/>
      <c r="L19" s="199"/>
    </row>
    <row r="20" spans="1:12" ht="30" customHeight="1" x14ac:dyDescent="0.2">
      <c r="A20" s="342" t="s">
        <v>30</v>
      </c>
      <c r="B20" s="342"/>
      <c r="C20" s="261" t="s">
        <v>31</v>
      </c>
      <c r="D20" s="262" t="s">
        <v>32</v>
      </c>
      <c r="E20" s="262" t="s">
        <v>33</v>
      </c>
      <c r="F20" s="263"/>
      <c r="G20" s="343" t="s">
        <v>34</v>
      </c>
      <c r="H20" s="344"/>
      <c r="I20" s="345" t="s">
        <v>33</v>
      </c>
      <c r="J20" s="346"/>
      <c r="K20" s="346"/>
      <c r="L20" s="347"/>
    </row>
    <row r="21" spans="1:12" ht="16.5" customHeight="1" x14ac:dyDescent="0.2">
      <c r="A21" s="329" t="str">
        <f ca="1">MID(CELL("filename",'Assign Bin'!$A$1),FIND("]",CELL("filename"),1)+1,255)</f>
        <v>ssign Bin</v>
      </c>
      <c r="B21" s="330"/>
      <c r="C21" s="264"/>
      <c r="D21" s="265" t="str">
        <f>IF('Assign Bin'!$E$9=0,"",'Assign Bin'!$E$9)</f>
        <v/>
      </c>
      <c r="E21" s="266" t="str">
        <f>IF('Assign Bin'!$G$9=0,"",'Assign Bin'!$G$9)</f>
        <v/>
      </c>
      <c r="F21" s="263"/>
      <c r="G21" s="208"/>
      <c r="H21" s="208"/>
      <c r="I21" s="286"/>
      <c r="J21" s="208"/>
      <c r="K21" s="208"/>
      <c r="L21" s="208"/>
    </row>
    <row r="22" spans="1:12" ht="16.5" customHeight="1" x14ac:dyDescent="0.2">
      <c r="A22" s="329" t="e">
        <f ca="1">MID(CELL("filename",#REF!),FIND("]",CELL("filename"),1)+1,255)</f>
        <v>#REF!</v>
      </c>
      <c r="B22" s="330"/>
      <c r="C22" s="267"/>
      <c r="D22" s="265" t="e">
        <f>IF(#REF!=0,"",#REF!)</f>
        <v>#REF!</v>
      </c>
      <c r="E22" s="266" t="e">
        <f>IF(#REF!=0,"",#REF!)</f>
        <v>#REF!</v>
      </c>
      <c r="F22" s="263"/>
      <c r="G22" s="208"/>
      <c r="H22" s="208"/>
      <c r="I22" s="286"/>
      <c r="J22" s="208"/>
      <c r="K22" s="208"/>
      <c r="L22" s="208"/>
    </row>
    <row r="23" spans="1:12" ht="16.5" customHeight="1" x14ac:dyDescent="0.2">
      <c r="A23" s="329" t="e">
        <f ca="1">MID(CELL("filename",#REF!),FIND("]",CELL("filename"),1)+1,255)</f>
        <v>#REF!</v>
      </c>
      <c r="B23" s="330"/>
      <c r="C23" s="268"/>
      <c r="D23" s="265" t="e">
        <f>IF(#REF!=0,"",#REF!)</f>
        <v>#REF!</v>
      </c>
      <c r="E23" s="266" t="e">
        <f>IF(#REF!=0,"",#REF!)</f>
        <v>#REF!</v>
      </c>
      <c r="F23" s="208"/>
      <c r="G23" s="208"/>
      <c r="H23" s="208"/>
      <c r="I23" s="286"/>
      <c r="J23" s="208"/>
      <c r="K23" s="208"/>
      <c r="L23" s="208"/>
    </row>
    <row r="24" spans="1:12" ht="16.5" customHeight="1" x14ac:dyDescent="0.2">
      <c r="A24" s="329" t="e">
        <f ca="1">MID(CELL("filename",#REF!),FIND("]",CELL("filename"),1)+1,255)</f>
        <v>#REF!</v>
      </c>
      <c r="B24" s="330"/>
      <c r="C24" s="268"/>
      <c r="D24" s="265" t="e">
        <f>IF(#REF!=0,"",#REF!)</f>
        <v>#REF!</v>
      </c>
      <c r="E24" s="266" t="e">
        <f>IF(#REF!=0,"",#REF!)</f>
        <v>#REF!</v>
      </c>
      <c r="F24" s="208"/>
      <c r="G24" s="208"/>
      <c r="H24" s="208"/>
      <c r="I24" s="286"/>
      <c r="J24" s="208"/>
      <c r="K24" s="208"/>
      <c r="L24" s="208"/>
    </row>
    <row r="25" spans="1:12" ht="16.5" customHeight="1" x14ac:dyDescent="0.2">
      <c r="A25" s="329" t="e">
        <f ca="1">MID(CELL("filename",#REF!),FIND("]",CELL("filename"),1)+1,255)</f>
        <v>#REF!</v>
      </c>
      <c r="B25" s="330"/>
      <c r="C25" s="268"/>
      <c r="D25" s="265" t="e">
        <f>IF(#REF!=0,"",#REF!)</f>
        <v>#REF!</v>
      </c>
      <c r="E25" s="266" t="e">
        <f>IF(#REF!=0,"",#REF!)</f>
        <v>#REF!</v>
      </c>
      <c r="F25" s="208"/>
      <c r="G25" s="208"/>
      <c r="H25" s="208"/>
      <c r="I25" s="286"/>
      <c r="J25" s="208"/>
      <c r="K25" s="208"/>
      <c r="L25" s="208"/>
    </row>
    <row r="26" spans="1:12" ht="16.5" customHeight="1" x14ac:dyDescent="0.2">
      <c r="A26" s="329" t="e">
        <f ca="1">MID(CELL("filename",#REF!),FIND("]",CELL("filename"),1)+1,255)</f>
        <v>#REF!</v>
      </c>
      <c r="B26" s="330"/>
      <c r="C26" s="268"/>
      <c r="D26" s="265" t="e">
        <f>IF(#REF!=0,"",#REF!)</f>
        <v>#REF!</v>
      </c>
      <c r="E26" s="266" t="e">
        <f>IF(#REF!=0,"",#REF!)</f>
        <v>#REF!</v>
      </c>
      <c r="F26" s="208"/>
      <c r="G26" s="208"/>
      <c r="H26" s="208"/>
      <c r="I26" s="286"/>
      <c r="J26" s="208"/>
      <c r="K26" s="208"/>
      <c r="L26" s="208"/>
    </row>
    <row r="27" spans="1:12" ht="16.5" customHeight="1" x14ac:dyDescent="0.2">
      <c r="A27" s="329" t="e">
        <f ca="1">MID(CELL("filename",#REF!),FIND("]",CELL("filename"),1)+1,255)</f>
        <v>#REF!</v>
      </c>
      <c r="B27" s="330"/>
      <c r="C27" s="268"/>
      <c r="D27" s="265" t="e">
        <f>IF(#REF!=0,"",#REF!)</f>
        <v>#REF!</v>
      </c>
      <c r="E27" s="266" t="e">
        <f>IF(#REF!=0,"",#REF!)</f>
        <v>#REF!</v>
      </c>
      <c r="F27" s="208"/>
      <c r="G27" s="208"/>
      <c r="H27" s="208"/>
      <c r="I27" s="286"/>
      <c r="J27" s="208"/>
      <c r="K27" s="208"/>
      <c r="L27" s="208"/>
    </row>
    <row r="28" spans="1:12" ht="16.5" customHeight="1" x14ac:dyDescent="0.2">
      <c r="A28" s="329" t="e">
        <f ca="1">MID(CELL("filename",#REF!),FIND("]",CELL("filename"),1)+1,255)</f>
        <v>#REF!</v>
      </c>
      <c r="B28" s="330"/>
      <c r="C28" s="268"/>
      <c r="D28" s="265" t="e">
        <f>IF(#REF!=0,"",#REF!)</f>
        <v>#REF!</v>
      </c>
      <c r="E28" s="266" t="e">
        <f>IF(#REF!=0,"",#REF!)</f>
        <v>#REF!</v>
      </c>
      <c r="F28" s="208"/>
      <c r="G28" s="208"/>
      <c r="H28" s="208"/>
      <c r="I28" s="286"/>
      <c r="J28" s="208"/>
      <c r="K28" s="208"/>
      <c r="L28" s="208"/>
    </row>
    <row r="29" spans="1:12" ht="16.5" customHeight="1" x14ac:dyDescent="0.2">
      <c r="A29" s="329" t="e">
        <f ca="1">MID(CELL("filename",#REF!),FIND("]",CELL("filename"),1)+1,255)</f>
        <v>#REF!</v>
      </c>
      <c r="B29" s="330"/>
      <c r="C29" s="268"/>
      <c r="D29" s="265" t="e">
        <f>IF(#REF!=0,"",#REF!)</f>
        <v>#REF!</v>
      </c>
      <c r="E29" s="266" t="e">
        <f>IF(#REF!=0,"",#REF!)</f>
        <v>#REF!</v>
      </c>
      <c r="F29" s="208"/>
      <c r="G29" s="208"/>
      <c r="H29" s="208"/>
      <c r="I29" s="286"/>
      <c r="J29" s="208"/>
      <c r="K29" s="208"/>
      <c r="L29" s="208"/>
    </row>
    <row r="30" spans="1:12" ht="16.5" customHeight="1" x14ac:dyDescent="0.2">
      <c r="A30" s="329" t="e">
        <f ca="1">MID(CELL("filename",#REF!),FIND("]",CELL("filename"),1)+1,255)</f>
        <v>#REF!</v>
      </c>
      <c r="B30" s="330"/>
      <c r="C30" s="268"/>
      <c r="D30" s="265" t="e">
        <f>IF(#REF!=0,"",#REF!)</f>
        <v>#REF!</v>
      </c>
      <c r="E30" s="266" t="e">
        <f>IF(#REF!=0,"",#REF!)</f>
        <v>#REF!</v>
      </c>
      <c r="F30" s="208"/>
      <c r="G30" s="208"/>
      <c r="H30" s="208"/>
      <c r="I30" s="286"/>
      <c r="J30" s="208"/>
      <c r="K30" s="208"/>
      <c r="L30" s="208"/>
    </row>
    <row r="31" spans="1:12" ht="16.5" customHeight="1" x14ac:dyDescent="0.2">
      <c r="A31" s="329" t="e">
        <f ca="1">MID(CELL("filename",#REF!),FIND("]",CELL("filename"),1)+1,255)</f>
        <v>#REF!</v>
      </c>
      <c r="B31" s="330"/>
      <c r="C31" s="268"/>
      <c r="D31" s="265" t="e">
        <f>IF(#REF!=0,"",#REF!)</f>
        <v>#REF!</v>
      </c>
      <c r="E31" s="266" t="e">
        <f>IF(#REF!=0,"",#REF!)</f>
        <v>#REF!</v>
      </c>
      <c r="F31" s="208"/>
      <c r="G31" s="208"/>
      <c r="H31" s="208"/>
      <c r="I31" s="286"/>
      <c r="J31" s="208"/>
      <c r="K31" s="208"/>
      <c r="L31" s="208"/>
    </row>
    <row r="32" spans="1:12" ht="16.5" customHeight="1" x14ac:dyDescent="0.2">
      <c r="A32" s="329" t="e">
        <f ca="1">MID(CELL("filename",#REF!),FIND("]",CELL("filename"),1)+1,255)</f>
        <v>#REF!</v>
      </c>
      <c r="B32" s="330"/>
      <c r="C32" s="268"/>
      <c r="D32" s="265" t="e">
        <f>IF(#REF!=0,"",#REF!)</f>
        <v>#REF!</v>
      </c>
      <c r="E32" s="266" t="e">
        <f>IF(#REF!=0,"",#REF!)</f>
        <v>#REF!</v>
      </c>
      <c r="F32" s="208"/>
      <c r="G32" s="208"/>
      <c r="H32" s="208"/>
      <c r="I32" s="286"/>
      <c r="J32" s="208"/>
      <c r="K32" s="208"/>
      <c r="L32" s="208"/>
    </row>
    <row r="33" spans="1:12" ht="16.5" customHeight="1" x14ac:dyDescent="0.25">
      <c r="A33" s="329" t="e">
        <f ca="1">MID(CELL("filename",#REF!),FIND("]",CELL("filename"),1)+1,255)</f>
        <v>#REF!</v>
      </c>
      <c r="B33" s="330"/>
      <c r="C33" s="268"/>
      <c r="D33" s="265" t="e">
        <f>IF(#REF!=0,"",#REF!)</f>
        <v>#REF!</v>
      </c>
      <c r="E33" s="266" t="e">
        <f>IF(#REF!=0,"",#REF!)</f>
        <v>#REF!</v>
      </c>
      <c r="F33" s="208"/>
      <c r="G33" s="269" t="s">
        <v>35</v>
      </c>
      <c r="H33" s="270"/>
      <c r="I33" s="287"/>
      <c r="J33" s="287"/>
      <c r="K33" s="287"/>
      <c r="L33" s="287"/>
    </row>
    <row r="34" spans="1:12" ht="16.5" customHeight="1" x14ac:dyDescent="0.2">
      <c r="A34" s="329" t="e">
        <f ca="1">MID(CELL("filename",#REF!),FIND("]",CELL("filename"),1)+1,255)</f>
        <v>#REF!</v>
      </c>
      <c r="B34" s="330"/>
      <c r="C34" s="268"/>
      <c r="D34" s="265" t="e">
        <f>IF(#REF!=0,"",#REF!)</f>
        <v>#REF!</v>
      </c>
      <c r="E34" s="266" t="e">
        <f>IF(#REF!=0,"",#REF!)</f>
        <v>#REF!</v>
      </c>
      <c r="F34" s="208"/>
      <c r="G34" s="310" t="s">
        <v>36</v>
      </c>
      <c r="H34" s="311"/>
      <c r="I34" s="312"/>
      <c r="J34" s="325" t="s">
        <v>34</v>
      </c>
      <c r="K34" s="327" t="s">
        <v>37</v>
      </c>
      <c r="L34" s="308" t="s">
        <v>33</v>
      </c>
    </row>
    <row r="35" spans="1:12" ht="16.5" customHeight="1" x14ac:dyDescent="0.2">
      <c r="A35" s="329" t="e">
        <f ca="1">MID(CELL("filename",#REF!),FIND("]",CELL("filename"),1)+1,255)</f>
        <v>#REF!</v>
      </c>
      <c r="B35" s="330"/>
      <c r="C35" s="268"/>
      <c r="D35" s="265" t="e">
        <f>IF(#REF!=0,"",#REF!)</f>
        <v>#REF!</v>
      </c>
      <c r="E35" s="266" t="e">
        <f>IF(#REF!=0,"",#REF!)</f>
        <v>#REF!</v>
      </c>
      <c r="F35" s="208"/>
      <c r="G35" s="313"/>
      <c r="H35" s="314"/>
      <c r="I35" s="315"/>
      <c r="J35" s="326"/>
      <c r="K35" s="328"/>
      <c r="L35" s="309"/>
    </row>
    <row r="36" spans="1:12" ht="16.5" customHeight="1" x14ac:dyDescent="0.2">
      <c r="A36" s="329" t="e">
        <f ca="1">MID(CELL("filename",#REF!),FIND("]",CELL("filename"),1)+1,255)</f>
        <v>#REF!</v>
      </c>
      <c r="B36" s="330"/>
      <c r="C36" s="268"/>
      <c r="D36" s="265" t="e">
        <f>IF(#REF!=0,"",#REF!)</f>
        <v>#REF!</v>
      </c>
      <c r="E36" s="266" t="e">
        <f>IF(#REF!=0,"",#REF!)</f>
        <v>#REF!</v>
      </c>
      <c r="F36" s="208"/>
      <c r="G36" s="339" t="s">
        <v>38</v>
      </c>
      <c r="H36" s="340"/>
      <c r="I36" s="341"/>
      <c r="J36" s="288" t="e">
        <f>#REF!+'Assign Bin'!E4+#REF!+#REF!+#REF!+#REF!+#REF!+#REF!+#REF!+#REF!+#REF!+#REF!+#REF!+#REF!+#REF!+#REF!+#REF!+#REF!+#REF!+'20 - X'!E4</f>
        <v>#REF!</v>
      </c>
      <c r="K36" s="289" t="e">
        <f>J36/$J$42</f>
        <v>#REF!</v>
      </c>
      <c r="L36" s="290" t="e">
        <f>#REF!+'Assign Bin'!G4+#REF!+#REF!+#REF!+#REF!+#REF!+#REF!+#REF!+#REF!+#REF!+#REF!+#REF!+#REF!+#REF!+#REF!+#REF!+#REF!+#REF!+'20 - X'!G4</f>
        <v>#REF!</v>
      </c>
    </row>
    <row r="37" spans="1:12" ht="16.5" customHeight="1" x14ac:dyDescent="0.2">
      <c r="A37" s="329" t="e">
        <f ca="1">MID(CELL("filename",#REF!),FIND("]",CELL("filename"),1)+1,255)</f>
        <v>#REF!</v>
      </c>
      <c r="B37" s="330"/>
      <c r="C37" s="268"/>
      <c r="D37" s="265" t="e">
        <f>IF(#REF!=0,"",#REF!)</f>
        <v>#REF!</v>
      </c>
      <c r="E37" s="266" t="e">
        <f>IF(#REF!=0,"",#REF!)</f>
        <v>#REF!</v>
      </c>
      <c r="F37" s="208"/>
      <c r="G37" s="331" t="s">
        <v>39</v>
      </c>
      <c r="H37" s="332"/>
      <c r="I37" s="333"/>
      <c r="J37" s="291" t="e">
        <f>#REF!+'Assign Bin'!E5+#REF!+#REF!+#REF!+#REF!+#REF!+#REF!+#REF!+#REF!+#REF!+#REF!+#REF!+#REF!+#REF!+#REF!+#REF!+#REF!+#REF!+'20 - X'!E5</f>
        <v>#REF!</v>
      </c>
      <c r="K37" s="292" t="e">
        <f>J37/$J$42</f>
        <v>#REF!</v>
      </c>
      <c r="L37" s="293" t="e">
        <f>#REF!+'Assign Bin'!G5+#REF!+#REF!+#REF!+#REF!+#REF!+#REF!+#REF!+#REF!+#REF!+#REF!+#REF!+#REF!+#REF!+#REF!+#REF!+#REF!+#REF!+'20 - X'!G5</f>
        <v>#REF!</v>
      </c>
    </row>
    <row r="38" spans="1:12" ht="16.5" customHeight="1" x14ac:dyDescent="0.2">
      <c r="A38" s="334" t="str">
        <f ca="1">MID(CELL("filename",'20 - X'!$A$1),FIND("]",CELL("filename"),1)+1,255)</f>
        <v>0 - X</v>
      </c>
      <c r="B38" s="335"/>
      <c r="C38" s="271"/>
      <c r="D38" s="272" t="str">
        <f>IF('20 - X'!$E$9=0,"",'20 - X'!$E$9)</f>
        <v/>
      </c>
      <c r="E38" s="273" t="str">
        <f>IF('20 - X'!$G$9=0,"",'20 - X'!$G$9)</f>
        <v/>
      </c>
      <c r="F38" s="208"/>
      <c r="G38" s="336" t="s">
        <v>40</v>
      </c>
      <c r="H38" s="337"/>
      <c r="I38" s="338"/>
      <c r="J38" s="294" t="e">
        <f>#REF!+'Assign Bin'!E6+#REF!+#REF!+#REF!+#REF!+#REF!+#REF!+#REF!+#REF!+#REF!+#REF!+#REF!+#REF!+#REF!+#REF!+#REF!+#REF!+#REF!+'20 - X'!E6</f>
        <v>#REF!</v>
      </c>
      <c r="K38" s="295" t="e">
        <f>J38/$J$42</f>
        <v>#REF!</v>
      </c>
      <c r="L38" s="296" t="e">
        <f>#REF!+'Assign Bin'!G6+#REF!+#REF!+#REF!+#REF!+#REF!+#REF!+#REF!+#REF!+#REF!+#REF!+#REF!+#REF!+#REF!+#REF!+#REF!+#REF!+#REF!+'20 - X'!G6</f>
        <v>#REF!</v>
      </c>
    </row>
    <row r="39" spans="1:12" ht="16.5" customHeight="1" x14ac:dyDescent="0.2">
      <c r="A39" s="208"/>
      <c r="B39" s="208"/>
      <c r="C39" s="208"/>
      <c r="D39" s="208"/>
      <c r="E39" s="274"/>
      <c r="F39" s="208"/>
      <c r="G39" s="331" t="s">
        <v>41</v>
      </c>
      <c r="H39" s="332"/>
      <c r="I39" s="333"/>
      <c r="J39" s="291" t="e">
        <f>#REF!+'Assign Bin'!E7+#REF!+#REF!+#REF!+#REF!+#REF!+#REF!+#REF!+#REF!+#REF!+#REF!+#REF!+#REF!+#REF!+#REF!+#REF!+#REF!+#REF!+'20 - X'!E7</f>
        <v>#REF!</v>
      </c>
      <c r="K39" s="292" t="e">
        <f>J39/$J$42</f>
        <v>#REF!</v>
      </c>
      <c r="L39" s="293" t="e">
        <f>#REF!+'Assign Bin'!G7+#REF!+#REF!+#REF!+#REF!+#REF!+#REF!+#REF!+#REF!+#REF!+#REF!+#REF!+#REF!+#REF!+#REF!+#REF!+#REF!+#REF!+'20 - X'!G7</f>
        <v>#REF!</v>
      </c>
    </row>
    <row r="40" spans="1:12" ht="16.5" customHeight="1" x14ac:dyDescent="0.2">
      <c r="A40" s="275" t="s">
        <v>42</v>
      </c>
      <c r="B40" s="276"/>
      <c r="C40" s="277"/>
      <c r="D40" s="278" t="e">
        <f>SUM(D21:D38)</f>
        <v>#REF!</v>
      </c>
      <c r="E40" s="279" t="e">
        <f>SUM(E21:E38)</f>
        <v>#REF!</v>
      </c>
      <c r="F40" s="208"/>
      <c r="G40" s="316" t="s">
        <v>43</v>
      </c>
      <c r="H40" s="317"/>
      <c r="I40" s="318"/>
      <c r="J40" s="297" t="e">
        <f>#REF!+'Assign Bin'!E8+#REF!+#REF!+#REF!+#REF!+#REF!+#REF!+#REF!+#REF!+#REF!+#REF!+#REF!+#REF!+#REF!+#REF!+#REF!+#REF!+#REF!+'20 - X'!E8</f>
        <v>#REF!</v>
      </c>
      <c r="K40" s="298" t="e">
        <f>J40/$J$42</f>
        <v>#REF!</v>
      </c>
      <c r="L40" s="299" t="e">
        <f>#REF!+'Assign Bin'!G8+#REF!+#REF!+#REF!+#REF!+#REF!+#REF!+#REF!+#REF!+#REF!+#REF!+#REF!+#REF!+#REF!+#REF!+#REF!+#REF!+#REF!+'20 - X'!G8</f>
        <v>#REF!</v>
      </c>
    </row>
    <row r="41" spans="1:12" ht="4.5" customHeight="1" x14ac:dyDescent="0.2">
      <c r="A41" s="208"/>
      <c r="B41" s="208"/>
      <c r="C41" s="208"/>
      <c r="D41" s="208"/>
      <c r="E41" s="274"/>
      <c r="F41" s="208"/>
      <c r="G41" s="208"/>
      <c r="H41" s="208"/>
      <c r="I41" s="208"/>
      <c r="J41" s="208"/>
      <c r="K41" s="208"/>
      <c r="L41" s="208"/>
    </row>
    <row r="42" spans="1:12" x14ac:dyDescent="0.2">
      <c r="A42" s="208"/>
      <c r="B42" s="208"/>
      <c r="C42" s="208"/>
      <c r="D42" s="208"/>
      <c r="E42" s="208"/>
      <c r="F42" s="208"/>
      <c r="G42" s="319" t="s">
        <v>42</v>
      </c>
      <c r="H42" s="320"/>
      <c r="I42" s="321"/>
      <c r="J42" s="300" t="e">
        <f>SUM(J36:J40)</f>
        <v>#REF!</v>
      </c>
      <c r="K42" s="301" t="e">
        <f>J42/$J$42</f>
        <v>#REF!</v>
      </c>
      <c r="L42" s="279" t="e">
        <f>SUM(L36:L40)</f>
        <v>#REF!</v>
      </c>
    </row>
    <row r="43" spans="1:12" ht="4.5" customHeight="1" x14ac:dyDescent="0.2">
      <c r="A43" s="208"/>
      <c r="B43" s="208"/>
      <c r="C43" s="208"/>
      <c r="D43" s="208"/>
      <c r="E43" s="274"/>
      <c r="F43" s="208"/>
      <c r="G43" s="208"/>
      <c r="H43" s="208"/>
      <c r="I43" s="208"/>
      <c r="J43" s="208"/>
      <c r="K43" s="208"/>
      <c r="L43" s="208"/>
    </row>
    <row r="44" spans="1:12" x14ac:dyDescent="0.2">
      <c r="A44" s="280"/>
      <c r="B44" s="208"/>
      <c r="C44" s="208"/>
      <c r="D44" s="208"/>
      <c r="E44" s="208"/>
      <c r="F44" s="208"/>
      <c r="G44" s="322" t="s">
        <v>44</v>
      </c>
      <c r="H44" s="323"/>
      <c r="I44" s="324"/>
      <c r="J44" s="302" t="e">
        <f>#REF!+'Assign Bin'!E10+#REF!+#REF!+#REF!+#REF!+#REF!+#REF!+#REF!+#REF!+#REF!+#REF!+#REF!+#REF!+#REF!+#REF!+#REF!+#REF!+#REF!+'20 - X'!E10</f>
        <v>#REF!</v>
      </c>
      <c r="K44" s="303"/>
      <c r="L44" s="304" t="e">
        <f>#REF!+'Assign Bin'!G10+#REF!+#REF!+#REF!+#REF!+#REF!+#REF!+#REF!+#REF!+#REF!+#REF!+#REF!+#REF!+#REF!+#REF!+#REF!+#REF!+#REF!+'20 - X'!G10</f>
        <v>#REF!</v>
      </c>
    </row>
    <row r="45" spans="1:12" ht="9" customHeight="1" x14ac:dyDescent="0.2">
      <c r="A45" s="208"/>
      <c r="B45" s="208"/>
      <c r="C45" s="208"/>
      <c r="D45" s="208"/>
      <c r="E45" s="208"/>
      <c r="F45" s="208"/>
      <c r="G45" s="208"/>
      <c r="H45" s="208"/>
      <c r="I45" s="208"/>
      <c r="J45" s="208"/>
      <c r="K45" s="208"/>
      <c r="L45" s="208"/>
    </row>
    <row r="46" spans="1:12" x14ac:dyDescent="0.2">
      <c r="A46" s="208"/>
      <c r="B46" s="208"/>
      <c r="C46" s="208"/>
      <c r="D46" s="208"/>
      <c r="E46" s="208"/>
      <c r="F46" s="208"/>
      <c r="G46" s="208"/>
      <c r="H46" s="208"/>
      <c r="I46" s="208"/>
      <c r="J46" s="208"/>
      <c r="K46" s="208"/>
      <c r="L46" s="248" t="s">
        <v>45</v>
      </c>
    </row>
    <row r="47" spans="1:12" x14ac:dyDescent="0.2">
      <c r="F47" s="208"/>
      <c r="G47" s="208"/>
      <c r="H47" s="208"/>
      <c r="I47" s="208"/>
      <c r="J47" s="208"/>
      <c r="K47" s="208"/>
      <c r="L47" s="208"/>
    </row>
    <row r="48" spans="1:12" x14ac:dyDescent="0.2">
      <c r="F48" s="208"/>
      <c r="G48" s="208"/>
      <c r="H48" s="208"/>
      <c r="I48" s="208"/>
      <c r="J48" s="208"/>
      <c r="K48" s="208"/>
      <c r="L48" s="208"/>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7" type="noConversion"/>
  <conditionalFormatting sqref="A21:B21">
    <cfRule type="cellIs" dxfId="371" priority="19" stopIfTrue="1" operator="equal">
      <formula>"2 - X"</formula>
    </cfRule>
  </conditionalFormatting>
  <conditionalFormatting sqref="A22:B22">
    <cfRule type="cellIs" dxfId="370" priority="18" stopIfTrue="1" operator="equal">
      <formula>"3 - X"</formula>
    </cfRule>
  </conditionalFormatting>
  <conditionalFormatting sqref="A23:B23">
    <cfRule type="cellIs" dxfId="369" priority="1" stopIfTrue="1" operator="equal">
      <formula>"4 - X"</formula>
    </cfRule>
  </conditionalFormatting>
  <conditionalFormatting sqref="A24:B24">
    <cfRule type="cellIs" dxfId="368" priority="2" stopIfTrue="1" operator="equal">
      <formula>"5 - X"</formula>
    </cfRule>
  </conditionalFormatting>
  <conditionalFormatting sqref="A25:B25">
    <cfRule type="cellIs" dxfId="367" priority="3" stopIfTrue="1" operator="equal">
      <formula>"6 - X"</formula>
    </cfRule>
  </conditionalFormatting>
  <conditionalFormatting sqref="A26:B26">
    <cfRule type="cellIs" dxfId="366" priority="5" stopIfTrue="1" operator="equal">
      <formula>"8 - X"</formula>
    </cfRule>
  </conditionalFormatting>
  <conditionalFormatting sqref="A27:B27">
    <cfRule type="cellIs" dxfId="365" priority="6" stopIfTrue="1" operator="equal">
      <formula>"9 - X"</formula>
    </cfRule>
  </conditionalFormatting>
  <conditionalFormatting sqref="A28:B28">
    <cfRule type="cellIs" dxfId="364" priority="7" stopIfTrue="1" operator="equal">
      <formula>"10 - X"</formula>
    </cfRule>
  </conditionalFormatting>
  <conditionalFormatting sqref="A29:B29">
    <cfRule type="cellIs" dxfId="363" priority="8" stopIfTrue="1" operator="equal">
      <formula>"11 - X"</formula>
    </cfRule>
  </conditionalFormatting>
  <conditionalFormatting sqref="A30:B30">
    <cfRule type="cellIs" dxfId="362" priority="9" stopIfTrue="1" operator="equal">
      <formula>"12 - X"</formula>
    </cfRule>
  </conditionalFormatting>
  <conditionalFormatting sqref="A31:B31">
    <cfRule type="cellIs" dxfId="361" priority="10" stopIfTrue="1" operator="equal">
      <formula>"13 - X"</formula>
    </cfRule>
  </conditionalFormatting>
  <conditionalFormatting sqref="A32:B32">
    <cfRule type="cellIs" dxfId="360" priority="11" stopIfTrue="1" operator="equal">
      <formula>"14 - X"</formula>
    </cfRule>
  </conditionalFormatting>
  <conditionalFormatting sqref="A33:B33">
    <cfRule type="cellIs" dxfId="359" priority="12" stopIfTrue="1" operator="equal">
      <formula>"15 - X"</formula>
    </cfRule>
  </conditionalFormatting>
  <conditionalFormatting sqref="A34:B34">
    <cfRule type="cellIs" dxfId="358" priority="13" stopIfTrue="1" operator="equal">
      <formula>"16 - X"</formula>
    </cfRule>
  </conditionalFormatting>
  <conditionalFormatting sqref="A35:B35">
    <cfRule type="cellIs" dxfId="357" priority="14" stopIfTrue="1" operator="equal">
      <formula>"17 - X"</formula>
    </cfRule>
  </conditionalFormatting>
  <conditionalFormatting sqref="A36:B36">
    <cfRule type="cellIs" dxfId="356" priority="15" stopIfTrue="1" operator="equal">
      <formula>"18 - X"</formula>
    </cfRule>
  </conditionalFormatting>
  <conditionalFormatting sqref="A37:B37">
    <cfRule type="cellIs" dxfId="355" priority="16" stopIfTrue="1" operator="equal">
      <formula>"19 - X"</formula>
    </cfRule>
  </conditionalFormatting>
  <conditionalFormatting sqref="A38:B38">
    <cfRule type="cellIs" dxfId="354"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84"/>
  <sheetViews>
    <sheetView workbookViewId="0">
      <pane ySplit="12" topLeftCell="A13" activePane="bottomLeft" state="frozen"/>
      <selection pane="bottomLeft" activeCell="C26" sqref="C2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djust Blend Amount</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COUNTIF($D$12:$D$65,"U")</f>
        <v>0</v>
      </c>
      <c r="F4" s="48" t="str">
        <f t="shared" ref="F4:F8" si="0">IF($E$9=0,"-",$E4/$E$9)</f>
        <v>-</v>
      </c>
      <c r="G4" s="49">
        <f>SUMIF($D$12:$D$64,"U",$G$12:$G$64)/60</f>
        <v>0</v>
      </c>
      <c r="H4" s="42"/>
      <c r="I4" s="42"/>
    </row>
    <row r="5" spans="1:9" s="37" customFormat="1" ht="12" x14ac:dyDescent="0.2">
      <c r="A5" s="42"/>
      <c r="B5" s="42"/>
      <c r="C5" s="42"/>
      <c r="D5" s="46" t="s">
        <v>106</v>
      </c>
      <c r="E5" s="47">
        <f>COUNTIF($D$12:$D$65,"P")</f>
        <v>0</v>
      </c>
      <c r="F5" s="48" t="str">
        <f t="shared" si="0"/>
        <v>-</v>
      </c>
      <c r="G5" s="50">
        <f>SUMIF($D$12:$D$65,"P",$G$12:$G$65)/60</f>
        <v>0</v>
      </c>
      <c r="H5" s="42"/>
      <c r="I5" s="42"/>
    </row>
    <row r="6" spans="1:9" s="37" customFormat="1" ht="12" x14ac:dyDescent="0.2">
      <c r="A6" s="42"/>
      <c r="B6" s="42"/>
      <c r="C6" s="42"/>
      <c r="D6" s="46" t="s">
        <v>107</v>
      </c>
      <c r="E6" s="47">
        <f>COUNTIF($D$12:$D$65,"F")</f>
        <v>0</v>
      </c>
      <c r="F6" s="48" t="str">
        <f t="shared" si="0"/>
        <v>-</v>
      </c>
      <c r="G6" s="50">
        <f>SUMIF($D$12:$D$65,"F",$G$12:$G$65)/60</f>
        <v>0</v>
      </c>
      <c r="H6" s="42"/>
      <c r="I6" s="42"/>
    </row>
    <row r="7" spans="1:9" s="37" customFormat="1" ht="12" x14ac:dyDescent="0.2">
      <c r="A7" s="51"/>
      <c r="B7" s="51"/>
      <c r="C7" s="52"/>
      <c r="D7" s="46" t="s">
        <v>108</v>
      </c>
      <c r="E7" s="47">
        <f>COUNTIF($D$12:$D$65,"S")</f>
        <v>0</v>
      </c>
      <c r="F7" s="48" t="str">
        <f t="shared" si="0"/>
        <v>-</v>
      </c>
      <c r="G7" s="50">
        <f>SUMIF($D$12:$D$65,"S",$G$12:$G$65)/60</f>
        <v>0</v>
      </c>
      <c r="H7" s="42"/>
      <c r="I7" s="42"/>
    </row>
    <row r="8" spans="1:9" s="37" customFormat="1" ht="12" x14ac:dyDescent="0.2">
      <c r="A8" s="51"/>
      <c r="B8" s="51"/>
      <c r="C8" s="52"/>
      <c r="D8" s="46" t="s">
        <v>109</v>
      </c>
      <c r="E8" s="47">
        <f>COUNTIF($D$12:$D$65,"B")</f>
        <v>0</v>
      </c>
      <c r="F8" s="53" t="str">
        <f t="shared" si="0"/>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406</v>
      </c>
      <c r="B13" s="392"/>
      <c r="C13" s="392"/>
      <c r="D13" s="392"/>
      <c r="E13" s="392"/>
      <c r="F13" s="392"/>
      <c r="G13" s="392"/>
      <c r="H13" s="392"/>
      <c r="I13" s="393"/>
    </row>
    <row r="14" spans="1:9" ht="24" x14ac:dyDescent="0.2">
      <c r="A14" s="65"/>
      <c r="B14" s="179" t="s">
        <v>407</v>
      </c>
      <c r="C14" s="126" t="s">
        <v>349</v>
      </c>
      <c r="D14" s="68"/>
      <c r="E14" s="69"/>
      <c r="F14" s="70"/>
      <c r="G14" s="71"/>
      <c r="H14" s="72"/>
      <c r="I14" s="70"/>
    </row>
    <row r="15" spans="1:9" x14ac:dyDescent="0.2">
      <c r="A15" s="73"/>
      <c r="B15" s="177"/>
      <c r="C15" s="130"/>
      <c r="D15" s="68"/>
      <c r="E15" s="69"/>
      <c r="F15" s="70"/>
      <c r="G15" s="71"/>
      <c r="H15" s="78"/>
      <c r="I15" s="77"/>
    </row>
    <row r="16" spans="1:9" x14ac:dyDescent="0.2">
      <c r="A16" s="73"/>
      <c r="B16" s="177"/>
      <c r="C16" s="74"/>
      <c r="D16" s="68"/>
      <c r="E16" s="69"/>
      <c r="F16" s="70"/>
      <c r="G16" s="71"/>
      <c r="H16" s="78"/>
      <c r="I16" s="77"/>
    </row>
    <row r="17" spans="1:9" x14ac:dyDescent="0.2">
      <c r="A17" s="73"/>
      <c r="B17" s="120"/>
      <c r="C17" s="120"/>
      <c r="D17" s="68"/>
      <c r="E17" s="69"/>
      <c r="F17" s="70"/>
      <c r="G17" s="71"/>
      <c r="H17" s="78"/>
      <c r="I17" s="77"/>
    </row>
    <row r="18" spans="1:9" x14ac:dyDescent="0.2">
      <c r="A18" s="73"/>
      <c r="B18" s="120"/>
      <c r="C18" s="120"/>
      <c r="D18" s="68"/>
      <c r="E18" s="69"/>
      <c r="F18" s="70"/>
      <c r="G18" s="71"/>
      <c r="H18" s="78"/>
      <c r="I18" s="77"/>
    </row>
    <row r="19" spans="1:9" x14ac:dyDescent="0.2">
      <c r="A19" s="73"/>
      <c r="B19" s="120"/>
      <c r="C19" s="120"/>
      <c r="D19" s="68"/>
      <c r="E19" s="69"/>
      <c r="F19" s="70"/>
      <c r="G19" s="71"/>
      <c r="H19" s="78"/>
      <c r="I19" s="77"/>
    </row>
    <row r="20" spans="1:9" x14ac:dyDescent="0.2">
      <c r="A20" s="73"/>
      <c r="B20" s="120"/>
      <c r="C20" s="120"/>
      <c r="D20" s="68"/>
      <c r="E20" s="69"/>
      <c r="F20" s="70"/>
      <c r="G20" s="71"/>
      <c r="H20" s="78"/>
      <c r="I20" s="77"/>
    </row>
    <row r="21" spans="1:9" x14ac:dyDescent="0.2">
      <c r="A21" s="180"/>
      <c r="B21" s="156"/>
      <c r="C21" s="156"/>
      <c r="D21" s="160"/>
      <c r="E21" s="181"/>
      <c r="F21" s="182"/>
      <c r="G21" s="183"/>
      <c r="H21" s="184"/>
      <c r="I21" s="185"/>
    </row>
    <row r="22" spans="1:9" x14ac:dyDescent="0.2">
      <c r="A22" s="73"/>
      <c r="B22" s="120"/>
      <c r="C22" s="120"/>
      <c r="D22" s="68"/>
      <c r="E22" s="76"/>
      <c r="F22" s="77"/>
      <c r="G22" s="71"/>
      <c r="H22" s="78"/>
      <c r="I22" s="77"/>
    </row>
    <row r="23" spans="1:9" x14ac:dyDescent="0.2">
      <c r="A23" s="73"/>
      <c r="B23" s="120"/>
      <c r="C23" s="120"/>
      <c r="D23" s="68"/>
      <c r="E23" s="76"/>
      <c r="F23" s="77"/>
      <c r="G23" s="71"/>
      <c r="H23" s="78"/>
      <c r="I23" s="77"/>
    </row>
    <row r="24" spans="1:9" x14ac:dyDescent="0.2">
      <c r="A24" s="73"/>
      <c r="B24" s="120"/>
      <c r="C24" s="120"/>
      <c r="D24" s="68"/>
      <c r="E24" s="76"/>
      <c r="F24" s="77"/>
      <c r="G24" s="71"/>
      <c r="H24" s="78"/>
      <c r="I24" s="77"/>
    </row>
    <row r="25" spans="1:9" x14ac:dyDescent="0.2">
      <c r="A25" s="73"/>
      <c r="B25" s="120"/>
      <c r="C25" s="120"/>
      <c r="D25" s="68"/>
      <c r="E25" s="76"/>
      <c r="F25" s="77"/>
      <c r="G25" s="71"/>
      <c r="H25" s="78"/>
      <c r="I25" s="77"/>
    </row>
    <row r="26" spans="1:9" x14ac:dyDescent="0.2">
      <c r="A26" s="73"/>
      <c r="B26" s="120"/>
      <c r="C26" s="120"/>
      <c r="D26" s="68"/>
      <c r="E26" s="76"/>
      <c r="F26" s="77"/>
      <c r="G26" s="71"/>
      <c r="H26" s="78"/>
      <c r="I26" s="77"/>
    </row>
    <row r="27" spans="1:9" x14ac:dyDescent="0.2">
      <c r="A27" s="73"/>
      <c r="B27" s="120"/>
      <c r="C27" s="120"/>
      <c r="D27" s="68"/>
      <c r="E27" s="76"/>
      <c r="F27" s="77"/>
      <c r="G27" s="71"/>
      <c r="H27" s="78"/>
      <c r="I27" s="77"/>
    </row>
    <row r="28" spans="1:9" x14ac:dyDescent="0.2">
      <c r="A28" s="73"/>
      <c r="B28" s="120"/>
      <c r="C28" s="120"/>
      <c r="D28" s="68"/>
      <c r="E28" s="76"/>
      <c r="F28" s="77"/>
      <c r="G28" s="71"/>
      <c r="H28" s="78"/>
      <c r="I28" s="77"/>
    </row>
    <row r="29" spans="1:9" x14ac:dyDescent="0.2">
      <c r="A29" s="73"/>
      <c r="B29" s="120"/>
      <c r="C29" s="120"/>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91"/>
      <c r="B65" s="392"/>
      <c r="C65" s="392"/>
      <c r="D65" s="392"/>
      <c r="E65" s="392"/>
      <c r="F65" s="392"/>
      <c r="G65" s="392"/>
      <c r="H65" s="392"/>
      <c r="I65" s="393"/>
    </row>
    <row r="66" spans="1:9" s="38" customFormat="1" ht="36" customHeight="1" x14ac:dyDescent="0.2">
      <c r="A66" s="73"/>
      <c r="B66" s="125"/>
      <c r="C66" s="126"/>
      <c r="D66" s="68"/>
      <c r="E66" s="69"/>
      <c r="F66" s="70"/>
      <c r="G66" s="71"/>
      <c r="H66" s="78"/>
      <c r="I66" s="77"/>
    </row>
    <row r="67" spans="1:9" s="38" customFormat="1" ht="36" customHeight="1" x14ac:dyDescent="0.2">
      <c r="A67" s="73"/>
      <c r="B67" s="186"/>
      <c r="C67" s="130"/>
      <c r="D67" s="68"/>
      <c r="E67" s="69"/>
      <c r="F67" s="70"/>
      <c r="G67" s="71"/>
      <c r="H67" s="78"/>
      <c r="I67" s="77"/>
    </row>
    <row r="68" spans="1:9" s="38" customFormat="1" ht="36" customHeight="1" x14ac:dyDescent="0.2">
      <c r="A68" s="73"/>
      <c r="B68" s="186"/>
      <c r="C68" s="74"/>
      <c r="D68" s="68"/>
      <c r="E68" s="69"/>
      <c r="F68" s="70"/>
      <c r="G68" s="71"/>
      <c r="H68" s="78"/>
      <c r="I68" s="77"/>
    </row>
    <row r="69" spans="1:9" s="38" customFormat="1" ht="36" customHeight="1" x14ac:dyDescent="0.2">
      <c r="A69" s="73"/>
      <c r="B69" s="120"/>
      <c r="C69" s="120"/>
      <c r="D69" s="68"/>
      <c r="E69" s="69"/>
      <c r="F69" s="70"/>
      <c r="G69" s="71"/>
      <c r="H69" s="78"/>
      <c r="I69" s="77"/>
    </row>
    <row r="70" spans="1:9" s="38" customFormat="1" ht="36" customHeight="1" x14ac:dyDescent="0.2">
      <c r="A70" s="73"/>
      <c r="B70" s="120"/>
      <c r="C70" s="120"/>
      <c r="D70" s="68"/>
      <c r="E70" s="69"/>
      <c r="F70" s="70"/>
      <c r="G70" s="71"/>
      <c r="H70" s="78"/>
      <c r="I70" s="77"/>
    </row>
    <row r="71" spans="1:9" s="38" customFormat="1" ht="36" customHeight="1" x14ac:dyDescent="0.2">
      <c r="A71" s="73"/>
      <c r="B71" s="120"/>
      <c r="C71" s="120"/>
      <c r="D71" s="68"/>
      <c r="E71" s="69"/>
      <c r="F71" s="70"/>
      <c r="G71" s="71"/>
      <c r="H71" s="78"/>
      <c r="I71" s="77"/>
    </row>
    <row r="72" spans="1:9" s="38" customFormat="1" ht="36" customHeight="1" x14ac:dyDescent="0.2">
      <c r="A72" s="73"/>
      <c r="B72" s="120"/>
      <c r="C72" s="120"/>
      <c r="D72" s="68"/>
      <c r="E72" s="69"/>
      <c r="F72" s="70"/>
      <c r="G72" s="71"/>
      <c r="H72" s="78"/>
      <c r="I72" s="77"/>
    </row>
    <row r="73" spans="1:9" s="38" customFormat="1" ht="198.95" customHeight="1" x14ac:dyDescent="0.2">
      <c r="A73" s="73"/>
      <c r="B73" s="120"/>
      <c r="C73" s="120"/>
      <c r="D73" s="68"/>
      <c r="E73" s="181"/>
      <c r="F73" s="182"/>
      <c r="G73" s="183"/>
      <c r="H73" s="78"/>
      <c r="I73" s="77"/>
    </row>
    <row r="74" spans="1:9" s="38" customFormat="1" x14ac:dyDescent="0.2">
      <c r="A74" s="73">
        <f>MAX(A$12:A73)+1</f>
        <v>1</v>
      </c>
      <c r="B74" s="74"/>
      <c r="C74" s="74"/>
      <c r="D74" s="68" t="s">
        <v>122</v>
      </c>
      <c r="E74" s="76"/>
      <c r="F74" s="77"/>
      <c r="G74" s="71"/>
      <c r="H74" s="78"/>
      <c r="I74" s="77"/>
    </row>
    <row r="75" spans="1:9" x14ac:dyDescent="0.2">
      <c r="A75" s="73">
        <f>MAX(A$12:A74)+1</f>
        <v>2</v>
      </c>
      <c r="B75" s="75"/>
      <c r="C75" s="74"/>
      <c r="D75" s="68" t="s">
        <v>122</v>
      </c>
      <c r="E75" s="76"/>
      <c r="F75" s="77"/>
      <c r="G75" s="71"/>
      <c r="H75" s="78"/>
      <c r="I75" s="77"/>
    </row>
    <row r="76" spans="1:9" x14ac:dyDescent="0.2">
      <c r="A76" s="73">
        <f>MAX(A$12:A75)+1</f>
        <v>3</v>
      </c>
      <c r="B76" s="75"/>
      <c r="C76" s="74"/>
      <c r="D76" s="68" t="s">
        <v>122</v>
      </c>
      <c r="E76" s="76"/>
      <c r="F76" s="77"/>
      <c r="G76" s="71"/>
      <c r="H76" s="78"/>
      <c r="I76" s="77"/>
    </row>
    <row r="77" spans="1:9" x14ac:dyDescent="0.2">
      <c r="A77" s="73">
        <f>MAX(A$12:A76)+1</f>
        <v>4</v>
      </c>
      <c r="B77" s="74"/>
      <c r="C77" s="74"/>
      <c r="D77" s="68" t="s">
        <v>122</v>
      </c>
      <c r="E77" s="76"/>
      <c r="F77" s="77"/>
      <c r="G77" s="71"/>
      <c r="H77" s="78"/>
      <c r="I77" s="77"/>
    </row>
    <row r="78" spans="1:9" x14ac:dyDescent="0.2">
      <c r="A78" s="73">
        <f>MAX(A$12:A77)+1</f>
        <v>5</v>
      </c>
      <c r="B78" s="74"/>
      <c r="C78" s="74"/>
      <c r="D78" s="68" t="s">
        <v>122</v>
      </c>
      <c r="E78" s="76"/>
      <c r="F78" s="77"/>
      <c r="G78" s="71"/>
      <c r="H78" s="78"/>
      <c r="I78" s="77"/>
    </row>
    <row r="79" spans="1:9" x14ac:dyDescent="0.2">
      <c r="A79" s="73">
        <f>MAX(A$12:A78)+1</f>
        <v>6</v>
      </c>
      <c r="B79" s="75"/>
      <c r="C79" s="74"/>
      <c r="D79" s="68" t="s">
        <v>122</v>
      </c>
      <c r="E79" s="76"/>
      <c r="F79" s="77"/>
      <c r="G79" s="71"/>
      <c r="H79" s="78"/>
      <c r="I79" s="77"/>
    </row>
    <row r="80" spans="1:9" x14ac:dyDescent="0.2">
      <c r="A80" s="73">
        <f>MAX(A$12:A79)+1</f>
        <v>7</v>
      </c>
      <c r="B80" s="75"/>
      <c r="C80" s="74"/>
      <c r="D80" s="68" t="s">
        <v>122</v>
      </c>
      <c r="E80" s="76"/>
      <c r="F80" s="77"/>
      <c r="G80" s="71"/>
      <c r="H80" s="78"/>
      <c r="I80" s="77"/>
    </row>
    <row r="81" spans="1:9" x14ac:dyDescent="0.2">
      <c r="A81" s="73">
        <f>MAX(A$12:A80)+1</f>
        <v>8</v>
      </c>
      <c r="B81" s="74"/>
      <c r="C81" s="74"/>
      <c r="D81" s="68" t="s">
        <v>122</v>
      </c>
      <c r="E81" s="76"/>
      <c r="F81" s="77"/>
      <c r="G81" s="71"/>
      <c r="H81" s="78"/>
      <c r="I81" s="77"/>
    </row>
    <row r="82" spans="1:9" x14ac:dyDescent="0.2">
      <c r="A82" s="73">
        <f>MAX(A$12:A81)+1</f>
        <v>9</v>
      </c>
      <c r="B82" s="75"/>
      <c r="C82" s="74"/>
      <c r="D82" s="68" t="s">
        <v>122</v>
      </c>
      <c r="E82" s="76"/>
      <c r="F82" s="77"/>
      <c r="G82" s="71"/>
      <c r="H82" s="78"/>
      <c r="I82" s="77"/>
    </row>
    <row r="83" spans="1:9" x14ac:dyDescent="0.2">
      <c r="A83" s="73">
        <f>MAX(A$12:A82)+1</f>
        <v>10</v>
      </c>
      <c r="B83" s="74"/>
      <c r="C83" s="74"/>
      <c r="D83" s="68" t="s">
        <v>122</v>
      </c>
      <c r="E83" s="76"/>
      <c r="F83" s="77"/>
      <c r="G83" s="71"/>
      <c r="H83" s="78"/>
      <c r="I83" s="77"/>
    </row>
    <row r="84" spans="1:9" x14ac:dyDescent="0.2">
      <c r="A84" s="73">
        <f>MAX(A$12:A83)+1</f>
        <v>11</v>
      </c>
      <c r="B84" s="75"/>
      <c r="C84" s="74"/>
      <c r="D84" s="68" t="s">
        <v>122</v>
      </c>
      <c r="E84" s="76"/>
      <c r="F84" s="77"/>
      <c r="G84" s="71"/>
      <c r="H84" s="78"/>
      <c r="I84" s="77"/>
    </row>
  </sheetData>
  <mergeCells count="3">
    <mergeCell ref="A1:I1"/>
    <mergeCell ref="A13:I13"/>
    <mergeCell ref="A65:I65"/>
  </mergeCells>
  <phoneticPr fontId="7" type="noConversion"/>
  <conditionalFormatting sqref="D14:D64 D66:D84">
    <cfRule type="cellIs" dxfId="236" priority="1" stopIfTrue="1" operator="equal">
      <formula>"F"</formula>
    </cfRule>
    <cfRule type="cellIs" dxfId="235" priority="2" stopIfTrue="1" operator="equal">
      <formula>"B"</formula>
    </cfRule>
    <cfRule type="cellIs" dxfId="234" priority="3" stopIfTrue="1" operator="equal">
      <formula>"u"</formula>
    </cfRule>
  </conditionalFormatting>
  <dataValidations count="3">
    <dataValidation allowBlank="1" showErrorMessage="1" sqref="A12:B12" xr:uid="{00000000-0002-0000-0900-000000000000}"/>
    <dataValidation allowBlank="1" showErrorMessage="1" promptTitle="Valid values include:" sqref="D12" xr:uid="{00000000-0002-0000-09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900-000002000000}">
      <formula1>"U,P,F,B,S,n/a"</formula1>
    </dataValidation>
  </dataValidations>
  <hyperlinks>
    <hyperlink ref="B14" location="'UC004 Test Cases'!A1" display="Adjust Blend Amount From Bin" xr:uid="{00000000-0004-0000-09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3601"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3601"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workbookViewId="0">
      <selection activeCell="D19" sqref="D18:D19"/>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408</v>
      </c>
      <c r="B1" s="411"/>
      <c r="C1" s="411"/>
      <c r="D1" s="411"/>
      <c r="E1" s="411"/>
      <c r="F1" s="411"/>
      <c r="G1" s="411"/>
      <c r="H1" s="411"/>
    </row>
    <row r="2" spans="1:8" x14ac:dyDescent="0.2">
      <c r="A2" s="85"/>
      <c r="B2" s="86" t="s">
        <v>131</v>
      </c>
      <c r="C2" s="86"/>
      <c r="D2" s="87" t="s">
        <v>407</v>
      </c>
      <c r="E2" s="88"/>
      <c r="F2" s="89" t="s">
        <v>133</v>
      </c>
      <c r="G2" s="90" t="s">
        <v>409</v>
      </c>
      <c r="H2" s="91"/>
    </row>
    <row r="3" spans="1:8" x14ac:dyDescent="0.2">
      <c r="A3" s="92"/>
      <c r="B3" s="93" t="s">
        <v>135</v>
      </c>
      <c r="C3" s="94"/>
      <c r="D3" s="427" t="s">
        <v>71</v>
      </c>
      <c r="E3" s="428"/>
      <c r="F3" s="429"/>
      <c r="G3" s="430"/>
      <c r="H3" s="91"/>
    </row>
    <row r="4" spans="1:8" x14ac:dyDescent="0.2">
      <c r="A4" s="95"/>
      <c r="B4" s="93" t="s">
        <v>137</v>
      </c>
      <c r="C4" s="94"/>
      <c r="D4" s="427" t="s">
        <v>71</v>
      </c>
      <c r="E4" s="428"/>
      <c r="F4" s="429"/>
      <c r="G4" s="430"/>
      <c r="H4" s="91"/>
    </row>
    <row r="5" spans="1:8" x14ac:dyDescent="0.2">
      <c r="A5" s="95"/>
      <c r="B5" s="93" t="s">
        <v>139</v>
      </c>
      <c r="C5" s="94"/>
      <c r="D5" s="427"/>
      <c r="E5" s="428"/>
      <c r="F5" s="429"/>
      <c r="G5" s="430"/>
      <c r="H5" s="91"/>
    </row>
    <row r="6" spans="1:8" x14ac:dyDescent="0.2">
      <c r="A6" s="97"/>
      <c r="B6" s="98" t="s">
        <v>141</v>
      </c>
      <c r="C6" s="174"/>
      <c r="D6" s="420" t="s">
        <v>410</v>
      </c>
      <c r="E6" s="421"/>
      <c r="F6" s="421"/>
      <c r="G6" s="422"/>
      <c r="H6" s="100"/>
    </row>
    <row r="7" spans="1:8" x14ac:dyDescent="0.2">
      <c r="A7" s="101"/>
      <c r="B7" s="102" t="s">
        <v>143</v>
      </c>
      <c r="C7" s="102"/>
      <c r="D7" s="103"/>
      <c r="E7" s="104"/>
      <c r="F7" s="105" t="s">
        <v>145</v>
      </c>
      <c r="G7" s="106" t="s">
        <v>357</v>
      </c>
      <c r="H7" s="107"/>
    </row>
    <row r="8" spans="1:8" x14ac:dyDescent="0.2">
      <c r="A8" s="108"/>
      <c r="B8" s="109" t="s">
        <v>146</v>
      </c>
      <c r="C8" s="109"/>
      <c r="D8" s="175"/>
      <c r="E8" s="176"/>
      <c r="F8" s="112" t="s">
        <v>148</v>
      </c>
      <c r="G8" s="113" t="s">
        <v>358</v>
      </c>
      <c r="H8" s="114"/>
    </row>
    <row r="9" spans="1:8" ht="25.5" x14ac:dyDescent="0.2">
      <c r="A9" s="115" t="s">
        <v>150</v>
      </c>
      <c r="B9" s="116" t="s">
        <v>151</v>
      </c>
      <c r="C9" s="116"/>
      <c r="D9" s="116" t="s">
        <v>153</v>
      </c>
      <c r="E9" s="116"/>
      <c r="F9" s="117" t="s">
        <v>113</v>
      </c>
      <c r="G9" s="423" t="s">
        <v>155</v>
      </c>
      <c r="H9" s="424"/>
    </row>
    <row r="10" spans="1:8" x14ac:dyDescent="0.2">
      <c r="A10" s="119">
        <v>1</v>
      </c>
      <c r="B10" s="125" t="s">
        <v>411</v>
      </c>
      <c r="C10" s="125"/>
      <c r="D10" s="126" t="s">
        <v>161</v>
      </c>
      <c r="E10" s="121"/>
      <c r="F10" s="68" t="s">
        <v>122</v>
      </c>
      <c r="G10" s="425"/>
      <c r="H10" s="426"/>
    </row>
    <row r="11" spans="1:8" ht="24" x14ac:dyDescent="0.2">
      <c r="A11" s="119">
        <v>2</v>
      </c>
      <c r="B11" s="177" t="s">
        <v>412</v>
      </c>
      <c r="C11" s="177"/>
      <c r="D11" s="130" t="s">
        <v>413</v>
      </c>
      <c r="E11" s="165"/>
      <c r="F11" s="68" t="s">
        <v>122</v>
      </c>
      <c r="G11" s="416"/>
      <c r="H11" s="417"/>
    </row>
    <row r="12" spans="1:8" x14ac:dyDescent="0.2">
      <c r="A12" s="119">
        <v>3</v>
      </c>
      <c r="B12" s="177"/>
      <c r="C12" s="177"/>
      <c r="D12" s="74" t="s">
        <v>414</v>
      </c>
      <c r="E12" s="151"/>
      <c r="F12" s="68" t="s">
        <v>122</v>
      </c>
      <c r="G12" s="416"/>
      <c r="H12" s="417"/>
    </row>
    <row r="13" spans="1:8" x14ac:dyDescent="0.2">
      <c r="A13" s="119">
        <v>4</v>
      </c>
      <c r="B13" s="120"/>
      <c r="C13" s="120"/>
      <c r="D13" s="120" t="s">
        <v>415</v>
      </c>
      <c r="E13" s="133"/>
      <c r="F13" s="68" t="s">
        <v>122</v>
      </c>
      <c r="G13" s="416"/>
      <c r="H13" s="417"/>
    </row>
    <row r="14" spans="1:8" x14ac:dyDescent="0.2">
      <c r="A14" s="119">
        <v>5</v>
      </c>
      <c r="B14" s="125" t="s">
        <v>416</v>
      </c>
      <c r="C14" s="125"/>
      <c r="D14" s="120"/>
      <c r="E14" s="133"/>
      <c r="F14" s="68" t="s">
        <v>122</v>
      </c>
      <c r="G14" s="416"/>
      <c r="H14" s="417"/>
    </row>
    <row r="15" spans="1:8" x14ac:dyDescent="0.2">
      <c r="A15" s="119">
        <v>6</v>
      </c>
      <c r="B15" s="125" t="s">
        <v>417</v>
      </c>
      <c r="C15" s="125"/>
      <c r="D15" s="125"/>
      <c r="E15" s="178"/>
      <c r="F15" s="68" t="s">
        <v>122</v>
      </c>
      <c r="G15" s="416"/>
      <c r="H15" s="417"/>
    </row>
    <row r="16" spans="1:8" ht="36" x14ac:dyDescent="0.2">
      <c r="A16" s="119">
        <v>7</v>
      </c>
      <c r="B16" s="125" t="s">
        <v>209</v>
      </c>
      <c r="C16" s="125"/>
      <c r="D16" s="125" t="s">
        <v>418</v>
      </c>
      <c r="E16" s="178"/>
      <c r="F16" s="68" t="s">
        <v>122</v>
      </c>
      <c r="G16" s="416"/>
      <c r="H16" s="417"/>
    </row>
    <row r="17" spans="1:8" x14ac:dyDescent="0.2">
      <c r="A17" s="119">
        <v>8</v>
      </c>
      <c r="B17" s="125" t="s">
        <v>419</v>
      </c>
      <c r="C17" s="125"/>
      <c r="D17" s="120" t="s">
        <v>420</v>
      </c>
      <c r="E17" s="133"/>
      <c r="F17" s="68" t="s">
        <v>122</v>
      </c>
      <c r="G17" s="416"/>
      <c r="H17" s="417"/>
    </row>
    <row r="18" spans="1:8" ht="25.5" x14ac:dyDescent="0.2">
      <c r="A18" s="119">
        <v>9</v>
      </c>
      <c r="B18" s="120" t="s">
        <v>421</v>
      </c>
      <c r="C18" s="120"/>
      <c r="D18" s="120" t="s">
        <v>422</v>
      </c>
      <c r="E18" s="133"/>
      <c r="F18" s="68" t="s">
        <v>122</v>
      </c>
      <c r="G18" s="416"/>
      <c r="H18" s="417"/>
    </row>
    <row r="19" spans="1:8" x14ac:dyDescent="0.2">
      <c r="A19" s="119">
        <v>10</v>
      </c>
      <c r="B19" s="120"/>
      <c r="C19" s="120"/>
      <c r="D19" s="125"/>
      <c r="E19" s="178"/>
      <c r="F19" s="68" t="s">
        <v>122</v>
      </c>
      <c r="G19" s="416"/>
      <c r="H19" s="417"/>
    </row>
    <row r="20" spans="1:8" x14ac:dyDescent="0.2">
      <c r="A20" s="119">
        <v>11</v>
      </c>
      <c r="B20" s="125"/>
      <c r="C20" s="125"/>
      <c r="D20" s="125"/>
      <c r="E20" s="178"/>
      <c r="F20" s="68" t="s">
        <v>122</v>
      </c>
      <c r="G20" s="416"/>
      <c r="H20" s="417"/>
    </row>
    <row r="21" spans="1:8" x14ac:dyDescent="0.2">
      <c r="A21" s="119">
        <v>12</v>
      </c>
      <c r="B21" s="125"/>
      <c r="C21" s="125"/>
      <c r="D21" s="125"/>
      <c r="E21" s="178"/>
      <c r="F21" s="68" t="s">
        <v>122</v>
      </c>
      <c r="G21" s="416"/>
      <c r="H21" s="417"/>
    </row>
    <row r="22" spans="1:8" x14ac:dyDescent="0.2">
      <c r="A22" s="119">
        <v>13</v>
      </c>
      <c r="B22" s="125"/>
      <c r="C22" s="125"/>
      <c r="D22" s="125"/>
      <c r="E22" s="178"/>
      <c r="F22" s="68" t="s">
        <v>122</v>
      </c>
      <c r="G22" s="416"/>
      <c r="H22" s="417"/>
    </row>
    <row r="23" spans="1:8" x14ac:dyDescent="0.2">
      <c r="A23" s="119">
        <v>14</v>
      </c>
      <c r="B23" s="125"/>
      <c r="C23" s="125"/>
      <c r="D23" s="125"/>
      <c r="E23" s="178"/>
      <c r="F23" s="68" t="s">
        <v>122</v>
      </c>
      <c r="G23" s="416"/>
      <c r="H23" s="417"/>
    </row>
    <row r="24" spans="1:8" x14ac:dyDescent="0.2">
      <c r="A24" s="119">
        <v>15</v>
      </c>
      <c r="B24" s="120"/>
      <c r="C24" s="120"/>
      <c r="D24" s="120"/>
      <c r="E24" s="133"/>
      <c r="F24" s="68" t="s">
        <v>122</v>
      </c>
      <c r="G24" s="416"/>
      <c r="H24" s="417"/>
    </row>
    <row r="25" spans="1:8" x14ac:dyDescent="0.2">
      <c r="A25" s="119">
        <v>16</v>
      </c>
      <c r="B25" s="120"/>
      <c r="C25" s="120"/>
      <c r="D25" s="120"/>
      <c r="E25" s="133"/>
      <c r="F25" s="68" t="s">
        <v>122</v>
      </c>
      <c r="G25" s="416"/>
      <c r="H25" s="417"/>
    </row>
    <row r="26" spans="1:8" x14ac:dyDescent="0.2">
      <c r="A26" s="119">
        <v>17</v>
      </c>
      <c r="B26" s="120"/>
      <c r="C26" s="120"/>
      <c r="D26" s="120"/>
      <c r="E26" s="133"/>
      <c r="F26" s="68" t="s">
        <v>122</v>
      </c>
      <c r="G26" s="416"/>
      <c r="H26" s="417"/>
    </row>
    <row r="27" spans="1:8" x14ac:dyDescent="0.2">
      <c r="A27" s="119">
        <v>18</v>
      </c>
      <c r="B27" s="120"/>
      <c r="C27" s="120"/>
      <c r="D27" s="120"/>
      <c r="E27" s="133"/>
      <c r="F27" s="68" t="s">
        <v>122</v>
      </c>
      <c r="G27" s="416"/>
      <c r="H27" s="417"/>
    </row>
    <row r="28" spans="1:8" x14ac:dyDescent="0.2">
      <c r="A28" s="119">
        <v>19</v>
      </c>
      <c r="B28" s="120"/>
      <c r="C28" s="120"/>
      <c r="D28" s="120"/>
      <c r="E28" s="133"/>
      <c r="F28" s="68" t="s">
        <v>122</v>
      </c>
      <c r="G28" s="416"/>
      <c r="H28" s="417"/>
    </row>
    <row r="29" spans="1:8" x14ac:dyDescent="0.2">
      <c r="A29" s="119">
        <v>20</v>
      </c>
      <c r="B29" s="120"/>
      <c r="C29" s="120"/>
      <c r="D29" s="120"/>
      <c r="E29" s="133"/>
      <c r="F29" s="68" t="s">
        <v>122</v>
      </c>
      <c r="G29" s="416"/>
      <c r="H29" s="417"/>
    </row>
    <row r="30" spans="1:8" x14ac:dyDescent="0.2">
      <c r="A30" s="134"/>
      <c r="B30" s="135" t="s">
        <v>230</v>
      </c>
      <c r="C30" s="135"/>
      <c r="D30" s="136"/>
      <c r="E30" s="137"/>
      <c r="F30" s="68" t="s">
        <v>122</v>
      </c>
      <c r="G30" s="418"/>
      <c r="H30" s="419"/>
    </row>
    <row r="32" spans="1:8" ht="16.5" customHeight="1" x14ac:dyDescent="0.2"/>
    <row r="34" ht="16.5" customHeight="1" x14ac:dyDescent="0.2"/>
    <row r="36" ht="12.75" customHeight="1" x14ac:dyDescent="0.2"/>
    <row r="39" ht="13.5" customHeight="1" x14ac:dyDescent="0.2"/>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9:H29"/>
    <mergeCell ref="G30:H30"/>
    <mergeCell ref="G24:H24"/>
    <mergeCell ref="G25:H25"/>
    <mergeCell ref="G26:H26"/>
    <mergeCell ref="G27:H27"/>
    <mergeCell ref="G28:H28"/>
  </mergeCells>
  <phoneticPr fontId="7" type="noConversion"/>
  <conditionalFormatting sqref="F10:F30">
    <cfRule type="cellIs" dxfId="233" priority="1" stopIfTrue="1" operator="equal">
      <formula>"F"</formula>
    </cfRule>
    <cfRule type="cellIs" dxfId="232" priority="2" stopIfTrue="1" operator="equal">
      <formula>"B"</formula>
    </cfRule>
    <cfRule type="cellIs" dxfId="231"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0" xr:uid="{00000000-0002-0000-0A00-000000000000}">
      <formula1>"U,P,F,B,S,n/a"</formula1>
    </dataValidation>
  </dataValidations>
  <hyperlinks>
    <hyperlink ref="G35" location="'UC002'!A1" display="'UC002'!A1" xr:uid="{00000000-0004-0000-0A00-000000000000}"/>
    <hyperlink ref="G66" location="'UC002'!A1" display="'UC002'!A1" xr:uid="{00000000-0004-0000-0A00-000001000000}"/>
    <hyperlink ref="G2" location="UC004!A1" display="UC004-01" xr:uid="{00000000-0004-0000-0A00-000002000000}"/>
    <hyperlink ref="G36" location="'UC002'!A1" display="'UC002'!A1" xr:uid="{00000000-0004-0000-0A00-000003000000}"/>
    <hyperlink ref="G68" location="'UC002'!A1" display="'UC002'!A1" xr:uid="{00000000-0004-0000-0A00-000004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0"/>
  <sheetViews>
    <sheetView workbookViewId="0">
      <pane ySplit="12" topLeftCell="A13" activePane="bottomLeft" state="frozen"/>
      <selection pane="bottomLeft" activeCell="C21" sqref="C21"/>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eschedule Product Haul</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COUNTIF($D$12:$D$60,"U")</f>
        <v>0</v>
      </c>
      <c r="F4" s="48" t="str">
        <f t="shared" ref="F4:F8" si="0">IF($E$9=0,"-",$E4/$E$9)</f>
        <v>-</v>
      </c>
      <c r="G4" s="49">
        <f>SUMIF($D$12:$D$59,"U",$G$12:$G$59)/60</f>
        <v>0</v>
      </c>
      <c r="H4" s="42"/>
      <c r="I4" s="42"/>
    </row>
    <row r="5" spans="1:9" s="37" customFormat="1" ht="12" x14ac:dyDescent="0.2">
      <c r="A5" s="42"/>
      <c r="B5" s="42"/>
      <c r="C5" s="42"/>
      <c r="D5" s="46" t="s">
        <v>106</v>
      </c>
      <c r="E5" s="47">
        <f>COUNTIF($D$12:$D$60,"P")</f>
        <v>0</v>
      </c>
      <c r="F5" s="48" t="str">
        <f t="shared" si="0"/>
        <v>-</v>
      </c>
      <c r="G5" s="50">
        <f>SUMIF($D$12:$D$60,"P",$G$12:$G$60)/60</f>
        <v>0</v>
      </c>
      <c r="H5" s="42"/>
      <c r="I5" s="42"/>
    </row>
    <row r="6" spans="1:9" s="37" customFormat="1" ht="12" x14ac:dyDescent="0.2">
      <c r="A6" s="42"/>
      <c r="B6" s="42"/>
      <c r="C6" s="42"/>
      <c r="D6" s="46" t="s">
        <v>107</v>
      </c>
      <c r="E6" s="47">
        <f>COUNTIF($D$12:$D$60,"F")</f>
        <v>0</v>
      </c>
      <c r="F6" s="48" t="str">
        <f t="shared" si="0"/>
        <v>-</v>
      </c>
      <c r="G6" s="50">
        <f>SUMIF($D$12:$D$60,"F",$G$12:$G$60)/60</f>
        <v>0</v>
      </c>
      <c r="H6" s="42"/>
      <c r="I6" s="42"/>
    </row>
    <row r="7" spans="1:9" s="37" customFormat="1" ht="12" x14ac:dyDescent="0.2">
      <c r="A7" s="51"/>
      <c r="B7" s="51"/>
      <c r="C7" s="52"/>
      <c r="D7" s="46" t="s">
        <v>108</v>
      </c>
      <c r="E7" s="47">
        <f>COUNTIF($D$12:$D$60,"S")</f>
        <v>0</v>
      </c>
      <c r="F7" s="48" t="str">
        <f t="shared" si="0"/>
        <v>-</v>
      </c>
      <c r="G7" s="50">
        <f>SUMIF($D$12:$D$60,"S",$G$12:$G$60)/60</f>
        <v>0</v>
      </c>
      <c r="H7" s="42"/>
      <c r="I7" s="42"/>
    </row>
    <row r="8" spans="1:9" s="37" customFormat="1" ht="12" x14ac:dyDescent="0.2">
      <c r="A8" s="51"/>
      <c r="B8" s="51"/>
      <c r="C8" s="52"/>
      <c r="D8" s="46" t="s">
        <v>109</v>
      </c>
      <c r="E8" s="47">
        <f>COUNTIF($D$12:$D$60,"B")</f>
        <v>0</v>
      </c>
      <c r="F8" s="53" t="str">
        <f t="shared" si="0"/>
        <v>-</v>
      </c>
      <c r="G8" s="50">
        <f>SUMIF($D$12:$D$60,"B",$G$12:$G$60)/60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COUNTIF($D$12:$D$60,"N/A")</f>
        <v>45</v>
      </c>
      <c r="F10" s="60"/>
      <c r="G10" s="61">
        <f>SUMIF($D$12:$D$60,"n/a",$G$12:$G$60)/60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391" t="s">
        <v>423</v>
      </c>
      <c r="B13" s="392"/>
      <c r="C13" s="392"/>
      <c r="D13" s="392"/>
      <c r="E13" s="392"/>
      <c r="F13" s="392"/>
      <c r="G13" s="392"/>
      <c r="H13" s="392"/>
      <c r="I13" s="393"/>
    </row>
    <row r="14" spans="1:9" ht="24" x14ac:dyDescent="0.2">
      <c r="A14" s="65">
        <f>MAX(A$12:A12)+1</f>
        <v>1</v>
      </c>
      <c r="B14" s="173" t="s">
        <v>424</v>
      </c>
      <c r="C14" s="67" t="s">
        <v>349</v>
      </c>
      <c r="D14" s="68" t="s">
        <v>122</v>
      </c>
      <c r="E14" s="69"/>
      <c r="F14" s="70"/>
      <c r="G14" s="71"/>
      <c r="H14" s="72"/>
      <c r="I14" s="70"/>
    </row>
    <row r="15" spans="1:9" ht="24" x14ac:dyDescent="0.2">
      <c r="A15" s="73">
        <f>MAX(A$12:A14)+1</f>
        <v>2</v>
      </c>
      <c r="B15" s="140" t="s">
        <v>425</v>
      </c>
      <c r="C15" s="75" t="s">
        <v>349</v>
      </c>
      <c r="D15" s="68" t="s">
        <v>122</v>
      </c>
      <c r="E15" s="76"/>
      <c r="F15" s="77"/>
      <c r="G15" s="71"/>
      <c r="H15" s="78"/>
      <c r="I15" s="77"/>
    </row>
    <row r="16" spans="1:9" ht="36" x14ac:dyDescent="0.2">
      <c r="A16" s="73">
        <f>MAX(A$12:A15)+1</f>
        <v>3</v>
      </c>
      <c r="B16" s="140" t="s">
        <v>426</v>
      </c>
      <c r="C16" s="75" t="s">
        <v>349</v>
      </c>
      <c r="D16" s="68" t="s">
        <v>122</v>
      </c>
      <c r="E16" s="76"/>
      <c r="F16" s="77"/>
      <c r="G16" s="71"/>
      <c r="H16" s="78"/>
      <c r="I16" s="77"/>
    </row>
    <row r="17" spans="1:9" ht="24" x14ac:dyDescent="0.2">
      <c r="A17" s="73">
        <f>MAX(A$12:A16)+1</f>
        <v>4</v>
      </c>
      <c r="B17" s="163" t="s">
        <v>427</v>
      </c>
      <c r="C17" s="146" t="s">
        <v>349</v>
      </c>
      <c r="D17" s="68" t="s">
        <v>122</v>
      </c>
      <c r="E17" s="76"/>
      <c r="F17" s="77"/>
      <c r="G17" s="71"/>
      <c r="H17" s="78"/>
      <c r="I17" s="77"/>
    </row>
    <row r="18" spans="1:9" ht="36" x14ac:dyDescent="0.2">
      <c r="A18" s="73">
        <f>MAX(A$12:A17)+1</f>
        <v>5</v>
      </c>
      <c r="B18" s="166" t="s">
        <v>428</v>
      </c>
      <c r="C18" s="74" t="s">
        <v>349</v>
      </c>
      <c r="D18" s="68" t="s">
        <v>122</v>
      </c>
      <c r="E18" s="76"/>
      <c r="F18" s="77"/>
      <c r="G18" s="71"/>
      <c r="H18" s="78"/>
      <c r="I18" s="77"/>
    </row>
    <row r="19" spans="1:9" ht="38.25" x14ac:dyDescent="0.2">
      <c r="A19" s="73">
        <f>MAX(A$12:A18)+1</f>
        <v>6</v>
      </c>
      <c r="B19" s="74" t="s">
        <v>429</v>
      </c>
      <c r="C19" s="74" t="s">
        <v>349</v>
      </c>
      <c r="D19" s="68" t="s">
        <v>122</v>
      </c>
      <c r="E19" s="76"/>
      <c r="F19" s="77"/>
      <c r="G19" s="71"/>
      <c r="H19" s="78"/>
      <c r="I19" s="77"/>
    </row>
    <row r="20" spans="1:9" ht="51" x14ac:dyDescent="0.2">
      <c r="A20" s="73">
        <f>MAX(A$12:A19)+1</f>
        <v>7</v>
      </c>
      <c r="B20" s="75" t="s">
        <v>430</v>
      </c>
      <c r="C20" s="74" t="s">
        <v>349</v>
      </c>
      <c r="D20" s="68" t="s">
        <v>122</v>
      </c>
      <c r="E20" s="76"/>
      <c r="F20" s="77"/>
      <c r="G20" s="71"/>
      <c r="H20" s="78"/>
      <c r="I20" s="77"/>
    </row>
    <row r="21" spans="1:9" ht="51" x14ac:dyDescent="0.2">
      <c r="A21" s="73">
        <f>MAX(A$12:A20)+1</f>
        <v>8</v>
      </c>
      <c r="B21" s="75" t="s">
        <v>431</v>
      </c>
      <c r="C21" s="74" t="s">
        <v>349</v>
      </c>
      <c r="D21" s="68" t="s">
        <v>122</v>
      </c>
      <c r="E21" s="76"/>
      <c r="F21" s="77"/>
      <c r="G21" s="71"/>
      <c r="H21" s="78"/>
      <c r="I21" s="77"/>
    </row>
    <row r="22" spans="1:9" ht="51" x14ac:dyDescent="0.2">
      <c r="A22" s="73">
        <f>MAX(A$12:A21)+1</f>
        <v>9</v>
      </c>
      <c r="B22" s="74" t="s">
        <v>432</v>
      </c>
      <c r="C22" s="74" t="s">
        <v>349</v>
      </c>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4"/>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4"/>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4"/>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4"/>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4"/>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4"/>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4"/>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4"/>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4"/>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4"/>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4"/>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4"/>
      <c r="C58" s="74"/>
      <c r="D58" s="68" t="s">
        <v>122</v>
      </c>
      <c r="E58" s="76"/>
      <c r="F58" s="77"/>
      <c r="G58" s="71"/>
      <c r="H58" s="78"/>
      <c r="I58" s="77"/>
    </row>
    <row r="59" spans="1:9" x14ac:dyDescent="0.2">
      <c r="A59" s="394"/>
      <c r="B59" s="394"/>
      <c r="C59" s="394"/>
      <c r="D59" s="394"/>
      <c r="E59" s="394"/>
      <c r="F59" s="394"/>
      <c r="G59" s="394"/>
      <c r="H59" s="394"/>
      <c r="I59" s="394"/>
    </row>
    <row r="60" spans="1:9" x14ac:dyDescent="0.2">
      <c r="A60" s="395" t="s">
        <v>129</v>
      </c>
      <c r="B60" s="395"/>
      <c r="C60" s="395"/>
      <c r="D60" s="395"/>
      <c r="E60" s="395"/>
      <c r="F60" s="395"/>
      <c r="G60" s="395"/>
      <c r="H60" s="395"/>
      <c r="I60" s="395"/>
    </row>
    <row r="61" spans="1:9" x14ac:dyDescent="0.2">
      <c r="A61" s="394"/>
      <c r="B61" s="394"/>
      <c r="C61" s="394"/>
      <c r="D61" s="394"/>
      <c r="E61" s="394"/>
      <c r="F61" s="394"/>
      <c r="G61" s="394"/>
      <c r="H61" s="394"/>
      <c r="I61" s="394"/>
    </row>
    <row r="62" spans="1:9" s="38" customFormat="1" ht="18" customHeight="1" x14ac:dyDescent="0.2">
      <c r="A62" s="83"/>
      <c r="B62" s="84"/>
      <c r="I62" s="84"/>
    </row>
    <row r="63" spans="1:9" s="38" customFormat="1" ht="18" customHeight="1" x14ac:dyDescent="0.2">
      <c r="A63" s="83"/>
      <c r="B63" s="84"/>
      <c r="I63" s="84"/>
    </row>
    <row r="64" spans="1:9" s="38" customFormat="1" ht="18" customHeight="1" x14ac:dyDescent="0.2">
      <c r="A64" s="84"/>
      <c r="B64" s="84"/>
      <c r="I64" s="84"/>
    </row>
    <row r="65" spans="1:9" s="38" customFormat="1" ht="18" customHeight="1" x14ac:dyDescent="0.2">
      <c r="A65" s="84"/>
      <c r="B65" s="84"/>
      <c r="I65" s="84"/>
    </row>
    <row r="66" spans="1:9" s="38" customFormat="1" ht="18" customHeight="1" x14ac:dyDescent="0.2">
      <c r="A66" s="84"/>
      <c r="B66" s="84"/>
      <c r="I66" s="84"/>
    </row>
    <row r="67" spans="1:9" s="38" customFormat="1" ht="18" customHeight="1" x14ac:dyDescent="0.2">
      <c r="A67" s="84"/>
      <c r="B67" s="84"/>
      <c r="I67" s="84"/>
    </row>
    <row r="68" spans="1:9" s="38" customFormat="1" ht="18" customHeight="1" x14ac:dyDescent="0.2">
      <c r="A68" s="84"/>
      <c r="B68" s="84"/>
      <c r="I68" s="84"/>
    </row>
    <row r="69" spans="1:9" s="38" customFormat="1" ht="18" customHeight="1" x14ac:dyDescent="0.2">
      <c r="A69" s="84"/>
      <c r="B69" s="84"/>
      <c r="I69" s="84"/>
    </row>
    <row r="70" spans="1:9" s="38" customFormat="1" x14ac:dyDescent="0.2">
      <c r="A70" s="84"/>
      <c r="B70" s="84"/>
      <c r="C70" s="84"/>
      <c r="D70" s="84"/>
      <c r="E70" s="84"/>
      <c r="F70" s="84"/>
      <c r="G70" s="84"/>
      <c r="H70" s="84"/>
      <c r="I70" s="84"/>
    </row>
  </sheetData>
  <mergeCells count="5">
    <mergeCell ref="A1:I1"/>
    <mergeCell ref="A13:I13"/>
    <mergeCell ref="A59:I59"/>
    <mergeCell ref="A60:I60"/>
    <mergeCell ref="A61:I61"/>
  </mergeCells>
  <phoneticPr fontId="7" type="noConversion"/>
  <conditionalFormatting sqref="D14:D58">
    <cfRule type="cellIs" dxfId="230" priority="1" stopIfTrue="1" operator="equal">
      <formula>"F"</formula>
    </cfRule>
    <cfRule type="cellIs" dxfId="229" priority="2" stopIfTrue="1" operator="equal">
      <formula>"B"</formula>
    </cfRule>
    <cfRule type="cellIs" dxfId="228"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17 D18:D58" xr:uid="{00000000-0002-0000-0B00-000002000000}">
      <formula1>"U,P,F,B,S,n/a"</formula1>
    </dataValidation>
  </dataValidations>
  <hyperlinks>
    <hyperlink ref="B14" location="'UC005 Test Cases'!A1" display="Reschedule Product Haul From Rig Job Blend (Update Time Fields)" xr:uid="{00000000-0004-0000-0B00-000000000000}"/>
    <hyperlink ref="B15" location="'UC005 Test Cases'!A34" display="Reschedule Product Haul From Rig Job Blend  (Change to Go with crew)" xr:uid="{00000000-0004-0000-0B00-000001000000}"/>
    <hyperlink ref="B17" location="'UC005 Test Cases'!A96" display="Reschedule Product Haul From Rig Job Blend  (Change to Third party)" xr:uid="{00000000-0004-0000-0B00-000002000000}"/>
    <hyperlink ref="B16" location="'UC005 Test Cases'!A62" display="Reschedule Product Haul From Rig Job Blend  (Change to  Not Go with Crew)" xr:uid="{00000000-0004-0000-0B00-000003000000}"/>
    <hyperlink ref="B18" location="'UC005 Test Cases'!A122" display="Reschedule Product Haul From Rig Job Blend  (Change to Not Third party)" xr:uid="{00000000-0004-0000-0B00-000004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769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7697" r:id="rId3"/>
      </mc:Fallback>
    </mc:AlternateContent>
    <mc:AlternateContent xmlns:mc="http://schemas.openxmlformats.org/markup-compatibility/2006">
      <mc:Choice Requires="x14">
        <oleObject progId="Paint.Picture" shapeId="157698"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7698" r:id="rId5"/>
      </mc:Fallback>
    </mc:AlternateContent>
    <mc:AlternateContent xmlns:mc="http://schemas.openxmlformats.org/markup-compatibility/2006">
      <mc:Choice Requires="x14">
        <oleObject progId="Paint.Picture" shapeId="157699"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7699" r:id="rId6"/>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99"/>
  <sheetViews>
    <sheetView topLeftCell="A325" workbookViewId="0">
      <selection activeCell="B344" sqref="B344"/>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433</v>
      </c>
      <c r="B1" s="411"/>
      <c r="C1" s="411"/>
      <c r="D1" s="411"/>
      <c r="E1" s="411"/>
      <c r="F1" s="411"/>
      <c r="G1" s="411"/>
      <c r="H1" s="411"/>
    </row>
    <row r="2" spans="1:8" ht="36" x14ac:dyDescent="0.2">
      <c r="A2" s="85"/>
      <c r="B2" s="86" t="s">
        <v>131</v>
      </c>
      <c r="C2" s="86"/>
      <c r="D2" s="87" t="s">
        <v>424</v>
      </c>
      <c r="E2" s="88"/>
      <c r="F2" s="89" t="s">
        <v>133</v>
      </c>
      <c r="G2" s="90" t="s">
        <v>434</v>
      </c>
      <c r="H2" s="91"/>
    </row>
    <row r="3" spans="1:8" ht="27.75" customHeight="1" x14ac:dyDescent="0.2">
      <c r="A3" s="92"/>
      <c r="B3" s="93" t="s">
        <v>135</v>
      </c>
      <c r="C3" s="94"/>
      <c r="D3" s="427" t="s">
        <v>435</v>
      </c>
      <c r="E3" s="428"/>
      <c r="F3" s="429"/>
      <c r="G3" s="430"/>
      <c r="H3" s="91"/>
    </row>
    <row r="4" spans="1:8" x14ac:dyDescent="0.2">
      <c r="A4" s="95"/>
      <c r="B4" s="93" t="s">
        <v>137</v>
      </c>
      <c r="C4" s="94"/>
      <c r="D4" s="427" t="s">
        <v>436</v>
      </c>
      <c r="E4" s="428"/>
      <c r="F4" s="429"/>
      <c r="G4" s="430"/>
      <c r="H4" s="91"/>
    </row>
    <row r="5" spans="1:8" x14ac:dyDescent="0.2">
      <c r="A5" s="95"/>
      <c r="B5" s="93" t="s">
        <v>139</v>
      </c>
      <c r="C5" s="96"/>
      <c r="D5" t="s">
        <v>437</v>
      </c>
      <c r="H5" s="91"/>
    </row>
    <row r="6" spans="1:8" ht="26.25" customHeight="1" x14ac:dyDescent="0.2">
      <c r="A6" s="97"/>
      <c r="B6" s="98" t="s">
        <v>141</v>
      </c>
      <c r="C6" s="99"/>
      <c r="D6" s="431" t="s">
        <v>438</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439</v>
      </c>
      <c r="H8" s="114"/>
    </row>
    <row r="9" spans="1:8" ht="25.5" x14ac:dyDescent="0.2">
      <c r="A9" s="115" t="s">
        <v>150</v>
      </c>
      <c r="B9" s="116" t="s">
        <v>151</v>
      </c>
      <c r="C9" s="116" t="s">
        <v>440</v>
      </c>
      <c r="D9" s="116" t="s">
        <v>153</v>
      </c>
      <c r="E9" s="116" t="s">
        <v>441</v>
      </c>
      <c r="F9" s="117" t="s">
        <v>113</v>
      </c>
      <c r="G9" s="423" t="s">
        <v>155</v>
      </c>
      <c r="H9" s="424"/>
    </row>
    <row r="10" spans="1:8" ht="24" x14ac:dyDescent="0.2">
      <c r="A10" s="119">
        <v>1</v>
      </c>
      <c r="B10" s="125" t="s">
        <v>159</v>
      </c>
      <c r="C10" s="125"/>
      <c r="D10" s="126" t="s">
        <v>161</v>
      </c>
      <c r="E10" s="121"/>
      <c r="F10" s="68" t="s">
        <v>122</v>
      </c>
      <c r="G10" s="425"/>
      <c r="H10" s="426"/>
    </row>
    <row r="11" spans="1:8" ht="60" x14ac:dyDescent="0.2">
      <c r="A11" s="119">
        <v>2</v>
      </c>
      <c r="B11" s="125" t="s">
        <v>442</v>
      </c>
      <c r="C11" s="125"/>
      <c r="D11" s="126" t="s">
        <v>443</v>
      </c>
      <c r="E11" s="121"/>
      <c r="F11" s="68" t="s">
        <v>122</v>
      </c>
      <c r="G11" s="123"/>
      <c r="H11" s="124"/>
    </row>
    <row r="12" spans="1:8" ht="36.75" x14ac:dyDescent="0.2">
      <c r="A12" s="119">
        <v>3</v>
      </c>
      <c r="B12" s="129" t="s">
        <v>444</v>
      </c>
      <c r="C12" s="129"/>
      <c r="D12" s="130" t="s">
        <v>445</v>
      </c>
      <c r="E12" s="165"/>
      <c r="F12" s="68" t="s">
        <v>122</v>
      </c>
      <c r="G12" s="416"/>
      <c r="H12" s="417"/>
    </row>
    <row r="13" spans="1:8" x14ac:dyDescent="0.2">
      <c r="A13" s="119"/>
      <c r="B13" s="150"/>
      <c r="C13" s="150"/>
      <c r="D13" s="74" t="s">
        <v>164</v>
      </c>
      <c r="E13" s="151"/>
      <c r="F13" s="68" t="s">
        <v>122</v>
      </c>
      <c r="G13" s="416"/>
      <c r="H13" s="417"/>
    </row>
    <row r="14" spans="1:8" ht="25.5" x14ac:dyDescent="0.2">
      <c r="A14" s="119"/>
      <c r="B14" s="150"/>
      <c r="C14" s="168"/>
      <c r="D14" s="66" t="s">
        <v>446</v>
      </c>
      <c r="E14" s="169"/>
      <c r="F14" s="68" t="s">
        <v>106</v>
      </c>
      <c r="G14" s="131"/>
      <c r="H14" s="132"/>
    </row>
    <row r="15" spans="1:8" x14ac:dyDescent="0.2">
      <c r="A15" s="119"/>
      <c r="B15" s="142"/>
      <c r="C15" s="120"/>
      <c r="D15" s="120" t="s">
        <v>447</v>
      </c>
      <c r="E15" s="133"/>
      <c r="F15" s="68" t="s">
        <v>122</v>
      </c>
      <c r="G15" s="416"/>
      <c r="H15" s="417"/>
    </row>
    <row r="16" spans="1:8" x14ac:dyDescent="0.2">
      <c r="A16" s="119"/>
      <c r="B16" s="142"/>
      <c r="C16" s="120"/>
      <c r="D16" s="120" t="s">
        <v>448</v>
      </c>
      <c r="E16" s="133"/>
      <c r="F16" s="68" t="s">
        <v>122</v>
      </c>
      <c r="G16" s="416"/>
      <c r="H16" s="417"/>
    </row>
    <row r="17" spans="1:8" ht="25.5" x14ac:dyDescent="0.2">
      <c r="A17" s="119"/>
      <c r="B17" s="142"/>
      <c r="C17" s="120"/>
      <c r="D17" s="120" t="s">
        <v>449</v>
      </c>
      <c r="E17" s="133"/>
      <c r="F17" s="68" t="s">
        <v>122</v>
      </c>
      <c r="G17" s="416"/>
      <c r="H17" s="417"/>
    </row>
    <row r="18" spans="1:8" x14ac:dyDescent="0.2">
      <c r="A18" s="119"/>
      <c r="B18" s="142"/>
      <c r="C18" s="120"/>
      <c r="D18" s="120" t="s">
        <v>450</v>
      </c>
      <c r="E18" s="133"/>
      <c r="F18" s="68" t="s">
        <v>122</v>
      </c>
      <c r="G18" s="416"/>
      <c r="H18" s="417"/>
    </row>
    <row r="19" spans="1:8" x14ac:dyDescent="0.2">
      <c r="A19" s="119"/>
      <c r="B19" s="142"/>
      <c r="C19" s="120"/>
      <c r="D19" s="120" t="s">
        <v>451</v>
      </c>
      <c r="E19" s="133"/>
      <c r="F19" s="68" t="s">
        <v>122</v>
      </c>
      <c r="G19" s="416"/>
      <c r="H19" s="417"/>
    </row>
    <row r="20" spans="1:8" ht="25.5" x14ac:dyDescent="0.2">
      <c r="A20" s="119"/>
      <c r="B20" s="120"/>
      <c r="C20" s="120"/>
      <c r="D20" s="120" t="s">
        <v>452</v>
      </c>
      <c r="E20" s="133"/>
      <c r="F20" s="68" t="s">
        <v>122</v>
      </c>
      <c r="G20" s="416"/>
      <c r="H20" s="417"/>
    </row>
    <row r="21" spans="1:8" ht="25.5" x14ac:dyDescent="0.2">
      <c r="A21" s="119">
        <v>4</v>
      </c>
      <c r="B21" s="120" t="s">
        <v>453</v>
      </c>
      <c r="C21" s="120"/>
      <c r="D21" s="120" t="s">
        <v>454</v>
      </c>
      <c r="E21" s="133"/>
      <c r="F21" s="68" t="s">
        <v>122</v>
      </c>
      <c r="G21" s="131"/>
      <c r="H21" s="132"/>
    </row>
    <row r="22" spans="1:8" ht="25.5" x14ac:dyDescent="0.2">
      <c r="A22" s="119">
        <v>5</v>
      </c>
      <c r="B22" s="120" t="s">
        <v>455</v>
      </c>
      <c r="C22" s="120"/>
      <c r="D22" s="120" t="s">
        <v>454</v>
      </c>
      <c r="E22" s="133"/>
      <c r="F22" s="68" t="s">
        <v>122</v>
      </c>
      <c r="G22" s="131"/>
      <c r="H22" s="132"/>
    </row>
    <row r="23" spans="1:8" x14ac:dyDescent="0.2">
      <c r="A23" s="119">
        <v>6</v>
      </c>
      <c r="B23" s="120" t="s">
        <v>456</v>
      </c>
      <c r="C23" s="120"/>
      <c r="D23" s="120" t="s">
        <v>457</v>
      </c>
      <c r="E23" s="133"/>
      <c r="F23" s="68" t="s">
        <v>122</v>
      </c>
      <c r="G23" s="131"/>
      <c r="H23" s="132"/>
    </row>
    <row r="24" spans="1:8" ht="36" customHeight="1" x14ac:dyDescent="0.2">
      <c r="A24" s="119">
        <v>7</v>
      </c>
      <c r="B24" s="120" t="s">
        <v>209</v>
      </c>
      <c r="C24" s="120"/>
      <c r="D24" s="120" t="s">
        <v>210</v>
      </c>
      <c r="E24" s="133"/>
      <c r="F24" s="68" t="s">
        <v>106</v>
      </c>
      <c r="G24" s="432" t="s">
        <v>458</v>
      </c>
      <c r="H24" s="433"/>
    </row>
    <row r="25" spans="1:8" ht="12.75" customHeight="1" x14ac:dyDescent="0.2">
      <c r="A25" s="119"/>
      <c r="B25" s="120"/>
      <c r="C25" s="120"/>
      <c r="D25" s="120"/>
      <c r="E25" s="133"/>
      <c r="F25" s="68" t="s">
        <v>122</v>
      </c>
      <c r="G25" s="432"/>
      <c r="H25" s="433"/>
    </row>
    <row r="26" spans="1:8" ht="12.75" customHeight="1" x14ac:dyDescent="0.2">
      <c r="A26" s="119"/>
      <c r="B26" s="120"/>
      <c r="C26" s="120"/>
      <c r="D26" s="120"/>
      <c r="E26" s="133"/>
      <c r="F26" s="68" t="s">
        <v>122</v>
      </c>
      <c r="G26" s="432"/>
      <c r="H26" s="433"/>
    </row>
    <row r="27" spans="1:8" ht="12.75" customHeight="1" x14ac:dyDescent="0.2">
      <c r="A27" s="119"/>
      <c r="B27" s="120"/>
      <c r="C27" s="120"/>
      <c r="D27" s="120"/>
      <c r="E27" s="133"/>
      <c r="F27" s="68" t="s">
        <v>122</v>
      </c>
      <c r="G27" s="432"/>
      <c r="H27" s="433"/>
    </row>
    <row r="28" spans="1:8" x14ac:dyDescent="0.2">
      <c r="A28" s="119"/>
      <c r="B28" s="120"/>
      <c r="C28" s="120"/>
      <c r="D28" s="120"/>
      <c r="E28" s="133"/>
      <c r="F28" s="68" t="s">
        <v>122</v>
      </c>
      <c r="G28" s="432"/>
      <c r="H28" s="433"/>
    </row>
    <row r="29" spans="1:8" x14ac:dyDescent="0.2">
      <c r="A29" s="119"/>
      <c r="B29" s="120"/>
      <c r="C29" s="120"/>
      <c r="D29" s="120"/>
      <c r="E29" s="133"/>
      <c r="F29" s="68" t="s">
        <v>122</v>
      </c>
      <c r="G29" s="416"/>
      <c r="H29" s="417"/>
    </row>
    <row r="30" spans="1:8" x14ac:dyDescent="0.2">
      <c r="A30" s="134"/>
      <c r="B30" s="135" t="s">
        <v>230</v>
      </c>
      <c r="C30" s="135"/>
      <c r="D30" s="136"/>
      <c r="E30" s="136"/>
      <c r="F30" s="170" t="s">
        <v>122</v>
      </c>
      <c r="G30" s="418"/>
      <c r="H30" s="419"/>
    </row>
    <row r="34" spans="1:8" ht="15.75" x14ac:dyDescent="0.2">
      <c r="A34" s="411" t="s">
        <v>459</v>
      </c>
      <c r="B34" s="411"/>
      <c r="C34" s="411"/>
      <c r="D34" s="411"/>
      <c r="E34" s="411"/>
      <c r="F34" s="411"/>
      <c r="G34" s="411"/>
      <c r="H34" s="411"/>
    </row>
    <row r="35" spans="1:8" ht="36" x14ac:dyDescent="0.2">
      <c r="A35" s="85"/>
      <c r="B35" s="86" t="s">
        <v>131</v>
      </c>
      <c r="C35" s="86"/>
      <c r="D35" s="87" t="s">
        <v>425</v>
      </c>
      <c r="E35" s="88"/>
      <c r="F35" s="89" t="s">
        <v>133</v>
      </c>
      <c r="G35" s="90" t="s">
        <v>460</v>
      </c>
      <c r="H35" s="91"/>
    </row>
    <row r="36" spans="1:8" ht="27.75" customHeight="1" x14ac:dyDescent="0.2">
      <c r="A36" s="92"/>
      <c r="B36" s="93" t="s">
        <v>135</v>
      </c>
      <c r="C36" s="94"/>
      <c r="D36" s="427" t="s">
        <v>461</v>
      </c>
      <c r="E36" s="428"/>
      <c r="F36" s="429"/>
      <c r="G36" s="430"/>
      <c r="H36" s="91"/>
    </row>
    <row r="37" spans="1:8" x14ac:dyDescent="0.2">
      <c r="A37" s="95"/>
      <c r="B37" s="93" t="s">
        <v>137</v>
      </c>
      <c r="C37" s="94"/>
      <c r="D37" s="427" t="s">
        <v>138</v>
      </c>
      <c r="E37" s="428"/>
      <c r="F37" s="429"/>
      <c r="G37" s="430"/>
      <c r="H37" s="91"/>
    </row>
    <row r="38" spans="1:8" x14ac:dyDescent="0.2">
      <c r="A38" s="95"/>
      <c r="B38" s="93" t="s">
        <v>139</v>
      </c>
      <c r="C38" s="96"/>
      <c r="H38" s="91"/>
    </row>
    <row r="39" spans="1:8" ht="26.25" customHeight="1" x14ac:dyDescent="0.2">
      <c r="A39" s="97"/>
      <c r="B39" s="98" t="s">
        <v>141</v>
      </c>
      <c r="C39" s="99"/>
      <c r="D39" s="436" t="s">
        <v>438</v>
      </c>
      <c r="E39" s="429"/>
      <c r="F39" s="429"/>
      <c r="G39" s="430"/>
      <c r="H39" s="100"/>
    </row>
    <row r="40" spans="1:8" x14ac:dyDescent="0.2">
      <c r="A40" s="101"/>
      <c r="B40" s="102" t="s">
        <v>143</v>
      </c>
      <c r="C40" s="102"/>
      <c r="D40" s="103"/>
      <c r="E40" s="104"/>
      <c r="F40" s="105" t="s">
        <v>145</v>
      </c>
      <c r="G40" s="106"/>
      <c r="H40" s="107"/>
    </row>
    <row r="41" spans="1:8" x14ac:dyDescent="0.2">
      <c r="A41" s="108"/>
      <c r="B41" s="109" t="s">
        <v>146</v>
      </c>
      <c r="C41" s="109"/>
      <c r="D41" s="110" t="s">
        <v>147</v>
      </c>
      <c r="E41" s="111"/>
      <c r="F41" s="112" t="s">
        <v>148</v>
      </c>
      <c r="G41" s="113" t="s">
        <v>439</v>
      </c>
      <c r="H41" s="114"/>
    </row>
    <row r="42" spans="1:8" ht="25.5" x14ac:dyDescent="0.2">
      <c r="A42" s="115" t="s">
        <v>150</v>
      </c>
      <c r="B42" s="116" t="s">
        <v>151</v>
      </c>
      <c r="C42" s="116" t="s">
        <v>440</v>
      </c>
      <c r="D42" s="116" t="s">
        <v>153</v>
      </c>
      <c r="E42" s="116" t="s">
        <v>441</v>
      </c>
      <c r="F42" s="117" t="s">
        <v>113</v>
      </c>
      <c r="G42" s="423" t="s">
        <v>155</v>
      </c>
      <c r="H42" s="424"/>
    </row>
    <row r="43" spans="1:8" ht="24" x14ac:dyDescent="0.2">
      <c r="A43" s="119">
        <v>1</v>
      </c>
      <c r="B43" s="125" t="s">
        <v>159</v>
      </c>
      <c r="C43" s="125"/>
      <c r="D43" s="126" t="s">
        <v>161</v>
      </c>
      <c r="E43" s="121"/>
      <c r="F43" s="68" t="s">
        <v>122</v>
      </c>
      <c r="G43" s="425"/>
      <c r="H43" s="426"/>
    </row>
    <row r="44" spans="1:8" ht="60" x14ac:dyDescent="0.2">
      <c r="A44" s="119">
        <v>2</v>
      </c>
      <c r="B44" s="125" t="s">
        <v>442</v>
      </c>
      <c r="C44" s="125"/>
      <c r="D44" s="126" t="s">
        <v>443</v>
      </c>
      <c r="E44" s="121"/>
      <c r="F44" s="68" t="s">
        <v>122</v>
      </c>
      <c r="G44" s="123"/>
      <c r="H44" s="124"/>
    </row>
    <row r="45" spans="1:8" ht="36.75" x14ac:dyDescent="0.2">
      <c r="A45" s="119">
        <v>3</v>
      </c>
      <c r="B45" s="129" t="s">
        <v>444</v>
      </c>
      <c r="C45" s="129"/>
      <c r="D45" s="130" t="s">
        <v>445</v>
      </c>
      <c r="E45" s="165"/>
      <c r="F45" s="68" t="s">
        <v>122</v>
      </c>
      <c r="G45" s="416"/>
      <c r="H45" s="417"/>
    </row>
    <row r="46" spans="1:8" x14ac:dyDescent="0.2">
      <c r="A46" s="119"/>
      <c r="B46" s="150"/>
      <c r="C46" s="150"/>
      <c r="D46" s="74" t="s">
        <v>164</v>
      </c>
      <c r="E46" s="151"/>
      <c r="F46" s="68" t="s">
        <v>122</v>
      </c>
      <c r="G46" s="416"/>
      <c r="H46" s="417"/>
    </row>
    <row r="47" spans="1:8" ht="25.5" x14ac:dyDescent="0.2">
      <c r="A47" s="119"/>
      <c r="B47" s="150"/>
      <c r="C47" s="168"/>
      <c r="D47" s="66" t="s">
        <v>446</v>
      </c>
      <c r="E47" s="169"/>
      <c r="F47" s="68" t="s">
        <v>122</v>
      </c>
      <c r="G47" s="416"/>
      <c r="H47" s="417"/>
    </row>
    <row r="48" spans="1:8" x14ac:dyDescent="0.2">
      <c r="A48" s="119"/>
      <c r="B48" s="142"/>
      <c r="C48" s="120"/>
      <c r="D48" s="120" t="s">
        <v>447</v>
      </c>
      <c r="E48" s="133"/>
      <c r="F48" s="68" t="s">
        <v>122</v>
      </c>
      <c r="G48" s="416"/>
      <c r="H48" s="417"/>
    </row>
    <row r="49" spans="1:8" x14ac:dyDescent="0.2">
      <c r="A49" s="119"/>
      <c r="B49" s="142"/>
      <c r="C49" s="120"/>
      <c r="D49" s="120" t="s">
        <v>448</v>
      </c>
      <c r="E49" s="133"/>
      <c r="F49" s="68" t="s">
        <v>122</v>
      </c>
      <c r="G49" s="416"/>
      <c r="H49" s="417"/>
    </row>
    <row r="50" spans="1:8" ht="25.5" x14ac:dyDescent="0.2">
      <c r="A50" s="119"/>
      <c r="B50" s="142"/>
      <c r="C50" s="120"/>
      <c r="D50" s="120" t="s">
        <v>449</v>
      </c>
      <c r="E50" s="133"/>
      <c r="F50" s="68" t="s">
        <v>122</v>
      </c>
      <c r="G50" s="416"/>
      <c r="H50" s="417"/>
    </row>
    <row r="51" spans="1:8" ht="36" customHeight="1" x14ac:dyDescent="0.2">
      <c r="A51" s="119"/>
      <c r="B51" s="142"/>
      <c r="C51" s="120"/>
      <c r="D51" s="120" t="s">
        <v>450</v>
      </c>
      <c r="E51" s="133"/>
      <c r="F51" s="68" t="s">
        <v>122</v>
      </c>
      <c r="G51" s="432"/>
      <c r="H51" s="433"/>
    </row>
    <row r="52" spans="1:8" ht="12.75" customHeight="1" x14ac:dyDescent="0.2">
      <c r="A52" s="119"/>
      <c r="B52" s="142"/>
      <c r="C52" s="120"/>
      <c r="D52" s="120" t="s">
        <v>451</v>
      </c>
      <c r="E52" s="133"/>
      <c r="F52" s="68" t="s">
        <v>122</v>
      </c>
      <c r="G52" s="432"/>
      <c r="H52" s="433"/>
    </row>
    <row r="53" spans="1:8" ht="25.5" x14ac:dyDescent="0.2">
      <c r="A53" s="119"/>
      <c r="B53" s="120"/>
      <c r="C53" s="120"/>
      <c r="D53" s="120" t="s">
        <v>452</v>
      </c>
      <c r="E53" s="133"/>
      <c r="F53" s="68" t="s">
        <v>122</v>
      </c>
      <c r="G53" s="432"/>
      <c r="H53" s="433"/>
    </row>
    <row r="54" spans="1:8" ht="12.75" customHeight="1" x14ac:dyDescent="0.2">
      <c r="A54" s="119">
        <v>4</v>
      </c>
      <c r="B54" s="120" t="s">
        <v>462</v>
      </c>
      <c r="C54" s="120"/>
      <c r="D54" s="120" t="s">
        <v>463</v>
      </c>
      <c r="E54" s="133"/>
      <c r="F54" s="68" t="s">
        <v>122</v>
      </c>
      <c r="G54" s="432"/>
      <c r="H54" s="433"/>
    </row>
    <row r="55" spans="1:8" ht="25.5" x14ac:dyDescent="0.2">
      <c r="A55" s="119"/>
      <c r="B55" s="120"/>
      <c r="C55" s="120"/>
      <c r="D55" s="120" t="s">
        <v>464</v>
      </c>
      <c r="E55" s="133"/>
      <c r="F55" s="68" t="s">
        <v>122</v>
      </c>
      <c r="G55" s="432"/>
      <c r="H55" s="433"/>
    </row>
    <row r="56" spans="1:8" ht="25.5" x14ac:dyDescent="0.2">
      <c r="A56" s="119">
        <v>5</v>
      </c>
      <c r="B56" s="120" t="s">
        <v>209</v>
      </c>
      <c r="C56" s="120"/>
      <c r="D56" s="120" t="s">
        <v>465</v>
      </c>
      <c r="E56" s="133"/>
      <c r="F56" s="68" t="s">
        <v>122</v>
      </c>
      <c r="G56" s="416"/>
      <c r="H56" s="417"/>
    </row>
    <row r="57" spans="1:8" x14ac:dyDescent="0.2">
      <c r="A57" s="171"/>
      <c r="B57" s="142"/>
      <c r="C57" s="142"/>
      <c r="D57" s="142"/>
      <c r="E57" s="142"/>
      <c r="F57" s="172"/>
      <c r="G57" s="434"/>
      <c r="H57" s="435"/>
    </row>
    <row r="58" spans="1:8" x14ac:dyDescent="0.2">
      <c r="A58" s="171"/>
      <c r="B58" s="142"/>
      <c r="C58" s="142"/>
      <c r="D58" s="142"/>
      <c r="E58" s="142"/>
      <c r="F58" s="172"/>
      <c r="G58" s="434"/>
      <c r="H58" s="435"/>
    </row>
    <row r="59" spans="1:8" x14ac:dyDescent="0.2">
      <c r="A59" s="171"/>
      <c r="B59" s="142"/>
      <c r="C59" s="142"/>
      <c r="D59" s="142"/>
      <c r="E59" s="142"/>
      <c r="F59" s="172"/>
      <c r="G59" s="434"/>
      <c r="H59" s="435"/>
    </row>
    <row r="60" spans="1:8" x14ac:dyDescent="0.2">
      <c r="A60" s="171"/>
      <c r="B60" s="142"/>
      <c r="C60" s="142"/>
      <c r="D60" s="142"/>
      <c r="E60" s="142"/>
      <c r="F60" s="172"/>
      <c r="G60" s="434"/>
      <c r="H60" s="435"/>
    </row>
    <row r="61" spans="1:8" x14ac:dyDescent="0.2">
      <c r="A61" s="171"/>
      <c r="B61" s="142"/>
      <c r="C61" s="142"/>
      <c r="D61" s="142"/>
      <c r="E61" s="142"/>
      <c r="F61" s="172"/>
      <c r="G61" s="434"/>
      <c r="H61" s="435"/>
    </row>
    <row r="62" spans="1:8" x14ac:dyDescent="0.2">
      <c r="A62" s="134"/>
      <c r="B62" s="135" t="s">
        <v>230</v>
      </c>
      <c r="C62" s="135"/>
      <c r="D62" s="136"/>
      <c r="E62" s="136"/>
      <c r="F62" s="162" t="s">
        <v>122</v>
      </c>
      <c r="G62" s="418"/>
      <c r="H62" s="419"/>
    </row>
    <row r="67" spans="1:8" ht="15.75" x14ac:dyDescent="0.2">
      <c r="A67" s="411" t="s">
        <v>466</v>
      </c>
      <c r="B67" s="411"/>
      <c r="C67" s="411"/>
      <c r="D67" s="411"/>
      <c r="E67" s="411"/>
      <c r="F67" s="411"/>
      <c r="G67" s="411"/>
      <c r="H67" s="411"/>
    </row>
    <row r="68" spans="1:8" ht="36" x14ac:dyDescent="0.2">
      <c r="A68" s="85"/>
      <c r="B68" s="86" t="s">
        <v>131</v>
      </c>
      <c r="C68" s="86"/>
      <c r="D68" s="87" t="s">
        <v>426</v>
      </c>
      <c r="E68" s="88"/>
      <c r="F68" s="89" t="s">
        <v>133</v>
      </c>
      <c r="G68" s="90" t="s">
        <v>467</v>
      </c>
      <c r="H68" s="91"/>
    </row>
    <row r="69" spans="1:8" x14ac:dyDescent="0.2">
      <c r="A69" s="92"/>
      <c r="B69" s="93" t="s">
        <v>135</v>
      </c>
      <c r="C69" s="94"/>
      <c r="D69" s="427" t="s">
        <v>136</v>
      </c>
      <c r="E69" s="428"/>
      <c r="F69" s="429"/>
      <c r="G69" s="430"/>
      <c r="H69" s="91"/>
    </row>
    <row r="70" spans="1:8" x14ac:dyDescent="0.2">
      <c r="A70" s="95"/>
      <c r="B70" s="93" t="s">
        <v>137</v>
      </c>
      <c r="C70" s="94"/>
      <c r="D70" s="427" t="s">
        <v>138</v>
      </c>
      <c r="E70" s="428"/>
      <c r="F70" s="429"/>
      <c r="G70" s="430"/>
      <c r="H70" s="91"/>
    </row>
    <row r="71" spans="1:8" x14ac:dyDescent="0.2">
      <c r="A71" s="95"/>
      <c r="B71" s="93" t="s">
        <v>139</v>
      </c>
      <c r="C71" s="96"/>
      <c r="H71" s="91"/>
    </row>
    <row r="72" spans="1:8" x14ac:dyDescent="0.2">
      <c r="A72" s="97"/>
      <c r="B72" s="98" t="s">
        <v>141</v>
      </c>
      <c r="C72" s="99"/>
      <c r="D72" s="431" t="s">
        <v>468</v>
      </c>
      <c r="E72" s="429"/>
      <c r="F72" s="429"/>
      <c r="G72" s="430"/>
      <c r="H72" s="100"/>
    </row>
    <row r="73" spans="1:8" x14ac:dyDescent="0.2">
      <c r="A73" s="101"/>
      <c r="B73" s="102" t="s">
        <v>143</v>
      </c>
      <c r="C73" s="102"/>
      <c r="D73" s="103"/>
      <c r="E73" s="104"/>
      <c r="F73" s="105" t="s">
        <v>145</v>
      </c>
      <c r="G73" s="106"/>
      <c r="H73" s="107"/>
    </row>
    <row r="74" spans="1:8" x14ac:dyDescent="0.2">
      <c r="A74" s="108"/>
      <c r="B74" s="109" t="s">
        <v>146</v>
      </c>
      <c r="C74" s="109"/>
      <c r="D74" s="110" t="s">
        <v>147</v>
      </c>
      <c r="E74" s="111"/>
      <c r="F74" s="112" t="s">
        <v>148</v>
      </c>
      <c r="G74" s="113" t="s">
        <v>439</v>
      </c>
      <c r="H74" s="114"/>
    </row>
    <row r="75" spans="1:8" ht="25.5" x14ac:dyDescent="0.2">
      <c r="A75" s="115" t="s">
        <v>150</v>
      </c>
      <c r="B75" s="116" t="s">
        <v>151</v>
      </c>
      <c r="C75" s="116" t="s">
        <v>440</v>
      </c>
      <c r="D75" s="116" t="s">
        <v>153</v>
      </c>
      <c r="E75" s="116" t="s">
        <v>441</v>
      </c>
      <c r="F75" s="117" t="s">
        <v>113</v>
      </c>
      <c r="G75" s="423" t="s">
        <v>155</v>
      </c>
      <c r="H75" s="424"/>
    </row>
    <row r="76" spans="1:8" ht="24" x14ac:dyDescent="0.2">
      <c r="A76" s="119">
        <v>1</v>
      </c>
      <c r="B76" s="125" t="s">
        <v>159</v>
      </c>
      <c r="C76" s="125"/>
      <c r="D76" s="126" t="s">
        <v>161</v>
      </c>
      <c r="E76" s="121"/>
      <c r="F76" s="68" t="s">
        <v>122</v>
      </c>
      <c r="G76" s="425"/>
      <c r="H76" s="426"/>
    </row>
    <row r="77" spans="1:8" ht="60" x14ac:dyDescent="0.2">
      <c r="A77" s="119">
        <v>2</v>
      </c>
      <c r="B77" s="125" t="s">
        <v>442</v>
      </c>
      <c r="C77" s="125"/>
      <c r="D77" s="126" t="s">
        <v>443</v>
      </c>
      <c r="E77" s="121"/>
      <c r="F77" s="68" t="s">
        <v>122</v>
      </c>
      <c r="G77" s="123"/>
      <c r="H77" s="124"/>
    </row>
    <row r="78" spans="1:8" ht="36.75" x14ac:dyDescent="0.2">
      <c r="A78" s="119">
        <v>3</v>
      </c>
      <c r="B78" s="129" t="s">
        <v>444</v>
      </c>
      <c r="C78" s="129"/>
      <c r="D78" s="130" t="s">
        <v>445</v>
      </c>
      <c r="E78" s="165"/>
      <c r="F78" s="68" t="s">
        <v>122</v>
      </c>
      <c r="G78" s="416"/>
      <c r="H78" s="417"/>
    </row>
    <row r="79" spans="1:8" x14ac:dyDescent="0.2">
      <c r="A79" s="119"/>
      <c r="B79" s="150"/>
      <c r="C79" s="150"/>
      <c r="D79" s="74" t="s">
        <v>164</v>
      </c>
      <c r="E79" s="151"/>
      <c r="F79" s="68" t="s">
        <v>122</v>
      </c>
      <c r="G79" s="416"/>
      <c r="H79" s="417"/>
    </row>
    <row r="80" spans="1:8" x14ac:dyDescent="0.2">
      <c r="A80" s="119"/>
      <c r="B80" s="142"/>
      <c r="C80" s="120"/>
      <c r="D80" s="120" t="s">
        <v>469</v>
      </c>
      <c r="E80" s="133"/>
      <c r="F80" s="68" t="s">
        <v>122</v>
      </c>
      <c r="G80" s="416"/>
      <c r="H80" s="417"/>
    </row>
    <row r="81" spans="1:8" x14ac:dyDescent="0.2">
      <c r="A81" s="119"/>
      <c r="B81" s="142"/>
      <c r="C81" s="120"/>
      <c r="D81" s="120" t="s">
        <v>448</v>
      </c>
      <c r="E81" s="133"/>
      <c r="F81" s="68" t="s">
        <v>122</v>
      </c>
      <c r="G81" s="416"/>
      <c r="H81" s="417"/>
    </row>
    <row r="82" spans="1:8" x14ac:dyDescent="0.2">
      <c r="A82" s="119"/>
      <c r="B82" s="142"/>
      <c r="C82" s="120"/>
      <c r="D82" s="120" t="s">
        <v>470</v>
      </c>
      <c r="E82" s="133"/>
      <c r="F82" s="68" t="s">
        <v>122</v>
      </c>
      <c r="G82" s="416"/>
      <c r="H82" s="417"/>
    </row>
    <row r="83" spans="1:8" ht="25.5" x14ac:dyDescent="0.2">
      <c r="A83" s="119"/>
      <c r="B83" s="120"/>
      <c r="C83" s="120"/>
      <c r="D83" s="120" t="s">
        <v>452</v>
      </c>
      <c r="E83" s="133"/>
      <c r="F83" s="68" t="s">
        <v>122</v>
      </c>
      <c r="G83" s="416"/>
      <c r="H83" s="417"/>
    </row>
    <row r="84" spans="1:8" ht="27" customHeight="1" x14ac:dyDescent="0.2">
      <c r="A84" s="119">
        <v>4</v>
      </c>
      <c r="B84" s="120" t="s">
        <v>471</v>
      </c>
      <c r="C84" s="120"/>
      <c r="D84" s="120" t="s">
        <v>472</v>
      </c>
      <c r="E84" s="133"/>
      <c r="F84" s="68" t="s">
        <v>122</v>
      </c>
      <c r="G84" s="432"/>
      <c r="H84" s="433"/>
    </row>
    <row r="85" spans="1:8" ht="25.5" x14ac:dyDescent="0.2">
      <c r="A85" s="119"/>
      <c r="B85" s="120"/>
      <c r="C85" s="120"/>
      <c r="D85" s="120" t="s">
        <v>473</v>
      </c>
      <c r="E85" s="133"/>
      <c r="F85" s="68" t="s">
        <v>122</v>
      </c>
      <c r="G85" s="131"/>
      <c r="H85" s="132"/>
    </row>
    <row r="86" spans="1:8" x14ac:dyDescent="0.2">
      <c r="A86" s="119"/>
      <c r="B86" s="120"/>
      <c r="C86" s="120"/>
      <c r="D86" s="120" t="s">
        <v>474</v>
      </c>
      <c r="E86" s="133"/>
      <c r="F86" s="68" t="s">
        <v>122</v>
      </c>
      <c r="G86" s="131"/>
      <c r="H86" s="132"/>
    </row>
    <row r="87" spans="1:8" ht="25.5" x14ac:dyDescent="0.2">
      <c r="A87" s="119">
        <v>5</v>
      </c>
      <c r="B87" s="120" t="s">
        <v>209</v>
      </c>
      <c r="C87" s="120"/>
      <c r="D87" s="120" t="s">
        <v>210</v>
      </c>
      <c r="E87" s="133"/>
      <c r="F87" s="68" t="s">
        <v>122</v>
      </c>
      <c r="G87" s="432"/>
      <c r="H87" s="433"/>
    </row>
    <row r="88" spans="1:8" x14ac:dyDescent="0.2">
      <c r="A88" s="119"/>
      <c r="B88" s="120"/>
      <c r="C88" s="120"/>
      <c r="D88" s="120"/>
      <c r="E88" s="133"/>
      <c r="F88" s="68" t="s">
        <v>122</v>
      </c>
      <c r="G88" s="432"/>
      <c r="H88" s="433"/>
    </row>
    <row r="89" spans="1:8" x14ac:dyDescent="0.2">
      <c r="A89" s="119"/>
      <c r="B89" s="120"/>
      <c r="C89" s="120"/>
      <c r="D89" s="120"/>
      <c r="E89" s="133"/>
      <c r="F89" s="68" t="s">
        <v>122</v>
      </c>
      <c r="G89" s="432"/>
      <c r="H89" s="433"/>
    </row>
    <row r="90" spans="1:8" x14ac:dyDescent="0.2">
      <c r="A90" s="119"/>
      <c r="B90" s="120"/>
      <c r="C90" s="120"/>
      <c r="D90" s="120"/>
      <c r="E90" s="133"/>
      <c r="F90" s="68" t="s">
        <v>122</v>
      </c>
      <c r="G90" s="432"/>
      <c r="H90" s="433"/>
    </row>
    <row r="91" spans="1:8" x14ac:dyDescent="0.2">
      <c r="A91" s="119"/>
      <c r="B91" s="120"/>
      <c r="C91" s="120"/>
      <c r="D91" s="120"/>
      <c r="E91" s="133"/>
      <c r="F91" s="68" t="s">
        <v>122</v>
      </c>
      <c r="G91" s="432"/>
      <c r="H91" s="433"/>
    </row>
    <row r="92" spans="1:8" x14ac:dyDescent="0.2">
      <c r="A92" s="119"/>
      <c r="B92" s="120"/>
      <c r="C92" s="120"/>
      <c r="D92" s="120"/>
      <c r="E92" s="133"/>
      <c r="F92" s="68" t="s">
        <v>122</v>
      </c>
      <c r="G92" s="416"/>
      <c r="H92" s="417"/>
    </row>
    <row r="93" spans="1:8" x14ac:dyDescent="0.2">
      <c r="A93" s="134"/>
      <c r="B93" s="135" t="s">
        <v>230</v>
      </c>
      <c r="C93" s="135"/>
      <c r="D93" s="136"/>
      <c r="E93" s="137"/>
      <c r="F93" s="68" t="s">
        <v>122</v>
      </c>
      <c r="G93" s="418"/>
      <c r="H93" s="419"/>
    </row>
    <row r="97" spans="1:8" ht="15.75" x14ac:dyDescent="0.2">
      <c r="A97" s="411" t="s">
        <v>475</v>
      </c>
      <c r="B97" s="411"/>
      <c r="C97" s="411"/>
      <c r="D97" s="411"/>
      <c r="E97" s="411"/>
      <c r="F97" s="411"/>
      <c r="G97" s="411"/>
      <c r="H97" s="411"/>
    </row>
    <row r="98" spans="1:8" ht="36" x14ac:dyDescent="0.2">
      <c r="A98" s="85"/>
      <c r="B98" s="86" t="s">
        <v>131</v>
      </c>
      <c r="C98" s="86"/>
      <c r="D98" s="87" t="s">
        <v>427</v>
      </c>
      <c r="E98" s="88"/>
      <c r="F98" s="89" t="s">
        <v>133</v>
      </c>
      <c r="G98" s="90" t="s">
        <v>476</v>
      </c>
      <c r="H98" s="91"/>
    </row>
    <row r="99" spans="1:8" x14ac:dyDescent="0.2">
      <c r="A99" s="92"/>
      <c r="B99" s="93" t="s">
        <v>135</v>
      </c>
      <c r="C99" s="94"/>
      <c r="D99" s="427" t="s">
        <v>136</v>
      </c>
      <c r="E99" s="428"/>
      <c r="F99" s="429"/>
      <c r="G99" s="430"/>
      <c r="H99" s="91"/>
    </row>
    <row r="100" spans="1:8" x14ac:dyDescent="0.2">
      <c r="A100" s="95"/>
      <c r="B100" s="93" t="s">
        <v>137</v>
      </c>
      <c r="C100" s="94"/>
      <c r="D100" s="427" t="s">
        <v>138</v>
      </c>
      <c r="E100" s="428"/>
      <c r="F100" s="429"/>
      <c r="G100" s="430"/>
      <c r="H100" s="91"/>
    </row>
    <row r="101" spans="1:8" x14ac:dyDescent="0.2">
      <c r="A101" s="95"/>
      <c r="B101" s="93" t="s">
        <v>139</v>
      </c>
      <c r="C101" s="96"/>
      <c r="H101" s="91"/>
    </row>
    <row r="102" spans="1:8" x14ac:dyDescent="0.2">
      <c r="A102" s="97"/>
      <c r="B102" s="98" t="s">
        <v>141</v>
      </c>
      <c r="C102" s="99"/>
      <c r="D102" s="431" t="s">
        <v>438</v>
      </c>
      <c r="E102" s="429"/>
      <c r="F102" s="429"/>
      <c r="G102" s="430"/>
      <c r="H102" s="100"/>
    </row>
    <row r="103" spans="1:8" x14ac:dyDescent="0.2">
      <c r="A103" s="101"/>
      <c r="B103" s="102" t="s">
        <v>143</v>
      </c>
      <c r="C103" s="102"/>
      <c r="D103" s="103"/>
      <c r="E103" s="104"/>
      <c r="F103" s="105" t="s">
        <v>145</v>
      </c>
      <c r="G103" s="106"/>
      <c r="H103" s="107"/>
    </row>
    <row r="104" spans="1:8" x14ac:dyDescent="0.2">
      <c r="A104" s="108"/>
      <c r="B104" s="109" t="s">
        <v>146</v>
      </c>
      <c r="C104" s="109"/>
      <c r="D104" s="110" t="s">
        <v>147</v>
      </c>
      <c r="E104" s="111"/>
      <c r="F104" s="112" t="s">
        <v>148</v>
      </c>
      <c r="G104" s="113" t="s">
        <v>439</v>
      </c>
      <c r="H104" s="114"/>
    </row>
    <row r="105" spans="1:8" ht="25.5" x14ac:dyDescent="0.2">
      <c r="A105" s="115" t="s">
        <v>150</v>
      </c>
      <c r="B105" s="116" t="s">
        <v>151</v>
      </c>
      <c r="C105" s="116" t="s">
        <v>440</v>
      </c>
      <c r="D105" s="116" t="s">
        <v>153</v>
      </c>
      <c r="E105" s="116" t="s">
        <v>441</v>
      </c>
      <c r="F105" s="117" t="s">
        <v>113</v>
      </c>
      <c r="G105" s="423" t="s">
        <v>155</v>
      </c>
      <c r="H105" s="424"/>
    </row>
    <row r="106" spans="1:8" ht="24" x14ac:dyDescent="0.2">
      <c r="A106" s="119">
        <v>1</v>
      </c>
      <c r="B106" s="125" t="s">
        <v>159</v>
      </c>
      <c r="C106" s="125"/>
      <c r="D106" s="126" t="s">
        <v>161</v>
      </c>
      <c r="E106" s="121"/>
      <c r="F106" s="68" t="s">
        <v>122</v>
      </c>
      <c r="G106" s="425"/>
      <c r="H106" s="426"/>
    </row>
    <row r="107" spans="1:8" ht="60" x14ac:dyDescent="0.2">
      <c r="A107" s="119">
        <v>2</v>
      </c>
      <c r="B107" s="125" t="s">
        <v>442</v>
      </c>
      <c r="C107" s="125"/>
      <c r="D107" s="126" t="s">
        <v>443</v>
      </c>
      <c r="E107" s="121"/>
      <c r="F107" s="68"/>
      <c r="G107" s="123"/>
      <c r="H107" s="124"/>
    </row>
    <row r="108" spans="1:8" ht="36.75" x14ac:dyDescent="0.2">
      <c r="A108" s="119">
        <v>3</v>
      </c>
      <c r="B108" s="129" t="s">
        <v>444</v>
      </c>
      <c r="C108" s="129"/>
      <c r="D108" s="130" t="s">
        <v>445</v>
      </c>
      <c r="E108" s="165"/>
      <c r="F108" s="68" t="s">
        <v>122</v>
      </c>
      <c r="G108" s="416"/>
      <c r="H108" s="417"/>
    </row>
    <row r="109" spans="1:8" x14ac:dyDescent="0.2">
      <c r="A109" s="119"/>
      <c r="B109" s="150"/>
      <c r="C109" s="150"/>
      <c r="D109" s="74" t="s">
        <v>164</v>
      </c>
      <c r="E109" s="151"/>
      <c r="F109" s="68" t="s">
        <v>122</v>
      </c>
      <c r="G109" s="416"/>
      <c r="H109" s="417"/>
    </row>
    <row r="110" spans="1:8" ht="25.5" x14ac:dyDescent="0.2">
      <c r="A110" s="119"/>
      <c r="B110" s="142"/>
      <c r="C110" s="120"/>
      <c r="D110" s="66" t="s">
        <v>446</v>
      </c>
      <c r="E110" s="133"/>
      <c r="F110" s="68" t="s">
        <v>122</v>
      </c>
      <c r="G110" s="416"/>
      <c r="H110" s="417"/>
    </row>
    <row r="111" spans="1:8" x14ac:dyDescent="0.2">
      <c r="A111" s="119"/>
      <c r="B111" s="142"/>
      <c r="C111" s="120"/>
      <c r="D111" s="120" t="s">
        <v>447</v>
      </c>
      <c r="E111" s="133"/>
      <c r="F111" s="68" t="s">
        <v>122</v>
      </c>
      <c r="G111" s="416"/>
      <c r="H111" s="417"/>
    </row>
    <row r="112" spans="1:8" x14ac:dyDescent="0.2">
      <c r="A112" s="119"/>
      <c r="B112" s="142"/>
      <c r="C112" s="120"/>
      <c r="D112" s="120" t="s">
        <v>448</v>
      </c>
      <c r="E112" s="133"/>
      <c r="F112" s="68" t="s">
        <v>122</v>
      </c>
      <c r="G112" s="416"/>
      <c r="H112" s="417"/>
    </row>
    <row r="113" spans="1:8" ht="25.5" x14ac:dyDescent="0.2">
      <c r="A113" s="119"/>
      <c r="B113" s="120"/>
      <c r="C113" s="120"/>
      <c r="D113" s="120" t="s">
        <v>449</v>
      </c>
      <c r="E113" s="133"/>
      <c r="F113" s="68" t="s">
        <v>122</v>
      </c>
      <c r="G113" s="416"/>
      <c r="H113" s="417"/>
    </row>
    <row r="114" spans="1:8" x14ac:dyDescent="0.2">
      <c r="A114" s="119"/>
      <c r="B114" s="120"/>
      <c r="C114" s="120"/>
      <c r="D114" s="120" t="s">
        <v>450</v>
      </c>
      <c r="E114" s="133"/>
      <c r="F114" s="68" t="s">
        <v>122</v>
      </c>
      <c r="G114" s="131"/>
      <c r="H114" s="132"/>
    </row>
    <row r="115" spans="1:8" x14ac:dyDescent="0.2">
      <c r="A115" s="119"/>
      <c r="B115" s="120"/>
      <c r="C115" s="120"/>
      <c r="D115" s="120" t="s">
        <v>451</v>
      </c>
      <c r="E115" s="133"/>
      <c r="F115" s="68" t="s">
        <v>122</v>
      </c>
      <c r="G115" s="131"/>
      <c r="H115" s="132"/>
    </row>
    <row r="116" spans="1:8" ht="25.5" x14ac:dyDescent="0.2">
      <c r="A116" s="119"/>
      <c r="B116" s="120"/>
      <c r="C116" s="120"/>
      <c r="D116" s="120" t="s">
        <v>452</v>
      </c>
      <c r="E116" s="133"/>
      <c r="F116" s="68" t="s">
        <v>122</v>
      </c>
      <c r="G116" s="131"/>
      <c r="H116" s="132"/>
    </row>
    <row r="117" spans="1:8" x14ac:dyDescent="0.2">
      <c r="A117" s="119">
        <v>4</v>
      </c>
      <c r="B117" s="120" t="s">
        <v>477</v>
      </c>
      <c r="C117" s="120"/>
      <c r="D117" s="120" t="s">
        <v>478</v>
      </c>
      <c r="E117" s="133"/>
      <c r="F117" s="68" t="s">
        <v>122</v>
      </c>
      <c r="G117" s="131"/>
      <c r="H117" s="132"/>
    </row>
    <row r="118" spans="1:8" x14ac:dyDescent="0.2">
      <c r="A118" s="119"/>
      <c r="B118" s="120"/>
      <c r="C118" s="120"/>
      <c r="D118" s="120" t="s">
        <v>479</v>
      </c>
      <c r="E118" s="133"/>
      <c r="F118" s="68" t="s">
        <v>122</v>
      </c>
      <c r="G118" s="131"/>
      <c r="H118" s="132"/>
    </row>
    <row r="119" spans="1:8" ht="25.5" x14ac:dyDescent="0.2">
      <c r="A119" s="119"/>
      <c r="B119" s="120"/>
      <c r="C119" s="120"/>
      <c r="D119" s="120" t="s">
        <v>480</v>
      </c>
      <c r="E119" s="133"/>
      <c r="F119" s="68" t="s">
        <v>122</v>
      </c>
      <c r="G119" s="131"/>
      <c r="H119" s="132"/>
    </row>
    <row r="120" spans="1:8" ht="25.5" x14ac:dyDescent="0.2">
      <c r="A120" s="119">
        <v>5</v>
      </c>
      <c r="B120" s="120" t="s">
        <v>481</v>
      </c>
      <c r="C120" s="120"/>
      <c r="D120" s="120" t="s">
        <v>482</v>
      </c>
      <c r="E120" s="133"/>
      <c r="F120" s="68"/>
      <c r="G120" s="131"/>
      <c r="H120" s="132"/>
    </row>
    <row r="121" spans="1:8" ht="25.5" x14ac:dyDescent="0.2">
      <c r="A121" s="119"/>
      <c r="B121" s="120" t="s">
        <v>483</v>
      </c>
      <c r="C121" s="120"/>
      <c r="D121" s="120" t="s">
        <v>484</v>
      </c>
      <c r="E121" s="133"/>
      <c r="F121" s="68"/>
      <c r="G121" s="131"/>
      <c r="H121" s="132"/>
    </row>
    <row r="122" spans="1:8" ht="25.5" x14ac:dyDescent="0.2">
      <c r="A122" s="119">
        <v>6</v>
      </c>
      <c r="B122" s="120" t="s">
        <v>209</v>
      </c>
      <c r="C122" s="120"/>
      <c r="D122" s="120" t="s">
        <v>210</v>
      </c>
      <c r="E122" s="133"/>
      <c r="F122" s="68" t="s">
        <v>122</v>
      </c>
      <c r="G122" s="432"/>
      <c r="H122" s="433"/>
    </row>
    <row r="123" spans="1:8" x14ac:dyDescent="0.2">
      <c r="A123" s="119"/>
      <c r="B123" s="120"/>
      <c r="C123" s="120"/>
      <c r="D123" s="120"/>
      <c r="E123" s="133"/>
      <c r="F123" s="68" t="s">
        <v>122</v>
      </c>
      <c r="G123" s="432"/>
      <c r="H123" s="433"/>
    </row>
    <row r="124" spans="1:8" x14ac:dyDescent="0.2">
      <c r="A124" s="119"/>
      <c r="B124" s="120"/>
      <c r="C124" s="120"/>
      <c r="D124" s="120"/>
      <c r="E124" s="133"/>
      <c r="F124" s="68" t="s">
        <v>122</v>
      </c>
      <c r="G124" s="432"/>
      <c r="H124" s="433"/>
    </row>
    <row r="125" spans="1:8" x14ac:dyDescent="0.2">
      <c r="A125" s="119"/>
      <c r="B125" s="120"/>
      <c r="C125" s="120"/>
      <c r="D125" s="120"/>
      <c r="E125" s="133"/>
      <c r="F125" s="68" t="s">
        <v>122</v>
      </c>
      <c r="G125" s="432"/>
      <c r="H125" s="433"/>
    </row>
    <row r="126" spans="1:8" x14ac:dyDescent="0.2">
      <c r="A126" s="119"/>
      <c r="B126" s="120"/>
      <c r="C126" s="120"/>
      <c r="D126" s="120"/>
      <c r="E126" s="133"/>
      <c r="F126" s="68" t="s">
        <v>122</v>
      </c>
      <c r="G126" s="432"/>
      <c r="H126" s="433"/>
    </row>
    <row r="127" spans="1:8" x14ac:dyDescent="0.2">
      <c r="A127" s="119"/>
      <c r="B127" s="120"/>
      <c r="C127" s="120"/>
      <c r="D127" s="120"/>
      <c r="E127" s="133"/>
      <c r="F127" s="68" t="s">
        <v>122</v>
      </c>
      <c r="G127" s="416"/>
      <c r="H127" s="417"/>
    </row>
    <row r="128" spans="1:8" x14ac:dyDescent="0.2">
      <c r="A128" s="134"/>
      <c r="B128" s="135" t="s">
        <v>230</v>
      </c>
      <c r="C128" s="135"/>
      <c r="D128" s="136"/>
      <c r="E128" s="137"/>
      <c r="F128" s="68" t="s">
        <v>122</v>
      </c>
      <c r="G128" s="418"/>
      <c r="H128" s="419"/>
    </row>
    <row r="131" spans="1:8" ht="15.75" x14ac:dyDescent="0.2">
      <c r="A131" s="411" t="s">
        <v>485</v>
      </c>
      <c r="B131" s="411"/>
      <c r="C131" s="411"/>
      <c r="D131" s="411"/>
      <c r="E131" s="411"/>
      <c r="F131" s="411"/>
      <c r="G131" s="411"/>
      <c r="H131" s="411"/>
    </row>
    <row r="132" spans="1:8" ht="36" x14ac:dyDescent="0.2">
      <c r="A132" s="85"/>
      <c r="B132" s="86" t="s">
        <v>131</v>
      </c>
      <c r="C132" s="86"/>
      <c r="D132" s="87" t="s">
        <v>428</v>
      </c>
      <c r="E132" s="88"/>
      <c r="F132" s="89" t="s">
        <v>133</v>
      </c>
      <c r="G132" s="90" t="s">
        <v>486</v>
      </c>
      <c r="H132" s="91"/>
    </row>
    <row r="133" spans="1:8" x14ac:dyDescent="0.2">
      <c r="A133" s="92"/>
      <c r="B133" s="93" t="s">
        <v>135</v>
      </c>
      <c r="C133" s="94"/>
      <c r="D133" s="427" t="s">
        <v>136</v>
      </c>
      <c r="E133" s="428"/>
      <c r="F133" s="429"/>
      <c r="G133" s="430"/>
      <c r="H133" s="91"/>
    </row>
    <row r="134" spans="1:8" x14ac:dyDescent="0.2">
      <c r="A134" s="95"/>
      <c r="B134" s="93" t="s">
        <v>137</v>
      </c>
      <c r="C134" s="94"/>
      <c r="D134" s="427" t="s">
        <v>138</v>
      </c>
      <c r="E134" s="428"/>
      <c r="F134" s="429"/>
      <c r="G134" s="430"/>
      <c r="H134" s="91"/>
    </row>
    <row r="135" spans="1:8" x14ac:dyDescent="0.2">
      <c r="A135" s="95"/>
      <c r="B135" s="93" t="s">
        <v>139</v>
      </c>
      <c r="C135" s="96"/>
      <c r="H135" s="91"/>
    </row>
    <row r="136" spans="1:8" x14ac:dyDescent="0.2">
      <c r="A136" s="97"/>
      <c r="B136" s="98" t="s">
        <v>141</v>
      </c>
      <c r="C136" s="99"/>
      <c r="D136" s="431" t="s">
        <v>487</v>
      </c>
      <c r="E136" s="429"/>
      <c r="F136" s="429"/>
      <c r="G136" s="430"/>
      <c r="H136" s="100"/>
    </row>
    <row r="137" spans="1:8" x14ac:dyDescent="0.2">
      <c r="A137" s="101"/>
      <c r="B137" s="102" t="s">
        <v>143</v>
      </c>
      <c r="C137" s="102"/>
      <c r="D137" s="103"/>
      <c r="E137" s="104"/>
      <c r="F137" s="105" t="s">
        <v>145</v>
      </c>
      <c r="G137" s="106"/>
      <c r="H137" s="107"/>
    </row>
    <row r="138" spans="1:8" x14ac:dyDescent="0.2">
      <c r="A138" s="108"/>
      <c r="B138" s="109" t="s">
        <v>146</v>
      </c>
      <c r="C138" s="109"/>
      <c r="D138" s="110" t="s">
        <v>147</v>
      </c>
      <c r="E138" s="111"/>
      <c r="F138" s="112" t="s">
        <v>148</v>
      </c>
      <c r="G138" s="113" t="s">
        <v>439</v>
      </c>
      <c r="H138" s="114"/>
    </row>
    <row r="139" spans="1:8" ht="25.5" x14ac:dyDescent="0.2">
      <c r="A139" s="115" t="s">
        <v>150</v>
      </c>
      <c r="B139" s="116" t="s">
        <v>151</v>
      </c>
      <c r="C139" s="116" t="s">
        <v>440</v>
      </c>
      <c r="D139" s="116" t="s">
        <v>153</v>
      </c>
      <c r="E139" s="116" t="s">
        <v>441</v>
      </c>
      <c r="F139" s="117" t="s">
        <v>113</v>
      </c>
      <c r="G139" s="423" t="s">
        <v>155</v>
      </c>
      <c r="H139" s="424"/>
    </row>
    <row r="140" spans="1:8" ht="24" x14ac:dyDescent="0.2">
      <c r="A140" s="119">
        <v>1</v>
      </c>
      <c r="B140" s="125" t="s">
        <v>159</v>
      </c>
      <c r="C140" s="125"/>
      <c r="D140" s="126" t="s">
        <v>161</v>
      </c>
      <c r="E140" s="121"/>
      <c r="F140" s="68" t="s">
        <v>122</v>
      </c>
      <c r="G140" s="425"/>
      <c r="H140" s="426"/>
    </row>
    <row r="141" spans="1:8" ht="60" x14ac:dyDescent="0.2">
      <c r="A141" s="119">
        <v>2</v>
      </c>
      <c r="B141" s="125" t="s">
        <v>442</v>
      </c>
      <c r="C141" s="125"/>
      <c r="D141" s="126" t="s">
        <v>443</v>
      </c>
      <c r="E141" s="121"/>
      <c r="F141" s="68" t="s">
        <v>122</v>
      </c>
      <c r="G141" s="123"/>
      <c r="H141" s="124"/>
    </row>
    <row r="142" spans="1:8" ht="36.75" x14ac:dyDescent="0.2">
      <c r="A142" s="119">
        <v>3</v>
      </c>
      <c r="B142" s="129" t="s">
        <v>444</v>
      </c>
      <c r="C142" s="129"/>
      <c r="D142" s="130" t="s">
        <v>445</v>
      </c>
      <c r="E142" s="165"/>
      <c r="F142" s="68" t="s">
        <v>122</v>
      </c>
      <c r="G142" s="416"/>
      <c r="H142" s="417"/>
    </row>
    <row r="143" spans="1:8" x14ac:dyDescent="0.2">
      <c r="A143" s="119"/>
      <c r="B143" s="150"/>
      <c r="C143" s="150"/>
      <c r="D143" s="74" t="s">
        <v>164</v>
      </c>
      <c r="E143" s="151"/>
      <c r="F143" s="68" t="s">
        <v>122</v>
      </c>
      <c r="G143" s="416"/>
      <c r="H143" s="417"/>
    </row>
    <row r="144" spans="1:8" ht="25.5" x14ac:dyDescent="0.2">
      <c r="A144" s="119"/>
      <c r="B144" s="142"/>
      <c r="C144" s="120"/>
      <c r="D144" s="66" t="s">
        <v>446</v>
      </c>
      <c r="E144" s="133"/>
      <c r="F144" s="68" t="s">
        <v>122</v>
      </c>
      <c r="G144" s="416"/>
      <c r="H144" s="417"/>
    </row>
    <row r="145" spans="1:8" x14ac:dyDescent="0.2">
      <c r="A145" s="119"/>
      <c r="B145" s="142"/>
      <c r="C145" s="120"/>
      <c r="D145" s="120" t="s">
        <v>447</v>
      </c>
      <c r="E145" s="133"/>
      <c r="F145" s="68" t="s">
        <v>122</v>
      </c>
      <c r="G145" s="416"/>
      <c r="H145" s="417"/>
    </row>
    <row r="146" spans="1:8" x14ac:dyDescent="0.2">
      <c r="A146" s="119"/>
      <c r="B146" s="142"/>
      <c r="C146" s="120"/>
      <c r="D146" s="120" t="s">
        <v>448</v>
      </c>
      <c r="E146" s="133"/>
      <c r="F146" s="68" t="s">
        <v>122</v>
      </c>
      <c r="G146" s="416"/>
      <c r="H146" s="417"/>
    </row>
    <row r="147" spans="1:8" ht="25.5" x14ac:dyDescent="0.2">
      <c r="A147" s="119"/>
      <c r="B147" s="120"/>
      <c r="C147" s="120"/>
      <c r="D147" s="120" t="s">
        <v>449</v>
      </c>
      <c r="E147" s="133"/>
      <c r="F147" s="68" t="s">
        <v>122</v>
      </c>
      <c r="G147" s="416"/>
      <c r="H147" s="417"/>
    </row>
    <row r="148" spans="1:8" x14ac:dyDescent="0.2">
      <c r="A148" s="119"/>
      <c r="B148" s="120"/>
      <c r="C148" s="120"/>
      <c r="D148" s="120" t="s">
        <v>450</v>
      </c>
      <c r="E148" s="133"/>
      <c r="F148" s="68" t="s">
        <v>122</v>
      </c>
      <c r="G148" s="131"/>
      <c r="H148" s="132"/>
    </row>
    <row r="149" spans="1:8" x14ac:dyDescent="0.2">
      <c r="A149" s="119"/>
      <c r="B149" s="120"/>
      <c r="C149" s="120"/>
      <c r="D149" s="120" t="s">
        <v>470</v>
      </c>
      <c r="E149" s="133"/>
      <c r="F149" s="68" t="s">
        <v>122</v>
      </c>
      <c r="G149" s="131"/>
      <c r="H149" s="132"/>
    </row>
    <row r="150" spans="1:8" ht="25.5" x14ac:dyDescent="0.2">
      <c r="A150" s="119"/>
      <c r="B150" s="120"/>
      <c r="C150" s="120"/>
      <c r="D150" s="120" t="s">
        <v>488</v>
      </c>
      <c r="E150" s="133"/>
      <c r="F150" s="68" t="s">
        <v>122</v>
      </c>
      <c r="G150" s="131"/>
      <c r="H150" s="132"/>
    </row>
    <row r="151" spans="1:8" ht="25.5" x14ac:dyDescent="0.2">
      <c r="A151" s="119">
        <v>4</v>
      </c>
      <c r="B151" s="120" t="s">
        <v>489</v>
      </c>
      <c r="C151" s="120"/>
      <c r="D151" s="120" t="s">
        <v>490</v>
      </c>
      <c r="E151" s="133"/>
      <c r="F151" s="68" t="s">
        <v>122</v>
      </c>
      <c r="G151" s="131"/>
      <c r="H151" s="132"/>
    </row>
    <row r="152" spans="1:8" x14ac:dyDescent="0.2">
      <c r="A152" s="119"/>
      <c r="B152" s="120"/>
      <c r="C152" s="120"/>
      <c r="D152" s="120" t="s">
        <v>491</v>
      </c>
      <c r="E152" s="133"/>
      <c r="F152" s="68" t="s">
        <v>122</v>
      </c>
      <c r="G152" s="131"/>
      <c r="H152" s="132"/>
    </row>
    <row r="153" spans="1:8" x14ac:dyDescent="0.2">
      <c r="A153" s="119"/>
      <c r="B153" s="120"/>
      <c r="C153" s="120"/>
      <c r="D153" s="120" t="s">
        <v>492</v>
      </c>
      <c r="E153" s="133"/>
      <c r="F153" s="68" t="s">
        <v>122</v>
      </c>
      <c r="G153" s="131"/>
      <c r="H153" s="132"/>
    </row>
    <row r="154" spans="1:8" x14ac:dyDescent="0.2">
      <c r="A154" s="119">
        <v>5</v>
      </c>
      <c r="B154" s="120" t="s">
        <v>493</v>
      </c>
      <c r="C154" s="120"/>
      <c r="D154" s="120" t="s">
        <v>494</v>
      </c>
      <c r="E154" s="133"/>
      <c r="F154" s="68" t="s">
        <v>122</v>
      </c>
      <c r="G154" s="131"/>
      <c r="H154" s="132"/>
    </row>
    <row r="155" spans="1:8" ht="25.5" x14ac:dyDescent="0.2">
      <c r="A155" s="119">
        <v>6</v>
      </c>
      <c r="B155" s="120" t="s">
        <v>495</v>
      </c>
      <c r="C155" s="120"/>
      <c r="D155" s="120" t="s">
        <v>496</v>
      </c>
      <c r="E155" s="133"/>
      <c r="F155" s="68" t="s">
        <v>122</v>
      </c>
      <c r="G155" s="131"/>
      <c r="H155" s="132"/>
    </row>
    <row r="156" spans="1:8" ht="25.5" x14ac:dyDescent="0.2">
      <c r="A156" s="119">
        <v>7</v>
      </c>
      <c r="B156" s="120" t="s">
        <v>209</v>
      </c>
      <c r="C156" s="120"/>
      <c r="D156" s="120" t="s">
        <v>210</v>
      </c>
      <c r="E156" s="133"/>
      <c r="F156" s="68" t="s">
        <v>122</v>
      </c>
      <c r="G156" s="131"/>
      <c r="H156" s="132"/>
    </row>
    <row r="157" spans="1:8" x14ac:dyDescent="0.2">
      <c r="A157" s="119"/>
      <c r="B157" s="120"/>
      <c r="C157" s="120"/>
      <c r="D157" s="120"/>
      <c r="E157" s="133"/>
      <c r="F157" s="68" t="s">
        <v>122</v>
      </c>
      <c r="G157" s="432"/>
      <c r="H157" s="433"/>
    </row>
    <row r="158" spans="1:8" x14ac:dyDescent="0.2">
      <c r="A158" s="119"/>
      <c r="B158" s="120"/>
      <c r="C158" s="120"/>
      <c r="D158" s="120"/>
      <c r="E158" s="133"/>
      <c r="F158" s="68" t="s">
        <v>122</v>
      </c>
      <c r="G158" s="432"/>
      <c r="H158" s="433"/>
    </row>
    <row r="159" spans="1:8" x14ac:dyDescent="0.2">
      <c r="A159" s="119"/>
      <c r="B159" s="120"/>
      <c r="C159" s="120"/>
      <c r="D159" s="120"/>
      <c r="E159" s="133"/>
      <c r="F159" s="68" t="s">
        <v>122</v>
      </c>
      <c r="G159" s="432"/>
      <c r="H159" s="433"/>
    </row>
    <row r="160" spans="1:8" x14ac:dyDescent="0.2">
      <c r="A160" s="119"/>
      <c r="B160" s="120"/>
      <c r="C160" s="120"/>
      <c r="D160" s="120"/>
      <c r="E160" s="133"/>
      <c r="F160" s="68" t="s">
        <v>122</v>
      </c>
      <c r="G160" s="432"/>
      <c r="H160" s="433"/>
    </row>
    <row r="161" spans="1:8" x14ac:dyDescent="0.2">
      <c r="A161" s="119"/>
      <c r="B161" s="120"/>
      <c r="C161" s="120"/>
      <c r="D161" s="120"/>
      <c r="E161" s="133"/>
      <c r="F161" s="68" t="s">
        <v>122</v>
      </c>
      <c r="G161" s="432"/>
      <c r="H161" s="433"/>
    </row>
    <row r="162" spans="1:8" x14ac:dyDescent="0.2">
      <c r="A162" s="119"/>
      <c r="B162" s="120"/>
      <c r="C162" s="120"/>
      <c r="D162" s="120"/>
      <c r="E162" s="133"/>
      <c r="F162" s="68" t="s">
        <v>122</v>
      </c>
      <c r="G162" s="416"/>
      <c r="H162" s="417"/>
    </row>
    <row r="163" spans="1:8" x14ac:dyDescent="0.2">
      <c r="A163" s="134"/>
      <c r="B163" s="135" t="s">
        <v>230</v>
      </c>
      <c r="C163" s="135"/>
      <c r="D163" s="136"/>
      <c r="E163" s="137"/>
      <c r="F163" s="68" t="s">
        <v>122</v>
      </c>
      <c r="G163" s="418"/>
      <c r="H163" s="419"/>
    </row>
    <row r="166" spans="1:8" ht="15.75" x14ac:dyDescent="0.2">
      <c r="A166" s="411" t="s">
        <v>497</v>
      </c>
      <c r="B166" s="411"/>
      <c r="C166" s="411"/>
      <c r="D166" s="411"/>
      <c r="E166" s="411"/>
      <c r="F166" s="411"/>
      <c r="G166" s="411"/>
      <c r="H166" s="411"/>
    </row>
    <row r="167" spans="1:8" ht="36" x14ac:dyDescent="0.2">
      <c r="A167" s="85"/>
      <c r="B167" s="86" t="s">
        <v>131</v>
      </c>
      <c r="C167" s="86"/>
      <c r="D167" s="87" t="s">
        <v>429</v>
      </c>
      <c r="E167" s="88"/>
      <c r="F167" s="89" t="s">
        <v>133</v>
      </c>
      <c r="G167" s="90" t="s">
        <v>486</v>
      </c>
      <c r="H167" s="91"/>
    </row>
    <row r="168" spans="1:8" x14ac:dyDescent="0.2">
      <c r="A168" s="92"/>
      <c r="B168" s="93" t="s">
        <v>135</v>
      </c>
      <c r="C168" s="94"/>
      <c r="D168" s="427" t="s">
        <v>136</v>
      </c>
      <c r="E168" s="428"/>
      <c r="F168" s="429"/>
      <c r="G168" s="430"/>
      <c r="H168" s="91"/>
    </row>
    <row r="169" spans="1:8" x14ac:dyDescent="0.2">
      <c r="A169" s="95"/>
      <c r="B169" s="93" t="s">
        <v>137</v>
      </c>
      <c r="C169" s="94"/>
      <c r="D169" s="427" t="s">
        <v>138</v>
      </c>
      <c r="E169" s="428"/>
      <c r="F169" s="429"/>
      <c r="G169" s="430"/>
      <c r="H169" s="91"/>
    </row>
    <row r="170" spans="1:8" x14ac:dyDescent="0.2">
      <c r="A170" s="95"/>
      <c r="B170" s="93" t="s">
        <v>139</v>
      </c>
      <c r="C170" s="96"/>
      <c r="H170" s="91"/>
    </row>
    <row r="171" spans="1:8" x14ac:dyDescent="0.2">
      <c r="A171" s="97"/>
      <c r="B171" s="98" t="s">
        <v>141</v>
      </c>
      <c r="C171" s="99"/>
      <c r="D171" s="431" t="s">
        <v>487</v>
      </c>
      <c r="E171" s="429"/>
      <c r="F171" s="429"/>
      <c r="G171" s="430"/>
      <c r="H171" s="100"/>
    </row>
    <row r="172" spans="1:8" x14ac:dyDescent="0.2">
      <c r="A172" s="101"/>
      <c r="B172" s="102" t="s">
        <v>143</v>
      </c>
      <c r="C172" s="102"/>
      <c r="D172" s="103"/>
      <c r="E172" s="104"/>
      <c r="F172" s="105" t="s">
        <v>145</v>
      </c>
      <c r="G172" s="106"/>
      <c r="H172" s="107"/>
    </row>
    <row r="173" spans="1:8" x14ac:dyDescent="0.2">
      <c r="A173" s="108"/>
      <c r="B173" s="109" t="s">
        <v>146</v>
      </c>
      <c r="C173" s="109"/>
      <c r="D173" s="110" t="s">
        <v>147</v>
      </c>
      <c r="E173" s="111"/>
      <c r="F173" s="112" t="s">
        <v>148</v>
      </c>
      <c r="G173" s="113" t="s">
        <v>439</v>
      </c>
      <c r="H173" s="114"/>
    </row>
    <row r="174" spans="1:8" ht="25.5" x14ac:dyDescent="0.2">
      <c r="A174" s="115" t="s">
        <v>150</v>
      </c>
      <c r="B174" s="116" t="s">
        <v>151</v>
      </c>
      <c r="C174" s="116" t="s">
        <v>440</v>
      </c>
      <c r="D174" s="116" t="s">
        <v>153</v>
      </c>
      <c r="E174" s="116" t="s">
        <v>441</v>
      </c>
      <c r="F174" s="117" t="s">
        <v>113</v>
      </c>
      <c r="G174" s="423" t="s">
        <v>155</v>
      </c>
      <c r="H174" s="424"/>
    </row>
    <row r="175" spans="1:8" ht="24" x14ac:dyDescent="0.2">
      <c r="A175" s="119">
        <v>1</v>
      </c>
      <c r="B175" s="125" t="s">
        <v>159</v>
      </c>
      <c r="C175" s="125"/>
      <c r="D175" s="126" t="s">
        <v>161</v>
      </c>
      <c r="E175" s="121"/>
      <c r="F175" s="68" t="s">
        <v>122</v>
      </c>
      <c r="G175" s="425"/>
      <c r="H175" s="426"/>
    </row>
    <row r="176" spans="1:8" ht="60" x14ac:dyDescent="0.2">
      <c r="A176" s="119">
        <v>2</v>
      </c>
      <c r="B176" s="125" t="s">
        <v>442</v>
      </c>
      <c r="C176" s="125"/>
      <c r="D176" s="126" t="s">
        <v>443</v>
      </c>
      <c r="E176" s="121"/>
      <c r="F176" s="68" t="s">
        <v>122</v>
      </c>
      <c r="G176" s="123"/>
      <c r="H176" s="124"/>
    </row>
    <row r="177" spans="1:8" ht="36.75" x14ac:dyDescent="0.2">
      <c r="A177" s="119">
        <v>3</v>
      </c>
      <c r="B177" s="129" t="s">
        <v>444</v>
      </c>
      <c r="C177" s="129"/>
      <c r="D177" s="130" t="s">
        <v>445</v>
      </c>
      <c r="E177" s="165"/>
      <c r="F177" s="68" t="s">
        <v>122</v>
      </c>
      <c r="G177" s="416"/>
      <c r="H177" s="417"/>
    </row>
    <row r="178" spans="1:8" x14ac:dyDescent="0.2">
      <c r="A178" s="119"/>
      <c r="B178" s="150"/>
      <c r="C178" s="150"/>
      <c r="D178" s="74" t="s">
        <v>164</v>
      </c>
      <c r="E178" s="151"/>
      <c r="F178" s="68" t="s">
        <v>122</v>
      </c>
      <c r="G178" s="416"/>
      <c r="H178" s="417"/>
    </row>
    <row r="179" spans="1:8" ht="25.5" x14ac:dyDescent="0.2">
      <c r="A179" s="119"/>
      <c r="B179" s="142"/>
      <c r="C179" s="120"/>
      <c r="D179" s="66" t="s">
        <v>446</v>
      </c>
      <c r="E179" s="133"/>
      <c r="F179" s="68" t="s">
        <v>122</v>
      </c>
      <c r="G179" s="416"/>
      <c r="H179" s="417"/>
    </row>
    <row r="180" spans="1:8" x14ac:dyDescent="0.2">
      <c r="A180" s="119"/>
      <c r="B180" s="142"/>
      <c r="C180" s="120"/>
      <c r="D180" s="120" t="s">
        <v>447</v>
      </c>
      <c r="E180" s="133"/>
      <c r="F180" s="68" t="s">
        <v>122</v>
      </c>
      <c r="G180" s="416"/>
      <c r="H180" s="417"/>
    </row>
    <row r="181" spans="1:8" x14ac:dyDescent="0.2">
      <c r="A181" s="119"/>
      <c r="B181" s="142"/>
      <c r="C181" s="120"/>
      <c r="D181" s="120" t="s">
        <v>448</v>
      </c>
      <c r="E181" s="133"/>
      <c r="F181" s="68" t="s">
        <v>122</v>
      </c>
      <c r="G181" s="416"/>
      <c r="H181" s="417"/>
    </row>
    <row r="182" spans="1:8" ht="25.5" x14ac:dyDescent="0.2">
      <c r="A182" s="119"/>
      <c r="B182" s="120"/>
      <c r="C182" s="120"/>
      <c r="D182" s="120" t="s">
        <v>449</v>
      </c>
      <c r="E182" s="133"/>
      <c r="F182" s="68" t="s">
        <v>122</v>
      </c>
      <c r="G182" s="416"/>
      <c r="H182" s="417"/>
    </row>
    <row r="183" spans="1:8" x14ac:dyDescent="0.2">
      <c r="A183" s="119"/>
      <c r="B183" s="120"/>
      <c r="C183" s="120"/>
      <c r="D183" s="120" t="s">
        <v>450</v>
      </c>
      <c r="E183" s="133"/>
      <c r="F183" s="68" t="s">
        <v>122</v>
      </c>
      <c r="G183" s="131"/>
      <c r="H183" s="132"/>
    </row>
    <row r="184" spans="1:8" x14ac:dyDescent="0.2">
      <c r="A184" s="119"/>
      <c r="B184" s="120"/>
      <c r="C184" s="120"/>
      <c r="D184" s="120" t="s">
        <v>470</v>
      </c>
      <c r="E184" s="133"/>
      <c r="F184" s="68" t="s">
        <v>122</v>
      </c>
      <c r="G184" s="131"/>
      <c r="H184" s="132"/>
    </row>
    <row r="185" spans="1:8" ht="25.5" x14ac:dyDescent="0.2">
      <c r="A185" s="119"/>
      <c r="B185" s="120"/>
      <c r="C185" s="120"/>
      <c r="D185" s="120" t="s">
        <v>488</v>
      </c>
      <c r="E185" s="133"/>
      <c r="F185" s="68" t="s">
        <v>122</v>
      </c>
      <c r="G185" s="131"/>
      <c r="H185" s="132"/>
    </row>
    <row r="186" spans="1:8" x14ac:dyDescent="0.2">
      <c r="A186" s="119">
        <v>4</v>
      </c>
      <c r="B186" s="120" t="s">
        <v>498</v>
      </c>
      <c r="C186" s="120"/>
      <c r="D186" s="120" t="s">
        <v>499</v>
      </c>
      <c r="E186" s="133"/>
      <c r="F186" s="68" t="s">
        <v>122</v>
      </c>
      <c r="G186" s="131"/>
      <c r="H186" s="132"/>
    </row>
    <row r="187" spans="1:8" x14ac:dyDescent="0.2">
      <c r="A187" s="119"/>
      <c r="B187" s="120"/>
      <c r="C187" s="120"/>
      <c r="D187" s="120" t="s">
        <v>500</v>
      </c>
      <c r="E187" s="133"/>
      <c r="F187" s="68" t="s">
        <v>122</v>
      </c>
      <c r="G187" s="131"/>
      <c r="H187" s="132"/>
    </row>
    <row r="188" spans="1:8" x14ac:dyDescent="0.2">
      <c r="A188" s="119"/>
      <c r="B188" s="120"/>
      <c r="C188" s="120"/>
      <c r="D188" s="120" t="s">
        <v>501</v>
      </c>
      <c r="E188" s="133"/>
      <c r="F188" s="68" t="s">
        <v>122</v>
      </c>
      <c r="G188" s="131"/>
      <c r="H188" s="132"/>
    </row>
    <row r="189" spans="1:8" ht="25.5" x14ac:dyDescent="0.2">
      <c r="A189" s="119">
        <v>5</v>
      </c>
      <c r="B189" s="120" t="s">
        <v>209</v>
      </c>
      <c r="C189" s="120"/>
      <c r="D189" s="120" t="s">
        <v>210</v>
      </c>
      <c r="E189" s="133"/>
      <c r="F189" s="68" t="s">
        <v>122</v>
      </c>
      <c r="G189" s="131"/>
      <c r="H189" s="132"/>
    </row>
    <row r="190" spans="1:8" x14ac:dyDescent="0.2">
      <c r="A190" s="119"/>
      <c r="B190" s="120"/>
      <c r="C190" s="120"/>
      <c r="D190" s="120"/>
      <c r="E190" s="133"/>
      <c r="F190" s="68" t="s">
        <v>122</v>
      </c>
      <c r="G190" s="432"/>
      <c r="H190" s="433"/>
    </row>
    <row r="191" spans="1:8" x14ac:dyDescent="0.2">
      <c r="A191" s="119"/>
      <c r="B191" s="120"/>
      <c r="C191" s="120"/>
      <c r="D191" s="120"/>
      <c r="E191" s="133"/>
      <c r="F191" s="68" t="s">
        <v>122</v>
      </c>
      <c r="G191" s="432"/>
      <c r="H191" s="433"/>
    </row>
    <row r="192" spans="1:8" x14ac:dyDescent="0.2">
      <c r="A192" s="119"/>
      <c r="B192" s="120"/>
      <c r="C192" s="120"/>
      <c r="D192" s="120"/>
      <c r="E192" s="133"/>
      <c r="F192" s="68" t="s">
        <v>122</v>
      </c>
      <c r="G192" s="432"/>
      <c r="H192" s="433"/>
    </row>
    <row r="193" spans="1:8" x14ac:dyDescent="0.2">
      <c r="A193" s="119"/>
      <c r="B193" s="120"/>
      <c r="C193" s="120"/>
      <c r="D193" s="120"/>
      <c r="E193" s="133"/>
      <c r="F193" s="68" t="s">
        <v>122</v>
      </c>
      <c r="G193" s="432"/>
      <c r="H193" s="433"/>
    </row>
    <row r="194" spans="1:8" x14ac:dyDescent="0.2">
      <c r="A194" s="119"/>
      <c r="B194" s="120"/>
      <c r="C194" s="120"/>
      <c r="D194" s="120"/>
      <c r="E194" s="133"/>
      <c r="F194" s="68" t="s">
        <v>122</v>
      </c>
      <c r="G194" s="432"/>
      <c r="H194" s="433"/>
    </row>
    <row r="195" spans="1:8" x14ac:dyDescent="0.2">
      <c r="A195" s="119"/>
      <c r="B195" s="120"/>
      <c r="C195" s="120"/>
      <c r="D195" s="120"/>
      <c r="E195" s="133"/>
      <c r="F195" s="68" t="s">
        <v>122</v>
      </c>
      <c r="G195" s="416"/>
      <c r="H195" s="417"/>
    </row>
    <row r="196" spans="1:8" x14ac:dyDescent="0.2">
      <c r="A196" s="134"/>
      <c r="B196" s="135" t="s">
        <v>230</v>
      </c>
      <c r="C196" s="135"/>
      <c r="D196" s="136"/>
      <c r="E196" s="137"/>
      <c r="F196" s="68" t="s">
        <v>122</v>
      </c>
      <c r="G196" s="418"/>
      <c r="H196" s="419"/>
    </row>
    <row r="200" spans="1:8" ht="15.75" x14ac:dyDescent="0.2">
      <c r="A200" s="411" t="s">
        <v>502</v>
      </c>
      <c r="B200" s="411"/>
      <c r="C200" s="411"/>
      <c r="D200" s="411"/>
      <c r="E200" s="411"/>
      <c r="F200" s="411"/>
      <c r="G200" s="411"/>
      <c r="H200" s="411"/>
    </row>
    <row r="201" spans="1:8" ht="60" x14ac:dyDescent="0.2">
      <c r="A201" s="85"/>
      <c r="B201" s="86" t="s">
        <v>131</v>
      </c>
      <c r="C201" s="86"/>
      <c r="D201" s="87" t="s">
        <v>430</v>
      </c>
      <c r="E201" s="88"/>
      <c r="F201" s="89" t="s">
        <v>133</v>
      </c>
      <c r="G201" s="90" t="s">
        <v>486</v>
      </c>
      <c r="H201" s="91"/>
    </row>
    <row r="202" spans="1:8" x14ac:dyDescent="0.2">
      <c r="A202" s="92"/>
      <c r="B202" s="93" t="s">
        <v>135</v>
      </c>
      <c r="C202" s="94"/>
      <c r="D202" s="427" t="s">
        <v>136</v>
      </c>
      <c r="E202" s="428"/>
      <c r="F202" s="429"/>
      <c r="G202" s="430"/>
      <c r="H202" s="91"/>
    </row>
    <row r="203" spans="1:8" x14ac:dyDescent="0.2">
      <c r="A203" s="95"/>
      <c r="B203" s="93" t="s">
        <v>137</v>
      </c>
      <c r="C203" s="94"/>
      <c r="D203" s="427" t="s">
        <v>138</v>
      </c>
      <c r="E203" s="428"/>
      <c r="F203" s="429"/>
      <c r="G203" s="430"/>
      <c r="H203" s="91"/>
    </row>
    <row r="204" spans="1:8" x14ac:dyDescent="0.2">
      <c r="A204" s="95"/>
      <c r="B204" s="93" t="s">
        <v>139</v>
      </c>
      <c r="C204" s="96"/>
      <c r="H204" s="91"/>
    </row>
    <row r="205" spans="1:8" x14ac:dyDescent="0.2">
      <c r="A205" s="97"/>
      <c r="B205" s="98" t="s">
        <v>141</v>
      </c>
      <c r="C205" s="99"/>
      <c r="D205" s="431" t="s">
        <v>503</v>
      </c>
      <c r="E205" s="429"/>
      <c r="F205" s="429"/>
      <c r="G205" s="430"/>
      <c r="H205" s="100"/>
    </row>
    <row r="206" spans="1:8" x14ac:dyDescent="0.2">
      <c r="A206" s="101"/>
      <c r="B206" s="102" t="s">
        <v>143</v>
      </c>
      <c r="C206" s="102"/>
      <c r="D206" s="103"/>
      <c r="E206" s="104"/>
      <c r="F206" s="105" t="s">
        <v>145</v>
      </c>
      <c r="G206" s="106"/>
      <c r="H206" s="107"/>
    </row>
    <row r="207" spans="1:8" x14ac:dyDescent="0.2">
      <c r="A207" s="108"/>
      <c r="B207" s="109" t="s">
        <v>146</v>
      </c>
      <c r="C207" s="109"/>
      <c r="D207" s="110" t="s">
        <v>147</v>
      </c>
      <c r="E207" s="111"/>
      <c r="F207" s="112" t="s">
        <v>148</v>
      </c>
      <c r="G207" s="113" t="s">
        <v>439</v>
      </c>
      <c r="H207" s="114"/>
    </row>
    <row r="208" spans="1:8" ht="25.5" x14ac:dyDescent="0.2">
      <c r="A208" s="115" t="s">
        <v>150</v>
      </c>
      <c r="B208" s="116" t="s">
        <v>151</v>
      </c>
      <c r="C208" s="116" t="s">
        <v>440</v>
      </c>
      <c r="D208" s="116" t="s">
        <v>153</v>
      </c>
      <c r="E208" s="116" t="s">
        <v>441</v>
      </c>
      <c r="F208" s="117" t="s">
        <v>113</v>
      </c>
      <c r="G208" s="423" t="s">
        <v>155</v>
      </c>
      <c r="H208" s="424"/>
    </row>
    <row r="209" spans="1:8" ht="24" x14ac:dyDescent="0.2">
      <c r="A209" s="119">
        <v>1</v>
      </c>
      <c r="B209" s="125" t="s">
        <v>159</v>
      </c>
      <c r="C209" s="125"/>
      <c r="D209" s="126" t="s">
        <v>161</v>
      </c>
      <c r="E209" s="121"/>
      <c r="F209" s="68" t="s">
        <v>122</v>
      </c>
      <c r="G209" s="425"/>
      <c r="H209" s="426"/>
    </row>
    <row r="210" spans="1:8" ht="60" x14ac:dyDescent="0.2">
      <c r="A210" s="119">
        <v>2</v>
      </c>
      <c r="B210" s="125" t="s">
        <v>442</v>
      </c>
      <c r="C210" s="125"/>
      <c r="D210" s="126" t="s">
        <v>443</v>
      </c>
      <c r="E210" s="121"/>
      <c r="F210" s="68" t="s">
        <v>122</v>
      </c>
      <c r="G210" s="123"/>
      <c r="H210" s="124"/>
    </row>
    <row r="211" spans="1:8" ht="36.75" x14ac:dyDescent="0.2">
      <c r="A211" s="119">
        <v>3</v>
      </c>
      <c r="B211" s="129" t="s">
        <v>444</v>
      </c>
      <c r="C211" s="129"/>
      <c r="D211" s="130" t="s">
        <v>445</v>
      </c>
      <c r="E211" s="165"/>
      <c r="F211" s="68" t="s">
        <v>122</v>
      </c>
      <c r="G211" s="416"/>
      <c r="H211" s="417"/>
    </row>
    <row r="212" spans="1:8" x14ac:dyDescent="0.2">
      <c r="A212" s="119"/>
      <c r="B212" s="150"/>
      <c r="C212" s="150"/>
      <c r="D212" s="74" t="s">
        <v>164</v>
      </c>
      <c r="E212" s="151"/>
      <c r="F212" s="68" t="s">
        <v>122</v>
      </c>
      <c r="G212" s="416"/>
      <c r="H212" s="417"/>
    </row>
    <row r="213" spans="1:8" ht="25.5" x14ac:dyDescent="0.2">
      <c r="A213" s="119"/>
      <c r="B213" s="142"/>
      <c r="C213" s="120"/>
      <c r="D213" s="66" t="s">
        <v>446</v>
      </c>
      <c r="E213" s="133"/>
      <c r="F213" s="68" t="s">
        <v>122</v>
      </c>
      <c r="G213" s="416"/>
      <c r="H213" s="417"/>
    </row>
    <row r="214" spans="1:8" x14ac:dyDescent="0.2">
      <c r="A214" s="119"/>
      <c r="B214" s="142"/>
      <c r="C214" s="120"/>
      <c r="D214" s="120" t="s">
        <v>504</v>
      </c>
      <c r="E214" s="133"/>
      <c r="F214" s="68" t="s">
        <v>122</v>
      </c>
      <c r="G214" s="416"/>
      <c r="H214" s="417"/>
    </row>
    <row r="215" spans="1:8" x14ac:dyDescent="0.2">
      <c r="A215" s="119"/>
      <c r="B215" s="142"/>
      <c r="C215" s="120"/>
      <c r="D215" s="120" t="s">
        <v>448</v>
      </c>
      <c r="E215" s="133"/>
      <c r="F215" s="68" t="s">
        <v>122</v>
      </c>
      <c r="G215" s="416"/>
      <c r="H215" s="417"/>
    </row>
    <row r="216" spans="1:8" x14ac:dyDescent="0.2">
      <c r="A216" s="119"/>
      <c r="B216" s="120"/>
      <c r="C216" s="120"/>
      <c r="D216" s="120" t="s">
        <v>470</v>
      </c>
      <c r="E216" s="133"/>
      <c r="F216" s="68" t="s">
        <v>122</v>
      </c>
      <c r="G216" s="131"/>
      <c r="H216" s="132"/>
    </row>
    <row r="217" spans="1:8" ht="25.5" x14ac:dyDescent="0.2">
      <c r="A217" s="119"/>
      <c r="B217" s="120"/>
      <c r="C217" s="120"/>
      <c r="D217" s="120" t="s">
        <v>488</v>
      </c>
      <c r="E217" s="133"/>
      <c r="F217" s="68" t="s">
        <v>122</v>
      </c>
      <c r="G217" s="131"/>
      <c r="H217" s="132"/>
    </row>
    <row r="218" spans="1:8" ht="25.5" x14ac:dyDescent="0.2">
      <c r="A218" s="119">
        <v>4</v>
      </c>
      <c r="B218" s="120" t="s">
        <v>498</v>
      </c>
      <c r="C218" s="120"/>
      <c r="D218" s="120" t="s">
        <v>505</v>
      </c>
      <c r="E218" s="133"/>
      <c r="F218" s="68" t="s">
        <v>122</v>
      </c>
      <c r="G218" s="131"/>
      <c r="H218" s="132"/>
    </row>
    <row r="219" spans="1:8" x14ac:dyDescent="0.2">
      <c r="A219" s="119"/>
      <c r="B219" s="120"/>
      <c r="C219" s="120"/>
      <c r="D219" s="120" t="s">
        <v>506</v>
      </c>
      <c r="E219" s="133"/>
      <c r="F219" s="68" t="s">
        <v>122</v>
      </c>
      <c r="G219" s="131"/>
      <c r="H219" s="132"/>
    </row>
    <row r="220" spans="1:8" x14ac:dyDescent="0.2">
      <c r="A220" s="119"/>
      <c r="B220" s="120"/>
      <c r="C220" s="120"/>
      <c r="D220" s="120" t="s">
        <v>507</v>
      </c>
      <c r="E220" s="133"/>
      <c r="F220" s="68" t="s">
        <v>122</v>
      </c>
      <c r="G220" s="131"/>
      <c r="H220" s="132"/>
    </row>
    <row r="221" spans="1:8" ht="25.5" x14ac:dyDescent="0.2">
      <c r="A221" s="119">
        <v>5</v>
      </c>
      <c r="B221" s="120" t="s">
        <v>209</v>
      </c>
      <c r="C221" s="120"/>
      <c r="D221" s="120" t="s">
        <v>210</v>
      </c>
      <c r="E221" s="133"/>
      <c r="F221" s="68" t="s">
        <v>122</v>
      </c>
      <c r="G221" s="131"/>
      <c r="H221" s="132"/>
    </row>
    <row r="222" spans="1:8" x14ac:dyDescent="0.2">
      <c r="A222" s="119"/>
      <c r="B222" s="120"/>
      <c r="C222" s="120"/>
      <c r="D222" s="120"/>
      <c r="E222" s="133"/>
      <c r="F222" s="68" t="s">
        <v>122</v>
      </c>
      <c r="G222" s="432"/>
      <c r="H222" s="433"/>
    </row>
    <row r="223" spans="1:8" x14ac:dyDescent="0.2">
      <c r="A223" s="119"/>
      <c r="B223" s="120"/>
      <c r="C223" s="120"/>
      <c r="D223" s="120"/>
      <c r="E223" s="133"/>
      <c r="F223" s="68" t="s">
        <v>122</v>
      </c>
      <c r="G223" s="432"/>
      <c r="H223" s="433"/>
    </row>
    <row r="224" spans="1:8" x14ac:dyDescent="0.2">
      <c r="A224" s="119"/>
      <c r="B224" s="120"/>
      <c r="C224" s="120"/>
      <c r="D224" s="120"/>
      <c r="E224" s="133"/>
      <c r="F224" s="68" t="s">
        <v>122</v>
      </c>
      <c r="G224" s="432"/>
      <c r="H224" s="433"/>
    </row>
    <row r="225" spans="1:8" x14ac:dyDescent="0.2">
      <c r="A225" s="119"/>
      <c r="B225" s="120"/>
      <c r="C225" s="120"/>
      <c r="D225" s="120"/>
      <c r="E225" s="133"/>
      <c r="F225" s="68" t="s">
        <v>122</v>
      </c>
      <c r="G225" s="432"/>
      <c r="H225" s="433"/>
    </row>
    <row r="226" spans="1:8" x14ac:dyDescent="0.2">
      <c r="A226" s="119"/>
      <c r="B226" s="120"/>
      <c r="C226" s="120"/>
      <c r="D226" s="120"/>
      <c r="E226" s="133"/>
      <c r="F226" s="68" t="s">
        <v>122</v>
      </c>
      <c r="G226" s="432"/>
      <c r="H226" s="433"/>
    </row>
    <row r="227" spans="1:8" x14ac:dyDescent="0.2">
      <c r="A227" s="119"/>
      <c r="B227" s="120"/>
      <c r="C227" s="120"/>
      <c r="D227" s="120"/>
      <c r="E227" s="133"/>
      <c r="F227" s="68" t="s">
        <v>122</v>
      </c>
      <c r="G227" s="416"/>
      <c r="H227" s="417"/>
    </row>
    <row r="228" spans="1:8" x14ac:dyDescent="0.2">
      <c r="A228" s="134"/>
      <c r="B228" s="135" t="s">
        <v>230</v>
      </c>
      <c r="C228" s="135"/>
      <c r="D228" s="136"/>
      <c r="E228" s="137"/>
      <c r="F228" s="68" t="s">
        <v>122</v>
      </c>
      <c r="G228" s="418"/>
      <c r="H228" s="419"/>
    </row>
    <row r="232" spans="1:8" ht="15.75" x14ac:dyDescent="0.2">
      <c r="A232" s="411" t="s">
        <v>508</v>
      </c>
      <c r="B232" s="411"/>
      <c r="C232" s="411"/>
      <c r="D232" s="411"/>
      <c r="E232" s="411"/>
      <c r="F232" s="411"/>
      <c r="G232" s="411"/>
      <c r="H232" s="411"/>
    </row>
    <row r="233" spans="1:8" ht="60" x14ac:dyDescent="0.2">
      <c r="A233" s="85"/>
      <c r="B233" s="86" t="s">
        <v>131</v>
      </c>
      <c r="C233" s="86"/>
      <c r="D233" s="87" t="s">
        <v>431</v>
      </c>
      <c r="E233" s="88"/>
      <c r="F233" s="89" t="s">
        <v>133</v>
      </c>
      <c r="G233" s="90" t="s">
        <v>486</v>
      </c>
      <c r="H233" s="91"/>
    </row>
    <row r="234" spans="1:8" x14ac:dyDescent="0.2">
      <c r="A234" s="92"/>
      <c r="B234" s="93" t="s">
        <v>135</v>
      </c>
      <c r="C234" s="94"/>
      <c r="D234" s="427" t="s">
        <v>136</v>
      </c>
      <c r="E234" s="428"/>
      <c r="F234" s="429"/>
      <c r="G234" s="430"/>
      <c r="H234" s="91"/>
    </row>
    <row r="235" spans="1:8" x14ac:dyDescent="0.2">
      <c r="A235" s="95"/>
      <c r="B235" s="93" t="s">
        <v>137</v>
      </c>
      <c r="C235" s="94"/>
      <c r="D235" s="427" t="s">
        <v>138</v>
      </c>
      <c r="E235" s="428"/>
      <c r="F235" s="429"/>
      <c r="G235" s="430"/>
      <c r="H235" s="91"/>
    </row>
    <row r="236" spans="1:8" x14ac:dyDescent="0.2">
      <c r="A236" s="95"/>
      <c r="B236" s="93" t="s">
        <v>139</v>
      </c>
      <c r="C236" s="96"/>
      <c r="H236" s="91"/>
    </row>
    <row r="237" spans="1:8" x14ac:dyDescent="0.2">
      <c r="A237" s="97"/>
      <c r="B237" s="98" t="s">
        <v>141</v>
      </c>
      <c r="C237" s="99"/>
      <c r="D237" s="431" t="s">
        <v>503</v>
      </c>
      <c r="E237" s="429"/>
      <c r="F237" s="429"/>
      <c r="G237" s="430"/>
      <c r="H237" s="100"/>
    </row>
    <row r="238" spans="1:8" x14ac:dyDescent="0.2">
      <c r="A238" s="101"/>
      <c r="B238" s="102" t="s">
        <v>143</v>
      </c>
      <c r="C238" s="102"/>
      <c r="D238" s="103"/>
      <c r="E238" s="104"/>
      <c r="F238" s="105" t="s">
        <v>145</v>
      </c>
      <c r="G238" s="106"/>
      <c r="H238" s="107"/>
    </row>
    <row r="239" spans="1:8" x14ac:dyDescent="0.2">
      <c r="A239" s="108"/>
      <c r="B239" s="109" t="s">
        <v>146</v>
      </c>
      <c r="C239" s="109"/>
      <c r="D239" s="110" t="s">
        <v>147</v>
      </c>
      <c r="E239" s="111"/>
      <c r="F239" s="112" t="s">
        <v>148</v>
      </c>
      <c r="G239" s="113" t="s">
        <v>439</v>
      </c>
      <c r="H239" s="114"/>
    </row>
    <row r="240" spans="1:8" ht="25.5" x14ac:dyDescent="0.2">
      <c r="A240" s="115" t="s">
        <v>150</v>
      </c>
      <c r="B240" s="116" t="s">
        <v>151</v>
      </c>
      <c r="C240" s="116" t="s">
        <v>440</v>
      </c>
      <c r="D240" s="116" t="s">
        <v>153</v>
      </c>
      <c r="E240" s="116" t="s">
        <v>441</v>
      </c>
      <c r="F240" s="117" t="s">
        <v>113</v>
      </c>
      <c r="G240" s="423" t="s">
        <v>155</v>
      </c>
      <c r="H240" s="424"/>
    </row>
    <row r="241" spans="1:8" ht="24" x14ac:dyDescent="0.2">
      <c r="A241" s="119">
        <v>1</v>
      </c>
      <c r="B241" s="125" t="s">
        <v>159</v>
      </c>
      <c r="C241" s="125"/>
      <c r="D241" s="126" t="s">
        <v>161</v>
      </c>
      <c r="E241" s="121"/>
      <c r="F241" s="68" t="s">
        <v>122</v>
      </c>
      <c r="G241" s="425"/>
      <c r="H241" s="426"/>
    </row>
    <row r="242" spans="1:8" ht="60" x14ac:dyDescent="0.2">
      <c r="A242" s="119">
        <v>2</v>
      </c>
      <c r="B242" s="125" t="s">
        <v>442</v>
      </c>
      <c r="C242" s="125"/>
      <c r="D242" s="126" t="s">
        <v>443</v>
      </c>
      <c r="E242" s="121"/>
      <c r="F242" s="68" t="s">
        <v>122</v>
      </c>
      <c r="G242" s="123"/>
      <c r="H242" s="124"/>
    </row>
    <row r="243" spans="1:8" ht="36.75" x14ac:dyDescent="0.2">
      <c r="A243" s="119">
        <v>3</v>
      </c>
      <c r="B243" s="129" t="s">
        <v>444</v>
      </c>
      <c r="C243" s="129"/>
      <c r="D243" s="130" t="s">
        <v>445</v>
      </c>
      <c r="E243" s="165"/>
      <c r="F243" s="68" t="s">
        <v>122</v>
      </c>
      <c r="G243" s="416"/>
      <c r="H243" s="417"/>
    </row>
    <row r="244" spans="1:8" x14ac:dyDescent="0.2">
      <c r="A244" s="119"/>
      <c r="B244" s="150"/>
      <c r="C244" s="150"/>
      <c r="D244" s="74" t="s">
        <v>164</v>
      </c>
      <c r="E244" s="151"/>
      <c r="F244" s="68" t="s">
        <v>122</v>
      </c>
      <c r="G244" s="416"/>
      <c r="H244" s="417"/>
    </row>
    <row r="245" spans="1:8" ht="25.5" x14ac:dyDescent="0.2">
      <c r="A245" s="119"/>
      <c r="B245" s="142"/>
      <c r="C245" s="120"/>
      <c r="D245" s="66" t="s">
        <v>446</v>
      </c>
      <c r="E245" s="133"/>
      <c r="F245" s="68" t="s">
        <v>122</v>
      </c>
      <c r="G245" s="416"/>
      <c r="H245" s="417"/>
    </row>
    <row r="246" spans="1:8" x14ac:dyDescent="0.2">
      <c r="A246" s="119"/>
      <c r="B246" s="142"/>
      <c r="C246" s="120"/>
      <c r="D246" s="120" t="s">
        <v>504</v>
      </c>
      <c r="E246" s="133"/>
      <c r="F246" s="68" t="s">
        <v>122</v>
      </c>
      <c r="G246" s="416"/>
      <c r="H246" s="417"/>
    </row>
    <row r="247" spans="1:8" x14ac:dyDescent="0.2">
      <c r="A247" s="119"/>
      <c r="B247" s="142"/>
      <c r="C247" s="120"/>
      <c r="D247" s="120" t="s">
        <v>448</v>
      </c>
      <c r="E247" s="133"/>
      <c r="F247" s="68" t="s">
        <v>122</v>
      </c>
      <c r="G247" s="416"/>
      <c r="H247" s="417"/>
    </row>
    <row r="248" spans="1:8" x14ac:dyDescent="0.2">
      <c r="A248" s="119"/>
      <c r="B248" s="120"/>
      <c r="C248" s="120"/>
      <c r="D248" s="120" t="s">
        <v>470</v>
      </c>
      <c r="E248" s="133"/>
      <c r="F248" s="68" t="s">
        <v>122</v>
      </c>
      <c r="G248" s="131"/>
      <c r="H248" s="132"/>
    </row>
    <row r="249" spans="1:8" ht="25.5" x14ac:dyDescent="0.2">
      <c r="A249" s="119"/>
      <c r="B249" s="120"/>
      <c r="C249" s="120"/>
      <c r="D249" s="120" t="s">
        <v>488</v>
      </c>
      <c r="E249" s="133"/>
      <c r="F249" s="68" t="s">
        <v>122</v>
      </c>
      <c r="G249" s="131"/>
      <c r="H249" s="132"/>
    </row>
    <row r="250" spans="1:8" x14ac:dyDescent="0.2">
      <c r="A250" s="119">
        <v>4</v>
      </c>
      <c r="B250" s="120" t="s">
        <v>509</v>
      </c>
      <c r="C250" s="120"/>
      <c r="D250" s="120" t="s">
        <v>510</v>
      </c>
      <c r="E250" s="133"/>
      <c r="F250" s="68" t="s">
        <v>122</v>
      </c>
      <c r="G250" s="131"/>
      <c r="H250" s="132"/>
    </row>
    <row r="251" spans="1:8" x14ac:dyDescent="0.2">
      <c r="A251" s="119"/>
      <c r="B251" s="120"/>
      <c r="C251" s="120"/>
      <c r="D251" s="120" t="s">
        <v>511</v>
      </c>
      <c r="E251" s="133"/>
      <c r="F251" s="68" t="s">
        <v>122</v>
      </c>
      <c r="G251" s="131"/>
      <c r="H251" s="132"/>
    </row>
    <row r="252" spans="1:8" x14ac:dyDescent="0.2">
      <c r="A252" s="119">
        <v>5</v>
      </c>
      <c r="B252" s="120" t="s">
        <v>512</v>
      </c>
      <c r="C252" s="120"/>
      <c r="D252" s="120" t="s">
        <v>494</v>
      </c>
      <c r="E252" s="133"/>
      <c r="F252" s="68" t="s">
        <v>122</v>
      </c>
      <c r="G252" s="131"/>
      <c r="H252" s="132"/>
    </row>
    <row r="253" spans="1:8" ht="25.5" x14ac:dyDescent="0.2">
      <c r="A253" s="119">
        <v>6</v>
      </c>
      <c r="B253" s="120" t="s">
        <v>513</v>
      </c>
      <c r="C253" s="120"/>
      <c r="D253" s="120" t="s">
        <v>496</v>
      </c>
      <c r="E253" s="133"/>
      <c r="F253" s="68"/>
      <c r="G253" s="131"/>
      <c r="H253" s="132"/>
    </row>
    <row r="254" spans="1:8" ht="25.5" x14ac:dyDescent="0.2">
      <c r="A254" s="119">
        <v>7</v>
      </c>
      <c r="B254" s="120" t="s">
        <v>209</v>
      </c>
      <c r="C254" s="120"/>
      <c r="D254" s="120" t="s">
        <v>210</v>
      </c>
      <c r="E254" s="133"/>
      <c r="F254" s="68" t="s">
        <v>122</v>
      </c>
      <c r="G254" s="131"/>
      <c r="H254" s="132"/>
    </row>
    <row r="255" spans="1:8" x14ac:dyDescent="0.2">
      <c r="A255" s="119"/>
      <c r="B255" s="120"/>
      <c r="C255" s="120"/>
      <c r="D255" s="120"/>
      <c r="E255" s="133"/>
      <c r="F255" s="68" t="s">
        <v>122</v>
      </c>
      <c r="G255" s="432"/>
      <c r="H255" s="433"/>
    </row>
    <row r="256" spans="1:8" x14ac:dyDescent="0.2">
      <c r="A256" s="119"/>
      <c r="B256" s="120"/>
      <c r="C256" s="120"/>
      <c r="D256" s="120"/>
      <c r="E256" s="133"/>
      <c r="F256" s="68" t="s">
        <v>122</v>
      </c>
      <c r="G256" s="432"/>
      <c r="H256" s="433"/>
    </row>
    <row r="257" spans="1:8" x14ac:dyDescent="0.2">
      <c r="A257" s="119"/>
      <c r="B257" s="120"/>
      <c r="C257" s="120"/>
      <c r="D257" s="120"/>
      <c r="E257" s="133"/>
      <c r="F257" s="68" t="s">
        <v>122</v>
      </c>
      <c r="G257" s="432"/>
      <c r="H257" s="433"/>
    </row>
    <row r="258" spans="1:8" x14ac:dyDescent="0.2">
      <c r="A258" s="119"/>
      <c r="B258" s="120"/>
      <c r="C258" s="120"/>
      <c r="D258" s="120"/>
      <c r="E258" s="133"/>
      <c r="F258" s="68" t="s">
        <v>122</v>
      </c>
      <c r="G258" s="432"/>
      <c r="H258" s="433"/>
    </row>
    <row r="259" spans="1:8" x14ac:dyDescent="0.2">
      <c r="A259" s="119"/>
      <c r="B259" s="120"/>
      <c r="C259" s="120"/>
      <c r="D259" s="120"/>
      <c r="E259" s="133"/>
      <c r="F259" s="68" t="s">
        <v>122</v>
      </c>
      <c r="G259" s="432"/>
      <c r="H259" s="433"/>
    </row>
    <row r="260" spans="1:8" x14ac:dyDescent="0.2">
      <c r="A260" s="119"/>
      <c r="B260" s="120"/>
      <c r="C260" s="120"/>
      <c r="D260" s="120"/>
      <c r="E260" s="133"/>
      <c r="F260" s="68" t="s">
        <v>122</v>
      </c>
      <c r="G260" s="416"/>
      <c r="H260" s="417"/>
    </row>
    <row r="261" spans="1:8" x14ac:dyDescent="0.2">
      <c r="A261" s="134"/>
      <c r="B261" s="135" t="s">
        <v>230</v>
      </c>
      <c r="C261" s="135"/>
      <c r="D261" s="136"/>
      <c r="E261" s="137"/>
      <c r="F261" s="68" t="s">
        <v>122</v>
      </c>
      <c r="G261" s="418"/>
      <c r="H261" s="419"/>
    </row>
    <row r="265" spans="1:8" ht="15.75" x14ac:dyDescent="0.2">
      <c r="A265" s="411" t="s">
        <v>514</v>
      </c>
      <c r="B265" s="411"/>
      <c r="C265" s="411"/>
      <c r="D265" s="411"/>
      <c r="E265" s="411"/>
      <c r="F265" s="411"/>
      <c r="G265" s="411"/>
      <c r="H265" s="411"/>
    </row>
    <row r="266" spans="1:8" ht="60" x14ac:dyDescent="0.2">
      <c r="A266" s="85"/>
      <c r="B266" s="86" t="s">
        <v>131</v>
      </c>
      <c r="C266" s="86"/>
      <c r="D266" s="87" t="s">
        <v>432</v>
      </c>
      <c r="E266" s="88"/>
      <c r="F266" s="89" t="s">
        <v>133</v>
      </c>
      <c r="G266" s="90" t="s">
        <v>486</v>
      </c>
      <c r="H266" s="91"/>
    </row>
    <row r="267" spans="1:8" x14ac:dyDescent="0.2">
      <c r="A267" s="92"/>
      <c r="B267" s="93" t="s">
        <v>135</v>
      </c>
      <c r="C267" s="94"/>
      <c r="D267" s="427" t="s">
        <v>136</v>
      </c>
      <c r="E267" s="428"/>
      <c r="F267" s="429"/>
      <c r="G267" s="430"/>
      <c r="H267" s="91"/>
    </row>
    <row r="268" spans="1:8" x14ac:dyDescent="0.2">
      <c r="A268" s="95"/>
      <c r="B268" s="93" t="s">
        <v>137</v>
      </c>
      <c r="C268" s="94"/>
      <c r="D268" s="427" t="s">
        <v>138</v>
      </c>
      <c r="E268" s="428"/>
      <c r="F268" s="429"/>
      <c r="G268" s="430"/>
      <c r="H268" s="91"/>
    </row>
    <row r="269" spans="1:8" x14ac:dyDescent="0.2">
      <c r="A269" s="95"/>
      <c r="B269" s="93" t="s">
        <v>139</v>
      </c>
      <c r="C269" s="96"/>
      <c r="H269" s="91"/>
    </row>
    <row r="270" spans="1:8" x14ac:dyDescent="0.2">
      <c r="A270" s="97"/>
      <c r="B270" s="98" t="s">
        <v>141</v>
      </c>
      <c r="C270" s="99"/>
      <c r="D270" s="431" t="s">
        <v>503</v>
      </c>
      <c r="E270" s="429"/>
      <c r="F270" s="429"/>
      <c r="G270" s="430"/>
      <c r="H270" s="100"/>
    </row>
    <row r="271" spans="1:8" x14ac:dyDescent="0.2">
      <c r="A271" s="101"/>
      <c r="B271" s="102" t="s">
        <v>143</v>
      </c>
      <c r="C271" s="102"/>
      <c r="D271" s="103"/>
      <c r="E271" s="104"/>
      <c r="F271" s="105" t="s">
        <v>145</v>
      </c>
      <c r="G271" s="106"/>
      <c r="H271" s="107"/>
    </row>
    <row r="272" spans="1:8" x14ac:dyDescent="0.2">
      <c r="A272" s="108"/>
      <c r="B272" s="109" t="s">
        <v>146</v>
      </c>
      <c r="C272" s="109"/>
      <c r="D272" s="110" t="s">
        <v>147</v>
      </c>
      <c r="E272" s="111"/>
      <c r="F272" s="112" t="s">
        <v>148</v>
      </c>
      <c r="G272" s="113" t="s">
        <v>439</v>
      </c>
      <c r="H272" s="114"/>
    </row>
    <row r="273" spans="1:8" ht="25.5" x14ac:dyDescent="0.2">
      <c r="A273" s="115" t="s">
        <v>150</v>
      </c>
      <c r="B273" s="116" t="s">
        <v>151</v>
      </c>
      <c r="C273" s="116" t="s">
        <v>440</v>
      </c>
      <c r="D273" s="116" t="s">
        <v>153</v>
      </c>
      <c r="E273" s="116" t="s">
        <v>441</v>
      </c>
      <c r="F273" s="117" t="s">
        <v>113</v>
      </c>
      <c r="G273" s="423" t="s">
        <v>155</v>
      </c>
      <c r="H273" s="424"/>
    </row>
    <row r="274" spans="1:8" ht="24" x14ac:dyDescent="0.2">
      <c r="A274" s="119">
        <v>1</v>
      </c>
      <c r="B274" s="125" t="s">
        <v>159</v>
      </c>
      <c r="C274" s="125"/>
      <c r="D274" s="126" t="s">
        <v>161</v>
      </c>
      <c r="E274" s="121"/>
      <c r="F274" s="68" t="s">
        <v>122</v>
      </c>
      <c r="G274" s="425"/>
      <c r="H274" s="426"/>
    </row>
    <row r="275" spans="1:8" ht="60" x14ac:dyDescent="0.2">
      <c r="A275" s="119">
        <v>2</v>
      </c>
      <c r="B275" s="125" t="s">
        <v>442</v>
      </c>
      <c r="C275" s="125"/>
      <c r="D275" s="126" t="s">
        <v>443</v>
      </c>
      <c r="E275" s="121"/>
      <c r="F275" s="68" t="s">
        <v>122</v>
      </c>
      <c r="G275" s="123"/>
      <c r="H275" s="124"/>
    </row>
    <row r="276" spans="1:8" ht="36.75" x14ac:dyDescent="0.2">
      <c r="A276" s="119">
        <v>3</v>
      </c>
      <c r="B276" s="129" t="s">
        <v>444</v>
      </c>
      <c r="C276" s="129"/>
      <c r="D276" s="130" t="s">
        <v>445</v>
      </c>
      <c r="E276" s="165"/>
      <c r="F276" s="68" t="s">
        <v>122</v>
      </c>
      <c r="G276" s="416"/>
      <c r="H276" s="417"/>
    </row>
    <row r="277" spans="1:8" x14ac:dyDescent="0.2">
      <c r="A277" s="119"/>
      <c r="B277" s="150"/>
      <c r="C277" s="150"/>
      <c r="D277" s="74" t="s">
        <v>164</v>
      </c>
      <c r="E277" s="151"/>
      <c r="F277" s="68" t="s">
        <v>122</v>
      </c>
      <c r="G277" s="416"/>
      <c r="H277" s="417"/>
    </row>
    <row r="278" spans="1:8" ht="25.5" x14ac:dyDescent="0.2">
      <c r="A278" s="119"/>
      <c r="B278" s="142"/>
      <c r="C278" s="120"/>
      <c r="D278" s="66" t="s">
        <v>446</v>
      </c>
      <c r="E278" s="133"/>
      <c r="F278" s="68" t="s">
        <v>122</v>
      </c>
      <c r="G278" s="416"/>
      <c r="H278" s="417"/>
    </row>
    <row r="279" spans="1:8" x14ac:dyDescent="0.2">
      <c r="A279" s="119"/>
      <c r="B279" s="142"/>
      <c r="C279" s="120"/>
      <c r="D279" s="120" t="s">
        <v>504</v>
      </c>
      <c r="E279" s="133"/>
      <c r="F279" s="68" t="s">
        <v>122</v>
      </c>
      <c r="G279" s="416"/>
      <c r="H279" s="417"/>
    </row>
    <row r="280" spans="1:8" x14ac:dyDescent="0.2">
      <c r="A280" s="119"/>
      <c r="B280" s="142"/>
      <c r="C280" s="120"/>
      <c r="D280" s="120" t="s">
        <v>448</v>
      </c>
      <c r="E280" s="133"/>
      <c r="F280" s="68" t="s">
        <v>122</v>
      </c>
      <c r="G280" s="416"/>
      <c r="H280" s="417"/>
    </row>
    <row r="281" spans="1:8" x14ac:dyDescent="0.2">
      <c r="A281" s="119"/>
      <c r="B281" s="120"/>
      <c r="C281" s="120"/>
      <c r="D281" s="120" t="s">
        <v>470</v>
      </c>
      <c r="E281" s="133"/>
      <c r="F281" s="68" t="s">
        <v>122</v>
      </c>
      <c r="G281" s="131"/>
      <c r="H281" s="132"/>
    </row>
    <row r="282" spans="1:8" ht="25.5" x14ac:dyDescent="0.2">
      <c r="A282" s="119"/>
      <c r="B282" s="120"/>
      <c r="C282" s="120"/>
      <c r="D282" s="120" t="s">
        <v>488</v>
      </c>
      <c r="E282" s="133"/>
      <c r="F282" s="68" t="s">
        <v>122</v>
      </c>
      <c r="G282" s="131"/>
      <c r="H282" s="132"/>
    </row>
    <row r="283" spans="1:8" ht="25.5" x14ac:dyDescent="0.2">
      <c r="A283" s="119">
        <v>4</v>
      </c>
      <c r="B283" s="120" t="s">
        <v>498</v>
      </c>
      <c r="C283" s="120"/>
      <c r="D283" s="120" t="s">
        <v>505</v>
      </c>
      <c r="E283" s="133"/>
      <c r="F283" s="68"/>
      <c r="G283" s="131"/>
      <c r="H283" s="132"/>
    </row>
    <row r="284" spans="1:8" x14ac:dyDescent="0.2">
      <c r="A284" s="119"/>
      <c r="B284" s="120"/>
      <c r="C284" s="120"/>
      <c r="D284" s="120" t="s">
        <v>506</v>
      </c>
      <c r="E284" s="133"/>
      <c r="F284" s="68"/>
      <c r="G284" s="131"/>
      <c r="H284" s="132"/>
    </row>
    <row r="285" spans="1:8" x14ac:dyDescent="0.2">
      <c r="A285" s="119"/>
      <c r="B285" s="120"/>
      <c r="C285" s="120"/>
      <c r="D285" s="120" t="s">
        <v>507</v>
      </c>
      <c r="E285" s="133"/>
      <c r="F285" s="68"/>
      <c r="G285" s="131"/>
      <c r="H285" s="132"/>
    </row>
    <row r="286" spans="1:8" x14ac:dyDescent="0.2">
      <c r="A286" s="119">
        <v>5</v>
      </c>
      <c r="B286" s="120" t="s">
        <v>509</v>
      </c>
      <c r="C286" s="120"/>
      <c r="D286" s="120" t="s">
        <v>510</v>
      </c>
      <c r="E286" s="133"/>
      <c r="F286" s="68" t="s">
        <v>122</v>
      </c>
      <c r="G286" s="131"/>
      <c r="H286" s="132"/>
    </row>
    <row r="287" spans="1:8" x14ac:dyDescent="0.2">
      <c r="A287" s="119"/>
      <c r="B287" s="120"/>
      <c r="C287" s="120"/>
      <c r="D287" s="120" t="s">
        <v>511</v>
      </c>
      <c r="E287" s="133"/>
      <c r="F287" s="68" t="s">
        <v>122</v>
      </c>
      <c r="G287" s="131"/>
      <c r="H287" s="132"/>
    </row>
    <row r="288" spans="1:8" x14ac:dyDescent="0.2">
      <c r="A288" s="119">
        <v>6</v>
      </c>
      <c r="B288" s="120" t="s">
        <v>512</v>
      </c>
      <c r="C288" s="120"/>
      <c r="D288" s="120" t="s">
        <v>494</v>
      </c>
      <c r="E288" s="133"/>
      <c r="F288" s="68" t="s">
        <v>122</v>
      </c>
      <c r="G288" s="131"/>
      <c r="H288" s="132"/>
    </row>
    <row r="289" spans="1:8" ht="25.5" x14ac:dyDescent="0.2">
      <c r="A289" s="119">
        <v>7</v>
      </c>
      <c r="B289" s="120" t="s">
        <v>513</v>
      </c>
      <c r="C289" s="120"/>
      <c r="D289" s="120" t="s">
        <v>496</v>
      </c>
      <c r="E289" s="133"/>
      <c r="F289" s="68"/>
      <c r="G289" s="131"/>
      <c r="H289" s="132"/>
    </row>
    <row r="290" spans="1:8" ht="25.5" x14ac:dyDescent="0.2">
      <c r="A290" s="119">
        <v>8</v>
      </c>
      <c r="B290" s="120" t="s">
        <v>209</v>
      </c>
      <c r="C290" s="120"/>
      <c r="D290" s="120" t="s">
        <v>210</v>
      </c>
      <c r="E290" s="133"/>
      <c r="F290" s="68" t="s">
        <v>122</v>
      </c>
      <c r="G290" s="131"/>
      <c r="H290" s="132"/>
    </row>
    <row r="291" spans="1:8" x14ac:dyDescent="0.2">
      <c r="A291" s="119"/>
      <c r="B291" s="120"/>
      <c r="C291" s="120"/>
      <c r="D291" s="120"/>
      <c r="E291" s="133"/>
      <c r="F291" s="68" t="s">
        <v>122</v>
      </c>
      <c r="G291" s="432"/>
      <c r="H291" s="433"/>
    </row>
    <row r="292" spans="1:8" x14ac:dyDescent="0.2">
      <c r="A292" s="119"/>
      <c r="B292" s="120"/>
      <c r="C292" s="120"/>
      <c r="D292" s="120"/>
      <c r="E292" s="133"/>
      <c r="F292" s="68" t="s">
        <v>122</v>
      </c>
      <c r="G292" s="432"/>
      <c r="H292" s="433"/>
    </row>
    <row r="293" spans="1:8" x14ac:dyDescent="0.2">
      <c r="A293" s="119"/>
      <c r="B293" s="120"/>
      <c r="C293" s="120"/>
      <c r="D293" s="120"/>
      <c r="E293" s="133"/>
      <c r="F293" s="68" t="s">
        <v>122</v>
      </c>
      <c r="G293" s="432"/>
      <c r="H293" s="433"/>
    </row>
    <row r="294" spans="1:8" x14ac:dyDescent="0.2">
      <c r="A294" s="119"/>
      <c r="B294" s="120"/>
      <c r="C294" s="120"/>
      <c r="D294" s="120"/>
      <c r="E294" s="133"/>
      <c r="F294" s="68" t="s">
        <v>122</v>
      </c>
      <c r="G294" s="432"/>
      <c r="H294" s="433"/>
    </row>
    <row r="295" spans="1:8" x14ac:dyDescent="0.2">
      <c r="A295" s="119"/>
      <c r="B295" s="120"/>
      <c r="C295" s="120"/>
      <c r="D295" s="120"/>
      <c r="E295" s="133"/>
      <c r="F295" s="68" t="s">
        <v>122</v>
      </c>
      <c r="G295" s="432"/>
      <c r="H295" s="433"/>
    </row>
    <row r="296" spans="1:8" x14ac:dyDescent="0.2">
      <c r="A296" s="119"/>
      <c r="B296" s="120"/>
      <c r="C296" s="120"/>
      <c r="D296" s="120"/>
      <c r="E296" s="133"/>
      <c r="F296" s="68" t="s">
        <v>122</v>
      </c>
      <c r="G296" s="416"/>
      <c r="H296" s="417"/>
    </row>
    <row r="297" spans="1:8" x14ac:dyDescent="0.2">
      <c r="A297" s="134"/>
      <c r="B297" s="135" t="s">
        <v>230</v>
      </c>
      <c r="C297" s="135"/>
      <c r="D297" s="136"/>
      <c r="E297" s="137"/>
      <c r="F297" s="68" t="s">
        <v>122</v>
      </c>
      <c r="G297" s="418"/>
      <c r="H297" s="419"/>
    </row>
    <row r="301" spans="1:8" ht="15.75" x14ac:dyDescent="0.2">
      <c r="A301" s="411" t="s">
        <v>515</v>
      </c>
      <c r="B301" s="411"/>
      <c r="C301" s="411"/>
      <c r="D301" s="411"/>
      <c r="E301" s="411"/>
      <c r="F301" s="411"/>
      <c r="G301" s="411"/>
      <c r="H301" s="411"/>
    </row>
    <row r="302" spans="1:8" ht="36" x14ac:dyDescent="0.2">
      <c r="A302" s="85"/>
      <c r="B302" s="86" t="s">
        <v>131</v>
      </c>
      <c r="C302" s="86"/>
      <c r="D302" s="87" t="s">
        <v>516</v>
      </c>
      <c r="E302" s="88"/>
      <c r="F302" s="89" t="s">
        <v>133</v>
      </c>
      <c r="G302" s="90" t="s">
        <v>434</v>
      </c>
      <c r="H302" s="91"/>
    </row>
    <row r="303" spans="1:8" x14ac:dyDescent="0.2">
      <c r="A303" s="92"/>
      <c r="B303" s="93" t="s">
        <v>135</v>
      </c>
      <c r="C303" s="94"/>
      <c r="D303" s="427" t="s">
        <v>435</v>
      </c>
      <c r="E303" s="428"/>
      <c r="F303" s="429"/>
      <c r="G303" s="430"/>
      <c r="H303" s="91"/>
    </row>
    <row r="304" spans="1:8" x14ac:dyDescent="0.2">
      <c r="A304" s="95"/>
      <c r="B304" s="93" t="s">
        <v>137</v>
      </c>
      <c r="C304" s="94"/>
      <c r="D304" s="427" t="s">
        <v>436</v>
      </c>
      <c r="E304" s="428"/>
      <c r="F304" s="429"/>
      <c r="G304" s="430"/>
      <c r="H304" s="91"/>
    </row>
    <row r="305" spans="1:8" x14ac:dyDescent="0.2">
      <c r="A305" s="95"/>
      <c r="B305" s="93" t="s">
        <v>139</v>
      </c>
      <c r="C305" s="96"/>
      <c r="D305" t="s">
        <v>437</v>
      </c>
      <c r="H305" s="91"/>
    </row>
    <row r="306" spans="1:8" x14ac:dyDescent="0.2">
      <c r="A306" s="97"/>
      <c r="B306" s="98" t="s">
        <v>141</v>
      </c>
      <c r="C306" s="99"/>
      <c r="D306" s="431" t="s">
        <v>517</v>
      </c>
      <c r="E306" s="429"/>
      <c r="F306" s="429"/>
      <c r="G306" s="430"/>
      <c r="H306" s="100"/>
    </row>
    <row r="307" spans="1:8" x14ac:dyDescent="0.2">
      <c r="A307" s="101"/>
      <c r="B307" s="102" t="s">
        <v>143</v>
      </c>
      <c r="C307" s="102"/>
      <c r="D307" s="103"/>
      <c r="E307" s="104"/>
      <c r="F307" s="105" t="s">
        <v>145</v>
      </c>
      <c r="G307" s="106"/>
      <c r="H307" s="107"/>
    </row>
    <row r="308" spans="1:8" x14ac:dyDescent="0.2">
      <c r="A308" s="108"/>
      <c r="B308" s="109" t="s">
        <v>146</v>
      </c>
      <c r="C308" s="109"/>
      <c r="D308" s="110" t="s">
        <v>147</v>
      </c>
      <c r="E308" s="111"/>
      <c r="F308" s="112" t="s">
        <v>148</v>
      </c>
      <c r="G308" s="113" t="s">
        <v>439</v>
      </c>
      <c r="H308" s="114"/>
    </row>
    <row r="309" spans="1:8" ht="25.5" x14ac:dyDescent="0.2">
      <c r="A309" s="115" t="s">
        <v>150</v>
      </c>
      <c r="B309" s="116" t="s">
        <v>151</v>
      </c>
      <c r="C309" s="116" t="s">
        <v>440</v>
      </c>
      <c r="D309" s="116" t="s">
        <v>153</v>
      </c>
      <c r="E309" s="116" t="s">
        <v>441</v>
      </c>
      <c r="F309" s="117" t="s">
        <v>113</v>
      </c>
      <c r="G309" s="423" t="s">
        <v>155</v>
      </c>
      <c r="H309" s="424"/>
    </row>
    <row r="310" spans="1:8" ht="24" x14ac:dyDescent="0.2">
      <c r="A310" s="119">
        <v>1</v>
      </c>
      <c r="B310" s="125" t="s">
        <v>159</v>
      </c>
      <c r="C310" s="125"/>
      <c r="D310" s="126" t="s">
        <v>161</v>
      </c>
      <c r="E310" s="121"/>
      <c r="F310" s="68" t="s">
        <v>122</v>
      </c>
      <c r="G310" s="425"/>
      <c r="H310" s="426"/>
    </row>
    <row r="311" spans="1:8" ht="60" x14ac:dyDescent="0.2">
      <c r="A311" s="119">
        <v>2</v>
      </c>
      <c r="B311" s="125" t="s">
        <v>442</v>
      </c>
      <c r="C311" s="125"/>
      <c r="D311" s="126" t="s">
        <v>443</v>
      </c>
      <c r="E311" s="121"/>
      <c r="F311" s="68" t="s">
        <v>122</v>
      </c>
      <c r="G311" s="123"/>
      <c r="H311" s="124"/>
    </row>
    <row r="312" spans="1:8" ht="36.75" x14ac:dyDescent="0.2">
      <c r="A312" s="119">
        <v>3</v>
      </c>
      <c r="B312" s="129" t="s">
        <v>444</v>
      </c>
      <c r="C312" s="129"/>
      <c r="D312" s="130" t="s">
        <v>445</v>
      </c>
      <c r="E312" s="165"/>
      <c r="F312" s="68" t="s">
        <v>122</v>
      </c>
      <c r="G312" s="416"/>
      <c r="H312" s="417"/>
    </row>
    <row r="313" spans="1:8" x14ac:dyDescent="0.2">
      <c r="A313" s="119"/>
      <c r="B313" s="150"/>
      <c r="C313" s="150"/>
      <c r="D313" s="74" t="s">
        <v>164</v>
      </c>
      <c r="E313" s="151"/>
      <c r="F313" s="68" t="s">
        <v>122</v>
      </c>
      <c r="G313" s="416"/>
      <c r="H313" s="417"/>
    </row>
    <row r="314" spans="1:8" ht="25.5" x14ac:dyDescent="0.2">
      <c r="A314" s="119"/>
      <c r="B314" s="150"/>
      <c r="C314" s="168"/>
      <c r="D314" s="66" t="s">
        <v>446</v>
      </c>
      <c r="E314" s="169"/>
      <c r="F314" s="68" t="s">
        <v>106</v>
      </c>
      <c r="G314" s="131"/>
      <c r="H314" s="132"/>
    </row>
    <row r="315" spans="1:8" ht="25.5" x14ac:dyDescent="0.2">
      <c r="A315" s="119"/>
      <c r="B315" s="142"/>
      <c r="C315" s="120"/>
      <c r="D315" s="120" t="s">
        <v>518</v>
      </c>
      <c r="E315" s="133"/>
      <c r="F315" s="68" t="s">
        <v>122</v>
      </c>
      <c r="G315" s="416"/>
      <c r="H315" s="417"/>
    </row>
    <row r="316" spans="1:8" x14ac:dyDescent="0.2">
      <c r="A316" s="119"/>
      <c r="B316" s="142"/>
      <c r="C316" s="120"/>
      <c r="D316" s="120" t="s">
        <v>448</v>
      </c>
      <c r="E316" s="133"/>
      <c r="F316" s="68" t="s">
        <v>122</v>
      </c>
      <c r="G316" s="416"/>
      <c r="H316" s="417"/>
    </row>
    <row r="317" spans="1:8" ht="25.5" x14ac:dyDescent="0.2">
      <c r="A317" s="119"/>
      <c r="B317" s="142"/>
      <c r="C317" s="120"/>
      <c r="D317" s="120" t="s">
        <v>449</v>
      </c>
      <c r="E317" s="133"/>
      <c r="F317" s="68" t="s">
        <v>122</v>
      </c>
      <c r="G317" s="416"/>
      <c r="H317" s="417"/>
    </row>
    <row r="318" spans="1:8" x14ac:dyDescent="0.2">
      <c r="A318" s="119"/>
      <c r="B318" s="142"/>
      <c r="C318" s="120"/>
      <c r="D318" s="120" t="s">
        <v>450</v>
      </c>
      <c r="E318" s="133"/>
      <c r="F318" s="68" t="s">
        <v>122</v>
      </c>
      <c r="G318" s="416"/>
      <c r="H318" s="417"/>
    </row>
    <row r="319" spans="1:8" x14ac:dyDescent="0.2">
      <c r="A319" s="119"/>
      <c r="B319" s="142"/>
      <c r="C319" s="120"/>
      <c r="D319" s="120" t="s">
        <v>451</v>
      </c>
      <c r="E319" s="133"/>
      <c r="F319" s="68" t="s">
        <v>122</v>
      </c>
      <c r="G319" s="416"/>
      <c r="H319" s="417"/>
    </row>
    <row r="320" spans="1:8" ht="25.5" x14ac:dyDescent="0.2">
      <c r="A320" s="119"/>
      <c r="B320" s="120"/>
      <c r="C320" s="120"/>
      <c r="D320" s="120" t="s">
        <v>452</v>
      </c>
      <c r="E320" s="133"/>
      <c r="F320" s="68" t="s">
        <v>122</v>
      </c>
      <c r="G320" s="416"/>
      <c r="H320" s="417"/>
    </row>
    <row r="321" spans="1:8" ht="25.5" x14ac:dyDescent="0.2">
      <c r="A321" s="119">
        <v>4</v>
      </c>
      <c r="B321" s="120" t="s">
        <v>453</v>
      </c>
      <c r="C321" s="120"/>
      <c r="D321" s="120" t="s">
        <v>454</v>
      </c>
      <c r="E321" s="133"/>
      <c r="F321" s="68" t="s">
        <v>122</v>
      </c>
      <c r="G321" s="131"/>
      <c r="H321" s="132"/>
    </row>
    <row r="322" spans="1:8" ht="25.5" x14ac:dyDescent="0.2">
      <c r="A322" s="119">
        <v>5</v>
      </c>
      <c r="B322" s="120" t="s">
        <v>455</v>
      </c>
      <c r="C322" s="120"/>
      <c r="D322" s="120" t="s">
        <v>454</v>
      </c>
      <c r="E322" s="133"/>
      <c r="F322" s="68" t="s">
        <v>122</v>
      </c>
      <c r="G322" s="131"/>
      <c r="H322" s="132"/>
    </row>
    <row r="323" spans="1:8" x14ac:dyDescent="0.2">
      <c r="A323" s="119">
        <v>6</v>
      </c>
      <c r="B323" s="120" t="s">
        <v>456</v>
      </c>
      <c r="C323" s="120"/>
      <c r="D323" s="120" t="s">
        <v>457</v>
      </c>
      <c r="E323" s="133"/>
      <c r="F323" s="68" t="s">
        <v>122</v>
      </c>
      <c r="G323" s="131"/>
      <c r="H323" s="132"/>
    </row>
    <row r="324" spans="1:8" ht="25.5" x14ac:dyDescent="0.2">
      <c r="A324" s="119">
        <v>7</v>
      </c>
      <c r="B324" s="120" t="s">
        <v>209</v>
      </c>
      <c r="C324" s="120"/>
      <c r="D324" s="120" t="s">
        <v>210</v>
      </c>
      <c r="E324" s="133"/>
      <c r="F324" s="68" t="s">
        <v>106</v>
      </c>
      <c r="G324" s="432" t="s">
        <v>458</v>
      </c>
      <c r="H324" s="433"/>
    </row>
    <row r="325" spans="1:8" x14ac:dyDescent="0.2">
      <c r="A325" s="119"/>
      <c r="B325" s="120"/>
      <c r="C325" s="120"/>
      <c r="D325" s="120"/>
      <c r="E325" s="133"/>
      <c r="F325" s="68" t="s">
        <v>122</v>
      </c>
      <c r="G325" s="432"/>
      <c r="H325" s="433"/>
    </row>
    <row r="326" spans="1:8" x14ac:dyDescent="0.2">
      <c r="A326" s="119"/>
      <c r="B326" s="120"/>
      <c r="C326" s="120"/>
      <c r="D326" s="120"/>
      <c r="E326" s="133"/>
      <c r="F326" s="68" t="s">
        <v>122</v>
      </c>
      <c r="G326" s="432"/>
      <c r="H326" s="433"/>
    </row>
    <row r="327" spans="1:8" x14ac:dyDescent="0.2">
      <c r="A327" s="119"/>
      <c r="B327" s="120"/>
      <c r="C327" s="120"/>
      <c r="D327" s="120"/>
      <c r="E327" s="133"/>
      <c r="F327" s="68" t="s">
        <v>122</v>
      </c>
      <c r="G327" s="432"/>
      <c r="H327" s="433"/>
    </row>
    <row r="328" spans="1:8" x14ac:dyDescent="0.2">
      <c r="A328" s="119"/>
      <c r="B328" s="120"/>
      <c r="C328" s="120"/>
      <c r="D328" s="120"/>
      <c r="E328" s="133"/>
      <c r="F328" s="68" t="s">
        <v>122</v>
      </c>
      <c r="G328" s="432"/>
      <c r="H328" s="433"/>
    </row>
    <row r="329" spans="1:8" x14ac:dyDescent="0.2">
      <c r="A329" s="119"/>
      <c r="B329" s="120"/>
      <c r="C329" s="120"/>
      <c r="D329" s="120"/>
      <c r="E329" s="133"/>
      <c r="F329" s="68" t="s">
        <v>122</v>
      </c>
      <c r="G329" s="416"/>
      <c r="H329" s="417"/>
    </row>
    <row r="330" spans="1:8" x14ac:dyDescent="0.2">
      <c r="A330" s="134"/>
      <c r="B330" s="135" t="s">
        <v>230</v>
      </c>
      <c r="C330" s="135"/>
      <c r="D330" s="136"/>
      <c r="E330" s="136"/>
      <c r="F330" s="170" t="s">
        <v>122</v>
      </c>
      <c r="G330" s="418"/>
      <c r="H330" s="419"/>
    </row>
    <row r="333" spans="1:8" ht="15.75" x14ac:dyDescent="0.2">
      <c r="A333" s="411" t="s">
        <v>519</v>
      </c>
      <c r="B333" s="411"/>
      <c r="C333" s="411"/>
      <c r="D333" s="411"/>
      <c r="E333" s="411"/>
      <c r="F333" s="411"/>
      <c r="G333" s="411"/>
      <c r="H333" s="411"/>
    </row>
    <row r="334" spans="1:8" ht="36" x14ac:dyDescent="0.2">
      <c r="A334" s="85"/>
      <c r="B334" s="86" t="s">
        <v>131</v>
      </c>
      <c r="C334" s="86"/>
      <c r="D334" s="87" t="s">
        <v>520</v>
      </c>
      <c r="E334" s="88"/>
      <c r="F334" s="89" t="s">
        <v>133</v>
      </c>
      <c r="G334" s="90" t="s">
        <v>476</v>
      </c>
      <c r="H334" s="91"/>
    </row>
    <row r="335" spans="1:8" x14ac:dyDescent="0.2">
      <c r="A335" s="92"/>
      <c r="B335" s="93" t="s">
        <v>135</v>
      </c>
      <c r="C335" s="94"/>
      <c r="D335" s="427" t="s">
        <v>136</v>
      </c>
      <c r="E335" s="428"/>
      <c r="F335" s="429"/>
      <c r="G335" s="430"/>
      <c r="H335" s="91"/>
    </row>
    <row r="336" spans="1:8" x14ac:dyDescent="0.2">
      <c r="A336" s="95"/>
      <c r="B336" s="93" t="s">
        <v>137</v>
      </c>
      <c r="C336" s="94"/>
      <c r="D336" s="427" t="s">
        <v>138</v>
      </c>
      <c r="E336" s="428"/>
      <c r="F336" s="429"/>
      <c r="G336" s="430"/>
      <c r="H336" s="91"/>
    </row>
    <row r="337" spans="1:8" x14ac:dyDescent="0.2">
      <c r="A337" s="95"/>
      <c r="B337" s="93" t="s">
        <v>139</v>
      </c>
      <c r="C337" s="96"/>
      <c r="H337" s="91"/>
    </row>
    <row r="338" spans="1:8" x14ac:dyDescent="0.2">
      <c r="A338" s="97"/>
      <c r="B338" s="98" t="s">
        <v>141</v>
      </c>
      <c r="C338" s="99"/>
      <c r="D338" s="431" t="s">
        <v>517</v>
      </c>
      <c r="E338" s="429"/>
      <c r="F338" s="429"/>
      <c r="G338" s="430"/>
      <c r="H338" s="100"/>
    </row>
    <row r="339" spans="1:8" x14ac:dyDescent="0.2">
      <c r="A339" s="101"/>
      <c r="B339" s="102" t="s">
        <v>143</v>
      </c>
      <c r="C339" s="102"/>
      <c r="D339" s="103"/>
      <c r="E339" s="104"/>
      <c r="F339" s="105" t="s">
        <v>145</v>
      </c>
      <c r="G339" s="106"/>
      <c r="H339" s="107"/>
    </row>
    <row r="340" spans="1:8" x14ac:dyDescent="0.2">
      <c r="A340" s="108"/>
      <c r="B340" s="109" t="s">
        <v>146</v>
      </c>
      <c r="C340" s="109"/>
      <c r="D340" s="110" t="s">
        <v>147</v>
      </c>
      <c r="E340" s="111"/>
      <c r="F340" s="112" t="s">
        <v>148</v>
      </c>
      <c r="G340" s="113" t="s">
        <v>439</v>
      </c>
      <c r="H340" s="114"/>
    </row>
    <row r="341" spans="1:8" ht="25.5" x14ac:dyDescent="0.2">
      <c r="A341" s="115" t="s">
        <v>150</v>
      </c>
      <c r="B341" s="116" t="s">
        <v>151</v>
      </c>
      <c r="C341" s="116" t="s">
        <v>440</v>
      </c>
      <c r="D341" s="116" t="s">
        <v>153</v>
      </c>
      <c r="E341" s="116" t="s">
        <v>441</v>
      </c>
      <c r="F341" s="117" t="s">
        <v>113</v>
      </c>
      <c r="G341" s="423" t="s">
        <v>155</v>
      </c>
      <c r="H341" s="424"/>
    </row>
    <row r="342" spans="1:8" ht="24" x14ac:dyDescent="0.2">
      <c r="A342" s="119">
        <v>1</v>
      </c>
      <c r="B342" s="125" t="s">
        <v>521</v>
      </c>
      <c r="C342" s="125"/>
      <c r="D342" s="126" t="s">
        <v>161</v>
      </c>
      <c r="E342" s="121"/>
      <c r="F342" s="68" t="s">
        <v>122</v>
      </c>
      <c r="G342" s="425"/>
      <c r="H342" s="426"/>
    </row>
    <row r="343" spans="1:8" ht="60" x14ac:dyDescent="0.2">
      <c r="A343" s="119">
        <v>2</v>
      </c>
      <c r="B343" s="125" t="s">
        <v>442</v>
      </c>
      <c r="C343" s="125"/>
      <c r="D343" s="126" t="s">
        <v>443</v>
      </c>
      <c r="E343" s="121"/>
      <c r="F343" s="68"/>
      <c r="G343" s="123"/>
      <c r="H343" s="124"/>
    </row>
    <row r="344" spans="1:8" ht="36.75" x14ac:dyDescent="0.2">
      <c r="A344" s="119">
        <v>3</v>
      </c>
      <c r="B344" s="129" t="s">
        <v>444</v>
      </c>
      <c r="C344" s="129"/>
      <c r="D344" s="130" t="s">
        <v>445</v>
      </c>
      <c r="E344" s="165"/>
      <c r="F344" s="68" t="s">
        <v>122</v>
      </c>
      <c r="G344" s="416"/>
      <c r="H344" s="417"/>
    </row>
    <row r="345" spans="1:8" x14ac:dyDescent="0.2">
      <c r="A345" s="119"/>
      <c r="B345" s="150"/>
      <c r="C345" s="150"/>
      <c r="D345" s="74" t="s">
        <v>164</v>
      </c>
      <c r="E345" s="151"/>
      <c r="F345" s="68" t="s">
        <v>122</v>
      </c>
      <c r="G345" s="416"/>
      <c r="H345" s="417"/>
    </row>
    <row r="346" spans="1:8" ht="25.5" x14ac:dyDescent="0.2">
      <c r="A346" s="119"/>
      <c r="B346" s="142"/>
      <c r="C346" s="120"/>
      <c r="D346" s="66" t="s">
        <v>446</v>
      </c>
      <c r="E346" s="133"/>
      <c r="F346" s="68" t="s">
        <v>122</v>
      </c>
      <c r="G346" s="416"/>
      <c r="H346" s="417"/>
    </row>
    <row r="347" spans="1:8" ht="25.5" x14ac:dyDescent="0.2">
      <c r="A347" s="119"/>
      <c r="B347" s="142"/>
      <c r="C347" s="120"/>
      <c r="D347" s="120" t="s">
        <v>518</v>
      </c>
      <c r="E347" s="133"/>
      <c r="F347" s="68" t="s">
        <v>122</v>
      </c>
      <c r="G347" s="416"/>
      <c r="H347" s="417"/>
    </row>
    <row r="348" spans="1:8" x14ac:dyDescent="0.2">
      <c r="A348" s="119"/>
      <c r="B348" s="142"/>
      <c r="C348" s="120"/>
      <c r="D348" s="120" t="s">
        <v>448</v>
      </c>
      <c r="E348" s="133"/>
      <c r="F348" s="68" t="s">
        <v>122</v>
      </c>
      <c r="G348" s="416"/>
      <c r="H348" s="417"/>
    </row>
    <row r="349" spans="1:8" ht="25.5" x14ac:dyDescent="0.2">
      <c r="A349" s="119"/>
      <c r="B349" s="120"/>
      <c r="C349" s="120"/>
      <c r="D349" s="120" t="s">
        <v>449</v>
      </c>
      <c r="E349" s="133"/>
      <c r="F349" s="68" t="s">
        <v>122</v>
      </c>
      <c r="G349" s="416"/>
      <c r="H349" s="417"/>
    </row>
    <row r="350" spans="1:8" x14ac:dyDescent="0.2">
      <c r="A350" s="119"/>
      <c r="B350" s="120"/>
      <c r="C350" s="120"/>
      <c r="D350" s="120" t="s">
        <v>450</v>
      </c>
      <c r="E350" s="133"/>
      <c r="F350" s="68" t="s">
        <v>122</v>
      </c>
      <c r="G350" s="131"/>
      <c r="H350" s="132"/>
    </row>
    <row r="351" spans="1:8" x14ac:dyDescent="0.2">
      <c r="A351" s="119"/>
      <c r="B351" s="120"/>
      <c r="C351" s="120"/>
      <c r="D351" s="120" t="s">
        <v>451</v>
      </c>
      <c r="E351" s="133"/>
      <c r="F351" s="68" t="s">
        <v>122</v>
      </c>
      <c r="G351" s="131"/>
      <c r="H351" s="132"/>
    </row>
    <row r="352" spans="1:8" ht="25.5" x14ac:dyDescent="0.2">
      <c r="A352" s="119"/>
      <c r="B352" s="120"/>
      <c r="C352" s="120"/>
      <c r="D352" s="120" t="s">
        <v>452</v>
      </c>
      <c r="E352" s="133"/>
      <c r="F352" s="68" t="s">
        <v>122</v>
      </c>
      <c r="G352" s="131"/>
      <c r="H352" s="132"/>
    </row>
    <row r="353" spans="1:8" x14ac:dyDescent="0.2">
      <c r="A353" s="119">
        <v>4</v>
      </c>
      <c r="B353" s="120" t="s">
        <v>477</v>
      </c>
      <c r="C353" s="120"/>
      <c r="D353" s="120" t="s">
        <v>478</v>
      </c>
      <c r="E353" s="133"/>
      <c r="F353" s="68" t="s">
        <v>122</v>
      </c>
      <c r="G353" s="131"/>
      <c r="H353" s="132"/>
    </row>
    <row r="354" spans="1:8" x14ac:dyDescent="0.2">
      <c r="A354" s="119"/>
      <c r="B354" s="120"/>
      <c r="C354" s="120"/>
      <c r="D354" s="120" t="s">
        <v>479</v>
      </c>
      <c r="E354" s="133"/>
      <c r="F354" s="68" t="s">
        <v>122</v>
      </c>
      <c r="G354" s="131"/>
      <c r="H354" s="132"/>
    </row>
    <row r="355" spans="1:8" ht="25.5" x14ac:dyDescent="0.2">
      <c r="A355" s="119"/>
      <c r="B355" s="120"/>
      <c r="C355" s="120"/>
      <c r="D355" s="120" t="s">
        <v>480</v>
      </c>
      <c r="E355" s="133"/>
      <c r="F355" s="68" t="s">
        <v>122</v>
      </c>
      <c r="G355" s="131"/>
      <c r="H355" s="132"/>
    </row>
    <row r="356" spans="1:8" ht="25.5" x14ac:dyDescent="0.2">
      <c r="A356" s="119">
        <v>5</v>
      </c>
      <c r="B356" s="120" t="s">
        <v>481</v>
      </c>
      <c r="C356" s="120"/>
      <c r="D356" s="120" t="s">
        <v>482</v>
      </c>
      <c r="E356" s="133"/>
      <c r="F356" s="68"/>
      <c r="G356" s="131"/>
      <c r="H356" s="132"/>
    </row>
    <row r="357" spans="1:8" ht="25.5" x14ac:dyDescent="0.2">
      <c r="A357" s="119"/>
      <c r="B357" s="120" t="s">
        <v>483</v>
      </c>
      <c r="C357" s="120"/>
      <c r="D357" s="120" t="s">
        <v>484</v>
      </c>
      <c r="E357" s="133"/>
      <c r="F357" s="68"/>
      <c r="G357" s="131"/>
      <c r="H357" s="132"/>
    </row>
    <row r="358" spans="1:8" ht="25.5" x14ac:dyDescent="0.2">
      <c r="A358" s="119">
        <v>6</v>
      </c>
      <c r="B358" s="120" t="s">
        <v>209</v>
      </c>
      <c r="C358" s="120"/>
      <c r="D358" s="120" t="s">
        <v>210</v>
      </c>
      <c r="E358" s="133"/>
      <c r="F358" s="68" t="s">
        <v>122</v>
      </c>
      <c r="G358" s="432"/>
      <c r="H358" s="433"/>
    </row>
    <row r="359" spans="1:8" x14ac:dyDescent="0.2">
      <c r="A359" s="119"/>
      <c r="B359" s="120"/>
      <c r="C359" s="120"/>
      <c r="D359" s="120"/>
      <c r="E359" s="133"/>
      <c r="F359" s="68" t="s">
        <v>122</v>
      </c>
      <c r="G359" s="432"/>
      <c r="H359" s="433"/>
    </row>
    <row r="360" spans="1:8" x14ac:dyDescent="0.2">
      <c r="A360" s="119"/>
      <c r="B360" s="120"/>
      <c r="C360" s="120"/>
      <c r="D360" s="120"/>
      <c r="E360" s="133"/>
      <c r="F360" s="68" t="s">
        <v>122</v>
      </c>
      <c r="G360" s="432"/>
      <c r="H360" s="433"/>
    </row>
    <row r="361" spans="1:8" x14ac:dyDescent="0.2">
      <c r="A361" s="119"/>
      <c r="B361" s="120"/>
      <c r="C361" s="120"/>
      <c r="D361" s="120"/>
      <c r="E361" s="133"/>
      <c r="F361" s="68" t="s">
        <v>122</v>
      </c>
      <c r="G361" s="432"/>
      <c r="H361" s="433"/>
    </row>
    <row r="362" spans="1:8" x14ac:dyDescent="0.2">
      <c r="A362" s="119"/>
      <c r="B362" s="120"/>
      <c r="C362" s="120"/>
      <c r="D362" s="120"/>
      <c r="E362" s="133"/>
      <c r="F362" s="68" t="s">
        <v>122</v>
      </c>
      <c r="G362" s="432"/>
      <c r="H362" s="433"/>
    </row>
    <row r="363" spans="1:8" x14ac:dyDescent="0.2">
      <c r="A363" s="119"/>
      <c r="B363" s="120"/>
      <c r="C363" s="120"/>
      <c r="D363" s="120"/>
      <c r="E363" s="133"/>
      <c r="F363" s="68" t="s">
        <v>122</v>
      </c>
      <c r="G363" s="416"/>
      <c r="H363" s="417"/>
    </row>
    <row r="364" spans="1:8" x14ac:dyDescent="0.2">
      <c r="A364" s="134"/>
      <c r="B364" s="135" t="s">
        <v>230</v>
      </c>
      <c r="C364" s="135"/>
      <c r="D364" s="136"/>
      <c r="E364" s="137"/>
      <c r="F364" s="68" t="s">
        <v>122</v>
      </c>
      <c r="G364" s="418"/>
      <c r="H364" s="419"/>
    </row>
    <row r="367" spans="1:8" ht="15.75" x14ac:dyDescent="0.2">
      <c r="A367" s="411" t="s">
        <v>522</v>
      </c>
      <c r="B367" s="411"/>
      <c r="C367" s="411"/>
      <c r="D367" s="411"/>
      <c r="E367" s="411"/>
      <c r="F367" s="411"/>
      <c r="G367" s="411"/>
      <c r="H367" s="411"/>
    </row>
    <row r="368" spans="1:8" ht="36" x14ac:dyDescent="0.2">
      <c r="A368" s="85"/>
      <c r="B368" s="86" t="s">
        <v>131</v>
      </c>
      <c r="C368" s="86"/>
      <c r="D368" s="87" t="s">
        <v>523</v>
      </c>
      <c r="E368" s="88"/>
      <c r="F368" s="89" t="s">
        <v>133</v>
      </c>
      <c r="G368" s="90" t="s">
        <v>486</v>
      </c>
      <c r="H368" s="91"/>
    </row>
    <row r="369" spans="1:8" x14ac:dyDescent="0.2">
      <c r="A369" s="92"/>
      <c r="B369" s="93" t="s">
        <v>135</v>
      </c>
      <c r="C369" s="94"/>
      <c r="D369" s="427" t="s">
        <v>136</v>
      </c>
      <c r="E369" s="428"/>
      <c r="F369" s="429"/>
      <c r="G369" s="430"/>
      <c r="H369" s="91"/>
    </row>
    <row r="370" spans="1:8" x14ac:dyDescent="0.2">
      <c r="A370" s="95"/>
      <c r="B370" s="93" t="s">
        <v>137</v>
      </c>
      <c r="C370" s="94"/>
      <c r="D370" s="427" t="s">
        <v>138</v>
      </c>
      <c r="E370" s="428"/>
      <c r="F370" s="429"/>
      <c r="G370" s="430"/>
      <c r="H370" s="91"/>
    </row>
    <row r="371" spans="1:8" x14ac:dyDescent="0.2">
      <c r="A371" s="95"/>
      <c r="B371" s="93" t="s">
        <v>139</v>
      </c>
      <c r="C371" s="96"/>
      <c r="H371" s="91"/>
    </row>
    <row r="372" spans="1:8" x14ac:dyDescent="0.2">
      <c r="A372" s="97"/>
      <c r="B372" s="98" t="s">
        <v>141</v>
      </c>
      <c r="C372" s="99"/>
      <c r="D372" s="431" t="s">
        <v>524</v>
      </c>
      <c r="E372" s="429"/>
      <c r="F372" s="429"/>
      <c r="G372" s="430"/>
      <c r="H372" s="100"/>
    </row>
    <row r="373" spans="1:8" x14ac:dyDescent="0.2">
      <c r="A373" s="101"/>
      <c r="B373" s="102" t="s">
        <v>143</v>
      </c>
      <c r="C373" s="102"/>
      <c r="D373" s="103"/>
      <c r="E373" s="104"/>
      <c r="F373" s="105" t="s">
        <v>145</v>
      </c>
      <c r="G373" s="106"/>
      <c r="H373" s="107"/>
    </row>
    <row r="374" spans="1:8" x14ac:dyDescent="0.2">
      <c r="A374" s="108"/>
      <c r="B374" s="109" t="s">
        <v>146</v>
      </c>
      <c r="C374" s="109"/>
      <c r="D374" s="110" t="s">
        <v>147</v>
      </c>
      <c r="E374" s="111"/>
      <c r="F374" s="112" t="s">
        <v>148</v>
      </c>
      <c r="G374" s="113" t="s">
        <v>439</v>
      </c>
      <c r="H374" s="114"/>
    </row>
    <row r="375" spans="1:8" ht="25.5" x14ac:dyDescent="0.2">
      <c r="A375" s="115" t="s">
        <v>150</v>
      </c>
      <c r="B375" s="116" t="s">
        <v>151</v>
      </c>
      <c r="C375" s="116" t="s">
        <v>440</v>
      </c>
      <c r="D375" s="116" t="s">
        <v>153</v>
      </c>
      <c r="E375" s="116" t="s">
        <v>441</v>
      </c>
      <c r="F375" s="117" t="s">
        <v>113</v>
      </c>
      <c r="G375" s="423" t="s">
        <v>155</v>
      </c>
      <c r="H375" s="424"/>
    </row>
    <row r="376" spans="1:8" ht="24" x14ac:dyDescent="0.2">
      <c r="A376" s="119">
        <v>1</v>
      </c>
      <c r="B376" s="125" t="s">
        <v>521</v>
      </c>
      <c r="C376" s="125"/>
      <c r="D376" s="126" t="s">
        <v>161</v>
      </c>
      <c r="E376" s="121"/>
      <c r="F376" s="68" t="s">
        <v>122</v>
      </c>
      <c r="G376" s="425"/>
      <c r="H376" s="426"/>
    </row>
    <row r="377" spans="1:8" ht="60" x14ac:dyDescent="0.2">
      <c r="A377" s="119">
        <v>2</v>
      </c>
      <c r="B377" s="125" t="s">
        <v>442</v>
      </c>
      <c r="C377" s="125"/>
      <c r="D377" s="126" t="s">
        <v>443</v>
      </c>
      <c r="E377" s="121"/>
      <c r="F377" s="68" t="s">
        <v>122</v>
      </c>
      <c r="G377" s="123"/>
      <c r="H377" s="124"/>
    </row>
    <row r="378" spans="1:8" ht="36.75" x14ac:dyDescent="0.2">
      <c r="A378" s="119">
        <v>3</v>
      </c>
      <c r="B378" s="129" t="s">
        <v>444</v>
      </c>
      <c r="C378" s="129"/>
      <c r="D378" s="130" t="s">
        <v>445</v>
      </c>
      <c r="E378" s="165"/>
      <c r="F378" s="68" t="s">
        <v>122</v>
      </c>
      <c r="G378" s="416"/>
      <c r="H378" s="417"/>
    </row>
    <row r="379" spans="1:8" x14ac:dyDescent="0.2">
      <c r="A379" s="119"/>
      <c r="B379" s="150"/>
      <c r="C379" s="150"/>
      <c r="D379" s="74" t="s">
        <v>164</v>
      </c>
      <c r="E379" s="151"/>
      <c r="F379" s="68" t="s">
        <v>122</v>
      </c>
      <c r="G379" s="416"/>
      <c r="H379" s="417"/>
    </row>
    <row r="380" spans="1:8" ht="25.5" x14ac:dyDescent="0.2">
      <c r="A380" s="119"/>
      <c r="B380" s="142"/>
      <c r="C380" s="120"/>
      <c r="D380" s="66" t="s">
        <v>446</v>
      </c>
      <c r="E380" s="133"/>
      <c r="F380" s="68" t="s">
        <v>122</v>
      </c>
      <c r="G380" s="416"/>
      <c r="H380" s="417"/>
    </row>
    <row r="381" spans="1:8" ht="25.5" x14ac:dyDescent="0.2">
      <c r="A381" s="119"/>
      <c r="B381" s="142"/>
      <c r="C381" s="120"/>
      <c r="D381" s="120" t="s">
        <v>518</v>
      </c>
      <c r="E381" s="133"/>
      <c r="F381" s="68" t="s">
        <v>122</v>
      </c>
      <c r="G381" s="416"/>
      <c r="H381" s="417"/>
    </row>
    <row r="382" spans="1:8" x14ac:dyDescent="0.2">
      <c r="A382" s="119"/>
      <c r="B382" s="142"/>
      <c r="C382" s="120"/>
      <c r="D382" s="120" t="s">
        <v>448</v>
      </c>
      <c r="E382" s="133"/>
      <c r="F382" s="68" t="s">
        <v>122</v>
      </c>
      <c r="G382" s="416"/>
      <c r="H382" s="417"/>
    </row>
    <row r="383" spans="1:8" ht="25.5" x14ac:dyDescent="0.2">
      <c r="A383" s="119"/>
      <c r="B383" s="120"/>
      <c r="C383" s="120"/>
      <c r="D383" s="120" t="s">
        <v>449</v>
      </c>
      <c r="E383" s="133"/>
      <c r="F383" s="68" t="s">
        <v>122</v>
      </c>
      <c r="G383" s="416"/>
      <c r="H383" s="417"/>
    </row>
    <row r="384" spans="1:8" x14ac:dyDescent="0.2">
      <c r="A384" s="119"/>
      <c r="B384" s="120"/>
      <c r="C384" s="120"/>
      <c r="D384" s="120" t="s">
        <v>450</v>
      </c>
      <c r="E384" s="133"/>
      <c r="F384" s="68" t="s">
        <v>122</v>
      </c>
      <c r="G384" s="131"/>
      <c r="H384" s="132"/>
    </row>
    <row r="385" spans="1:8" x14ac:dyDescent="0.2">
      <c r="A385" s="119"/>
      <c r="B385" s="120"/>
      <c r="C385" s="120"/>
      <c r="D385" s="120" t="s">
        <v>470</v>
      </c>
      <c r="E385" s="133"/>
      <c r="F385" s="68" t="s">
        <v>122</v>
      </c>
      <c r="G385" s="131"/>
      <c r="H385" s="132"/>
    </row>
    <row r="386" spans="1:8" ht="25.5" x14ac:dyDescent="0.2">
      <c r="A386" s="119"/>
      <c r="B386" s="120"/>
      <c r="C386" s="120"/>
      <c r="D386" s="120" t="s">
        <v>488</v>
      </c>
      <c r="E386" s="133"/>
      <c r="F386" s="68" t="s">
        <v>122</v>
      </c>
      <c r="G386" s="131"/>
      <c r="H386" s="132"/>
    </row>
    <row r="387" spans="1:8" ht="25.5" x14ac:dyDescent="0.2">
      <c r="A387" s="119">
        <v>4</v>
      </c>
      <c r="B387" s="120" t="s">
        <v>489</v>
      </c>
      <c r="C387" s="120"/>
      <c r="D387" s="120" t="s">
        <v>490</v>
      </c>
      <c r="E387" s="133"/>
      <c r="F387" s="68" t="s">
        <v>122</v>
      </c>
      <c r="G387" s="131"/>
      <c r="H387" s="132"/>
    </row>
    <row r="388" spans="1:8" x14ac:dyDescent="0.2">
      <c r="A388" s="119"/>
      <c r="B388" s="120"/>
      <c r="C388" s="120"/>
      <c r="D388" s="120" t="s">
        <v>491</v>
      </c>
      <c r="E388" s="133"/>
      <c r="F388" s="68" t="s">
        <v>122</v>
      </c>
      <c r="G388" s="131"/>
      <c r="H388" s="132"/>
    </row>
    <row r="389" spans="1:8" x14ac:dyDescent="0.2">
      <c r="A389" s="119"/>
      <c r="B389" s="120"/>
      <c r="C389" s="120"/>
      <c r="D389" s="120" t="s">
        <v>492</v>
      </c>
      <c r="E389" s="133"/>
      <c r="F389" s="68" t="s">
        <v>122</v>
      </c>
      <c r="G389" s="131"/>
      <c r="H389" s="132"/>
    </row>
    <row r="390" spans="1:8" x14ac:dyDescent="0.2">
      <c r="A390" s="119">
        <v>5</v>
      </c>
      <c r="B390" s="120" t="s">
        <v>493</v>
      </c>
      <c r="C390" s="120"/>
      <c r="D390" s="120" t="s">
        <v>494</v>
      </c>
      <c r="E390" s="133"/>
      <c r="F390" s="68" t="s">
        <v>122</v>
      </c>
      <c r="G390" s="131"/>
      <c r="H390" s="132"/>
    </row>
    <row r="391" spans="1:8" ht="25.5" x14ac:dyDescent="0.2">
      <c r="A391" s="119">
        <v>6</v>
      </c>
      <c r="B391" s="120" t="s">
        <v>495</v>
      </c>
      <c r="C391" s="120"/>
      <c r="D391" s="120" t="s">
        <v>496</v>
      </c>
      <c r="E391" s="133"/>
      <c r="F391" s="68" t="s">
        <v>122</v>
      </c>
      <c r="G391" s="131"/>
      <c r="H391" s="132"/>
    </row>
    <row r="392" spans="1:8" ht="25.5" x14ac:dyDescent="0.2">
      <c r="A392" s="119">
        <v>7</v>
      </c>
      <c r="B392" s="120" t="s">
        <v>209</v>
      </c>
      <c r="C392" s="120"/>
      <c r="D392" s="120" t="s">
        <v>210</v>
      </c>
      <c r="E392" s="133"/>
      <c r="F392" s="68" t="s">
        <v>122</v>
      </c>
      <c r="G392" s="131"/>
      <c r="H392" s="132"/>
    </row>
    <row r="393" spans="1:8" x14ac:dyDescent="0.2">
      <c r="A393" s="119"/>
      <c r="B393" s="120"/>
      <c r="C393" s="120"/>
      <c r="D393" s="120"/>
      <c r="E393" s="133"/>
      <c r="F393" s="68" t="s">
        <v>122</v>
      </c>
      <c r="G393" s="432"/>
      <c r="H393" s="433"/>
    </row>
    <row r="394" spans="1:8" x14ac:dyDescent="0.2">
      <c r="A394" s="119"/>
      <c r="B394" s="120"/>
      <c r="C394" s="120"/>
      <c r="D394" s="120"/>
      <c r="E394" s="133"/>
      <c r="F394" s="68" t="s">
        <v>122</v>
      </c>
      <c r="G394" s="432"/>
      <c r="H394" s="433"/>
    </row>
    <row r="395" spans="1:8" x14ac:dyDescent="0.2">
      <c r="A395" s="119"/>
      <c r="B395" s="120"/>
      <c r="C395" s="120"/>
      <c r="D395" s="120"/>
      <c r="E395" s="133"/>
      <c r="F395" s="68" t="s">
        <v>122</v>
      </c>
      <c r="G395" s="432"/>
      <c r="H395" s="433"/>
    </row>
    <row r="396" spans="1:8" x14ac:dyDescent="0.2">
      <c r="A396" s="119"/>
      <c r="B396" s="120"/>
      <c r="C396" s="120"/>
      <c r="D396" s="120"/>
      <c r="E396" s="133"/>
      <c r="F396" s="68" t="s">
        <v>122</v>
      </c>
      <c r="G396" s="432"/>
      <c r="H396" s="433"/>
    </row>
    <row r="397" spans="1:8" x14ac:dyDescent="0.2">
      <c r="A397" s="119"/>
      <c r="B397" s="120"/>
      <c r="C397" s="120"/>
      <c r="D397" s="120"/>
      <c r="E397" s="133"/>
      <c r="F397" s="68" t="s">
        <v>122</v>
      </c>
      <c r="G397" s="432"/>
      <c r="H397" s="433"/>
    </row>
    <row r="398" spans="1:8" x14ac:dyDescent="0.2">
      <c r="A398" s="119"/>
      <c r="B398" s="120"/>
      <c r="C398" s="120"/>
      <c r="D398" s="120"/>
      <c r="E398" s="133"/>
      <c r="F398" s="68" t="s">
        <v>122</v>
      </c>
      <c r="G398" s="416"/>
      <c r="H398" s="417"/>
    </row>
    <row r="399" spans="1:8" x14ac:dyDescent="0.2">
      <c r="A399" s="134"/>
      <c r="B399" s="135" t="s">
        <v>230</v>
      </c>
      <c r="C399" s="135"/>
      <c r="D399" s="136"/>
      <c r="E399" s="137"/>
      <c r="F399" s="68" t="s">
        <v>122</v>
      </c>
      <c r="G399" s="418"/>
      <c r="H399" s="419"/>
    </row>
  </sheetData>
  <mergeCells count="235">
    <mergeCell ref="A1:H1"/>
    <mergeCell ref="D3:G3"/>
    <mergeCell ref="D4:G4"/>
    <mergeCell ref="D6:G6"/>
    <mergeCell ref="G9:H9"/>
    <mergeCell ref="G10:H10"/>
    <mergeCell ref="G12:H12"/>
    <mergeCell ref="G13:H13"/>
    <mergeCell ref="G15:H15"/>
    <mergeCell ref="G16:H16"/>
    <mergeCell ref="G17:H17"/>
    <mergeCell ref="G18:H18"/>
    <mergeCell ref="G19:H19"/>
    <mergeCell ref="G20:H20"/>
    <mergeCell ref="G24:H24"/>
    <mergeCell ref="G25:H25"/>
    <mergeCell ref="G26:H26"/>
    <mergeCell ref="G27:H27"/>
    <mergeCell ref="G28:H28"/>
    <mergeCell ref="G29:H29"/>
    <mergeCell ref="G30:H30"/>
    <mergeCell ref="A34:H34"/>
    <mergeCell ref="D36:G36"/>
    <mergeCell ref="D37:G37"/>
    <mergeCell ref="D39:G39"/>
    <mergeCell ref="G42:H42"/>
    <mergeCell ref="G43:H43"/>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A67:H67"/>
    <mergeCell ref="D69:G69"/>
    <mergeCell ref="D70:G70"/>
    <mergeCell ref="D72:G72"/>
    <mergeCell ref="G75:H75"/>
    <mergeCell ref="G76:H76"/>
    <mergeCell ref="G78:H78"/>
    <mergeCell ref="G79:H79"/>
    <mergeCell ref="G80:H80"/>
    <mergeCell ref="G81:H81"/>
    <mergeCell ref="G82:H82"/>
    <mergeCell ref="G83:H83"/>
    <mergeCell ref="G84:H84"/>
    <mergeCell ref="G87:H87"/>
    <mergeCell ref="G88:H88"/>
    <mergeCell ref="G89:H89"/>
    <mergeCell ref="G90:H90"/>
    <mergeCell ref="G91:H91"/>
    <mergeCell ref="G92:H92"/>
    <mergeCell ref="G93:H93"/>
    <mergeCell ref="A97:H97"/>
    <mergeCell ref="D99:G99"/>
    <mergeCell ref="D100:G100"/>
    <mergeCell ref="D102:G102"/>
    <mergeCell ref="G105:H105"/>
    <mergeCell ref="G106:H106"/>
    <mergeCell ref="G108:H108"/>
    <mergeCell ref="G109:H109"/>
    <mergeCell ref="G110:H110"/>
    <mergeCell ref="G111:H111"/>
    <mergeCell ref="G112:H112"/>
    <mergeCell ref="G113:H113"/>
    <mergeCell ref="G122:H122"/>
    <mergeCell ref="G123:H123"/>
    <mergeCell ref="G124:H124"/>
    <mergeCell ref="G125:H125"/>
    <mergeCell ref="G126:H126"/>
    <mergeCell ref="G127:H127"/>
    <mergeCell ref="G128:H128"/>
    <mergeCell ref="A131:H131"/>
    <mergeCell ref="D133:G133"/>
    <mergeCell ref="D134:G134"/>
    <mergeCell ref="D136:G136"/>
    <mergeCell ref="G139:H139"/>
    <mergeCell ref="G140:H140"/>
    <mergeCell ref="G142:H142"/>
    <mergeCell ref="G143:H143"/>
    <mergeCell ref="G144:H144"/>
    <mergeCell ref="G145:H145"/>
    <mergeCell ref="G146:H146"/>
    <mergeCell ref="G147:H147"/>
    <mergeCell ref="G157:H157"/>
    <mergeCell ref="G158:H158"/>
    <mergeCell ref="G159:H159"/>
    <mergeCell ref="G160:H160"/>
    <mergeCell ref="G161:H161"/>
    <mergeCell ref="G162:H162"/>
    <mergeCell ref="G163:H163"/>
    <mergeCell ref="A166:H166"/>
    <mergeCell ref="D168:G168"/>
    <mergeCell ref="D169:G169"/>
    <mergeCell ref="D171:G171"/>
    <mergeCell ref="G174:H174"/>
    <mergeCell ref="G175:H175"/>
    <mergeCell ref="G177:H177"/>
    <mergeCell ref="G178:H178"/>
    <mergeCell ref="G179:H179"/>
    <mergeCell ref="G180:H180"/>
    <mergeCell ref="G181:H181"/>
    <mergeCell ref="G182:H182"/>
    <mergeCell ref="G190:H190"/>
    <mergeCell ref="G191:H191"/>
    <mergeCell ref="G192:H192"/>
    <mergeCell ref="G193:H193"/>
    <mergeCell ref="G194:H194"/>
    <mergeCell ref="G195:H195"/>
    <mergeCell ref="G196:H196"/>
    <mergeCell ref="A200:H200"/>
    <mergeCell ref="D202:G202"/>
    <mergeCell ref="D203:G203"/>
    <mergeCell ref="D205:G205"/>
    <mergeCell ref="G208:H208"/>
    <mergeCell ref="G209:H209"/>
    <mergeCell ref="G211:H211"/>
    <mergeCell ref="G212:H212"/>
    <mergeCell ref="G213:H213"/>
    <mergeCell ref="G214:H214"/>
    <mergeCell ref="G215:H215"/>
    <mergeCell ref="G222:H222"/>
    <mergeCell ref="G223:H223"/>
    <mergeCell ref="G224:H224"/>
    <mergeCell ref="G225:H225"/>
    <mergeCell ref="G226:H226"/>
    <mergeCell ref="G227:H227"/>
    <mergeCell ref="G228:H228"/>
    <mergeCell ref="A232:H232"/>
    <mergeCell ref="D234:G234"/>
    <mergeCell ref="D235:G235"/>
    <mergeCell ref="D237:G237"/>
    <mergeCell ref="G240:H240"/>
    <mergeCell ref="G241:H241"/>
    <mergeCell ref="G243:H243"/>
    <mergeCell ref="G244:H244"/>
    <mergeCell ref="G245:H245"/>
    <mergeCell ref="G246:H246"/>
    <mergeCell ref="G247:H247"/>
    <mergeCell ref="G255:H255"/>
    <mergeCell ref="G256:H256"/>
    <mergeCell ref="G257:H257"/>
    <mergeCell ref="G258:H258"/>
    <mergeCell ref="G259:H259"/>
    <mergeCell ref="G260:H260"/>
    <mergeCell ref="G261:H261"/>
    <mergeCell ref="A265:H265"/>
    <mergeCell ref="D267:G267"/>
    <mergeCell ref="D268:G268"/>
    <mergeCell ref="D270:G270"/>
    <mergeCell ref="G273:H273"/>
    <mergeCell ref="G274:H274"/>
    <mergeCell ref="G276:H276"/>
    <mergeCell ref="G277:H277"/>
    <mergeCell ref="G278:H278"/>
    <mergeCell ref="G279:H279"/>
    <mergeCell ref="G280:H280"/>
    <mergeCell ref="G291:H291"/>
    <mergeCell ref="G292:H292"/>
    <mergeCell ref="G293:H293"/>
    <mergeCell ref="G294:H294"/>
    <mergeCell ref="G295:H295"/>
    <mergeCell ref="G296:H296"/>
    <mergeCell ref="G297:H297"/>
    <mergeCell ref="A301:H301"/>
    <mergeCell ref="D303:G303"/>
    <mergeCell ref="D304:G304"/>
    <mergeCell ref="D306:G306"/>
    <mergeCell ref="G309:H309"/>
    <mergeCell ref="G310:H310"/>
    <mergeCell ref="G312:H312"/>
    <mergeCell ref="G313:H313"/>
    <mergeCell ref="G315:H315"/>
    <mergeCell ref="G316:H316"/>
    <mergeCell ref="G317:H317"/>
    <mergeCell ref="G318:H318"/>
    <mergeCell ref="G319:H319"/>
    <mergeCell ref="G320:H320"/>
    <mergeCell ref="G324:H324"/>
    <mergeCell ref="G325:H325"/>
    <mergeCell ref="G326:H326"/>
    <mergeCell ref="G327:H327"/>
    <mergeCell ref="G328:H328"/>
    <mergeCell ref="G329:H329"/>
    <mergeCell ref="G330:H330"/>
    <mergeCell ref="A333:H333"/>
    <mergeCell ref="D335:G335"/>
    <mergeCell ref="D336:G336"/>
    <mergeCell ref="D338:G338"/>
    <mergeCell ref="G341:H341"/>
    <mergeCell ref="G342:H342"/>
    <mergeCell ref="G344:H344"/>
    <mergeCell ref="G345:H345"/>
    <mergeCell ref="G346:H346"/>
    <mergeCell ref="G347:H347"/>
    <mergeCell ref="G348:H348"/>
    <mergeCell ref="G349:H349"/>
    <mergeCell ref="G358:H358"/>
    <mergeCell ref="G359:H359"/>
    <mergeCell ref="G360:H360"/>
    <mergeCell ref="G361:H361"/>
    <mergeCell ref="G362:H362"/>
    <mergeCell ref="G363:H363"/>
    <mergeCell ref="G364:H364"/>
    <mergeCell ref="A367:H367"/>
    <mergeCell ref="D369:G369"/>
    <mergeCell ref="D370:G370"/>
    <mergeCell ref="D372:G372"/>
    <mergeCell ref="G375:H375"/>
    <mergeCell ref="G376:H376"/>
    <mergeCell ref="G378:H378"/>
    <mergeCell ref="G379:H379"/>
    <mergeCell ref="G380:H380"/>
    <mergeCell ref="G399:H399"/>
    <mergeCell ref="G381:H381"/>
    <mergeCell ref="G382:H382"/>
    <mergeCell ref="G383:H383"/>
    <mergeCell ref="G393:H393"/>
    <mergeCell ref="G394:H394"/>
    <mergeCell ref="G395:H395"/>
    <mergeCell ref="G396:H396"/>
    <mergeCell ref="G397:H397"/>
    <mergeCell ref="G398:H398"/>
  </mergeCells>
  <phoneticPr fontId="7" type="noConversion"/>
  <conditionalFormatting sqref="F10:F30">
    <cfRule type="cellIs" dxfId="227" priority="52" stopIfTrue="1" operator="equal">
      <formula>"F"</formula>
    </cfRule>
    <cfRule type="cellIs" dxfId="226" priority="53" stopIfTrue="1" operator="equal">
      <formula>"B"</formula>
    </cfRule>
    <cfRule type="cellIs" dxfId="225" priority="54" stopIfTrue="1" operator="equal">
      <formula>"u"</formula>
    </cfRule>
  </conditionalFormatting>
  <conditionalFormatting sqref="F43:F62">
    <cfRule type="cellIs" dxfId="224" priority="37" stopIfTrue="1" operator="equal">
      <formula>"F"</formula>
    </cfRule>
    <cfRule type="cellIs" dxfId="223" priority="38" stopIfTrue="1" operator="equal">
      <formula>"B"</formula>
    </cfRule>
    <cfRule type="cellIs" dxfId="222" priority="39" stopIfTrue="1" operator="equal">
      <formula>"u"</formula>
    </cfRule>
  </conditionalFormatting>
  <conditionalFormatting sqref="F79:F83">
    <cfRule type="cellIs" dxfId="221" priority="28" stopIfTrue="1" operator="equal">
      <formula>"F"</formula>
    </cfRule>
    <cfRule type="cellIs" dxfId="220" priority="29" stopIfTrue="1" operator="equal">
      <formula>"B"</formula>
    </cfRule>
    <cfRule type="cellIs" dxfId="219" priority="30" stopIfTrue="1" operator="equal">
      <formula>"u"</formula>
    </cfRule>
  </conditionalFormatting>
  <conditionalFormatting sqref="F84:F86">
    <cfRule type="cellIs" dxfId="218" priority="13" stopIfTrue="1" operator="equal">
      <formula>"F"</formula>
    </cfRule>
    <cfRule type="cellIs" dxfId="217" priority="14" stopIfTrue="1" operator="equal">
      <formula>"B"</formula>
    </cfRule>
    <cfRule type="cellIs" dxfId="216" priority="15" stopIfTrue="1" operator="equal">
      <formula>"u"</formula>
    </cfRule>
  </conditionalFormatting>
  <conditionalFormatting sqref="F109:F121">
    <cfRule type="cellIs" dxfId="215" priority="22" stopIfTrue="1" operator="equal">
      <formula>"F"</formula>
    </cfRule>
    <cfRule type="cellIs" dxfId="214" priority="23" stopIfTrue="1" operator="equal">
      <formula>"B"</formula>
    </cfRule>
    <cfRule type="cellIs" dxfId="213" priority="24" stopIfTrue="1" operator="equal">
      <formula>"u"</formula>
    </cfRule>
  </conditionalFormatting>
  <conditionalFormatting sqref="F140:F163">
    <cfRule type="cellIs" dxfId="212" priority="19" stopIfTrue="1" operator="equal">
      <formula>"F"</formula>
    </cfRule>
    <cfRule type="cellIs" dxfId="211" priority="20" stopIfTrue="1" operator="equal">
      <formula>"B"</formula>
    </cfRule>
    <cfRule type="cellIs" dxfId="210" priority="21" stopIfTrue="1" operator="equal">
      <formula>"u"</formula>
    </cfRule>
  </conditionalFormatting>
  <conditionalFormatting sqref="F310:F330">
    <cfRule type="cellIs" dxfId="209" priority="10" stopIfTrue="1" operator="equal">
      <formula>"F"</formula>
    </cfRule>
    <cfRule type="cellIs" dxfId="208" priority="11" stopIfTrue="1" operator="equal">
      <formula>"B"</formula>
    </cfRule>
    <cfRule type="cellIs" dxfId="207" priority="12" stopIfTrue="1" operator="equal">
      <formula>"u"</formula>
    </cfRule>
  </conditionalFormatting>
  <conditionalFormatting sqref="F345:F357">
    <cfRule type="cellIs" dxfId="206" priority="4" stopIfTrue="1" operator="equal">
      <formula>"F"</formula>
    </cfRule>
    <cfRule type="cellIs" dxfId="205" priority="5" stopIfTrue="1" operator="equal">
      <formula>"B"</formula>
    </cfRule>
    <cfRule type="cellIs" dxfId="204" priority="6" stopIfTrue="1" operator="equal">
      <formula>"u"</formula>
    </cfRule>
  </conditionalFormatting>
  <conditionalFormatting sqref="F376:F399">
    <cfRule type="cellIs" dxfId="203" priority="1" stopIfTrue="1" operator="equal">
      <formula>"F"</formula>
    </cfRule>
    <cfRule type="cellIs" dxfId="202" priority="2" stopIfTrue="1" operator="equal">
      <formula>"B"</formula>
    </cfRule>
    <cfRule type="cellIs" dxfId="201" priority="3" stopIfTrue="1" operator="equal">
      <formula>"u"</formula>
    </cfRule>
  </conditionalFormatting>
  <conditionalFormatting sqref="F76:F78 F87:F93">
    <cfRule type="cellIs" dxfId="200" priority="34" stopIfTrue="1" operator="equal">
      <formula>"F"</formula>
    </cfRule>
    <cfRule type="cellIs" dxfId="199" priority="35" stopIfTrue="1" operator="equal">
      <formula>"B"</formula>
    </cfRule>
    <cfRule type="cellIs" dxfId="198" priority="36" stopIfTrue="1" operator="equal">
      <formula>"u"</formula>
    </cfRule>
  </conditionalFormatting>
  <conditionalFormatting sqref="F106:F108 F122:F128">
    <cfRule type="cellIs" dxfId="197" priority="25" stopIfTrue="1" operator="equal">
      <formula>"F"</formula>
    </cfRule>
    <cfRule type="cellIs" dxfId="196" priority="26" stopIfTrue="1" operator="equal">
      <formula>"B"</formula>
    </cfRule>
    <cfRule type="cellIs" dxfId="195" priority="27" stopIfTrue="1" operator="equal">
      <formula>"u"</formula>
    </cfRule>
  </conditionalFormatting>
  <conditionalFormatting sqref="F342:F344 F358:F364">
    <cfRule type="cellIs" dxfId="194" priority="7" stopIfTrue="1" operator="equal">
      <formula>"F"</formula>
    </cfRule>
    <cfRule type="cellIs" dxfId="193" priority="8" stopIfTrue="1" operator="equal">
      <formula>"B"</formula>
    </cfRule>
    <cfRule type="cellIs" dxfId="192"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0 F43:F62 F76:F81 F82:F83 F84:F86 F87:F93 F106:F112 F113:F119 F120:F121 F122:F128 F140:F156 F157:F163 F310:F330 F342:F348 F349:F355 F356:F357 F358:F364 F376:F392 F393:F399" xr:uid="{00000000-0002-0000-0C00-000000000000}">
      <formula1>"U,P,F,B,S,n/a"</formula1>
    </dataValidation>
  </dataValidations>
  <hyperlinks>
    <hyperlink ref="G2" location="'Reschedule Product Haul'!A1" display="UC005-01" xr:uid="{00000000-0004-0000-0C00-000000000000}"/>
    <hyperlink ref="G35" location="'Reschedule Product Haul'!A1" display="UC005-02" xr:uid="{00000000-0004-0000-0C00-000001000000}"/>
    <hyperlink ref="G68" location="'Reschedule Product Haul'!A1" display="UC005-03" xr:uid="{00000000-0004-0000-0C00-000002000000}"/>
    <hyperlink ref="G98" location="'Reschedule Product Haul'!A1" display="UC005-04" xr:uid="{00000000-0004-0000-0C00-000003000000}"/>
    <hyperlink ref="G132" location="'Reschedule Product Haul'!A1" display="UC005-05" xr:uid="{00000000-0004-0000-0C00-000004000000}"/>
    <hyperlink ref="G167" location="'Reschedule Product Haul'!A1" display="UC005-05" xr:uid="{00000000-0004-0000-0C00-000005000000}"/>
    <hyperlink ref="G201" location="'Reschedule Product Haul'!A1" display="UC005-05" xr:uid="{00000000-0004-0000-0C00-000006000000}"/>
    <hyperlink ref="G233" location="'Reschedule Product Haul'!A1" display="UC005-05" xr:uid="{00000000-0004-0000-0C00-000007000000}"/>
    <hyperlink ref="G266" location="'Reschedule Product Haul'!A1" display="UC005-05" xr:uid="{00000000-0004-0000-0C00-000008000000}"/>
    <hyperlink ref="G302" location="'Reschedule Product Haul'!A1" display="UC005-01" xr:uid="{00000000-0004-0000-0C00-000009000000}"/>
    <hyperlink ref="G334" location="'Reschedule Product Haul'!A1" display="UC005-04" xr:uid="{00000000-0004-0000-0C00-00000A000000}"/>
    <hyperlink ref="G368" location="'Reschedule Product Haul'!A1" display="UC005-05"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workbookViewId="0">
      <pane ySplit="12" topLeftCell="A17" activePane="bottomLeft" state="frozen"/>
      <selection pane="bottomLeft" activeCell="C26" sqref="C26"/>
    </sheetView>
  </sheetViews>
  <sheetFormatPr defaultColWidth="9.140625" defaultRowHeight="12.75" x14ac:dyDescent="0.2"/>
  <cols>
    <col min="1" max="1" width="5.28515625" style="39" customWidth="1"/>
    <col min="2" max="2" width="44.85546875" style="39" customWidth="1"/>
    <col min="3"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eschedule Product Haul Load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525</v>
      </c>
      <c r="B13" s="392"/>
      <c r="C13" s="392"/>
      <c r="D13" s="392"/>
      <c r="E13" s="392"/>
      <c r="F13" s="392"/>
      <c r="G13" s="392"/>
      <c r="H13" s="392"/>
      <c r="I13" s="393"/>
    </row>
    <row r="14" spans="1:9" ht="38.25" x14ac:dyDescent="0.2">
      <c r="A14" s="73">
        <f>MAX(A$12:A13)+1</f>
        <v>1</v>
      </c>
      <c r="B14" s="167" t="s">
        <v>526</v>
      </c>
      <c r="C14" s="146" t="s">
        <v>349</v>
      </c>
      <c r="D14" s="68" t="s">
        <v>122</v>
      </c>
      <c r="E14" s="76"/>
      <c r="F14" s="77"/>
      <c r="G14" s="71"/>
      <c r="H14" s="78"/>
      <c r="I14" s="77"/>
    </row>
    <row r="15" spans="1:9" ht="24" x14ac:dyDescent="0.2">
      <c r="A15" s="73">
        <f>MAX(A$12:A14)+1</f>
        <v>2</v>
      </c>
      <c r="B15" s="139" t="s">
        <v>527</v>
      </c>
      <c r="C15" s="75" t="s">
        <v>349</v>
      </c>
      <c r="D15" s="68" t="s">
        <v>122</v>
      </c>
      <c r="E15" s="76"/>
      <c r="F15" s="77"/>
      <c r="G15" s="71"/>
      <c r="H15" s="78"/>
      <c r="I15" s="77"/>
    </row>
    <row r="16" spans="1:9" ht="24" x14ac:dyDescent="0.2">
      <c r="A16" s="73">
        <f>MAX(A$12:A15)+1</f>
        <v>3</v>
      </c>
      <c r="B16" s="139" t="s">
        <v>528</v>
      </c>
      <c r="C16" s="75" t="s">
        <v>349</v>
      </c>
      <c r="D16" s="68" t="s">
        <v>122</v>
      </c>
      <c r="E16" s="76"/>
      <c r="F16" s="77"/>
      <c r="G16" s="71"/>
      <c r="H16" s="78"/>
      <c r="I16" s="77"/>
    </row>
    <row r="17" spans="1:9" ht="24" x14ac:dyDescent="0.2">
      <c r="A17" s="73">
        <f>MAX(A$12:A16)+1</f>
        <v>4</v>
      </c>
      <c r="B17" s="140" t="s">
        <v>529</v>
      </c>
      <c r="C17" s="75" t="s">
        <v>349</v>
      </c>
      <c r="D17" s="68" t="s">
        <v>122</v>
      </c>
      <c r="E17" s="76"/>
      <c r="F17" s="77"/>
      <c r="G17" s="71"/>
      <c r="H17" s="78"/>
      <c r="I17" s="77"/>
    </row>
    <row r="18" spans="1:9" ht="24" x14ac:dyDescent="0.2">
      <c r="A18" s="73">
        <f>MAX(A$12:A17)+1</f>
        <v>5</v>
      </c>
      <c r="B18" s="139" t="s">
        <v>530</v>
      </c>
      <c r="C18" s="75" t="s">
        <v>349</v>
      </c>
      <c r="D18" s="68" t="s">
        <v>122</v>
      </c>
      <c r="E18" s="76"/>
      <c r="F18" s="77"/>
      <c r="G18" s="71"/>
      <c r="H18" s="78"/>
      <c r="I18" s="77"/>
    </row>
    <row r="19" spans="1:9" ht="24" x14ac:dyDescent="0.2">
      <c r="A19" s="73">
        <f>MAX(A$12:A18)+1</f>
        <v>6</v>
      </c>
      <c r="B19" s="141" t="s">
        <v>531</v>
      </c>
      <c r="C19" s="74" t="s">
        <v>349</v>
      </c>
      <c r="D19" s="68" t="s">
        <v>122</v>
      </c>
      <c r="E19" s="76"/>
      <c r="F19" s="77"/>
      <c r="G19" s="71"/>
      <c r="H19" s="78"/>
      <c r="I19" s="77"/>
    </row>
    <row r="20" spans="1:9" ht="25.5" x14ac:dyDescent="0.2">
      <c r="A20" s="73">
        <f>MAX(A$12:A19)+1</f>
        <v>7</v>
      </c>
      <c r="B20" s="75" t="s">
        <v>532</v>
      </c>
      <c r="C20" s="74" t="s">
        <v>349</v>
      </c>
      <c r="D20" s="68" t="s">
        <v>122</v>
      </c>
      <c r="E20" s="76"/>
      <c r="F20" s="77"/>
      <c r="G20" s="71"/>
      <c r="H20" s="78"/>
      <c r="I20" s="77"/>
    </row>
    <row r="21" spans="1:9" ht="51" x14ac:dyDescent="0.2">
      <c r="A21" s="73">
        <f>MAX(A$12:A20)+1</f>
        <v>8</v>
      </c>
      <c r="B21" s="75" t="s">
        <v>533</v>
      </c>
      <c r="C21" s="74" t="s">
        <v>349</v>
      </c>
      <c r="D21" s="68" t="s">
        <v>122</v>
      </c>
      <c r="E21" s="76"/>
      <c r="F21" s="77"/>
      <c r="G21" s="71"/>
      <c r="H21" s="78"/>
      <c r="I21" s="77"/>
    </row>
    <row r="22" spans="1:9" ht="25.5" x14ac:dyDescent="0.2">
      <c r="A22" s="73">
        <f>MAX(A$12:A21)+1</f>
        <v>9</v>
      </c>
      <c r="B22" s="74" t="s">
        <v>534</v>
      </c>
      <c r="C22" s="74" t="s">
        <v>349</v>
      </c>
      <c r="D22" s="68" t="s">
        <v>122</v>
      </c>
      <c r="E22" s="76"/>
      <c r="F22" s="77"/>
      <c r="G22" s="71"/>
      <c r="H22" s="78"/>
      <c r="I22" s="77"/>
    </row>
    <row r="23" spans="1:9" ht="25.5" x14ac:dyDescent="0.2">
      <c r="A23" s="73">
        <f>MAX(A$12:A22)+1</f>
        <v>10</v>
      </c>
      <c r="B23" s="74" t="s">
        <v>535</v>
      </c>
      <c r="C23" s="74" t="s">
        <v>349</v>
      </c>
      <c r="D23" s="68"/>
      <c r="E23" s="76"/>
      <c r="F23" s="77"/>
      <c r="G23" s="71"/>
      <c r="H23" s="78"/>
      <c r="I23" s="77"/>
    </row>
    <row r="24" spans="1:9" ht="25.5" x14ac:dyDescent="0.2">
      <c r="A24" s="73">
        <f>MAX(A$12:A23)+1</f>
        <v>11</v>
      </c>
      <c r="B24" s="75" t="s">
        <v>536</v>
      </c>
      <c r="C24" s="74" t="s">
        <v>349</v>
      </c>
      <c r="D24" s="68" t="s">
        <v>122</v>
      </c>
      <c r="E24" s="76"/>
      <c r="F24" s="77"/>
      <c r="G24" s="71"/>
      <c r="H24" s="78"/>
      <c r="I24" s="77"/>
    </row>
    <row r="25" spans="1:9" ht="25.5" x14ac:dyDescent="0.2">
      <c r="A25" s="73">
        <f>MAX(A$12:A24)+1</f>
        <v>12</v>
      </c>
      <c r="B25" s="75" t="s">
        <v>537</v>
      </c>
      <c r="C25" s="74" t="s">
        <v>349</v>
      </c>
      <c r="D25" s="68" t="s">
        <v>122</v>
      </c>
      <c r="E25" s="76"/>
      <c r="F25" s="77"/>
      <c r="G25" s="71"/>
      <c r="H25" s="78"/>
      <c r="I25" s="77"/>
    </row>
    <row r="26" spans="1:9" ht="38.25" x14ac:dyDescent="0.2">
      <c r="A26" s="73">
        <f>MAX(A$12:A25)+1</f>
        <v>13</v>
      </c>
      <c r="B26" s="74" t="s">
        <v>538</v>
      </c>
      <c r="C26" s="74" t="s">
        <v>349</v>
      </c>
      <c r="D26" s="68" t="s">
        <v>122</v>
      </c>
      <c r="E26" s="76"/>
      <c r="F26" s="77"/>
      <c r="G26" s="71"/>
      <c r="H26" s="78"/>
      <c r="I26" s="77"/>
    </row>
    <row r="27" spans="1:9" ht="38.25" x14ac:dyDescent="0.2">
      <c r="A27" s="73">
        <f>MAX(A$12:A26)+1</f>
        <v>14</v>
      </c>
      <c r="B27" s="75" t="s">
        <v>539</v>
      </c>
      <c r="C27" s="74" t="s">
        <v>349</v>
      </c>
      <c r="D27" s="68" t="s">
        <v>122</v>
      </c>
      <c r="E27" s="76"/>
      <c r="F27" s="77"/>
      <c r="G27" s="71"/>
      <c r="H27" s="78"/>
      <c r="I27" s="77"/>
    </row>
    <row r="28" spans="1:9" ht="51" x14ac:dyDescent="0.2">
      <c r="A28" s="73">
        <f>MAX(A$12:A27)+1</f>
        <v>15</v>
      </c>
      <c r="B28" s="75" t="s">
        <v>540</v>
      </c>
      <c r="C28" s="74" t="s">
        <v>349</v>
      </c>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73">
        <f>MAX(A$12:A59)+1</f>
        <v>47</v>
      </c>
      <c r="B60" s="75"/>
      <c r="C60" s="74"/>
      <c r="D60" s="68" t="s">
        <v>122</v>
      </c>
      <c r="E60" s="76"/>
      <c r="F60" s="77"/>
      <c r="G60" s="71"/>
      <c r="H60" s="78"/>
      <c r="I60" s="77"/>
    </row>
    <row r="61" spans="1:9" x14ac:dyDescent="0.2">
      <c r="A61" s="73">
        <f>MAX(A$12:A60)+1</f>
        <v>48</v>
      </c>
      <c r="B61" s="75"/>
      <c r="C61" s="74"/>
      <c r="D61" s="68" t="s">
        <v>122</v>
      </c>
      <c r="E61" s="76"/>
      <c r="F61" s="77"/>
      <c r="G61" s="71"/>
      <c r="H61" s="78"/>
      <c r="I61" s="77"/>
    </row>
    <row r="62" spans="1:9" x14ac:dyDescent="0.2">
      <c r="A62" s="73">
        <f>MAX(A$12:A61)+1</f>
        <v>49</v>
      </c>
      <c r="B62" s="74"/>
      <c r="C62" s="74"/>
      <c r="D62" s="68" t="s">
        <v>122</v>
      </c>
      <c r="E62" s="76"/>
      <c r="F62" s="77"/>
      <c r="G62" s="71"/>
      <c r="H62" s="78"/>
      <c r="I62" s="77"/>
    </row>
    <row r="63" spans="1:9" x14ac:dyDescent="0.2">
      <c r="A63" s="394"/>
      <c r="B63" s="394"/>
      <c r="C63" s="394"/>
      <c r="D63" s="394"/>
      <c r="E63" s="394"/>
      <c r="F63" s="394"/>
      <c r="G63" s="394"/>
      <c r="H63" s="394"/>
      <c r="I63" s="394"/>
    </row>
    <row r="64" spans="1:9" x14ac:dyDescent="0.2">
      <c r="A64" s="395" t="s">
        <v>129</v>
      </c>
      <c r="B64" s="395"/>
      <c r="C64" s="395"/>
      <c r="D64" s="395"/>
      <c r="E64" s="395"/>
      <c r="F64" s="395"/>
      <c r="G64" s="395"/>
      <c r="H64" s="395"/>
      <c r="I64" s="395"/>
    </row>
  </sheetData>
  <mergeCells count="4">
    <mergeCell ref="A1:I1"/>
    <mergeCell ref="A13:I13"/>
    <mergeCell ref="A63:I63"/>
    <mergeCell ref="A64:I64"/>
  </mergeCells>
  <phoneticPr fontId="7" type="noConversion"/>
  <conditionalFormatting sqref="D14:D62">
    <cfRule type="cellIs" dxfId="191" priority="1" stopIfTrue="1" operator="equal">
      <formula>"F"</formula>
    </cfRule>
    <cfRule type="cellIs" dxfId="190" priority="2" stopIfTrue="1" operator="equal">
      <formula>"B"</formula>
    </cfRule>
    <cfRule type="cellIs" dxfId="189" priority="3" stopIfTrue="1" operator="equal">
      <formula>"u"</formula>
    </cfRule>
  </conditionalFormatting>
  <dataValidations count="3">
    <dataValidation allowBlank="1" showErrorMessage="1" sqref="A12:B12" xr:uid="{00000000-0002-0000-0D00-000000000000}"/>
    <dataValidation allowBlank="1" showErrorMessage="1" promptTitle="Valid values include:" sqref="D12" xr:uid="{00000000-0002-0000-0D00-000001000000}"/>
    <dataValidation type="list" showInputMessage="1" showErrorMessage="1" promptTitle="Valid values include:" prompt="U - Untested_x000a_P - Pass_x000a_F - Fail_x000a_B - Blocked_x000a_S - Skipped_x000a_n/a - Not applicable_x000a_" sqref="D23 D14:D19 D20:D22 D24:D62" xr:uid="{00000000-0002-0000-0D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6673"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6673" r:id="rId3"/>
      </mc:Fallback>
    </mc:AlternateContent>
    <mc:AlternateContent xmlns:mc="http://schemas.openxmlformats.org/markup-compatibility/2006">
      <mc:Choice Requires="x14">
        <oleObject progId="Paint.Picture" shapeId="156688"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6688" r:id="rId5"/>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12"/>
  <sheetViews>
    <sheetView topLeftCell="A79" workbookViewId="0">
      <selection activeCell="D92" sqref="D92:G92"/>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541</v>
      </c>
      <c r="B1" s="411"/>
      <c r="C1" s="411"/>
      <c r="D1" s="411"/>
      <c r="E1" s="411"/>
      <c r="F1" s="411"/>
      <c r="G1" s="411"/>
      <c r="H1" s="411"/>
    </row>
    <row r="2" spans="1:8" ht="48" x14ac:dyDescent="0.2">
      <c r="A2" s="85"/>
      <c r="B2" s="86" t="s">
        <v>131</v>
      </c>
      <c r="C2" s="86"/>
      <c r="D2" s="87" t="s">
        <v>542</v>
      </c>
      <c r="E2" s="88"/>
      <c r="F2" s="89" t="s">
        <v>133</v>
      </c>
      <c r="G2" s="90" t="s">
        <v>543</v>
      </c>
      <c r="H2" s="91"/>
    </row>
    <row r="3" spans="1:8" ht="27.75" customHeight="1" x14ac:dyDescent="0.2">
      <c r="A3" s="92"/>
      <c r="B3" s="93" t="s">
        <v>135</v>
      </c>
      <c r="C3" s="94"/>
      <c r="D3" s="427" t="s">
        <v>136</v>
      </c>
      <c r="E3" s="428"/>
      <c r="F3" s="429"/>
      <c r="G3" s="430"/>
      <c r="H3" s="91"/>
    </row>
    <row r="4" spans="1:8" x14ac:dyDescent="0.2">
      <c r="A4" s="95"/>
      <c r="B4" s="93" t="s">
        <v>137</v>
      </c>
      <c r="C4" s="94"/>
      <c r="D4" s="427" t="s">
        <v>138</v>
      </c>
      <c r="E4" s="428"/>
      <c r="F4" s="429"/>
      <c r="G4" s="430"/>
      <c r="H4" s="91"/>
    </row>
    <row r="5" spans="1:8" x14ac:dyDescent="0.2">
      <c r="A5" s="95"/>
      <c r="B5" s="93" t="s">
        <v>139</v>
      </c>
      <c r="C5" s="96"/>
      <c r="H5" s="91"/>
    </row>
    <row r="6" spans="1:8" ht="26.25" customHeight="1" x14ac:dyDescent="0.2">
      <c r="A6" s="97"/>
      <c r="B6" s="98" t="s">
        <v>141</v>
      </c>
      <c r="C6" s="99"/>
      <c r="D6" s="431" t="s">
        <v>438</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439</v>
      </c>
      <c r="H8" s="114"/>
    </row>
    <row r="9" spans="1:8" ht="25.5" x14ac:dyDescent="0.2">
      <c r="A9" s="115" t="s">
        <v>150</v>
      </c>
      <c r="B9" s="116" t="s">
        <v>151</v>
      </c>
      <c r="C9" s="116" t="s">
        <v>544</v>
      </c>
      <c r="D9" s="116" t="s">
        <v>153</v>
      </c>
      <c r="E9" s="116" t="s">
        <v>545</v>
      </c>
      <c r="F9" s="117" t="s">
        <v>113</v>
      </c>
      <c r="G9" s="423" t="s">
        <v>155</v>
      </c>
      <c r="H9" s="424"/>
    </row>
    <row r="10" spans="1:8" ht="24" x14ac:dyDescent="0.2">
      <c r="A10" s="119">
        <v>1</v>
      </c>
      <c r="B10" s="125" t="s">
        <v>221</v>
      </c>
      <c r="C10" s="125"/>
      <c r="D10" s="126" t="s">
        <v>222</v>
      </c>
      <c r="E10" s="121"/>
      <c r="F10" s="68" t="s">
        <v>122</v>
      </c>
      <c r="G10" s="425"/>
      <c r="H10" s="426"/>
    </row>
    <row r="11" spans="1:8" x14ac:dyDescent="0.2">
      <c r="A11" s="119">
        <v>2</v>
      </c>
      <c r="B11" s="125" t="s">
        <v>546</v>
      </c>
      <c r="C11" s="125"/>
      <c r="D11" s="126" t="s">
        <v>547</v>
      </c>
      <c r="E11" s="121"/>
      <c r="F11" s="68" t="s">
        <v>122</v>
      </c>
      <c r="G11" s="123"/>
      <c r="H11" s="124"/>
    </row>
    <row r="12" spans="1:8" ht="48" x14ac:dyDescent="0.2">
      <c r="A12" s="119">
        <v>3</v>
      </c>
      <c r="B12" s="125" t="s">
        <v>227</v>
      </c>
      <c r="C12" s="125"/>
      <c r="D12" s="126" t="s">
        <v>228</v>
      </c>
      <c r="E12" s="121"/>
      <c r="F12" s="68" t="s">
        <v>122</v>
      </c>
      <c r="G12" s="123"/>
      <c r="H12" s="124"/>
    </row>
    <row r="13" spans="1:8" x14ac:dyDescent="0.2">
      <c r="A13" s="119">
        <v>4</v>
      </c>
      <c r="B13" s="125" t="s">
        <v>548</v>
      </c>
      <c r="C13" s="125"/>
      <c r="D13" s="126" t="s">
        <v>549</v>
      </c>
      <c r="E13" s="121"/>
      <c r="F13" s="68" t="s">
        <v>122</v>
      </c>
      <c r="G13" s="123"/>
      <c r="H13" s="124"/>
    </row>
    <row r="14" spans="1:8" ht="24" x14ac:dyDescent="0.2">
      <c r="A14" s="119">
        <v>5</v>
      </c>
      <c r="B14" s="125"/>
      <c r="C14" s="125"/>
      <c r="D14" s="126" t="s">
        <v>550</v>
      </c>
      <c r="E14" s="121"/>
      <c r="F14" s="68" t="s">
        <v>122</v>
      </c>
      <c r="G14" s="123"/>
      <c r="H14" s="124"/>
    </row>
    <row r="15" spans="1:8" ht="24" x14ac:dyDescent="0.2">
      <c r="A15" s="119">
        <v>6</v>
      </c>
      <c r="B15" s="125" t="s">
        <v>159</v>
      </c>
      <c r="C15" s="125"/>
      <c r="D15" s="126" t="s">
        <v>161</v>
      </c>
      <c r="E15" s="121"/>
      <c r="F15" s="68" t="s">
        <v>122</v>
      </c>
      <c r="G15" s="123"/>
      <c r="H15" s="124"/>
    </row>
    <row r="16" spans="1:8" ht="36" x14ac:dyDescent="0.2">
      <c r="A16" s="119">
        <v>7</v>
      </c>
      <c r="B16" s="125" t="s">
        <v>217</v>
      </c>
      <c r="C16" s="125"/>
      <c r="D16" s="126" t="s">
        <v>214</v>
      </c>
      <c r="E16" s="121"/>
      <c r="F16" s="68" t="s">
        <v>122</v>
      </c>
      <c r="G16" s="123"/>
      <c r="H16" s="124"/>
    </row>
    <row r="17" spans="1:8" ht="60" x14ac:dyDescent="0.2">
      <c r="A17" s="119">
        <v>8</v>
      </c>
      <c r="B17" s="125" t="s">
        <v>215</v>
      </c>
      <c r="C17" s="125"/>
      <c r="D17" s="126" t="s">
        <v>551</v>
      </c>
      <c r="E17" s="121"/>
      <c r="F17" s="68" t="s">
        <v>122</v>
      </c>
      <c r="G17" s="123"/>
      <c r="H17" s="124"/>
    </row>
    <row r="18" spans="1:8" ht="48.75" x14ac:dyDescent="0.2">
      <c r="A18" s="119">
        <v>9</v>
      </c>
      <c r="B18" s="129" t="s">
        <v>552</v>
      </c>
      <c r="C18" s="129"/>
      <c r="D18" s="130" t="s">
        <v>553</v>
      </c>
      <c r="E18" s="165"/>
      <c r="F18" s="68" t="s">
        <v>122</v>
      </c>
      <c r="G18" s="416"/>
      <c r="H18" s="417"/>
    </row>
    <row r="19" spans="1:8" x14ac:dyDescent="0.2">
      <c r="A19" s="119"/>
      <c r="B19" s="150"/>
      <c r="C19" s="150"/>
      <c r="D19" s="74" t="s">
        <v>164</v>
      </c>
      <c r="E19" s="151"/>
      <c r="F19" s="68" t="s">
        <v>122</v>
      </c>
      <c r="G19" s="416"/>
      <c r="H19" s="417"/>
    </row>
    <row r="20" spans="1:8" x14ac:dyDescent="0.2">
      <c r="A20" s="119"/>
      <c r="B20" s="142"/>
      <c r="C20" s="120"/>
      <c r="D20" s="120" t="s">
        <v>166</v>
      </c>
      <c r="E20" s="133"/>
      <c r="F20" s="68" t="s">
        <v>122</v>
      </c>
      <c r="G20" s="416"/>
      <c r="H20" s="417"/>
    </row>
    <row r="21" spans="1:8" x14ac:dyDescent="0.2">
      <c r="A21" s="119"/>
      <c r="B21" s="142"/>
      <c r="C21" s="120"/>
      <c r="D21" s="120" t="s">
        <v>167</v>
      </c>
      <c r="E21" s="133"/>
      <c r="F21" s="68" t="s">
        <v>122</v>
      </c>
      <c r="G21" s="416"/>
      <c r="H21" s="417"/>
    </row>
    <row r="22" spans="1:8" x14ac:dyDescent="0.2">
      <c r="A22" s="119"/>
      <c r="B22" s="142"/>
      <c r="C22" s="120"/>
      <c r="D22" s="120" t="s">
        <v>168</v>
      </c>
      <c r="E22" s="133"/>
      <c r="F22" s="68" t="s">
        <v>122</v>
      </c>
      <c r="G22" s="131"/>
      <c r="H22" s="132"/>
    </row>
    <row r="23" spans="1:8" x14ac:dyDescent="0.2">
      <c r="A23" s="119"/>
      <c r="B23" s="142"/>
      <c r="C23" s="120"/>
      <c r="D23" s="120" t="s">
        <v>169</v>
      </c>
      <c r="E23" s="133"/>
      <c r="F23" s="68" t="s">
        <v>122</v>
      </c>
      <c r="G23" s="416"/>
      <c r="H23" s="417"/>
    </row>
    <row r="24" spans="1:8" x14ac:dyDescent="0.2">
      <c r="A24" s="119"/>
      <c r="B24" s="142"/>
      <c r="C24" s="120"/>
      <c r="D24" s="120" t="s">
        <v>554</v>
      </c>
      <c r="E24" s="133"/>
      <c r="F24" s="68" t="s">
        <v>122</v>
      </c>
      <c r="G24" s="416"/>
      <c r="H24" s="417"/>
    </row>
    <row r="25" spans="1:8" ht="25.5" x14ac:dyDescent="0.2">
      <c r="A25" s="119"/>
      <c r="B25" s="142"/>
      <c r="C25" s="120"/>
      <c r="D25" s="120" t="s">
        <v>555</v>
      </c>
      <c r="E25" s="133"/>
      <c r="F25" s="68" t="s">
        <v>122</v>
      </c>
      <c r="G25" s="416"/>
      <c r="H25" s="417"/>
    </row>
    <row r="26" spans="1:8" ht="25.5" x14ac:dyDescent="0.2">
      <c r="A26" s="119"/>
      <c r="B26" s="120"/>
      <c r="C26" s="120"/>
      <c r="D26" s="120" t="s">
        <v>556</v>
      </c>
      <c r="E26" s="133"/>
      <c r="F26" s="68" t="s">
        <v>122</v>
      </c>
      <c r="G26" s="416"/>
      <c r="H26" s="417"/>
    </row>
    <row r="27" spans="1:8" ht="25.5" x14ac:dyDescent="0.2">
      <c r="A27" s="119"/>
      <c r="B27" s="120"/>
      <c r="C27" s="120"/>
      <c r="D27" s="120" t="s">
        <v>557</v>
      </c>
      <c r="E27" s="133"/>
      <c r="F27" s="68" t="s">
        <v>122</v>
      </c>
      <c r="G27" s="131"/>
      <c r="H27" s="132"/>
    </row>
    <row r="28" spans="1:8" ht="25.5" x14ac:dyDescent="0.2">
      <c r="A28" s="119"/>
      <c r="B28" s="120"/>
      <c r="C28" s="120"/>
      <c r="D28" s="120" t="s">
        <v>558</v>
      </c>
      <c r="E28" s="133"/>
      <c r="F28" s="68" t="s">
        <v>122</v>
      </c>
      <c r="G28" s="416"/>
      <c r="H28" s="417"/>
    </row>
    <row r="29" spans="1:8" ht="25.5" x14ac:dyDescent="0.2">
      <c r="A29" s="119">
        <v>10</v>
      </c>
      <c r="B29" s="120" t="s">
        <v>559</v>
      </c>
      <c r="C29" s="120"/>
      <c r="D29" s="120" t="s">
        <v>560</v>
      </c>
      <c r="E29" s="133"/>
      <c r="F29" s="68" t="s">
        <v>122</v>
      </c>
      <c r="G29" s="416"/>
      <c r="H29" s="417"/>
    </row>
    <row r="30" spans="1:8" ht="12.75" customHeight="1" x14ac:dyDescent="0.2">
      <c r="A30" s="119">
        <v>11</v>
      </c>
      <c r="B30" s="120" t="s">
        <v>209</v>
      </c>
      <c r="C30" s="120"/>
      <c r="D30" s="120" t="s">
        <v>210</v>
      </c>
      <c r="E30" s="133"/>
      <c r="F30" s="68" t="s">
        <v>122</v>
      </c>
      <c r="G30" s="434"/>
      <c r="H30" s="435"/>
    </row>
    <row r="31" spans="1:8" ht="12.75" customHeight="1" x14ac:dyDescent="0.2">
      <c r="A31" s="119">
        <v>12</v>
      </c>
      <c r="B31" s="120" t="s">
        <v>221</v>
      </c>
      <c r="C31" s="120"/>
      <c r="D31" s="120" t="s">
        <v>222</v>
      </c>
      <c r="E31" s="133"/>
      <c r="F31" s="68" t="s">
        <v>122</v>
      </c>
      <c r="G31" s="131"/>
      <c r="H31" s="132"/>
    </row>
    <row r="32" spans="1:8" ht="12.75" customHeight="1" x14ac:dyDescent="0.2">
      <c r="A32" s="119"/>
      <c r="B32" s="120"/>
      <c r="C32" s="120"/>
      <c r="D32" s="120" t="s">
        <v>561</v>
      </c>
      <c r="E32" s="133"/>
      <c r="F32" s="68" t="s">
        <v>122</v>
      </c>
      <c r="G32" s="131"/>
      <c r="H32" s="132"/>
    </row>
    <row r="33" spans="1:8" ht="36" customHeight="1" x14ac:dyDescent="0.2">
      <c r="A33" s="119">
        <v>13</v>
      </c>
      <c r="B33" s="120" t="s">
        <v>562</v>
      </c>
      <c r="C33" s="120"/>
      <c r="D33" s="120" t="s">
        <v>547</v>
      </c>
      <c r="E33" s="133"/>
      <c r="F33" s="68" t="s">
        <v>122</v>
      </c>
      <c r="G33" s="131"/>
      <c r="H33" s="132"/>
    </row>
    <row r="34" spans="1:8" ht="38.25" x14ac:dyDescent="0.2">
      <c r="A34" s="119">
        <v>14</v>
      </c>
      <c r="B34" s="120" t="s">
        <v>227</v>
      </c>
      <c r="C34" s="120"/>
      <c r="D34" s="120" t="s">
        <v>228</v>
      </c>
      <c r="E34" s="133"/>
      <c r="F34" s="68" t="s">
        <v>122</v>
      </c>
      <c r="G34" s="131"/>
      <c r="H34" s="132"/>
    </row>
    <row r="35" spans="1:8" ht="25.5" x14ac:dyDescent="0.2">
      <c r="A35" s="119"/>
      <c r="B35" s="120"/>
      <c r="C35" s="120"/>
      <c r="D35" s="120" t="s">
        <v>563</v>
      </c>
      <c r="E35" s="133"/>
      <c r="F35" s="68" t="s">
        <v>122</v>
      </c>
      <c r="G35" s="416"/>
      <c r="H35" s="417"/>
    </row>
    <row r="36" spans="1:8" ht="89.25" x14ac:dyDescent="0.2">
      <c r="A36" s="119">
        <v>15</v>
      </c>
      <c r="B36" s="156" t="s">
        <v>564</v>
      </c>
      <c r="C36" s="156"/>
      <c r="D36" s="156" t="s">
        <v>565</v>
      </c>
      <c r="E36" s="157"/>
      <c r="F36" s="68" t="s">
        <v>122</v>
      </c>
      <c r="G36" s="158"/>
      <c r="H36" s="159"/>
    </row>
    <row r="37" spans="1:8" x14ac:dyDescent="0.2">
      <c r="A37" s="155"/>
      <c r="B37" s="156"/>
      <c r="C37" s="156"/>
      <c r="D37" s="156"/>
      <c r="E37" s="157"/>
      <c r="F37" s="68" t="s">
        <v>122</v>
      </c>
      <c r="G37" s="158"/>
      <c r="H37" s="159"/>
    </row>
    <row r="38" spans="1:8" x14ac:dyDescent="0.2">
      <c r="A38" s="155"/>
      <c r="B38" s="156"/>
      <c r="C38" s="156"/>
      <c r="D38" s="156"/>
      <c r="E38" s="157"/>
      <c r="F38" s="68" t="s">
        <v>122</v>
      </c>
      <c r="G38" s="158"/>
      <c r="H38" s="159"/>
    </row>
    <row r="39" spans="1:8" x14ac:dyDescent="0.2">
      <c r="A39" s="155"/>
      <c r="B39" s="156"/>
      <c r="C39" s="156"/>
      <c r="D39" s="156"/>
      <c r="E39" s="157"/>
      <c r="F39" s="68" t="s">
        <v>122</v>
      </c>
      <c r="G39" s="158"/>
      <c r="H39" s="159"/>
    </row>
    <row r="40" spans="1:8" x14ac:dyDescent="0.2">
      <c r="A40" s="134"/>
      <c r="B40" s="135" t="s">
        <v>230</v>
      </c>
      <c r="C40" s="135"/>
      <c r="D40" s="136"/>
      <c r="E40" s="137"/>
      <c r="F40" s="68" t="s">
        <v>122</v>
      </c>
      <c r="G40" s="418"/>
      <c r="H40" s="419"/>
    </row>
    <row r="43" spans="1:8" ht="15.75" x14ac:dyDescent="0.2">
      <c r="A43" s="411" t="s">
        <v>566</v>
      </c>
      <c r="B43" s="411"/>
      <c r="C43" s="411"/>
      <c r="D43" s="411"/>
      <c r="E43" s="411"/>
      <c r="F43" s="411"/>
      <c r="G43" s="411"/>
      <c r="H43" s="411"/>
    </row>
    <row r="44" spans="1:8" ht="36" x14ac:dyDescent="0.2">
      <c r="A44" s="85"/>
      <c r="B44" s="86" t="s">
        <v>131</v>
      </c>
      <c r="C44" s="86"/>
      <c r="D44" s="87" t="s">
        <v>527</v>
      </c>
      <c r="E44" s="88"/>
      <c r="F44" s="89" t="s">
        <v>133</v>
      </c>
      <c r="G44" s="90" t="s">
        <v>543</v>
      </c>
      <c r="H44" s="91"/>
    </row>
    <row r="45" spans="1:8" x14ac:dyDescent="0.2">
      <c r="A45" s="92"/>
      <c r="B45" s="93" t="s">
        <v>135</v>
      </c>
      <c r="C45" s="94"/>
      <c r="D45" s="427" t="s">
        <v>136</v>
      </c>
      <c r="E45" s="428"/>
      <c r="F45" s="429"/>
      <c r="G45" s="430"/>
      <c r="H45" s="91"/>
    </row>
    <row r="46" spans="1:8" x14ac:dyDescent="0.2">
      <c r="A46" s="95"/>
      <c r="B46" s="93" t="s">
        <v>137</v>
      </c>
      <c r="C46" s="94"/>
      <c r="D46" s="427" t="s">
        <v>138</v>
      </c>
      <c r="E46" s="428"/>
      <c r="F46" s="429"/>
      <c r="G46" s="430"/>
      <c r="H46" s="91"/>
    </row>
    <row r="47" spans="1:8" x14ac:dyDescent="0.2">
      <c r="A47" s="95"/>
      <c r="B47" s="93" t="s">
        <v>139</v>
      </c>
      <c r="C47" s="96"/>
      <c r="H47" s="91"/>
    </row>
    <row r="48" spans="1:8" x14ac:dyDescent="0.2">
      <c r="A48" s="97"/>
      <c r="B48" s="98" t="s">
        <v>141</v>
      </c>
      <c r="C48" s="99"/>
      <c r="D48" s="431" t="s">
        <v>438</v>
      </c>
      <c r="E48" s="429"/>
      <c r="F48" s="429"/>
      <c r="G48" s="430"/>
      <c r="H48" s="100"/>
    </row>
    <row r="49" spans="1:8" x14ac:dyDescent="0.2">
      <c r="A49" s="101"/>
      <c r="B49" s="102" t="s">
        <v>143</v>
      </c>
      <c r="C49" s="102"/>
      <c r="D49" s="103"/>
      <c r="E49" s="104"/>
      <c r="F49" s="105" t="s">
        <v>145</v>
      </c>
      <c r="G49" s="106"/>
      <c r="H49" s="107"/>
    </row>
    <row r="50" spans="1:8" x14ac:dyDescent="0.2">
      <c r="A50" s="108"/>
      <c r="B50" s="109" t="s">
        <v>146</v>
      </c>
      <c r="C50" s="109"/>
      <c r="D50" s="110" t="s">
        <v>147</v>
      </c>
      <c r="E50" s="111"/>
      <c r="F50" s="112" t="s">
        <v>148</v>
      </c>
      <c r="G50" s="113" t="s">
        <v>439</v>
      </c>
      <c r="H50" s="114"/>
    </row>
    <row r="51" spans="1:8" ht="25.5" x14ac:dyDescent="0.2">
      <c r="A51" s="115" t="s">
        <v>150</v>
      </c>
      <c r="B51" s="116" t="s">
        <v>151</v>
      </c>
      <c r="C51" s="116" t="s">
        <v>544</v>
      </c>
      <c r="D51" s="116" t="s">
        <v>153</v>
      </c>
      <c r="E51" s="116" t="s">
        <v>545</v>
      </c>
      <c r="F51" s="117" t="s">
        <v>113</v>
      </c>
      <c r="G51" s="423" t="s">
        <v>155</v>
      </c>
      <c r="H51" s="424"/>
    </row>
    <row r="52" spans="1:8" ht="24" x14ac:dyDescent="0.2">
      <c r="A52" s="119">
        <v>1</v>
      </c>
      <c r="B52" s="125" t="s">
        <v>221</v>
      </c>
      <c r="C52" s="125"/>
      <c r="D52" s="126" t="s">
        <v>222</v>
      </c>
      <c r="E52" s="121"/>
      <c r="F52" s="68" t="s">
        <v>122</v>
      </c>
      <c r="G52" s="425"/>
      <c r="H52" s="426"/>
    </row>
    <row r="53" spans="1:8" x14ac:dyDescent="0.2">
      <c r="A53" s="119">
        <v>2</v>
      </c>
      <c r="B53" s="125" t="s">
        <v>546</v>
      </c>
      <c r="C53" s="125"/>
      <c r="D53" s="126" t="s">
        <v>547</v>
      </c>
      <c r="E53" s="121"/>
      <c r="F53" s="68" t="s">
        <v>122</v>
      </c>
      <c r="G53" s="123"/>
      <c r="H53" s="124"/>
    </row>
    <row r="54" spans="1:8" ht="48" x14ac:dyDescent="0.2">
      <c r="A54" s="119">
        <v>3</v>
      </c>
      <c r="B54" s="125" t="s">
        <v>227</v>
      </c>
      <c r="C54" s="125"/>
      <c r="D54" s="126" t="s">
        <v>228</v>
      </c>
      <c r="E54" s="121"/>
      <c r="F54" s="68" t="s">
        <v>122</v>
      </c>
      <c r="G54" s="123"/>
      <c r="H54" s="124"/>
    </row>
    <row r="55" spans="1:8" x14ac:dyDescent="0.2">
      <c r="A55" s="119">
        <v>4</v>
      </c>
      <c r="B55" s="125" t="s">
        <v>548</v>
      </c>
      <c r="C55" s="125"/>
      <c r="D55" s="126" t="s">
        <v>549</v>
      </c>
      <c r="E55" s="121"/>
      <c r="F55" s="68" t="s">
        <v>122</v>
      </c>
      <c r="G55" s="123"/>
      <c r="H55" s="124"/>
    </row>
    <row r="56" spans="1:8" ht="24" x14ac:dyDescent="0.2">
      <c r="A56" s="119">
        <v>5</v>
      </c>
      <c r="B56" s="125"/>
      <c r="C56" s="125"/>
      <c r="D56" s="126" t="s">
        <v>550</v>
      </c>
      <c r="E56" s="121"/>
      <c r="F56" s="68" t="s">
        <v>122</v>
      </c>
      <c r="G56" s="123"/>
      <c r="H56" s="124"/>
    </row>
    <row r="57" spans="1:8" ht="24" x14ac:dyDescent="0.2">
      <c r="A57" s="119">
        <v>6</v>
      </c>
      <c r="B57" s="125" t="s">
        <v>159</v>
      </c>
      <c r="C57" s="125"/>
      <c r="D57" s="126" t="s">
        <v>161</v>
      </c>
      <c r="E57" s="121"/>
      <c r="F57" s="68" t="s">
        <v>122</v>
      </c>
      <c r="G57" s="123"/>
      <c r="H57" s="124"/>
    </row>
    <row r="58" spans="1:8" ht="36" x14ac:dyDescent="0.2">
      <c r="A58" s="119">
        <v>7</v>
      </c>
      <c r="B58" s="125" t="s">
        <v>217</v>
      </c>
      <c r="C58" s="125"/>
      <c r="D58" s="126" t="s">
        <v>214</v>
      </c>
      <c r="E58" s="121"/>
      <c r="F58" s="68" t="s">
        <v>122</v>
      </c>
      <c r="G58" s="123"/>
      <c r="H58" s="124"/>
    </row>
    <row r="59" spans="1:8" ht="60" x14ac:dyDescent="0.2">
      <c r="A59" s="119">
        <v>8</v>
      </c>
      <c r="B59" s="125" t="s">
        <v>215</v>
      </c>
      <c r="C59" s="125"/>
      <c r="D59" s="126" t="s">
        <v>551</v>
      </c>
      <c r="E59" s="121"/>
      <c r="F59" s="68" t="s">
        <v>122</v>
      </c>
      <c r="G59" s="123"/>
      <c r="H59" s="124"/>
    </row>
    <row r="60" spans="1:8" ht="48.75" x14ac:dyDescent="0.2">
      <c r="A60" s="119">
        <v>9</v>
      </c>
      <c r="B60" s="129" t="s">
        <v>552</v>
      </c>
      <c r="C60" s="129"/>
      <c r="D60" s="130" t="s">
        <v>553</v>
      </c>
      <c r="E60" s="165"/>
      <c r="F60" s="68" t="s">
        <v>122</v>
      </c>
      <c r="G60" s="416"/>
      <c r="H60" s="417"/>
    </row>
    <row r="61" spans="1:8" x14ac:dyDescent="0.2">
      <c r="A61" s="119"/>
      <c r="B61" s="150"/>
      <c r="C61" s="150"/>
      <c r="D61" s="74" t="s">
        <v>164</v>
      </c>
      <c r="E61" s="151"/>
      <c r="F61" s="68" t="s">
        <v>122</v>
      </c>
      <c r="G61" s="416"/>
      <c r="H61" s="417"/>
    </row>
    <row r="62" spans="1:8" x14ac:dyDescent="0.2">
      <c r="A62" s="119"/>
      <c r="B62" s="142"/>
      <c r="C62" s="120"/>
      <c r="D62" s="120" t="s">
        <v>166</v>
      </c>
      <c r="E62" s="133"/>
      <c r="F62" s="68" t="s">
        <v>122</v>
      </c>
      <c r="G62" s="416"/>
      <c r="H62" s="417"/>
    </row>
    <row r="63" spans="1:8" x14ac:dyDescent="0.2">
      <c r="A63" s="119"/>
      <c r="B63" s="142"/>
      <c r="C63" s="120"/>
      <c r="D63" s="120" t="s">
        <v>567</v>
      </c>
      <c r="E63" s="133"/>
      <c r="F63" s="68" t="s">
        <v>122</v>
      </c>
      <c r="G63" s="416"/>
      <c r="H63" s="417"/>
    </row>
    <row r="64" spans="1:8" x14ac:dyDescent="0.2">
      <c r="A64" s="119"/>
      <c r="B64" s="142"/>
      <c r="C64" s="120"/>
      <c r="D64" s="120" t="s">
        <v>168</v>
      </c>
      <c r="E64" s="133"/>
      <c r="F64" s="68" t="s">
        <v>122</v>
      </c>
      <c r="G64" s="131"/>
      <c r="H64" s="132"/>
    </row>
    <row r="65" spans="1:8" x14ac:dyDescent="0.2">
      <c r="A65" s="119"/>
      <c r="B65" s="142"/>
      <c r="C65" s="120"/>
      <c r="D65" s="120" t="s">
        <v>169</v>
      </c>
      <c r="E65" s="133"/>
      <c r="F65" s="68" t="s">
        <v>122</v>
      </c>
      <c r="G65" s="416"/>
      <c r="H65" s="417"/>
    </row>
    <row r="66" spans="1:8" x14ac:dyDescent="0.2">
      <c r="A66" s="119"/>
      <c r="B66" s="142"/>
      <c r="C66" s="120"/>
      <c r="D66" s="120" t="s">
        <v>554</v>
      </c>
      <c r="E66" s="133"/>
      <c r="F66" s="68" t="s">
        <v>122</v>
      </c>
      <c r="G66" s="416"/>
      <c r="H66" s="417"/>
    </row>
    <row r="67" spans="1:8" ht="25.5" x14ac:dyDescent="0.2">
      <c r="A67" s="119"/>
      <c r="B67" s="142"/>
      <c r="C67" s="120"/>
      <c r="D67" s="120" t="s">
        <v>555</v>
      </c>
      <c r="E67" s="133"/>
      <c r="F67" s="68" t="s">
        <v>122</v>
      </c>
      <c r="G67" s="416"/>
      <c r="H67" s="417"/>
    </row>
    <row r="68" spans="1:8" ht="25.5" x14ac:dyDescent="0.2">
      <c r="A68" s="119"/>
      <c r="B68" s="120"/>
      <c r="C68" s="120"/>
      <c r="D68" s="120" t="s">
        <v>556</v>
      </c>
      <c r="E68" s="133"/>
      <c r="F68" s="68" t="s">
        <v>122</v>
      </c>
      <c r="G68" s="416"/>
      <c r="H68" s="417"/>
    </row>
    <row r="69" spans="1:8" ht="25.5" x14ac:dyDescent="0.2">
      <c r="A69" s="119"/>
      <c r="B69" s="120"/>
      <c r="C69" s="120"/>
      <c r="D69" s="120" t="s">
        <v>557</v>
      </c>
      <c r="E69" s="133"/>
      <c r="F69" s="68" t="s">
        <v>122</v>
      </c>
      <c r="G69" s="131"/>
      <c r="H69" s="132"/>
    </row>
    <row r="70" spans="1:8" ht="25.5" x14ac:dyDescent="0.2">
      <c r="A70" s="119"/>
      <c r="B70" s="120"/>
      <c r="C70" s="120"/>
      <c r="D70" s="120" t="s">
        <v>558</v>
      </c>
      <c r="E70" s="133"/>
      <c r="F70" s="68" t="s">
        <v>122</v>
      </c>
      <c r="G70" s="416"/>
      <c r="H70" s="417"/>
    </row>
    <row r="71" spans="1:8" x14ac:dyDescent="0.2">
      <c r="A71" s="119">
        <v>10</v>
      </c>
      <c r="B71" s="120" t="s">
        <v>568</v>
      </c>
      <c r="C71" s="120"/>
      <c r="D71" s="120" t="s">
        <v>569</v>
      </c>
      <c r="E71" s="133"/>
      <c r="F71" s="68" t="s">
        <v>122</v>
      </c>
      <c r="G71" s="416"/>
      <c r="H71" s="417"/>
    </row>
    <row r="72" spans="1:8" x14ac:dyDescent="0.2">
      <c r="A72" s="119">
        <v>11</v>
      </c>
      <c r="B72" s="120" t="s">
        <v>570</v>
      </c>
      <c r="C72" s="120"/>
      <c r="D72" s="120" t="s">
        <v>571</v>
      </c>
      <c r="E72" s="133"/>
      <c r="F72" s="68" t="s">
        <v>122</v>
      </c>
      <c r="G72" s="131"/>
      <c r="H72" s="132"/>
    </row>
    <row r="73" spans="1:8" ht="25.5" x14ac:dyDescent="0.2">
      <c r="A73" s="119">
        <v>12</v>
      </c>
      <c r="B73" s="120" t="s">
        <v>209</v>
      </c>
      <c r="C73" s="120"/>
      <c r="D73" s="120" t="s">
        <v>210</v>
      </c>
      <c r="E73" s="133"/>
      <c r="F73" s="68" t="s">
        <v>122</v>
      </c>
      <c r="G73" s="434"/>
      <c r="H73" s="435"/>
    </row>
    <row r="74" spans="1:8" x14ac:dyDescent="0.2">
      <c r="A74" s="119">
        <v>13</v>
      </c>
      <c r="B74" s="120" t="s">
        <v>221</v>
      </c>
      <c r="C74" s="120"/>
      <c r="D74" s="120" t="s">
        <v>222</v>
      </c>
      <c r="E74" s="133"/>
      <c r="F74" s="68" t="s">
        <v>122</v>
      </c>
      <c r="G74" s="131"/>
      <c r="H74" s="132"/>
    </row>
    <row r="75" spans="1:8" ht="25.5" x14ac:dyDescent="0.2">
      <c r="A75" s="119"/>
      <c r="B75" s="120"/>
      <c r="C75" s="120"/>
      <c r="D75" s="120" t="s">
        <v>561</v>
      </c>
      <c r="E75" s="133"/>
      <c r="F75" s="68" t="s">
        <v>122</v>
      </c>
      <c r="G75" s="131"/>
      <c r="H75" s="132"/>
    </row>
    <row r="76" spans="1:8" ht="25.5" x14ac:dyDescent="0.2">
      <c r="A76" s="119">
        <v>14</v>
      </c>
      <c r="B76" s="120" t="s">
        <v>562</v>
      </c>
      <c r="C76" s="120"/>
      <c r="D76" s="120" t="s">
        <v>547</v>
      </c>
      <c r="E76" s="133"/>
      <c r="F76" s="68" t="s">
        <v>122</v>
      </c>
      <c r="G76" s="131"/>
      <c r="H76" s="132"/>
    </row>
    <row r="77" spans="1:8" ht="38.25" x14ac:dyDescent="0.2">
      <c r="A77" s="119">
        <v>15</v>
      </c>
      <c r="B77" s="120" t="s">
        <v>227</v>
      </c>
      <c r="C77" s="120"/>
      <c r="D77" s="120" t="s">
        <v>228</v>
      </c>
      <c r="E77" s="133"/>
      <c r="F77" s="68" t="s">
        <v>122</v>
      </c>
      <c r="G77" s="131"/>
      <c r="H77" s="132"/>
    </row>
    <row r="78" spans="1:8" ht="38.25" x14ac:dyDescent="0.2">
      <c r="A78" s="119"/>
      <c r="B78" s="120"/>
      <c r="C78" s="120"/>
      <c r="D78" s="120" t="s">
        <v>572</v>
      </c>
      <c r="E78" s="133"/>
      <c r="F78" s="68" t="s">
        <v>122</v>
      </c>
      <c r="G78" s="416"/>
      <c r="H78" s="417"/>
    </row>
    <row r="79" spans="1:8" ht="89.25" x14ac:dyDescent="0.2">
      <c r="A79" s="119">
        <v>17</v>
      </c>
      <c r="B79" s="156" t="s">
        <v>564</v>
      </c>
      <c r="C79" s="156"/>
      <c r="D79" s="156" t="s">
        <v>565</v>
      </c>
      <c r="E79" s="157"/>
      <c r="F79" s="68" t="s">
        <v>122</v>
      </c>
      <c r="G79" s="158"/>
      <c r="H79" s="159"/>
    </row>
    <row r="80" spans="1:8" x14ac:dyDescent="0.2">
      <c r="A80" s="155"/>
      <c r="B80" s="156"/>
      <c r="C80" s="156"/>
      <c r="D80" s="156"/>
      <c r="E80" s="157"/>
      <c r="F80" s="68" t="s">
        <v>122</v>
      </c>
      <c r="G80" s="158"/>
      <c r="H80" s="159"/>
    </row>
    <row r="81" spans="1:8" x14ac:dyDescent="0.2">
      <c r="A81" s="155"/>
      <c r="B81" s="156"/>
      <c r="C81" s="156"/>
      <c r="D81" s="156"/>
      <c r="E81" s="157"/>
      <c r="F81" s="68" t="s">
        <v>122</v>
      </c>
      <c r="G81" s="158"/>
      <c r="H81" s="159"/>
    </row>
    <row r="82" spans="1:8" x14ac:dyDescent="0.2">
      <c r="A82" s="155"/>
      <c r="B82" s="156"/>
      <c r="C82" s="156"/>
      <c r="D82" s="156"/>
      <c r="E82" s="157"/>
      <c r="F82" s="68" t="s">
        <v>122</v>
      </c>
      <c r="G82" s="158"/>
      <c r="H82" s="159"/>
    </row>
    <row r="83" spans="1:8" x14ac:dyDescent="0.2">
      <c r="A83" s="134"/>
      <c r="B83" s="135" t="s">
        <v>230</v>
      </c>
      <c r="C83" s="135"/>
      <c r="D83" s="136"/>
      <c r="E83" s="137"/>
      <c r="F83" s="68" t="s">
        <v>122</v>
      </c>
      <c r="G83" s="418"/>
      <c r="H83" s="419"/>
    </row>
    <row r="87" spans="1:8" ht="15.75" x14ac:dyDescent="0.2">
      <c r="A87" s="411" t="s">
        <v>573</v>
      </c>
      <c r="B87" s="411"/>
      <c r="C87" s="411"/>
      <c r="D87" s="411"/>
      <c r="E87" s="411"/>
      <c r="F87" s="411"/>
      <c r="G87" s="411"/>
      <c r="H87" s="411"/>
    </row>
    <row r="88" spans="1:8" ht="36" x14ac:dyDescent="0.2">
      <c r="A88" s="85"/>
      <c r="B88" s="86" t="s">
        <v>131</v>
      </c>
      <c r="C88" s="86"/>
      <c r="D88" s="87" t="s">
        <v>528</v>
      </c>
      <c r="E88" s="88"/>
      <c r="F88" s="89" t="s">
        <v>133</v>
      </c>
      <c r="G88" s="90" t="s">
        <v>543</v>
      </c>
      <c r="H88" s="91"/>
    </row>
    <row r="89" spans="1:8" x14ac:dyDescent="0.2">
      <c r="A89" s="92"/>
      <c r="B89" s="93" t="s">
        <v>135</v>
      </c>
      <c r="C89" s="94"/>
      <c r="D89" s="427" t="s">
        <v>136</v>
      </c>
      <c r="E89" s="428"/>
      <c r="F89" s="429"/>
      <c r="G89" s="430"/>
      <c r="H89" s="91"/>
    </row>
    <row r="90" spans="1:8" x14ac:dyDescent="0.2">
      <c r="A90" s="95"/>
      <c r="B90" s="93" t="s">
        <v>137</v>
      </c>
      <c r="C90" s="94"/>
      <c r="D90" s="427" t="s">
        <v>138</v>
      </c>
      <c r="E90" s="428"/>
      <c r="F90" s="429"/>
      <c r="G90" s="430"/>
      <c r="H90" s="91"/>
    </row>
    <row r="91" spans="1:8" x14ac:dyDescent="0.2">
      <c r="A91" s="95"/>
      <c r="B91" s="93" t="s">
        <v>139</v>
      </c>
      <c r="C91" s="96"/>
      <c r="H91" s="91"/>
    </row>
    <row r="92" spans="1:8" x14ac:dyDescent="0.2">
      <c r="A92" s="97"/>
      <c r="B92" s="98" t="s">
        <v>141</v>
      </c>
      <c r="C92" s="99"/>
      <c r="D92" s="431" t="s">
        <v>438</v>
      </c>
      <c r="E92" s="429"/>
      <c r="F92" s="429"/>
      <c r="G92" s="430"/>
      <c r="H92" s="100"/>
    </row>
    <row r="93" spans="1:8" x14ac:dyDescent="0.2">
      <c r="A93" s="101"/>
      <c r="B93" s="102" t="s">
        <v>143</v>
      </c>
      <c r="C93" s="102"/>
      <c r="D93" s="103"/>
      <c r="E93" s="104"/>
      <c r="F93" s="105" t="s">
        <v>145</v>
      </c>
      <c r="G93" s="106"/>
      <c r="H93" s="107"/>
    </row>
    <row r="94" spans="1:8" x14ac:dyDescent="0.2">
      <c r="A94" s="108"/>
      <c r="B94" s="109" t="s">
        <v>146</v>
      </c>
      <c r="C94" s="109"/>
      <c r="D94" s="110" t="s">
        <v>147</v>
      </c>
      <c r="E94" s="111"/>
      <c r="F94" s="112" t="s">
        <v>148</v>
      </c>
      <c r="G94" s="113" t="s">
        <v>439</v>
      </c>
      <c r="H94" s="114"/>
    </row>
    <row r="95" spans="1:8" ht="25.5" x14ac:dyDescent="0.2">
      <c r="A95" s="115" t="s">
        <v>150</v>
      </c>
      <c r="B95" s="116" t="s">
        <v>151</v>
      </c>
      <c r="C95" s="116" t="s">
        <v>544</v>
      </c>
      <c r="D95" s="116" t="s">
        <v>153</v>
      </c>
      <c r="E95" s="116" t="s">
        <v>545</v>
      </c>
      <c r="F95" s="117" t="s">
        <v>113</v>
      </c>
      <c r="G95" s="423" t="s">
        <v>155</v>
      </c>
      <c r="H95" s="424"/>
    </row>
    <row r="96" spans="1:8" ht="24" x14ac:dyDescent="0.2">
      <c r="A96" s="119">
        <v>1</v>
      </c>
      <c r="B96" s="125" t="s">
        <v>221</v>
      </c>
      <c r="C96" s="125"/>
      <c r="D96" s="126" t="s">
        <v>222</v>
      </c>
      <c r="E96" s="121"/>
      <c r="F96" s="68" t="s">
        <v>122</v>
      </c>
      <c r="G96" s="425"/>
      <c r="H96" s="426"/>
    </row>
    <row r="97" spans="1:8" x14ac:dyDescent="0.2">
      <c r="A97" s="119">
        <v>2</v>
      </c>
      <c r="B97" s="125" t="s">
        <v>546</v>
      </c>
      <c r="C97" s="125"/>
      <c r="D97" s="126" t="s">
        <v>547</v>
      </c>
      <c r="E97" s="121"/>
      <c r="F97" s="68" t="s">
        <v>122</v>
      </c>
      <c r="G97" s="123"/>
      <c r="H97" s="124"/>
    </row>
    <row r="98" spans="1:8" ht="48" x14ac:dyDescent="0.2">
      <c r="A98" s="119">
        <v>3</v>
      </c>
      <c r="B98" s="125" t="s">
        <v>227</v>
      </c>
      <c r="C98" s="125"/>
      <c r="D98" s="126" t="s">
        <v>228</v>
      </c>
      <c r="E98" s="121"/>
      <c r="F98" s="68" t="s">
        <v>122</v>
      </c>
      <c r="G98" s="123"/>
      <c r="H98" s="124"/>
    </row>
    <row r="99" spans="1:8" x14ac:dyDescent="0.2">
      <c r="A99" s="119">
        <v>4</v>
      </c>
      <c r="B99" s="125" t="s">
        <v>548</v>
      </c>
      <c r="C99" s="125"/>
      <c r="D99" s="126" t="s">
        <v>549</v>
      </c>
      <c r="E99" s="121"/>
      <c r="F99" s="68" t="s">
        <v>122</v>
      </c>
      <c r="G99" s="123"/>
      <c r="H99" s="124"/>
    </row>
    <row r="100" spans="1:8" ht="24" x14ac:dyDescent="0.2">
      <c r="A100" s="119">
        <v>5</v>
      </c>
      <c r="B100" s="125"/>
      <c r="C100" s="125"/>
      <c r="D100" s="126" t="s">
        <v>550</v>
      </c>
      <c r="E100" s="121"/>
      <c r="F100" s="68" t="s">
        <v>122</v>
      </c>
      <c r="G100" s="123"/>
      <c r="H100" s="124"/>
    </row>
    <row r="101" spans="1:8" ht="24" x14ac:dyDescent="0.2">
      <c r="A101" s="119">
        <v>6</v>
      </c>
      <c r="B101" s="125" t="s">
        <v>159</v>
      </c>
      <c r="C101" s="125"/>
      <c r="D101" s="126" t="s">
        <v>161</v>
      </c>
      <c r="E101" s="121"/>
      <c r="F101" s="68" t="s">
        <v>122</v>
      </c>
      <c r="G101" s="123"/>
      <c r="H101" s="124"/>
    </row>
    <row r="102" spans="1:8" ht="36" x14ac:dyDescent="0.2">
      <c r="A102" s="119">
        <v>7</v>
      </c>
      <c r="B102" s="125" t="s">
        <v>217</v>
      </c>
      <c r="C102" s="125"/>
      <c r="D102" s="126" t="s">
        <v>214</v>
      </c>
      <c r="E102" s="121"/>
      <c r="F102" s="68" t="s">
        <v>122</v>
      </c>
      <c r="G102" s="123"/>
      <c r="H102" s="124"/>
    </row>
    <row r="103" spans="1:8" ht="60" x14ac:dyDescent="0.2">
      <c r="A103" s="119">
        <v>8</v>
      </c>
      <c r="B103" s="125" t="s">
        <v>215</v>
      </c>
      <c r="C103" s="125"/>
      <c r="D103" s="126" t="s">
        <v>551</v>
      </c>
      <c r="E103" s="121"/>
      <c r="F103" s="68" t="s">
        <v>122</v>
      </c>
      <c r="G103" s="123"/>
      <c r="H103" s="124"/>
    </row>
    <row r="104" spans="1:8" ht="48.75" x14ac:dyDescent="0.2">
      <c r="A104" s="119">
        <v>9</v>
      </c>
      <c r="B104" s="129" t="s">
        <v>552</v>
      </c>
      <c r="C104" s="129"/>
      <c r="D104" s="130" t="s">
        <v>553</v>
      </c>
      <c r="E104" s="165"/>
      <c r="F104" s="68" t="s">
        <v>122</v>
      </c>
      <c r="G104" s="416"/>
      <c r="H104" s="417"/>
    </row>
    <row r="105" spans="1:8" x14ac:dyDescent="0.2">
      <c r="A105" s="119"/>
      <c r="B105" s="150"/>
      <c r="C105" s="150"/>
      <c r="D105" s="74" t="s">
        <v>164</v>
      </c>
      <c r="E105" s="151"/>
      <c r="F105" s="68" t="s">
        <v>122</v>
      </c>
      <c r="G105" s="416"/>
      <c r="H105" s="417"/>
    </row>
    <row r="106" spans="1:8" x14ac:dyDescent="0.2">
      <c r="A106" s="119"/>
      <c r="B106" s="142"/>
      <c r="C106" s="120"/>
      <c r="D106" s="120" t="s">
        <v>166</v>
      </c>
      <c r="E106" s="133"/>
      <c r="F106" s="68" t="s">
        <v>122</v>
      </c>
      <c r="G106" s="416"/>
      <c r="H106" s="417"/>
    </row>
    <row r="107" spans="1:8" x14ac:dyDescent="0.2">
      <c r="A107" s="119"/>
      <c r="B107" s="142"/>
      <c r="C107" s="120"/>
      <c r="D107" s="120" t="s">
        <v>567</v>
      </c>
      <c r="E107" s="133"/>
      <c r="F107" s="68" t="s">
        <v>122</v>
      </c>
      <c r="G107" s="416"/>
      <c r="H107" s="417"/>
    </row>
    <row r="108" spans="1:8" x14ac:dyDescent="0.2">
      <c r="A108" s="119"/>
      <c r="B108" s="142"/>
      <c r="C108" s="120"/>
      <c r="D108" s="120" t="s">
        <v>168</v>
      </c>
      <c r="E108" s="133"/>
      <c r="F108" s="68" t="s">
        <v>122</v>
      </c>
      <c r="G108" s="131"/>
      <c r="H108" s="132"/>
    </row>
    <row r="109" spans="1:8" x14ac:dyDescent="0.2">
      <c r="A109" s="119"/>
      <c r="B109" s="142"/>
      <c r="C109" s="120"/>
      <c r="D109" s="120" t="s">
        <v>169</v>
      </c>
      <c r="E109" s="133"/>
      <c r="F109" s="68" t="s">
        <v>122</v>
      </c>
      <c r="G109" s="416"/>
      <c r="H109" s="417"/>
    </row>
    <row r="110" spans="1:8" x14ac:dyDescent="0.2">
      <c r="A110" s="119"/>
      <c r="B110" s="142"/>
      <c r="C110" s="120"/>
      <c r="D110" s="120" t="s">
        <v>554</v>
      </c>
      <c r="E110" s="133"/>
      <c r="F110" s="68" t="s">
        <v>122</v>
      </c>
      <c r="G110" s="416"/>
      <c r="H110" s="417"/>
    </row>
    <row r="111" spans="1:8" ht="25.5" x14ac:dyDescent="0.2">
      <c r="A111" s="119"/>
      <c r="B111" s="142"/>
      <c r="C111" s="120"/>
      <c r="D111" s="120" t="s">
        <v>555</v>
      </c>
      <c r="E111" s="133"/>
      <c r="F111" s="68" t="s">
        <v>122</v>
      </c>
      <c r="G111" s="416"/>
      <c r="H111" s="417"/>
    </row>
    <row r="112" spans="1:8" ht="25.5" x14ac:dyDescent="0.2">
      <c r="A112" s="119"/>
      <c r="B112" s="120"/>
      <c r="C112" s="120"/>
      <c r="D112" s="120" t="s">
        <v>556</v>
      </c>
      <c r="E112" s="133"/>
      <c r="F112" s="68" t="s">
        <v>122</v>
      </c>
      <c r="G112" s="416"/>
      <c r="H112" s="417"/>
    </row>
    <row r="113" spans="1:8" ht="25.5" x14ac:dyDescent="0.2">
      <c r="A113" s="119"/>
      <c r="B113" s="120"/>
      <c r="C113" s="120"/>
      <c r="D113" s="120" t="s">
        <v>557</v>
      </c>
      <c r="E113" s="133"/>
      <c r="F113" s="68" t="s">
        <v>122</v>
      </c>
      <c r="G113" s="131"/>
      <c r="H113" s="132"/>
    </row>
    <row r="114" spans="1:8" ht="25.5" x14ac:dyDescent="0.2">
      <c r="A114" s="119"/>
      <c r="B114" s="120"/>
      <c r="C114" s="120"/>
      <c r="D114" s="120" t="s">
        <v>558</v>
      </c>
      <c r="E114" s="133"/>
      <c r="F114" s="68" t="s">
        <v>122</v>
      </c>
      <c r="G114" s="416"/>
      <c r="H114" s="417"/>
    </row>
    <row r="115" spans="1:8" x14ac:dyDescent="0.2">
      <c r="A115" s="119">
        <v>10</v>
      </c>
      <c r="B115" s="120" t="s">
        <v>186</v>
      </c>
      <c r="C115" s="120"/>
      <c r="D115" s="120" t="s">
        <v>187</v>
      </c>
      <c r="E115" s="133"/>
      <c r="F115" s="68" t="s">
        <v>122</v>
      </c>
      <c r="G115" s="416"/>
      <c r="H115" s="417"/>
    </row>
    <row r="116" spans="1:8" ht="25.5" x14ac:dyDescent="0.2">
      <c r="A116" s="119">
        <v>11</v>
      </c>
      <c r="B116" s="120" t="s">
        <v>574</v>
      </c>
      <c r="C116" s="120"/>
      <c r="D116" s="120" t="s">
        <v>575</v>
      </c>
      <c r="E116" s="133"/>
      <c r="F116" s="68" t="s">
        <v>122</v>
      </c>
      <c r="G116" s="131"/>
      <c r="H116" s="132"/>
    </row>
    <row r="117" spans="1:8" x14ac:dyDescent="0.2">
      <c r="A117" s="119">
        <v>12</v>
      </c>
      <c r="B117" s="120" t="s">
        <v>576</v>
      </c>
      <c r="C117" s="120"/>
      <c r="D117" s="120" t="s">
        <v>187</v>
      </c>
      <c r="E117" s="133"/>
      <c r="F117" s="68" t="s">
        <v>122</v>
      </c>
      <c r="G117" s="131"/>
      <c r="H117" s="132"/>
    </row>
    <row r="118" spans="1:8" ht="38.25" x14ac:dyDescent="0.2">
      <c r="A118" s="119">
        <v>13</v>
      </c>
      <c r="B118" s="120" t="s">
        <v>577</v>
      </c>
      <c r="C118" s="120"/>
      <c r="D118" s="120" t="s">
        <v>578</v>
      </c>
      <c r="E118" s="133"/>
      <c r="F118" s="68" t="s">
        <v>122</v>
      </c>
      <c r="G118" s="131"/>
      <c r="H118" s="132"/>
    </row>
    <row r="119" spans="1:8" ht="25.5" x14ac:dyDescent="0.2">
      <c r="A119" s="119">
        <v>14</v>
      </c>
      <c r="B119" s="120" t="s">
        <v>209</v>
      </c>
      <c r="C119" s="120"/>
      <c r="D119" s="120" t="s">
        <v>210</v>
      </c>
      <c r="E119" s="133"/>
      <c r="F119" s="68" t="s">
        <v>122</v>
      </c>
      <c r="G119" s="434"/>
      <c r="H119" s="435"/>
    </row>
    <row r="120" spans="1:8" x14ac:dyDescent="0.2">
      <c r="A120" s="119">
        <v>15</v>
      </c>
      <c r="B120" s="120" t="s">
        <v>221</v>
      </c>
      <c r="C120" s="120"/>
      <c r="D120" s="120" t="s">
        <v>222</v>
      </c>
      <c r="E120" s="133"/>
      <c r="F120" s="68" t="s">
        <v>122</v>
      </c>
      <c r="G120" s="131"/>
      <c r="H120" s="132"/>
    </row>
    <row r="121" spans="1:8" ht="25.5" x14ac:dyDescent="0.2">
      <c r="A121" s="119"/>
      <c r="B121" s="120"/>
      <c r="C121" s="120"/>
      <c r="D121" s="120" t="s">
        <v>561</v>
      </c>
      <c r="E121" s="133"/>
      <c r="F121" s="68" t="s">
        <v>122</v>
      </c>
      <c r="G121" s="131"/>
      <c r="H121" s="132"/>
    </row>
    <row r="122" spans="1:8" ht="25.5" x14ac:dyDescent="0.2">
      <c r="A122" s="119">
        <v>16</v>
      </c>
      <c r="B122" s="120" t="s">
        <v>562</v>
      </c>
      <c r="C122" s="120"/>
      <c r="D122" s="120" t="s">
        <v>547</v>
      </c>
      <c r="E122" s="133"/>
      <c r="F122" s="68" t="s">
        <v>122</v>
      </c>
      <c r="G122" s="131"/>
      <c r="H122" s="132"/>
    </row>
    <row r="123" spans="1:8" ht="38.25" x14ac:dyDescent="0.2">
      <c r="A123" s="119">
        <v>17</v>
      </c>
      <c r="B123" s="120" t="s">
        <v>227</v>
      </c>
      <c r="C123" s="120"/>
      <c r="D123" s="120" t="s">
        <v>228</v>
      </c>
      <c r="E123" s="133"/>
      <c r="F123" s="68" t="s">
        <v>122</v>
      </c>
      <c r="G123" s="131"/>
      <c r="H123" s="132"/>
    </row>
    <row r="124" spans="1:8" ht="51" x14ac:dyDescent="0.2">
      <c r="A124" s="119"/>
      <c r="B124" s="120"/>
      <c r="C124" s="120"/>
      <c r="D124" s="120" t="s">
        <v>579</v>
      </c>
      <c r="E124" s="133"/>
      <c r="F124" s="68" t="s">
        <v>122</v>
      </c>
      <c r="G124" s="416"/>
      <c r="H124" s="417"/>
    </row>
    <row r="125" spans="1:8" x14ac:dyDescent="0.2">
      <c r="A125" s="119"/>
      <c r="B125" s="156"/>
      <c r="C125" s="156"/>
      <c r="D125" s="156"/>
      <c r="E125" s="157"/>
      <c r="F125" s="68" t="s">
        <v>122</v>
      </c>
      <c r="G125" s="158"/>
      <c r="H125" s="159"/>
    </row>
    <row r="126" spans="1:8" x14ac:dyDescent="0.2">
      <c r="A126" s="155"/>
      <c r="B126" s="156"/>
      <c r="C126" s="156"/>
      <c r="D126" s="156"/>
      <c r="E126" s="157"/>
      <c r="F126" s="68" t="s">
        <v>122</v>
      </c>
      <c r="G126" s="158"/>
      <c r="H126" s="159"/>
    </row>
    <row r="127" spans="1:8" x14ac:dyDescent="0.2">
      <c r="A127" s="155"/>
      <c r="B127" s="156"/>
      <c r="C127" s="156"/>
      <c r="D127" s="156"/>
      <c r="E127" s="157"/>
      <c r="F127" s="68" t="s">
        <v>122</v>
      </c>
      <c r="G127" s="158"/>
      <c r="H127" s="159"/>
    </row>
    <row r="128" spans="1:8" x14ac:dyDescent="0.2">
      <c r="A128" s="155"/>
      <c r="B128" s="156"/>
      <c r="C128" s="156"/>
      <c r="D128" s="156"/>
      <c r="E128" s="157"/>
      <c r="F128" s="68" t="s">
        <v>122</v>
      </c>
      <c r="G128" s="158"/>
      <c r="H128" s="159"/>
    </row>
    <row r="129" spans="1:8" x14ac:dyDescent="0.2">
      <c r="A129" s="134"/>
      <c r="B129" s="135" t="s">
        <v>230</v>
      </c>
      <c r="C129" s="135"/>
      <c r="D129" s="136"/>
      <c r="E129" s="137"/>
      <c r="F129" s="68" t="s">
        <v>122</v>
      </c>
      <c r="G129" s="418"/>
      <c r="H129" s="419"/>
    </row>
    <row r="133" spans="1:8" ht="15.75" x14ac:dyDescent="0.2">
      <c r="A133" s="411" t="s">
        <v>580</v>
      </c>
      <c r="B133" s="411"/>
      <c r="C133" s="411"/>
      <c r="D133" s="411"/>
      <c r="E133" s="411"/>
      <c r="F133" s="411"/>
      <c r="G133" s="411"/>
      <c r="H133" s="411"/>
    </row>
    <row r="134" spans="1:8" ht="24" x14ac:dyDescent="0.2">
      <c r="A134" s="85"/>
      <c r="B134" s="86" t="s">
        <v>131</v>
      </c>
      <c r="C134" s="86"/>
      <c r="D134" s="87" t="s">
        <v>529</v>
      </c>
      <c r="E134" s="88"/>
      <c r="F134" s="89" t="s">
        <v>133</v>
      </c>
      <c r="G134" s="90" t="s">
        <v>543</v>
      </c>
      <c r="H134" s="91"/>
    </row>
    <row r="135" spans="1:8" x14ac:dyDescent="0.2">
      <c r="A135" s="92"/>
      <c r="B135" s="93" t="s">
        <v>135</v>
      </c>
      <c r="C135" s="94"/>
      <c r="D135" s="427" t="s">
        <v>136</v>
      </c>
      <c r="E135" s="428"/>
      <c r="F135" s="429"/>
      <c r="G135" s="430"/>
      <c r="H135" s="91"/>
    </row>
    <row r="136" spans="1:8" x14ac:dyDescent="0.2">
      <c r="A136" s="95"/>
      <c r="B136" s="93" t="s">
        <v>137</v>
      </c>
      <c r="C136" s="94"/>
      <c r="D136" s="427" t="s">
        <v>138</v>
      </c>
      <c r="E136" s="428"/>
      <c r="F136" s="429"/>
      <c r="G136" s="430"/>
      <c r="H136" s="91"/>
    </row>
    <row r="137" spans="1:8" x14ac:dyDescent="0.2">
      <c r="A137" s="95"/>
      <c r="B137" s="93" t="s">
        <v>139</v>
      </c>
      <c r="C137" s="96"/>
      <c r="D137" t="s">
        <v>581</v>
      </c>
      <c r="H137" s="91"/>
    </row>
    <row r="138" spans="1:8" x14ac:dyDescent="0.2">
      <c r="A138" s="97"/>
      <c r="B138" s="98" t="s">
        <v>141</v>
      </c>
      <c r="C138" s="99"/>
      <c r="D138" s="431" t="s">
        <v>438</v>
      </c>
      <c r="E138" s="429"/>
      <c r="F138" s="429"/>
      <c r="G138" s="430"/>
      <c r="H138" s="100"/>
    </row>
    <row r="139" spans="1:8" x14ac:dyDescent="0.2">
      <c r="A139" s="101"/>
      <c r="B139" s="102" t="s">
        <v>143</v>
      </c>
      <c r="C139" s="102"/>
      <c r="D139" s="103"/>
      <c r="E139" s="104"/>
      <c r="F139" s="105" t="s">
        <v>145</v>
      </c>
      <c r="G139" s="106"/>
      <c r="H139" s="107"/>
    </row>
    <row r="140" spans="1:8" x14ac:dyDescent="0.2">
      <c r="A140" s="108"/>
      <c r="B140" s="109" t="s">
        <v>146</v>
      </c>
      <c r="C140" s="109"/>
      <c r="D140" s="110" t="s">
        <v>147</v>
      </c>
      <c r="E140" s="111"/>
      <c r="F140" s="112" t="s">
        <v>148</v>
      </c>
      <c r="G140" s="113" t="s">
        <v>439</v>
      </c>
      <c r="H140" s="114"/>
    </row>
    <row r="141" spans="1:8" ht="25.5" x14ac:dyDescent="0.2">
      <c r="A141" s="115" t="s">
        <v>150</v>
      </c>
      <c r="B141" s="116" t="s">
        <v>151</v>
      </c>
      <c r="C141" s="116" t="s">
        <v>544</v>
      </c>
      <c r="D141" s="116" t="s">
        <v>153</v>
      </c>
      <c r="E141" s="116" t="s">
        <v>545</v>
      </c>
      <c r="F141" s="117" t="s">
        <v>113</v>
      </c>
      <c r="G141" s="423" t="s">
        <v>155</v>
      </c>
      <c r="H141" s="424"/>
    </row>
    <row r="142" spans="1:8" ht="24" x14ac:dyDescent="0.2">
      <c r="A142" s="119">
        <v>1</v>
      </c>
      <c r="B142" s="125" t="s">
        <v>159</v>
      </c>
      <c r="C142" s="125"/>
      <c r="D142" s="126" t="s">
        <v>161</v>
      </c>
      <c r="E142" s="121"/>
      <c r="F142" s="68" t="s">
        <v>122</v>
      </c>
      <c r="G142" s="123"/>
      <c r="H142" s="124"/>
    </row>
    <row r="143" spans="1:8" ht="36" x14ac:dyDescent="0.2">
      <c r="A143" s="119">
        <v>2</v>
      </c>
      <c r="B143" s="125" t="s">
        <v>217</v>
      </c>
      <c r="C143" s="125"/>
      <c r="D143" s="126" t="s">
        <v>214</v>
      </c>
      <c r="E143" s="121"/>
      <c r="F143" s="68" t="s">
        <v>122</v>
      </c>
      <c r="G143" s="123"/>
      <c r="H143" s="124"/>
    </row>
    <row r="144" spans="1:8" ht="60" x14ac:dyDescent="0.2">
      <c r="A144" s="119">
        <v>3</v>
      </c>
      <c r="B144" s="125" t="s">
        <v>215</v>
      </c>
      <c r="C144" s="125"/>
      <c r="D144" s="126" t="s">
        <v>551</v>
      </c>
      <c r="E144" s="121"/>
      <c r="F144" s="68" t="s">
        <v>122</v>
      </c>
      <c r="G144" s="123"/>
      <c r="H144" s="124"/>
    </row>
    <row r="145" spans="1:8" ht="48.75" x14ac:dyDescent="0.2">
      <c r="A145" s="119">
        <v>4</v>
      </c>
      <c r="B145" s="129" t="s">
        <v>552</v>
      </c>
      <c r="C145" s="129"/>
      <c r="D145" s="130" t="s">
        <v>553</v>
      </c>
      <c r="E145" s="165"/>
      <c r="F145" s="68" t="s">
        <v>122</v>
      </c>
      <c r="G145" s="416"/>
      <c r="H145" s="417"/>
    </row>
    <row r="146" spans="1:8" x14ac:dyDescent="0.2">
      <c r="A146" s="119"/>
      <c r="B146" s="150"/>
      <c r="C146" s="150"/>
      <c r="D146" s="74" t="s">
        <v>164</v>
      </c>
      <c r="E146" s="151"/>
      <c r="F146" s="68" t="s">
        <v>122</v>
      </c>
      <c r="G146" s="416"/>
      <c r="H146" s="417"/>
    </row>
    <row r="147" spans="1:8" x14ac:dyDescent="0.2">
      <c r="A147" s="119"/>
      <c r="B147" s="142"/>
      <c r="C147" s="120"/>
      <c r="D147" s="120" t="s">
        <v>166</v>
      </c>
      <c r="E147" s="133"/>
      <c r="F147" s="68" t="s">
        <v>122</v>
      </c>
      <c r="G147" s="416"/>
      <c r="H147" s="417"/>
    </row>
    <row r="148" spans="1:8" x14ac:dyDescent="0.2">
      <c r="A148" s="119"/>
      <c r="B148" s="142"/>
      <c r="C148" s="120"/>
      <c r="D148" s="120" t="s">
        <v>567</v>
      </c>
      <c r="E148" s="133"/>
      <c r="F148" s="68" t="s">
        <v>122</v>
      </c>
      <c r="G148" s="416"/>
      <c r="H148" s="417"/>
    </row>
    <row r="149" spans="1:8" x14ac:dyDescent="0.2">
      <c r="A149" s="119"/>
      <c r="B149" s="142"/>
      <c r="C149" s="120"/>
      <c r="D149" s="120" t="s">
        <v>168</v>
      </c>
      <c r="E149" s="133"/>
      <c r="F149" s="68"/>
      <c r="G149" s="131"/>
      <c r="H149" s="132"/>
    </row>
    <row r="150" spans="1:8" x14ac:dyDescent="0.2">
      <c r="A150" s="119"/>
      <c r="B150" s="142"/>
      <c r="C150" s="120"/>
      <c r="D150" s="120" t="s">
        <v>169</v>
      </c>
      <c r="E150" s="133"/>
      <c r="F150" s="68" t="s">
        <v>122</v>
      </c>
      <c r="G150" s="416"/>
      <c r="H150" s="417"/>
    </row>
    <row r="151" spans="1:8" x14ac:dyDescent="0.2">
      <c r="A151" s="119"/>
      <c r="B151" s="142"/>
      <c r="C151" s="120"/>
      <c r="D151" s="120" t="s">
        <v>554</v>
      </c>
      <c r="E151" s="133"/>
      <c r="F151" s="68" t="s">
        <v>122</v>
      </c>
      <c r="G151" s="416"/>
      <c r="H151" s="417"/>
    </row>
    <row r="152" spans="1:8" ht="25.5" x14ac:dyDescent="0.2">
      <c r="A152" s="119"/>
      <c r="B152" s="142"/>
      <c r="C152" s="120"/>
      <c r="D152" s="120" t="s">
        <v>555</v>
      </c>
      <c r="E152" s="133"/>
      <c r="F152" s="68" t="s">
        <v>122</v>
      </c>
      <c r="G152" s="416"/>
      <c r="H152" s="417"/>
    </row>
    <row r="153" spans="1:8" ht="25.5" x14ac:dyDescent="0.2">
      <c r="A153" s="119"/>
      <c r="B153" s="120"/>
      <c r="C153" s="120"/>
      <c r="D153" s="120" t="s">
        <v>556</v>
      </c>
      <c r="E153" s="133"/>
      <c r="F153" s="68" t="s">
        <v>122</v>
      </c>
      <c r="G153" s="416"/>
      <c r="H153" s="417"/>
    </row>
    <row r="154" spans="1:8" ht="25.5" x14ac:dyDescent="0.2">
      <c r="A154" s="119"/>
      <c r="B154" s="120"/>
      <c r="C154" s="120"/>
      <c r="D154" s="120" t="s">
        <v>557</v>
      </c>
      <c r="E154" s="133"/>
      <c r="F154" s="68" t="s">
        <v>122</v>
      </c>
      <c r="G154" s="131"/>
      <c r="H154" s="132"/>
    </row>
    <row r="155" spans="1:8" ht="25.5" x14ac:dyDescent="0.2">
      <c r="A155" s="119"/>
      <c r="B155" s="120"/>
      <c r="C155" s="120"/>
      <c r="D155" s="120" t="s">
        <v>558</v>
      </c>
      <c r="E155" s="133"/>
      <c r="F155" s="68" t="s">
        <v>122</v>
      </c>
      <c r="G155" s="416"/>
      <c r="H155" s="417"/>
    </row>
    <row r="156" spans="1:8" x14ac:dyDescent="0.2">
      <c r="A156" s="119">
        <v>5</v>
      </c>
      <c r="B156" s="120" t="s">
        <v>582</v>
      </c>
      <c r="C156" s="120"/>
      <c r="D156" s="120" t="s">
        <v>187</v>
      </c>
      <c r="E156" s="133"/>
      <c r="F156" s="68" t="s">
        <v>122</v>
      </c>
      <c r="G156" s="416"/>
      <c r="H156" s="417"/>
    </row>
    <row r="157" spans="1:8" ht="25.5" x14ac:dyDescent="0.2">
      <c r="A157" s="119">
        <v>6</v>
      </c>
      <c r="B157" s="120" t="s">
        <v>583</v>
      </c>
      <c r="C157" s="120"/>
      <c r="D157" s="120" t="s">
        <v>584</v>
      </c>
      <c r="E157" s="133"/>
      <c r="F157" s="68" t="s">
        <v>122</v>
      </c>
      <c r="G157" s="131"/>
      <c r="H157" s="132"/>
    </row>
    <row r="158" spans="1:8" ht="25.5" x14ac:dyDescent="0.2">
      <c r="A158" s="119">
        <v>7</v>
      </c>
      <c r="B158" s="120" t="s">
        <v>209</v>
      </c>
      <c r="C158" s="120"/>
      <c r="D158" s="120" t="s">
        <v>210</v>
      </c>
      <c r="E158" s="133"/>
      <c r="F158" s="68" t="s">
        <v>122</v>
      </c>
      <c r="G158" s="434"/>
      <c r="H158" s="435"/>
    </row>
    <row r="159" spans="1:8" x14ac:dyDescent="0.2">
      <c r="A159" s="119"/>
      <c r="B159" s="120"/>
      <c r="C159" s="120"/>
      <c r="D159" s="120" t="s">
        <v>585</v>
      </c>
      <c r="E159" s="133"/>
      <c r="F159" s="68" t="s">
        <v>122</v>
      </c>
      <c r="G159" s="131"/>
      <c r="H159" s="132"/>
    </row>
    <row r="160" spans="1:8" ht="24" x14ac:dyDescent="0.2">
      <c r="A160" s="119">
        <v>8</v>
      </c>
      <c r="B160" s="125" t="s">
        <v>586</v>
      </c>
      <c r="C160" s="125"/>
      <c r="D160" s="126" t="s">
        <v>161</v>
      </c>
      <c r="E160" s="121"/>
      <c r="F160" s="68" t="s">
        <v>122</v>
      </c>
      <c r="G160" s="131"/>
      <c r="H160" s="132"/>
    </row>
    <row r="161" spans="1:8" ht="96" x14ac:dyDescent="0.2">
      <c r="A161" s="119">
        <v>9</v>
      </c>
      <c r="B161" s="125" t="s">
        <v>217</v>
      </c>
      <c r="C161" s="125"/>
      <c r="D161" s="126" t="s">
        <v>587</v>
      </c>
      <c r="E161" s="121"/>
      <c r="F161" s="68" t="s">
        <v>122</v>
      </c>
      <c r="G161" s="131"/>
      <c r="H161" s="132"/>
    </row>
    <row r="162" spans="1:8" ht="60" x14ac:dyDescent="0.2">
      <c r="A162" s="119">
        <v>10</v>
      </c>
      <c r="B162" s="125" t="s">
        <v>215</v>
      </c>
      <c r="C162" s="125"/>
      <c r="D162" s="126" t="s">
        <v>588</v>
      </c>
      <c r="E162" s="121"/>
      <c r="F162" s="68" t="s">
        <v>122</v>
      </c>
      <c r="G162" s="131"/>
      <c r="H162" s="132"/>
    </row>
    <row r="163" spans="1:8" x14ac:dyDescent="0.2">
      <c r="A163" s="119"/>
      <c r="B163" s="120"/>
      <c r="C163" s="120"/>
      <c r="D163" s="120"/>
      <c r="E163" s="133"/>
      <c r="F163" s="68" t="s">
        <v>122</v>
      </c>
      <c r="G163" s="416"/>
      <c r="H163" s="417"/>
    </row>
    <row r="164" spans="1:8" x14ac:dyDescent="0.2">
      <c r="A164" s="119"/>
      <c r="B164" s="156"/>
      <c r="C164" s="156"/>
      <c r="D164" s="156"/>
      <c r="E164" s="157"/>
      <c r="F164" s="68" t="s">
        <v>122</v>
      </c>
      <c r="G164" s="158"/>
      <c r="H164" s="159"/>
    </row>
    <row r="165" spans="1:8" x14ac:dyDescent="0.2">
      <c r="A165" s="155"/>
      <c r="B165" s="156"/>
      <c r="C165" s="156"/>
      <c r="D165" s="156"/>
      <c r="E165" s="157"/>
      <c r="F165" s="68" t="s">
        <v>122</v>
      </c>
      <c r="G165" s="158"/>
      <c r="H165" s="159"/>
    </row>
    <row r="166" spans="1:8" x14ac:dyDescent="0.2">
      <c r="A166" s="155"/>
      <c r="B166" s="156"/>
      <c r="C166" s="156"/>
      <c r="D166" s="156"/>
      <c r="E166" s="157"/>
      <c r="F166" s="68" t="s">
        <v>122</v>
      </c>
      <c r="G166" s="158"/>
      <c r="H166" s="159"/>
    </row>
    <row r="167" spans="1:8" x14ac:dyDescent="0.2">
      <c r="A167" s="155"/>
      <c r="B167" s="156"/>
      <c r="C167" s="156"/>
      <c r="D167" s="156"/>
      <c r="E167" s="157"/>
      <c r="F167" s="68"/>
      <c r="G167" s="158"/>
      <c r="H167" s="159"/>
    </row>
    <row r="168" spans="1:8" x14ac:dyDescent="0.2">
      <c r="A168" s="134"/>
      <c r="B168" s="135" t="s">
        <v>230</v>
      </c>
      <c r="C168" s="135"/>
      <c r="D168" s="136"/>
      <c r="E168" s="137"/>
      <c r="F168" s="68" t="s">
        <v>122</v>
      </c>
      <c r="G168" s="418"/>
      <c r="H168" s="419"/>
    </row>
    <row r="172" spans="1:8" ht="15.75" x14ac:dyDescent="0.2">
      <c r="A172" s="411" t="s">
        <v>589</v>
      </c>
      <c r="B172" s="411"/>
      <c r="C172" s="411"/>
      <c r="D172" s="411"/>
      <c r="E172" s="411"/>
      <c r="F172" s="411"/>
      <c r="G172" s="411"/>
      <c r="H172" s="411"/>
    </row>
    <row r="173" spans="1:8" ht="24" x14ac:dyDescent="0.2">
      <c r="A173" s="85"/>
      <c r="B173" s="86" t="s">
        <v>131</v>
      </c>
      <c r="C173" s="86"/>
      <c r="D173" s="87" t="s">
        <v>530</v>
      </c>
      <c r="E173" s="88"/>
      <c r="F173" s="89" t="s">
        <v>133</v>
      </c>
      <c r="G173" s="90" t="s">
        <v>543</v>
      </c>
      <c r="H173" s="91"/>
    </row>
    <row r="174" spans="1:8" x14ac:dyDescent="0.2">
      <c r="A174" s="92"/>
      <c r="B174" s="93" t="s">
        <v>135</v>
      </c>
      <c r="C174" s="94"/>
      <c r="D174" s="427" t="s">
        <v>136</v>
      </c>
      <c r="E174" s="428"/>
      <c r="F174" s="429"/>
      <c r="G174" s="430"/>
      <c r="H174" s="91"/>
    </row>
    <row r="175" spans="1:8" x14ac:dyDescent="0.2">
      <c r="A175" s="95"/>
      <c r="B175" s="93" t="s">
        <v>137</v>
      </c>
      <c r="C175" s="94"/>
      <c r="D175" s="427" t="s">
        <v>138</v>
      </c>
      <c r="E175" s="428"/>
      <c r="F175" s="429"/>
      <c r="G175" s="430"/>
      <c r="H175" s="91"/>
    </row>
    <row r="176" spans="1:8" x14ac:dyDescent="0.2">
      <c r="A176" s="95"/>
      <c r="B176" s="93" t="s">
        <v>139</v>
      </c>
      <c r="C176" s="96"/>
      <c r="H176" s="91"/>
    </row>
    <row r="177" spans="1:8" x14ac:dyDescent="0.2">
      <c r="A177" s="97"/>
      <c r="B177" s="98" t="s">
        <v>141</v>
      </c>
      <c r="C177" s="99"/>
      <c r="D177" s="431" t="s">
        <v>438</v>
      </c>
      <c r="E177" s="429"/>
      <c r="F177" s="429"/>
      <c r="G177" s="430"/>
      <c r="H177" s="100"/>
    </row>
    <row r="178" spans="1:8" x14ac:dyDescent="0.2">
      <c r="A178" s="101"/>
      <c r="B178" s="102" t="s">
        <v>143</v>
      </c>
      <c r="C178" s="102"/>
      <c r="D178" s="103"/>
      <c r="E178" s="104"/>
      <c r="F178" s="105" t="s">
        <v>145</v>
      </c>
      <c r="G178" s="106"/>
      <c r="H178" s="107"/>
    </row>
    <row r="179" spans="1:8" x14ac:dyDescent="0.2">
      <c r="A179" s="108"/>
      <c r="B179" s="109" t="s">
        <v>146</v>
      </c>
      <c r="C179" s="109"/>
      <c r="D179" s="110" t="s">
        <v>147</v>
      </c>
      <c r="E179" s="111"/>
      <c r="F179" s="112" t="s">
        <v>148</v>
      </c>
      <c r="G179" s="113" t="s">
        <v>439</v>
      </c>
      <c r="H179" s="114"/>
    </row>
    <row r="180" spans="1:8" ht="25.5" x14ac:dyDescent="0.2">
      <c r="A180" s="115" t="s">
        <v>150</v>
      </c>
      <c r="B180" s="116" t="s">
        <v>151</v>
      </c>
      <c r="C180" s="116" t="s">
        <v>544</v>
      </c>
      <c r="D180" s="116" t="s">
        <v>153</v>
      </c>
      <c r="E180" s="116" t="s">
        <v>545</v>
      </c>
      <c r="F180" s="117" t="s">
        <v>113</v>
      </c>
      <c r="G180" s="423" t="s">
        <v>155</v>
      </c>
      <c r="H180" s="424"/>
    </row>
    <row r="181" spans="1:8" ht="24" x14ac:dyDescent="0.2">
      <c r="A181" s="119">
        <v>1</v>
      </c>
      <c r="B181" s="125" t="s">
        <v>159</v>
      </c>
      <c r="C181" s="125"/>
      <c r="D181" s="126" t="s">
        <v>161</v>
      </c>
      <c r="E181" s="121"/>
      <c r="F181" s="68" t="s">
        <v>122</v>
      </c>
      <c r="G181" s="123"/>
      <c r="H181" s="124"/>
    </row>
    <row r="182" spans="1:8" ht="36" x14ac:dyDescent="0.2">
      <c r="A182" s="119">
        <v>2</v>
      </c>
      <c r="B182" s="125" t="s">
        <v>217</v>
      </c>
      <c r="C182" s="125"/>
      <c r="D182" s="126" t="s">
        <v>214</v>
      </c>
      <c r="E182" s="121"/>
      <c r="F182" s="68" t="s">
        <v>122</v>
      </c>
      <c r="G182" s="123"/>
      <c r="H182" s="124"/>
    </row>
    <row r="183" spans="1:8" ht="60" x14ac:dyDescent="0.2">
      <c r="A183" s="119">
        <v>3</v>
      </c>
      <c r="B183" s="125" t="s">
        <v>215</v>
      </c>
      <c r="C183" s="125"/>
      <c r="D183" s="126" t="s">
        <v>551</v>
      </c>
      <c r="E183" s="121"/>
      <c r="F183" s="68" t="s">
        <v>122</v>
      </c>
      <c r="G183" s="123"/>
      <c r="H183" s="124"/>
    </row>
    <row r="184" spans="1:8" ht="48.75" x14ac:dyDescent="0.2">
      <c r="A184" s="119">
        <v>4</v>
      </c>
      <c r="B184" s="129" t="s">
        <v>552</v>
      </c>
      <c r="C184" s="129"/>
      <c r="D184" s="130" t="s">
        <v>553</v>
      </c>
      <c r="E184" s="165"/>
      <c r="F184" s="68" t="s">
        <v>122</v>
      </c>
      <c r="G184" s="416"/>
      <c r="H184" s="417"/>
    </row>
    <row r="185" spans="1:8" x14ac:dyDescent="0.2">
      <c r="A185" s="119"/>
      <c r="B185" s="150"/>
      <c r="C185" s="150"/>
      <c r="D185" s="74" t="s">
        <v>164</v>
      </c>
      <c r="E185" s="151"/>
      <c r="F185" s="68" t="s">
        <v>122</v>
      </c>
      <c r="G185" s="416"/>
      <c r="H185" s="417"/>
    </row>
    <row r="186" spans="1:8" x14ac:dyDescent="0.2">
      <c r="A186" s="119"/>
      <c r="B186" s="142"/>
      <c r="C186" s="120"/>
      <c r="D186" s="120" t="s">
        <v>166</v>
      </c>
      <c r="E186" s="133"/>
      <c r="F186" s="68" t="s">
        <v>122</v>
      </c>
      <c r="G186" s="416"/>
      <c r="H186" s="417"/>
    </row>
    <row r="187" spans="1:8" x14ac:dyDescent="0.2">
      <c r="A187" s="119"/>
      <c r="B187" s="142"/>
      <c r="C187" s="120"/>
      <c r="D187" s="120" t="s">
        <v>567</v>
      </c>
      <c r="E187" s="133"/>
      <c r="F187" s="68" t="s">
        <v>122</v>
      </c>
      <c r="G187" s="416"/>
      <c r="H187" s="417"/>
    </row>
    <row r="188" spans="1:8" x14ac:dyDescent="0.2">
      <c r="A188" s="119"/>
      <c r="B188" s="142"/>
      <c r="C188" s="120"/>
      <c r="D188" s="120" t="s">
        <v>168</v>
      </c>
      <c r="E188" s="133"/>
      <c r="F188" s="68"/>
      <c r="G188" s="131"/>
      <c r="H188" s="132"/>
    </row>
    <row r="189" spans="1:8" x14ac:dyDescent="0.2">
      <c r="A189" s="119"/>
      <c r="B189" s="142"/>
      <c r="C189" s="120"/>
      <c r="D189" s="120" t="s">
        <v>169</v>
      </c>
      <c r="E189" s="133"/>
      <c r="F189" s="68" t="s">
        <v>122</v>
      </c>
      <c r="G189" s="416"/>
      <c r="H189" s="417"/>
    </row>
    <row r="190" spans="1:8" x14ac:dyDescent="0.2">
      <c r="A190" s="119"/>
      <c r="B190" s="142"/>
      <c r="C190" s="120"/>
      <c r="D190" s="120" t="s">
        <v>554</v>
      </c>
      <c r="E190" s="133"/>
      <c r="F190" s="68" t="s">
        <v>122</v>
      </c>
      <c r="G190" s="416"/>
      <c r="H190" s="417"/>
    </row>
    <row r="191" spans="1:8" ht="25.5" x14ac:dyDescent="0.2">
      <c r="A191" s="119"/>
      <c r="B191" s="142"/>
      <c r="C191" s="120"/>
      <c r="D191" s="120" t="s">
        <v>555</v>
      </c>
      <c r="E191" s="133"/>
      <c r="F191" s="68" t="s">
        <v>122</v>
      </c>
      <c r="G191" s="416"/>
      <c r="H191" s="417"/>
    </row>
    <row r="192" spans="1:8" ht="25.5" x14ac:dyDescent="0.2">
      <c r="A192" s="119"/>
      <c r="B192" s="120"/>
      <c r="C192" s="120"/>
      <c r="D192" s="120" t="s">
        <v>556</v>
      </c>
      <c r="E192" s="133"/>
      <c r="F192" s="68" t="s">
        <v>122</v>
      </c>
      <c r="G192" s="416"/>
      <c r="H192" s="417"/>
    </row>
    <row r="193" spans="1:8" ht="25.5" x14ac:dyDescent="0.2">
      <c r="A193" s="119"/>
      <c r="B193" s="120"/>
      <c r="C193" s="120"/>
      <c r="D193" s="120" t="s">
        <v>557</v>
      </c>
      <c r="E193" s="133"/>
      <c r="F193" s="68" t="s">
        <v>122</v>
      </c>
      <c r="G193" s="131"/>
      <c r="H193" s="132"/>
    </row>
    <row r="194" spans="1:8" ht="25.5" x14ac:dyDescent="0.2">
      <c r="A194" s="119"/>
      <c r="B194" s="120"/>
      <c r="C194" s="120"/>
      <c r="D194" s="120" t="s">
        <v>558</v>
      </c>
      <c r="E194" s="133"/>
      <c r="F194" s="68" t="s">
        <v>122</v>
      </c>
      <c r="G194" s="416"/>
      <c r="H194" s="417"/>
    </row>
    <row r="195" spans="1:8" x14ac:dyDescent="0.2">
      <c r="A195" s="119">
        <v>5</v>
      </c>
      <c r="B195" s="120" t="s">
        <v>590</v>
      </c>
      <c r="C195" s="120"/>
      <c r="D195" s="120" t="s">
        <v>591</v>
      </c>
      <c r="E195" s="133"/>
      <c r="F195" s="68" t="s">
        <v>122</v>
      </c>
      <c r="G195" s="416"/>
      <c r="H195" s="417"/>
    </row>
    <row r="196" spans="1:8" ht="25.5" x14ac:dyDescent="0.2">
      <c r="A196" s="119"/>
      <c r="B196" s="120"/>
      <c r="C196" s="120"/>
      <c r="D196" s="120" t="s">
        <v>174</v>
      </c>
      <c r="E196" s="133"/>
      <c r="F196" s="68" t="s">
        <v>122</v>
      </c>
      <c r="G196" s="131"/>
      <c r="H196" s="132"/>
    </row>
    <row r="197" spans="1:8" x14ac:dyDescent="0.2">
      <c r="A197" s="119">
        <v>5</v>
      </c>
      <c r="B197" s="120" t="s">
        <v>576</v>
      </c>
      <c r="C197" s="120"/>
      <c r="D197" s="120" t="s">
        <v>592</v>
      </c>
      <c r="E197" s="133"/>
      <c r="F197" s="68" t="s">
        <v>122</v>
      </c>
      <c r="G197" s="131"/>
      <c r="H197" s="132"/>
    </row>
    <row r="198" spans="1:8" ht="25.5" x14ac:dyDescent="0.2">
      <c r="A198" s="119">
        <v>6</v>
      </c>
      <c r="B198" s="120" t="s">
        <v>593</v>
      </c>
      <c r="C198" s="120"/>
      <c r="D198" s="120" t="s">
        <v>594</v>
      </c>
      <c r="E198" s="133"/>
      <c r="F198" s="68" t="s">
        <v>122</v>
      </c>
      <c r="G198" s="131"/>
      <c r="H198" s="132"/>
    </row>
    <row r="199" spans="1:8" ht="25.5" x14ac:dyDescent="0.2">
      <c r="A199" s="119">
        <v>7</v>
      </c>
      <c r="B199" s="120" t="s">
        <v>209</v>
      </c>
      <c r="C199" s="120"/>
      <c r="D199" s="120" t="s">
        <v>210</v>
      </c>
      <c r="E199" s="133"/>
      <c r="F199" s="68" t="s">
        <v>122</v>
      </c>
      <c r="G199" s="434"/>
      <c r="H199" s="435"/>
    </row>
    <row r="200" spans="1:8" x14ac:dyDescent="0.2">
      <c r="A200" s="119"/>
      <c r="B200" s="120"/>
      <c r="C200" s="120"/>
      <c r="D200" s="120" t="s">
        <v>585</v>
      </c>
      <c r="E200" s="133"/>
      <c r="F200" s="68" t="s">
        <v>122</v>
      </c>
      <c r="G200" s="131"/>
      <c r="H200" s="132"/>
    </row>
    <row r="201" spans="1:8" ht="24" x14ac:dyDescent="0.2">
      <c r="A201" s="119">
        <v>8</v>
      </c>
      <c r="B201" s="125" t="s">
        <v>586</v>
      </c>
      <c r="C201" s="125"/>
      <c r="D201" s="126" t="s">
        <v>161</v>
      </c>
      <c r="E201" s="121"/>
      <c r="F201" s="68" t="s">
        <v>122</v>
      </c>
      <c r="G201" s="131"/>
      <c r="H201" s="132"/>
    </row>
    <row r="202" spans="1:8" ht="60" x14ac:dyDescent="0.2">
      <c r="A202" s="119">
        <v>9</v>
      </c>
      <c r="B202" s="125" t="s">
        <v>217</v>
      </c>
      <c r="C202" s="125"/>
      <c r="D202" s="126" t="s">
        <v>595</v>
      </c>
      <c r="E202" s="121"/>
      <c r="F202" s="68" t="s">
        <v>122</v>
      </c>
      <c r="G202" s="131"/>
      <c r="H202" s="132"/>
    </row>
    <row r="203" spans="1:8" ht="75" customHeight="1" x14ac:dyDescent="0.2">
      <c r="A203" s="119">
        <v>10</v>
      </c>
      <c r="B203" s="120" t="s">
        <v>221</v>
      </c>
      <c r="C203" s="120"/>
      <c r="D203" s="120" t="s">
        <v>222</v>
      </c>
      <c r="E203" s="133"/>
      <c r="F203" s="68" t="s">
        <v>122</v>
      </c>
      <c r="G203" s="131"/>
      <c r="H203" s="132"/>
    </row>
    <row r="204" spans="1:8" ht="25.5" x14ac:dyDescent="0.2">
      <c r="A204" s="119"/>
      <c r="B204" s="120"/>
      <c r="C204" s="120"/>
      <c r="D204" s="120" t="s">
        <v>561</v>
      </c>
      <c r="E204" s="133"/>
      <c r="F204" s="68" t="s">
        <v>122</v>
      </c>
      <c r="G204" s="416"/>
      <c r="H204" s="417"/>
    </row>
    <row r="205" spans="1:8" ht="25.5" x14ac:dyDescent="0.2">
      <c r="A205" s="119">
        <v>11</v>
      </c>
      <c r="B205" s="120" t="s">
        <v>562</v>
      </c>
      <c r="C205" s="120"/>
      <c r="D205" s="120" t="s">
        <v>547</v>
      </c>
      <c r="E205" s="133"/>
      <c r="F205" s="68" t="s">
        <v>122</v>
      </c>
      <c r="G205" s="158"/>
      <c r="H205" s="159"/>
    </row>
    <row r="206" spans="1:8" ht="38.25" x14ac:dyDescent="0.2">
      <c r="A206" s="119">
        <v>12</v>
      </c>
      <c r="B206" s="120" t="s">
        <v>227</v>
      </c>
      <c r="C206" s="120"/>
      <c r="D206" s="120" t="s">
        <v>228</v>
      </c>
      <c r="E206" s="133"/>
      <c r="F206" s="68" t="s">
        <v>122</v>
      </c>
      <c r="G206" s="158"/>
      <c r="H206" s="159"/>
    </row>
    <row r="207" spans="1:8" ht="38.25" x14ac:dyDescent="0.2">
      <c r="A207" s="119"/>
      <c r="B207" s="120"/>
      <c r="C207" s="120"/>
      <c r="D207" s="120" t="s">
        <v>596</v>
      </c>
      <c r="E207" s="133"/>
      <c r="F207" s="68" t="s">
        <v>122</v>
      </c>
      <c r="G207" s="158"/>
      <c r="H207" s="159"/>
    </row>
    <row r="208" spans="1:8" x14ac:dyDescent="0.2">
      <c r="A208" s="119"/>
      <c r="B208" s="156"/>
      <c r="C208" s="156"/>
      <c r="D208" s="156"/>
      <c r="E208" s="157"/>
      <c r="F208" s="68"/>
      <c r="G208" s="158"/>
      <c r="H208" s="159"/>
    </row>
    <row r="209" spans="1:8" x14ac:dyDescent="0.2">
      <c r="A209" s="134"/>
      <c r="B209" s="135" t="s">
        <v>230</v>
      </c>
      <c r="C209" s="135"/>
      <c r="D209" s="136"/>
      <c r="E209" s="137"/>
      <c r="F209" s="68" t="s">
        <v>122</v>
      </c>
      <c r="G209" s="418"/>
      <c r="H209" s="419"/>
    </row>
    <row r="213" spans="1:8" ht="15.75" x14ac:dyDescent="0.2">
      <c r="A213" s="411" t="s">
        <v>597</v>
      </c>
      <c r="B213" s="411"/>
      <c r="C213" s="411"/>
      <c r="D213" s="411"/>
      <c r="E213" s="411"/>
      <c r="F213" s="411"/>
      <c r="G213" s="411"/>
      <c r="H213" s="411"/>
    </row>
    <row r="214" spans="1:8" ht="48" x14ac:dyDescent="0.2">
      <c r="A214" s="85"/>
      <c r="B214" s="86" t="s">
        <v>131</v>
      </c>
      <c r="C214" s="86"/>
      <c r="D214" s="87" t="s">
        <v>598</v>
      </c>
      <c r="E214" s="88"/>
      <c r="F214" s="89" t="s">
        <v>133</v>
      </c>
      <c r="G214" s="90" t="s">
        <v>543</v>
      </c>
      <c r="H214" s="91"/>
    </row>
    <row r="215" spans="1:8" x14ac:dyDescent="0.2">
      <c r="A215" s="92"/>
      <c r="B215" s="93" t="s">
        <v>135</v>
      </c>
      <c r="C215" s="94"/>
      <c r="D215" s="427" t="s">
        <v>136</v>
      </c>
      <c r="E215" s="428"/>
      <c r="F215" s="429"/>
      <c r="G215" s="430"/>
      <c r="H215" s="91"/>
    </row>
    <row r="216" spans="1:8" x14ac:dyDescent="0.2">
      <c r="A216" s="95"/>
      <c r="B216" s="93" t="s">
        <v>137</v>
      </c>
      <c r="C216" s="94"/>
      <c r="D216" s="427" t="s">
        <v>138</v>
      </c>
      <c r="E216" s="428"/>
      <c r="F216" s="429"/>
      <c r="G216" s="430"/>
      <c r="H216" s="91"/>
    </row>
    <row r="217" spans="1:8" x14ac:dyDescent="0.2">
      <c r="A217" s="95"/>
      <c r="B217" s="93" t="s">
        <v>139</v>
      </c>
      <c r="C217" s="96"/>
      <c r="H217" s="91"/>
    </row>
    <row r="218" spans="1:8" x14ac:dyDescent="0.2">
      <c r="A218" s="97"/>
      <c r="B218" s="98" t="s">
        <v>141</v>
      </c>
      <c r="C218" s="99"/>
      <c r="D218" s="431" t="s">
        <v>438</v>
      </c>
      <c r="E218" s="429"/>
      <c r="F218" s="429"/>
      <c r="G218" s="430"/>
      <c r="H218" s="100"/>
    </row>
    <row r="219" spans="1:8" x14ac:dyDescent="0.2">
      <c r="A219" s="101"/>
      <c r="B219" s="102" t="s">
        <v>143</v>
      </c>
      <c r="C219" s="102"/>
      <c r="D219" s="103"/>
      <c r="E219" s="104"/>
      <c r="F219" s="105" t="s">
        <v>145</v>
      </c>
      <c r="G219" s="106"/>
      <c r="H219" s="107"/>
    </row>
    <row r="220" spans="1:8" x14ac:dyDescent="0.2">
      <c r="A220" s="108"/>
      <c r="B220" s="109" t="s">
        <v>146</v>
      </c>
      <c r="C220" s="109"/>
      <c r="D220" s="110" t="s">
        <v>147</v>
      </c>
      <c r="E220" s="111"/>
      <c r="F220" s="112" t="s">
        <v>148</v>
      </c>
      <c r="G220" s="113" t="s">
        <v>439</v>
      </c>
      <c r="H220" s="114"/>
    </row>
    <row r="221" spans="1:8" ht="25.5" x14ac:dyDescent="0.2">
      <c r="A221" s="115" t="s">
        <v>150</v>
      </c>
      <c r="B221" s="116" t="s">
        <v>151</v>
      </c>
      <c r="C221" s="116" t="s">
        <v>544</v>
      </c>
      <c r="D221" s="116" t="s">
        <v>153</v>
      </c>
      <c r="E221" s="116" t="s">
        <v>545</v>
      </c>
      <c r="F221" s="117" t="s">
        <v>113</v>
      </c>
      <c r="G221" s="423" t="s">
        <v>155</v>
      </c>
      <c r="H221" s="424"/>
    </row>
    <row r="222" spans="1:8" ht="24" x14ac:dyDescent="0.2">
      <c r="A222" s="119">
        <v>1</v>
      </c>
      <c r="B222" s="125" t="s">
        <v>159</v>
      </c>
      <c r="C222" s="125"/>
      <c r="D222" s="126" t="s">
        <v>161</v>
      </c>
      <c r="E222" s="121"/>
      <c r="F222" s="68" t="s">
        <v>122</v>
      </c>
      <c r="G222" s="123"/>
      <c r="H222" s="124"/>
    </row>
    <row r="223" spans="1:8" ht="36" x14ac:dyDescent="0.2">
      <c r="A223" s="119">
        <v>2</v>
      </c>
      <c r="B223" s="125" t="s">
        <v>217</v>
      </c>
      <c r="C223" s="125"/>
      <c r="D223" s="126" t="s">
        <v>214</v>
      </c>
      <c r="E223" s="121"/>
      <c r="F223" s="68" t="s">
        <v>122</v>
      </c>
      <c r="G223" s="123"/>
      <c r="H223" s="124"/>
    </row>
    <row r="224" spans="1:8" ht="60" x14ac:dyDescent="0.2">
      <c r="A224" s="119">
        <v>3</v>
      </c>
      <c r="B224" s="125" t="s">
        <v>215</v>
      </c>
      <c r="C224" s="125"/>
      <c r="D224" s="126" t="s">
        <v>551</v>
      </c>
      <c r="E224" s="121"/>
      <c r="F224" s="68" t="s">
        <v>122</v>
      </c>
      <c r="G224" s="123"/>
      <c r="H224" s="124"/>
    </row>
    <row r="225" spans="1:8" ht="48.75" x14ac:dyDescent="0.2">
      <c r="A225" s="119">
        <v>4</v>
      </c>
      <c r="B225" s="129" t="s">
        <v>552</v>
      </c>
      <c r="C225" s="129"/>
      <c r="D225" s="130" t="s">
        <v>553</v>
      </c>
      <c r="E225" s="165"/>
      <c r="F225" s="68" t="s">
        <v>122</v>
      </c>
      <c r="G225" s="416"/>
      <c r="H225" s="417"/>
    </row>
    <row r="226" spans="1:8" x14ac:dyDescent="0.2">
      <c r="A226" s="119"/>
      <c r="B226" s="150"/>
      <c r="C226" s="150"/>
      <c r="D226" s="74" t="s">
        <v>164</v>
      </c>
      <c r="E226" s="151"/>
      <c r="F226" s="68" t="s">
        <v>122</v>
      </c>
      <c r="G226" s="416"/>
      <c r="H226" s="417"/>
    </row>
    <row r="227" spans="1:8" x14ac:dyDescent="0.2">
      <c r="A227" s="119"/>
      <c r="B227" s="142"/>
      <c r="C227" s="120"/>
      <c r="D227" s="120" t="s">
        <v>166</v>
      </c>
      <c r="E227" s="133"/>
      <c r="F227" s="68" t="s">
        <v>122</v>
      </c>
      <c r="G227" s="416"/>
      <c r="H227" s="417"/>
    </row>
    <row r="228" spans="1:8" x14ac:dyDescent="0.2">
      <c r="A228" s="119"/>
      <c r="B228" s="142"/>
      <c r="C228" s="120"/>
      <c r="D228" s="120" t="s">
        <v>567</v>
      </c>
      <c r="E228" s="133"/>
      <c r="F228" s="68" t="s">
        <v>122</v>
      </c>
      <c r="G228" s="416"/>
      <c r="H228" s="417"/>
    </row>
    <row r="229" spans="1:8" x14ac:dyDescent="0.2">
      <c r="A229" s="119"/>
      <c r="B229" s="142"/>
      <c r="C229" s="120"/>
      <c r="D229" s="120" t="s">
        <v>168</v>
      </c>
      <c r="E229" s="133"/>
      <c r="F229" s="68"/>
      <c r="G229" s="131"/>
      <c r="H229" s="132"/>
    </row>
    <row r="230" spans="1:8" x14ac:dyDescent="0.2">
      <c r="A230" s="119"/>
      <c r="B230" s="142"/>
      <c r="C230" s="120"/>
      <c r="D230" s="120" t="s">
        <v>169</v>
      </c>
      <c r="E230" s="133"/>
      <c r="F230" s="68" t="s">
        <v>122</v>
      </c>
      <c r="G230" s="416"/>
      <c r="H230" s="417"/>
    </row>
    <row r="231" spans="1:8" x14ac:dyDescent="0.2">
      <c r="A231" s="119"/>
      <c r="B231" s="142"/>
      <c r="C231" s="120"/>
      <c r="D231" s="120" t="s">
        <v>591</v>
      </c>
      <c r="E231" s="133"/>
      <c r="F231" s="68" t="s">
        <v>122</v>
      </c>
      <c r="G231" s="416"/>
      <c r="H231" s="417"/>
    </row>
    <row r="232" spans="1:8" ht="25.5" x14ac:dyDescent="0.2">
      <c r="A232" s="119"/>
      <c r="B232" s="142"/>
      <c r="C232" s="120"/>
      <c r="D232" s="120" t="s">
        <v>555</v>
      </c>
      <c r="E232" s="133"/>
      <c r="F232" s="68" t="s">
        <v>122</v>
      </c>
      <c r="G232" s="416"/>
      <c r="H232" s="417"/>
    </row>
    <row r="233" spans="1:8" ht="25.5" x14ac:dyDescent="0.2">
      <c r="A233" s="119"/>
      <c r="B233" s="120"/>
      <c r="C233" s="120"/>
      <c r="D233" s="120" t="s">
        <v>556</v>
      </c>
      <c r="E233" s="133"/>
      <c r="F233" s="68" t="s">
        <v>122</v>
      </c>
      <c r="G233" s="416"/>
      <c r="H233" s="417"/>
    </row>
    <row r="234" spans="1:8" x14ac:dyDescent="0.2">
      <c r="A234" s="119">
        <v>5</v>
      </c>
      <c r="B234" s="120" t="s">
        <v>186</v>
      </c>
      <c r="C234" s="120"/>
      <c r="D234" s="120" t="s">
        <v>599</v>
      </c>
      <c r="E234" s="133"/>
      <c r="F234" s="68" t="s">
        <v>122</v>
      </c>
      <c r="G234" s="416"/>
      <c r="H234" s="417"/>
    </row>
    <row r="235" spans="1:8" ht="25.5" x14ac:dyDescent="0.2">
      <c r="A235" s="119"/>
      <c r="B235" s="120" t="s">
        <v>600</v>
      </c>
      <c r="C235" s="120"/>
      <c r="D235" s="120" t="s">
        <v>601</v>
      </c>
      <c r="E235" s="133"/>
      <c r="F235" s="68" t="s">
        <v>122</v>
      </c>
      <c r="G235" s="131"/>
      <c r="H235" s="132"/>
    </row>
    <row r="236" spans="1:8" x14ac:dyDescent="0.2">
      <c r="A236" s="119">
        <v>5</v>
      </c>
      <c r="B236" s="120" t="s">
        <v>576</v>
      </c>
      <c r="C236" s="120"/>
      <c r="D236" s="120" t="s">
        <v>602</v>
      </c>
      <c r="E236" s="133"/>
      <c r="F236" s="68" t="s">
        <v>122</v>
      </c>
      <c r="G236" s="131"/>
      <c r="H236" s="132"/>
    </row>
    <row r="237" spans="1:8" ht="25.5" x14ac:dyDescent="0.2">
      <c r="A237" s="119">
        <v>6</v>
      </c>
      <c r="B237" s="120" t="s">
        <v>593</v>
      </c>
      <c r="C237" s="120"/>
      <c r="D237" s="120" t="s">
        <v>594</v>
      </c>
      <c r="E237" s="133"/>
      <c r="F237" s="68" t="s">
        <v>122</v>
      </c>
      <c r="G237" s="131"/>
      <c r="H237" s="132"/>
    </row>
    <row r="238" spans="1:8" x14ac:dyDescent="0.2">
      <c r="A238" s="119">
        <v>7</v>
      </c>
      <c r="B238" s="120" t="s">
        <v>209</v>
      </c>
      <c r="C238" s="120"/>
      <c r="D238" s="120" t="s">
        <v>603</v>
      </c>
      <c r="E238" s="133"/>
      <c r="F238" s="68" t="s">
        <v>122</v>
      </c>
      <c r="G238" s="434"/>
      <c r="H238" s="435"/>
    </row>
    <row r="239" spans="1:8" x14ac:dyDescent="0.2">
      <c r="A239" s="119"/>
      <c r="B239" s="120"/>
      <c r="C239" s="120"/>
      <c r="D239" s="120" t="s">
        <v>585</v>
      </c>
      <c r="E239" s="133"/>
      <c r="F239" s="68" t="s">
        <v>122</v>
      </c>
      <c r="G239" s="131"/>
      <c r="H239" s="132"/>
    </row>
    <row r="240" spans="1:8" x14ac:dyDescent="0.2">
      <c r="A240" s="119">
        <v>8</v>
      </c>
      <c r="B240" s="120" t="s">
        <v>221</v>
      </c>
      <c r="C240" s="120"/>
      <c r="D240" s="120" t="s">
        <v>222</v>
      </c>
      <c r="E240" s="133"/>
      <c r="F240" s="68" t="s">
        <v>122</v>
      </c>
      <c r="G240" s="131"/>
      <c r="H240" s="132"/>
    </row>
    <row r="241" spans="1:8" ht="25.5" x14ac:dyDescent="0.2">
      <c r="A241" s="119">
        <v>9</v>
      </c>
      <c r="B241" s="120" t="s">
        <v>562</v>
      </c>
      <c r="C241" s="120"/>
      <c r="D241" s="120" t="s">
        <v>547</v>
      </c>
      <c r="E241" s="133"/>
      <c r="F241" s="68" t="s">
        <v>122</v>
      </c>
      <c r="G241" s="158"/>
      <c r="H241" s="159"/>
    </row>
    <row r="242" spans="1:8" ht="38.25" x14ac:dyDescent="0.2">
      <c r="A242" s="119">
        <v>10</v>
      </c>
      <c r="B242" s="120" t="s">
        <v>227</v>
      </c>
      <c r="C242" s="120"/>
      <c r="D242" s="120" t="s">
        <v>228</v>
      </c>
      <c r="E242" s="133"/>
      <c r="F242" s="68" t="s">
        <v>122</v>
      </c>
      <c r="G242" s="158"/>
      <c r="H242" s="159"/>
    </row>
    <row r="243" spans="1:8" ht="38.25" x14ac:dyDescent="0.2">
      <c r="A243" s="119"/>
      <c r="B243" s="120"/>
      <c r="C243" s="120"/>
      <c r="D243" s="120" t="s">
        <v>604</v>
      </c>
      <c r="E243" s="133"/>
      <c r="F243" s="68" t="s">
        <v>122</v>
      </c>
      <c r="G243" s="158"/>
      <c r="H243" s="159"/>
    </row>
    <row r="244" spans="1:8" x14ac:dyDescent="0.2">
      <c r="A244" s="119"/>
      <c r="B244" s="156"/>
      <c r="C244" s="156"/>
      <c r="D244" s="156"/>
      <c r="E244" s="157"/>
      <c r="F244" s="68"/>
      <c r="G244" s="158"/>
      <c r="H244" s="159"/>
    </row>
    <row r="245" spans="1:8" x14ac:dyDescent="0.2">
      <c r="A245" s="134"/>
      <c r="B245" s="135" t="s">
        <v>230</v>
      </c>
      <c r="C245" s="135"/>
      <c r="D245" s="136"/>
      <c r="E245" s="137"/>
      <c r="F245" s="68" t="s">
        <v>122</v>
      </c>
      <c r="G245" s="418"/>
      <c r="H245" s="419"/>
    </row>
    <row r="249" spans="1:8" ht="15.75" x14ac:dyDescent="0.2">
      <c r="A249" s="411" t="s">
        <v>605</v>
      </c>
      <c r="B249" s="411"/>
      <c r="C249" s="411"/>
      <c r="D249" s="411"/>
      <c r="E249" s="411"/>
      <c r="F249" s="411"/>
      <c r="G249" s="411"/>
      <c r="H249" s="411"/>
    </row>
    <row r="250" spans="1:8" ht="36" x14ac:dyDescent="0.2">
      <c r="A250" s="85"/>
      <c r="B250" s="86" t="s">
        <v>131</v>
      </c>
      <c r="C250" s="86"/>
      <c r="D250" s="87" t="s">
        <v>532</v>
      </c>
      <c r="E250" s="88"/>
      <c r="F250" s="89" t="s">
        <v>133</v>
      </c>
      <c r="G250" s="90" t="s">
        <v>543</v>
      </c>
      <c r="H250" s="91"/>
    </row>
    <row r="251" spans="1:8" x14ac:dyDescent="0.2">
      <c r="A251" s="92"/>
      <c r="B251" s="93" t="s">
        <v>135</v>
      </c>
      <c r="C251" s="94"/>
      <c r="D251" s="427" t="s">
        <v>136</v>
      </c>
      <c r="E251" s="428"/>
      <c r="F251" s="429"/>
      <c r="G251" s="430"/>
      <c r="H251" s="91"/>
    </row>
    <row r="252" spans="1:8" x14ac:dyDescent="0.2">
      <c r="A252" s="95"/>
      <c r="B252" s="93" t="s">
        <v>137</v>
      </c>
      <c r="C252" s="94"/>
      <c r="D252" s="427" t="s">
        <v>138</v>
      </c>
      <c r="E252" s="428"/>
      <c r="F252" s="429"/>
      <c r="G252" s="430"/>
      <c r="H252" s="91"/>
    </row>
    <row r="253" spans="1:8" x14ac:dyDescent="0.2">
      <c r="A253" s="95"/>
      <c r="B253" s="93" t="s">
        <v>139</v>
      </c>
      <c r="C253" s="96"/>
      <c r="H253" s="91"/>
    </row>
    <row r="254" spans="1:8" x14ac:dyDescent="0.2">
      <c r="A254" s="97"/>
      <c r="B254" s="98" t="s">
        <v>141</v>
      </c>
      <c r="C254" s="99"/>
      <c r="D254" s="431" t="s">
        <v>606</v>
      </c>
      <c r="E254" s="429"/>
      <c r="F254" s="429"/>
      <c r="G254" s="430"/>
      <c r="H254" s="100"/>
    </row>
    <row r="255" spans="1:8" x14ac:dyDescent="0.2">
      <c r="A255" s="101"/>
      <c r="B255" s="102" t="s">
        <v>143</v>
      </c>
      <c r="C255" s="102"/>
      <c r="D255" s="103"/>
      <c r="E255" s="104"/>
      <c r="F255" s="105" t="s">
        <v>145</v>
      </c>
      <c r="G255" s="106"/>
      <c r="H255" s="107"/>
    </row>
    <row r="256" spans="1:8" x14ac:dyDescent="0.2">
      <c r="A256" s="108"/>
      <c r="B256" s="109" t="s">
        <v>146</v>
      </c>
      <c r="C256" s="109"/>
      <c r="D256" s="110" t="s">
        <v>147</v>
      </c>
      <c r="E256" s="111"/>
      <c r="F256" s="112" t="s">
        <v>148</v>
      </c>
      <c r="G256" s="113" t="s">
        <v>439</v>
      </c>
      <c r="H256" s="114"/>
    </row>
    <row r="257" spans="1:8" ht="25.5" x14ac:dyDescent="0.2">
      <c r="A257" s="115" t="s">
        <v>150</v>
      </c>
      <c r="B257" s="116" t="s">
        <v>151</v>
      </c>
      <c r="C257" s="116" t="s">
        <v>544</v>
      </c>
      <c r="D257" s="116" t="s">
        <v>153</v>
      </c>
      <c r="E257" s="116" t="s">
        <v>545</v>
      </c>
      <c r="F257" s="117" t="s">
        <v>113</v>
      </c>
      <c r="G257" s="423" t="s">
        <v>155</v>
      </c>
      <c r="H257" s="424"/>
    </row>
    <row r="258" spans="1:8" ht="24" x14ac:dyDescent="0.2">
      <c r="A258" s="119">
        <v>1</v>
      </c>
      <c r="B258" s="125" t="s">
        <v>159</v>
      </c>
      <c r="C258" s="125"/>
      <c r="D258" s="126" t="s">
        <v>161</v>
      </c>
      <c r="E258" s="121"/>
      <c r="F258" s="68" t="s">
        <v>122</v>
      </c>
      <c r="G258" s="123"/>
      <c r="H258" s="124"/>
    </row>
    <row r="259" spans="1:8" ht="36" x14ac:dyDescent="0.2">
      <c r="A259" s="119">
        <v>2</v>
      </c>
      <c r="B259" s="125" t="s">
        <v>217</v>
      </c>
      <c r="C259" s="125"/>
      <c r="D259" s="126" t="s">
        <v>214</v>
      </c>
      <c r="E259" s="121"/>
      <c r="F259" s="68" t="s">
        <v>122</v>
      </c>
      <c r="G259" s="123"/>
      <c r="H259" s="124"/>
    </row>
    <row r="260" spans="1:8" ht="60" x14ac:dyDescent="0.2">
      <c r="A260" s="119">
        <v>3</v>
      </c>
      <c r="B260" s="125" t="s">
        <v>215</v>
      </c>
      <c r="C260" s="125"/>
      <c r="D260" s="126" t="s">
        <v>551</v>
      </c>
      <c r="E260" s="121"/>
      <c r="F260" s="68" t="s">
        <v>122</v>
      </c>
      <c r="G260" s="123"/>
      <c r="H260" s="124"/>
    </row>
    <row r="261" spans="1:8" ht="48.75" x14ac:dyDescent="0.2">
      <c r="A261" s="119">
        <v>4</v>
      </c>
      <c r="B261" s="129" t="s">
        <v>552</v>
      </c>
      <c r="C261" s="129"/>
      <c r="D261" s="130" t="s">
        <v>553</v>
      </c>
      <c r="E261" s="165"/>
      <c r="F261" s="68" t="s">
        <v>122</v>
      </c>
      <c r="G261" s="416"/>
      <c r="H261" s="417"/>
    </row>
    <row r="262" spans="1:8" x14ac:dyDescent="0.2">
      <c r="A262" s="119"/>
      <c r="B262" s="150"/>
      <c r="C262" s="150"/>
      <c r="D262" s="74" t="s">
        <v>164</v>
      </c>
      <c r="E262" s="151"/>
      <c r="F262" s="68" t="s">
        <v>122</v>
      </c>
      <c r="G262" s="416"/>
      <c r="H262" s="417"/>
    </row>
    <row r="263" spans="1:8" x14ac:dyDescent="0.2">
      <c r="A263" s="119"/>
      <c r="B263" s="142"/>
      <c r="C263" s="120"/>
      <c r="D263" s="120" t="s">
        <v>166</v>
      </c>
      <c r="E263" s="133"/>
      <c r="F263" s="68" t="s">
        <v>122</v>
      </c>
      <c r="G263" s="416"/>
      <c r="H263" s="417"/>
    </row>
    <row r="264" spans="1:8" x14ac:dyDescent="0.2">
      <c r="A264" s="119"/>
      <c r="B264" s="142"/>
      <c r="C264" s="120"/>
      <c r="D264" s="120" t="s">
        <v>567</v>
      </c>
      <c r="E264" s="133"/>
      <c r="F264" s="68" t="s">
        <v>122</v>
      </c>
      <c r="G264" s="416"/>
      <c r="H264" s="417"/>
    </row>
    <row r="265" spans="1:8" x14ac:dyDescent="0.2">
      <c r="A265" s="119"/>
      <c r="B265" s="142"/>
      <c r="C265" s="120"/>
      <c r="D265" s="120" t="s">
        <v>168</v>
      </c>
      <c r="E265" s="133"/>
      <c r="F265" s="68"/>
      <c r="G265" s="131"/>
      <c r="H265" s="132"/>
    </row>
    <row r="266" spans="1:8" x14ac:dyDescent="0.2">
      <c r="A266" s="119"/>
      <c r="B266" s="142"/>
      <c r="C266" s="120"/>
      <c r="D266" s="120" t="s">
        <v>169</v>
      </c>
      <c r="E266" s="133"/>
      <c r="F266" s="68" t="s">
        <v>122</v>
      </c>
      <c r="G266" s="416"/>
      <c r="H266" s="417"/>
    </row>
    <row r="267" spans="1:8" x14ac:dyDescent="0.2">
      <c r="A267" s="119"/>
      <c r="B267" s="142"/>
      <c r="C267" s="120"/>
      <c r="D267" s="120" t="s">
        <v>591</v>
      </c>
      <c r="E267" s="133"/>
      <c r="F267" s="68" t="s">
        <v>122</v>
      </c>
      <c r="G267" s="416"/>
      <c r="H267" s="417"/>
    </row>
    <row r="268" spans="1:8" ht="25.5" x14ac:dyDescent="0.2">
      <c r="A268" s="119"/>
      <c r="B268" s="142"/>
      <c r="C268" s="120"/>
      <c r="D268" s="120" t="s">
        <v>555</v>
      </c>
      <c r="E268" s="133"/>
      <c r="F268" s="68" t="s">
        <v>122</v>
      </c>
      <c r="G268" s="416"/>
      <c r="H268" s="417"/>
    </row>
    <row r="269" spans="1:8" ht="25.5" x14ac:dyDescent="0.2">
      <c r="A269" s="119"/>
      <c r="B269" s="120"/>
      <c r="C269" s="120"/>
      <c r="D269" s="120" t="s">
        <v>556</v>
      </c>
      <c r="E269" s="133"/>
      <c r="F269" s="68" t="s">
        <v>122</v>
      </c>
      <c r="G269" s="416"/>
      <c r="H269" s="417"/>
    </row>
    <row r="270" spans="1:8" x14ac:dyDescent="0.2">
      <c r="A270" s="119">
        <v>5</v>
      </c>
      <c r="B270" s="120" t="s">
        <v>590</v>
      </c>
      <c r="C270" s="120"/>
      <c r="D270" s="120" t="s">
        <v>554</v>
      </c>
      <c r="E270" s="133"/>
      <c r="F270" s="68" t="s">
        <v>122</v>
      </c>
      <c r="G270" s="416"/>
      <c r="H270" s="417"/>
    </row>
    <row r="271" spans="1:8" ht="25.5" x14ac:dyDescent="0.2">
      <c r="A271" s="119"/>
      <c r="B271" s="120"/>
      <c r="C271" s="120"/>
      <c r="D271" s="120" t="s">
        <v>174</v>
      </c>
      <c r="E271" s="133"/>
      <c r="F271" s="68" t="s">
        <v>122</v>
      </c>
      <c r="G271" s="131"/>
      <c r="H271" s="132"/>
    </row>
    <row r="272" spans="1:8" ht="25.5" x14ac:dyDescent="0.2">
      <c r="A272" s="119"/>
      <c r="B272" s="120"/>
      <c r="C272" s="120"/>
      <c r="D272" s="120" t="s">
        <v>607</v>
      </c>
      <c r="E272" s="133"/>
      <c r="F272" s="68"/>
      <c r="G272" s="131"/>
      <c r="H272" s="132"/>
    </row>
    <row r="273" spans="1:8" x14ac:dyDescent="0.2">
      <c r="A273" s="119"/>
      <c r="B273" s="120"/>
      <c r="C273" s="120"/>
      <c r="D273" s="120" t="s">
        <v>608</v>
      </c>
      <c r="E273" s="133"/>
      <c r="F273" s="68"/>
      <c r="G273" s="131"/>
      <c r="H273" s="132"/>
    </row>
    <row r="274" spans="1:8" x14ac:dyDescent="0.2">
      <c r="A274" s="119"/>
      <c r="B274" s="120"/>
      <c r="C274" s="120"/>
      <c r="D274" s="120" t="s">
        <v>609</v>
      </c>
      <c r="E274" s="133"/>
      <c r="F274" s="68"/>
      <c r="G274" s="131"/>
      <c r="H274" s="132"/>
    </row>
    <row r="275" spans="1:8" ht="25.5" x14ac:dyDescent="0.2">
      <c r="A275" s="119"/>
      <c r="B275" s="120"/>
      <c r="C275" s="120"/>
      <c r="D275" s="120" t="s">
        <v>473</v>
      </c>
      <c r="E275" s="133"/>
      <c r="F275" s="68"/>
      <c r="G275" s="131"/>
      <c r="H275" s="132"/>
    </row>
    <row r="276" spans="1:8" x14ac:dyDescent="0.2">
      <c r="A276" s="119"/>
      <c r="B276" s="120"/>
      <c r="C276" s="120"/>
      <c r="D276" s="120" t="s">
        <v>474</v>
      </c>
      <c r="E276" s="133"/>
      <c r="F276" s="68"/>
      <c r="G276" s="131"/>
      <c r="H276" s="132"/>
    </row>
    <row r="277" spans="1:8" x14ac:dyDescent="0.2">
      <c r="A277" s="119"/>
      <c r="B277" s="120"/>
      <c r="C277" s="120"/>
      <c r="D277" s="120" t="s">
        <v>610</v>
      </c>
      <c r="E277" s="133"/>
      <c r="F277" s="68"/>
      <c r="G277" s="131"/>
      <c r="H277" s="132"/>
    </row>
    <row r="278" spans="1:8" x14ac:dyDescent="0.2">
      <c r="A278" s="119"/>
      <c r="B278" s="120"/>
      <c r="C278" s="120"/>
      <c r="D278" s="120" t="s">
        <v>611</v>
      </c>
      <c r="E278" s="133"/>
      <c r="F278" s="68"/>
      <c r="G278" s="131"/>
      <c r="H278" s="132"/>
    </row>
    <row r="279" spans="1:8" x14ac:dyDescent="0.2">
      <c r="A279" s="119">
        <v>6</v>
      </c>
      <c r="B279" s="120" t="s">
        <v>576</v>
      </c>
      <c r="C279" s="120"/>
      <c r="D279" s="120" t="s">
        <v>592</v>
      </c>
      <c r="E279" s="133"/>
      <c r="F279" s="68" t="s">
        <v>122</v>
      </c>
      <c r="G279" s="131"/>
      <c r="H279" s="132"/>
    </row>
    <row r="280" spans="1:8" ht="25.5" x14ac:dyDescent="0.2">
      <c r="A280" s="119">
        <v>7</v>
      </c>
      <c r="B280" s="120" t="s">
        <v>593</v>
      </c>
      <c r="C280" s="120"/>
      <c r="D280" s="120" t="s">
        <v>594</v>
      </c>
      <c r="E280" s="133"/>
      <c r="F280" s="68" t="s">
        <v>122</v>
      </c>
      <c r="G280" s="131"/>
      <c r="H280" s="132"/>
    </row>
    <row r="281" spans="1:8" x14ac:dyDescent="0.2">
      <c r="A281" s="119">
        <v>8</v>
      </c>
      <c r="B281" s="120" t="s">
        <v>612</v>
      </c>
      <c r="C281" s="120"/>
      <c r="D281" s="120" t="s">
        <v>613</v>
      </c>
      <c r="E281" s="133"/>
      <c r="F281" s="68"/>
      <c r="G281" s="131"/>
      <c r="H281" s="132"/>
    </row>
    <row r="282" spans="1:8" ht="25.5" x14ac:dyDescent="0.2">
      <c r="A282" s="119">
        <v>9</v>
      </c>
      <c r="B282" s="120" t="s">
        <v>614</v>
      </c>
      <c r="C282" s="120"/>
      <c r="D282" s="120" t="s">
        <v>615</v>
      </c>
      <c r="E282" s="133"/>
      <c r="F282" s="68"/>
      <c r="G282" s="131"/>
      <c r="H282" s="132"/>
    </row>
    <row r="283" spans="1:8" ht="25.5" x14ac:dyDescent="0.2">
      <c r="A283" s="119">
        <v>10</v>
      </c>
      <c r="B283" s="120" t="s">
        <v>209</v>
      </c>
      <c r="C283" s="120"/>
      <c r="D283" s="120" t="s">
        <v>210</v>
      </c>
      <c r="E283" s="133"/>
      <c r="F283" s="68" t="s">
        <v>122</v>
      </c>
      <c r="G283" s="434"/>
      <c r="H283" s="435"/>
    </row>
    <row r="284" spans="1:8" x14ac:dyDescent="0.2">
      <c r="A284" s="119"/>
      <c r="B284" s="120"/>
      <c r="C284" s="120"/>
      <c r="D284" s="120" t="s">
        <v>585</v>
      </c>
      <c r="E284" s="133"/>
      <c r="F284" s="68" t="s">
        <v>122</v>
      </c>
      <c r="G284" s="131"/>
      <c r="H284" s="132"/>
    </row>
    <row r="285" spans="1:8" ht="24" x14ac:dyDescent="0.2">
      <c r="A285" s="119">
        <v>11</v>
      </c>
      <c r="B285" s="125" t="s">
        <v>586</v>
      </c>
      <c r="C285" s="125"/>
      <c r="D285" s="126" t="s">
        <v>161</v>
      </c>
      <c r="E285" s="121"/>
      <c r="F285" s="68" t="s">
        <v>122</v>
      </c>
      <c r="G285" s="131"/>
      <c r="H285" s="132"/>
    </row>
    <row r="286" spans="1:8" ht="60" x14ac:dyDescent="0.2">
      <c r="A286" s="119">
        <v>13</v>
      </c>
      <c r="B286" s="125" t="s">
        <v>217</v>
      </c>
      <c r="C286" s="125"/>
      <c r="D286" s="126" t="s">
        <v>616</v>
      </c>
      <c r="E286" s="121"/>
      <c r="F286" s="68" t="s">
        <v>122</v>
      </c>
      <c r="G286" s="131"/>
      <c r="H286" s="132"/>
    </row>
    <row r="287" spans="1:8" x14ac:dyDescent="0.2">
      <c r="A287" s="119"/>
      <c r="B287" s="156"/>
      <c r="C287" s="156"/>
      <c r="D287" s="156"/>
      <c r="E287" s="157"/>
      <c r="F287" s="68"/>
      <c r="G287" s="158"/>
      <c r="H287" s="159"/>
    </row>
    <row r="288" spans="1:8" x14ac:dyDescent="0.2">
      <c r="A288" s="134"/>
      <c r="B288" s="135" t="s">
        <v>230</v>
      </c>
      <c r="C288" s="135"/>
      <c r="D288" s="136"/>
      <c r="E288" s="137"/>
      <c r="F288" s="68" t="s">
        <v>122</v>
      </c>
      <c r="G288" s="418"/>
      <c r="H288" s="419"/>
    </row>
    <row r="293" spans="1:8" ht="15.75" x14ac:dyDescent="0.2">
      <c r="A293" s="411" t="s">
        <v>617</v>
      </c>
      <c r="B293" s="411"/>
      <c r="C293" s="411"/>
      <c r="D293" s="411"/>
      <c r="E293" s="411"/>
      <c r="F293" s="411"/>
      <c r="G293" s="411"/>
      <c r="H293" s="411"/>
    </row>
    <row r="294" spans="1:8" ht="72" x14ac:dyDescent="0.2">
      <c r="A294" s="85"/>
      <c r="B294" s="86" t="s">
        <v>131</v>
      </c>
      <c r="C294" s="86"/>
      <c r="D294" s="87" t="s">
        <v>618</v>
      </c>
      <c r="E294" s="88"/>
      <c r="F294" s="89" t="s">
        <v>133</v>
      </c>
      <c r="G294" s="90" t="s">
        <v>543</v>
      </c>
      <c r="H294" s="91"/>
    </row>
    <row r="295" spans="1:8" x14ac:dyDescent="0.2">
      <c r="A295" s="92"/>
      <c r="B295" s="93" t="s">
        <v>135</v>
      </c>
      <c r="C295" s="94"/>
      <c r="D295" s="427" t="s">
        <v>136</v>
      </c>
      <c r="E295" s="428"/>
      <c r="F295" s="429"/>
      <c r="G295" s="430"/>
      <c r="H295" s="91"/>
    </row>
    <row r="296" spans="1:8" x14ac:dyDescent="0.2">
      <c r="A296" s="95"/>
      <c r="B296" s="93" t="s">
        <v>137</v>
      </c>
      <c r="C296" s="94"/>
      <c r="D296" s="427" t="s">
        <v>138</v>
      </c>
      <c r="E296" s="428"/>
      <c r="F296" s="429"/>
      <c r="G296" s="430"/>
      <c r="H296" s="91"/>
    </row>
    <row r="297" spans="1:8" x14ac:dyDescent="0.2">
      <c r="A297" s="95"/>
      <c r="B297" s="93" t="s">
        <v>139</v>
      </c>
      <c r="C297" s="96"/>
      <c r="H297" s="91"/>
    </row>
    <row r="298" spans="1:8" x14ac:dyDescent="0.2">
      <c r="A298" s="97"/>
      <c r="B298" s="98" t="s">
        <v>141</v>
      </c>
      <c r="C298" s="99"/>
      <c r="D298" s="431" t="s">
        <v>438</v>
      </c>
      <c r="E298" s="429"/>
      <c r="F298" s="429"/>
      <c r="G298" s="430"/>
      <c r="H298" s="100"/>
    </row>
    <row r="299" spans="1:8" x14ac:dyDescent="0.2">
      <c r="A299" s="101"/>
      <c r="B299" s="102" t="s">
        <v>143</v>
      </c>
      <c r="C299" s="102"/>
      <c r="D299" s="103"/>
      <c r="E299" s="104"/>
      <c r="F299" s="105" t="s">
        <v>145</v>
      </c>
      <c r="G299" s="106"/>
      <c r="H299" s="107"/>
    </row>
    <row r="300" spans="1:8" x14ac:dyDescent="0.2">
      <c r="A300" s="108"/>
      <c r="B300" s="109" t="s">
        <v>146</v>
      </c>
      <c r="C300" s="109"/>
      <c r="D300" s="110" t="s">
        <v>147</v>
      </c>
      <c r="E300" s="111"/>
      <c r="F300" s="112" t="s">
        <v>148</v>
      </c>
      <c r="G300" s="113" t="s">
        <v>439</v>
      </c>
      <c r="H300" s="114"/>
    </row>
    <row r="301" spans="1:8" ht="25.5" x14ac:dyDescent="0.2">
      <c r="A301" s="115" t="s">
        <v>150</v>
      </c>
      <c r="B301" s="116" t="s">
        <v>151</v>
      </c>
      <c r="C301" s="116" t="s">
        <v>544</v>
      </c>
      <c r="D301" s="116" t="s">
        <v>153</v>
      </c>
      <c r="E301" s="116" t="s">
        <v>545</v>
      </c>
      <c r="F301" s="117" t="s">
        <v>113</v>
      </c>
      <c r="G301" s="423" t="s">
        <v>155</v>
      </c>
      <c r="H301" s="424"/>
    </row>
    <row r="302" spans="1:8" ht="24" x14ac:dyDescent="0.2">
      <c r="A302" s="119">
        <v>1</v>
      </c>
      <c r="B302" s="125" t="s">
        <v>159</v>
      </c>
      <c r="C302" s="125"/>
      <c r="D302" s="126" t="s">
        <v>161</v>
      </c>
      <c r="E302" s="121"/>
      <c r="F302" s="68" t="s">
        <v>122</v>
      </c>
      <c r="G302" s="123"/>
      <c r="H302" s="124"/>
    </row>
    <row r="303" spans="1:8" ht="36" x14ac:dyDescent="0.2">
      <c r="A303" s="119">
        <v>2</v>
      </c>
      <c r="B303" s="125" t="s">
        <v>217</v>
      </c>
      <c r="C303" s="125"/>
      <c r="D303" s="126" t="s">
        <v>214</v>
      </c>
      <c r="E303" s="121"/>
      <c r="F303" s="68" t="s">
        <v>122</v>
      </c>
      <c r="G303" s="123"/>
      <c r="H303" s="124"/>
    </row>
    <row r="304" spans="1:8" ht="48" x14ac:dyDescent="0.2">
      <c r="A304" s="119">
        <v>3</v>
      </c>
      <c r="B304" s="125" t="s">
        <v>619</v>
      </c>
      <c r="C304" s="125"/>
      <c r="D304" s="126" t="s">
        <v>551</v>
      </c>
      <c r="E304" s="121"/>
      <c r="F304" s="68" t="s">
        <v>122</v>
      </c>
      <c r="G304" s="123"/>
      <c r="H304" s="124"/>
    </row>
    <row r="305" spans="1:8" ht="36.75" x14ac:dyDescent="0.2">
      <c r="A305" s="119">
        <v>4</v>
      </c>
      <c r="B305" s="129" t="s">
        <v>620</v>
      </c>
      <c r="C305" s="129"/>
      <c r="D305" s="130" t="s">
        <v>553</v>
      </c>
      <c r="E305" s="165"/>
      <c r="F305" s="68" t="s">
        <v>122</v>
      </c>
      <c r="G305" s="416"/>
      <c r="H305" s="417"/>
    </row>
    <row r="306" spans="1:8" x14ac:dyDescent="0.2">
      <c r="A306" s="119"/>
      <c r="B306" s="150"/>
      <c r="C306" s="150"/>
      <c r="D306" s="74" t="s">
        <v>164</v>
      </c>
      <c r="E306" s="151"/>
      <c r="F306" s="68" t="s">
        <v>122</v>
      </c>
      <c r="G306" s="416"/>
      <c r="H306" s="417"/>
    </row>
    <row r="307" spans="1:8" x14ac:dyDescent="0.2">
      <c r="A307" s="119"/>
      <c r="B307" s="142"/>
      <c r="C307" s="120"/>
      <c r="D307" s="120" t="s">
        <v>166</v>
      </c>
      <c r="E307" s="133"/>
      <c r="F307" s="68" t="s">
        <v>122</v>
      </c>
      <c r="G307" s="416"/>
      <c r="H307" s="417"/>
    </row>
    <row r="308" spans="1:8" x14ac:dyDescent="0.2">
      <c r="A308" s="119"/>
      <c r="B308" s="142"/>
      <c r="C308" s="120"/>
      <c r="D308" s="120" t="s">
        <v>567</v>
      </c>
      <c r="E308" s="133"/>
      <c r="F308" s="68" t="s">
        <v>122</v>
      </c>
      <c r="G308" s="416"/>
      <c r="H308" s="417"/>
    </row>
    <row r="309" spans="1:8" x14ac:dyDescent="0.2">
      <c r="A309" s="119"/>
      <c r="B309" s="142"/>
      <c r="C309" s="120"/>
      <c r="D309" s="120" t="s">
        <v>168</v>
      </c>
      <c r="E309" s="133"/>
      <c r="F309" s="68"/>
      <c r="G309" s="131"/>
      <c r="H309" s="132"/>
    </row>
    <row r="310" spans="1:8" x14ac:dyDescent="0.2">
      <c r="A310" s="119"/>
      <c r="B310" s="142"/>
      <c r="C310" s="120"/>
      <c r="D310" s="120" t="s">
        <v>169</v>
      </c>
      <c r="E310" s="133"/>
      <c r="F310" s="68" t="s">
        <v>122</v>
      </c>
      <c r="G310" s="416"/>
      <c r="H310" s="417"/>
    </row>
    <row r="311" spans="1:8" x14ac:dyDescent="0.2">
      <c r="A311" s="119"/>
      <c r="B311" s="142"/>
      <c r="C311" s="120"/>
      <c r="D311" s="120" t="s">
        <v>591</v>
      </c>
      <c r="E311" s="133"/>
      <c r="F311" s="68" t="s">
        <v>122</v>
      </c>
      <c r="G311" s="416"/>
      <c r="H311" s="417"/>
    </row>
    <row r="312" spans="1:8" ht="25.5" x14ac:dyDescent="0.2">
      <c r="A312" s="119"/>
      <c r="B312" s="142"/>
      <c r="C312" s="120"/>
      <c r="D312" s="120" t="s">
        <v>555</v>
      </c>
      <c r="E312" s="133"/>
      <c r="F312" s="68" t="s">
        <v>122</v>
      </c>
      <c r="G312" s="416"/>
      <c r="H312" s="417"/>
    </row>
    <row r="313" spans="1:8" ht="25.5" x14ac:dyDescent="0.2">
      <c r="A313" s="119"/>
      <c r="B313" s="120"/>
      <c r="C313" s="120"/>
      <c r="D313" s="120" t="s">
        <v>556</v>
      </c>
      <c r="E313" s="133"/>
      <c r="F313" s="68" t="s">
        <v>122</v>
      </c>
      <c r="G313" s="416"/>
      <c r="H313" s="417"/>
    </row>
    <row r="314" spans="1:8" ht="25.5" x14ac:dyDescent="0.2">
      <c r="A314" s="119"/>
      <c r="B314" s="120"/>
      <c r="C314" s="120"/>
      <c r="D314" s="120" t="s">
        <v>557</v>
      </c>
      <c r="E314" s="133"/>
      <c r="F314" s="68" t="s">
        <v>122</v>
      </c>
      <c r="G314" s="131"/>
      <c r="H314" s="132"/>
    </row>
    <row r="315" spans="1:8" ht="25.5" x14ac:dyDescent="0.2">
      <c r="A315" s="119"/>
      <c r="B315" s="120"/>
      <c r="C315" s="120"/>
      <c r="D315" s="120" t="s">
        <v>558</v>
      </c>
      <c r="E315" s="133"/>
      <c r="F315" s="68" t="s">
        <v>122</v>
      </c>
      <c r="G315" s="131"/>
      <c r="H315" s="132"/>
    </row>
    <row r="316" spans="1:8" ht="25.5" x14ac:dyDescent="0.2">
      <c r="A316" s="119">
        <v>5</v>
      </c>
      <c r="B316" s="120" t="s">
        <v>621</v>
      </c>
      <c r="C316" s="120"/>
      <c r="D316" s="120" t="s">
        <v>622</v>
      </c>
      <c r="E316" s="133"/>
      <c r="F316" s="68" t="s">
        <v>122</v>
      </c>
      <c r="G316" s="416"/>
      <c r="H316" s="417"/>
    </row>
    <row r="317" spans="1:8" x14ac:dyDescent="0.2">
      <c r="A317" s="119"/>
      <c r="B317" s="120"/>
      <c r="C317" s="120"/>
      <c r="D317" s="120" t="s">
        <v>623</v>
      </c>
      <c r="E317" s="133"/>
      <c r="F317" s="68" t="s">
        <v>122</v>
      </c>
      <c r="G317" s="131"/>
      <c r="H317" s="132"/>
    </row>
    <row r="318" spans="1:8" x14ac:dyDescent="0.2">
      <c r="A318" s="119"/>
      <c r="B318" s="120"/>
      <c r="C318" s="120"/>
      <c r="D318" s="120" t="s">
        <v>608</v>
      </c>
      <c r="E318" s="133"/>
      <c r="F318" s="68" t="s">
        <v>122</v>
      </c>
      <c r="G318" s="131"/>
      <c r="H318" s="132"/>
    </row>
    <row r="319" spans="1:8" x14ac:dyDescent="0.2">
      <c r="A319" s="119"/>
      <c r="B319" s="120"/>
      <c r="C319" s="120"/>
      <c r="D319" s="120" t="s">
        <v>609</v>
      </c>
      <c r="E319" s="133"/>
      <c r="F319" s="68" t="s">
        <v>122</v>
      </c>
      <c r="G319" s="131"/>
      <c r="H319" s="132"/>
    </row>
    <row r="320" spans="1:8" ht="25.5" x14ac:dyDescent="0.2">
      <c r="A320" s="119"/>
      <c r="B320" s="120"/>
      <c r="C320" s="120"/>
      <c r="D320" s="120" t="s">
        <v>473</v>
      </c>
      <c r="E320" s="133"/>
      <c r="F320" s="68" t="s">
        <v>122</v>
      </c>
      <c r="G320" s="131"/>
      <c r="H320" s="132"/>
    </row>
    <row r="321" spans="1:8" x14ac:dyDescent="0.2">
      <c r="A321" s="119"/>
      <c r="B321" s="120"/>
      <c r="C321" s="120"/>
      <c r="D321" s="120" t="s">
        <v>474</v>
      </c>
      <c r="E321" s="133"/>
      <c r="F321" s="68" t="s">
        <v>122</v>
      </c>
      <c r="G321" s="131"/>
      <c r="H321" s="132"/>
    </row>
    <row r="322" spans="1:8" x14ac:dyDescent="0.2">
      <c r="A322" s="119"/>
      <c r="B322" s="120"/>
      <c r="C322" s="120"/>
      <c r="D322" s="120" t="s">
        <v>610</v>
      </c>
      <c r="E322" s="133"/>
      <c r="F322" s="68" t="s">
        <v>122</v>
      </c>
      <c r="G322" s="131"/>
      <c r="H322" s="132"/>
    </row>
    <row r="323" spans="1:8" x14ac:dyDescent="0.2">
      <c r="A323" s="119"/>
      <c r="B323" s="120"/>
      <c r="C323" s="120"/>
      <c r="D323" s="120" t="s">
        <v>611</v>
      </c>
      <c r="E323" s="133"/>
      <c r="F323" s="68" t="s">
        <v>122</v>
      </c>
      <c r="G323" s="131"/>
      <c r="H323" s="132"/>
    </row>
    <row r="324" spans="1:8" ht="25.5" x14ac:dyDescent="0.2">
      <c r="A324" s="119">
        <v>6</v>
      </c>
      <c r="B324" s="120" t="s">
        <v>196</v>
      </c>
      <c r="C324" s="120"/>
      <c r="D324" s="120" t="s">
        <v>197</v>
      </c>
      <c r="E324" s="133"/>
      <c r="F324" s="68" t="s">
        <v>122</v>
      </c>
      <c r="G324" s="131"/>
      <c r="H324" s="132"/>
    </row>
    <row r="325" spans="1:8" ht="38.25" x14ac:dyDescent="0.2">
      <c r="A325" s="119">
        <v>7</v>
      </c>
      <c r="B325" s="120" t="s">
        <v>624</v>
      </c>
      <c r="C325" s="120"/>
      <c r="D325" s="120" t="s">
        <v>625</v>
      </c>
      <c r="E325" s="133"/>
      <c r="F325" s="68" t="s">
        <v>122</v>
      </c>
      <c r="G325" s="131"/>
      <c r="H325" s="132"/>
    </row>
    <row r="326" spans="1:8" ht="25.5" x14ac:dyDescent="0.2">
      <c r="A326" s="119">
        <v>8</v>
      </c>
      <c r="B326" s="120" t="s">
        <v>200</v>
      </c>
      <c r="C326" s="120"/>
      <c r="D326" s="120" t="s">
        <v>197</v>
      </c>
      <c r="E326" s="133"/>
      <c r="F326" s="68" t="s">
        <v>122</v>
      </c>
      <c r="G326" s="131"/>
      <c r="H326" s="132"/>
    </row>
    <row r="327" spans="1:8" ht="38.25" x14ac:dyDescent="0.2">
      <c r="A327" s="119">
        <v>9</v>
      </c>
      <c r="B327" s="120" t="s">
        <v>624</v>
      </c>
      <c r="C327" s="120"/>
      <c r="D327" s="120" t="s">
        <v>626</v>
      </c>
      <c r="E327" s="133"/>
      <c r="F327" s="68" t="s">
        <v>122</v>
      </c>
      <c r="G327" s="131"/>
      <c r="H327" s="132"/>
    </row>
    <row r="328" spans="1:8" ht="25.5" x14ac:dyDescent="0.2">
      <c r="A328" s="119">
        <v>10</v>
      </c>
      <c r="B328" s="120" t="s">
        <v>627</v>
      </c>
      <c r="C328" s="120"/>
      <c r="D328" s="120" t="s">
        <v>628</v>
      </c>
      <c r="E328" s="133"/>
      <c r="F328" s="68" t="s">
        <v>122</v>
      </c>
      <c r="G328" s="131"/>
      <c r="H328" s="132"/>
    </row>
    <row r="329" spans="1:8" ht="25.5" x14ac:dyDescent="0.2">
      <c r="A329" s="119">
        <v>11</v>
      </c>
      <c r="B329" s="120" t="s">
        <v>209</v>
      </c>
      <c r="C329" s="120"/>
      <c r="D329" s="120" t="s">
        <v>210</v>
      </c>
      <c r="E329" s="133"/>
      <c r="F329" s="68" t="s">
        <v>122</v>
      </c>
      <c r="G329" s="434"/>
      <c r="H329" s="435"/>
    </row>
    <row r="330" spans="1:8" x14ac:dyDescent="0.2">
      <c r="A330" s="119"/>
      <c r="B330" s="120"/>
      <c r="C330" s="120"/>
      <c r="D330" s="120" t="s">
        <v>585</v>
      </c>
      <c r="E330" s="133"/>
      <c r="F330" s="68" t="s">
        <v>122</v>
      </c>
      <c r="G330" s="131"/>
      <c r="H330" s="132"/>
    </row>
    <row r="331" spans="1:8" ht="24" x14ac:dyDescent="0.2">
      <c r="A331" s="119">
        <v>12</v>
      </c>
      <c r="B331" s="125" t="s">
        <v>586</v>
      </c>
      <c r="C331" s="125"/>
      <c r="D331" s="126" t="s">
        <v>161</v>
      </c>
      <c r="E331" s="121"/>
      <c r="F331" s="68" t="s">
        <v>122</v>
      </c>
      <c r="G331" s="131"/>
      <c r="H331" s="132"/>
    </row>
    <row r="332" spans="1:8" ht="60" x14ac:dyDescent="0.2">
      <c r="A332" s="119">
        <v>13</v>
      </c>
      <c r="B332" s="125" t="s">
        <v>217</v>
      </c>
      <c r="C332" s="125"/>
      <c r="D332" s="126" t="s">
        <v>616</v>
      </c>
      <c r="E332" s="121"/>
      <c r="F332" s="68" t="s">
        <v>122</v>
      </c>
      <c r="G332" s="131"/>
      <c r="H332" s="132"/>
    </row>
    <row r="333" spans="1:8" ht="60" x14ac:dyDescent="0.2">
      <c r="A333" s="119">
        <v>14</v>
      </c>
      <c r="B333" s="125" t="s">
        <v>629</v>
      </c>
      <c r="C333" s="125"/>
      <c r="D333" s="126" t="s">
        <v>551</v>
      </c>
      <c r="E333" s="121"/>
      <c r="F333" s="68" t="s">
        <v>122</v>
      </c>
      <c r="G333" s="158"/>
      <c r="H333" s="159"/>
    </row>
    <row r="334" spans="1:8" ht="48.75" x14ac:dyDescent="0.2">
      <c r="A334" s="119">
        <v>15</v>
      </c>
      <c r="B334" s="129" t="s">
        <v>630</v>
      </c>
      <c r="C334" s="129"/>
      <c r="D334" s="130" t="s">
        <v>553</v>
      </c>
      <c r="E334" s="165"/>
      <c r="F334" s="68" t="s">
        <v>122</v>
      </c>
      <c r="G334" s="158"/>
      <c r="H334" s="159"/>
    </row>
    <row r="335" spans="1:8" ht="25.5" x14ac:dyDescent="0.2">
      <c r="A335" s="119">
        <v>16</v>
      </c>
      <c r="B335" s="120" t="s">
        <v>621</v>
      </c>
      <c r="C335" s="120"/>
      <c r="D335" s="120" t="s">
        <v>622</v>
      </c>
      <c r="E335" s="133"/>
      <c r="F335" s="68" t="s">
        <v>122</v>
      </c>
      <c r="G335" s="416"/>
      <c r="H335" s="417"/>
    </row>
    <row r="336" spans="1:8" x14ac:dyDescent="0.2">
      <c r="A336" s="119"/>
      <c r="B336" s="120"/>
      <c r="C336" s="120"/>
      <c r="D336" s="120" t="s">
        <v>609</v>
      </c>
      <c r="E336" s="133"/>
      <c r="F336" s="68" t="s">
        <v>122</v>
      </c>
      <c r="G336" s="131"/>
      <c r="H336" s="132"/>
    </row>
    <row r="337" spans="1:8" ht="25.5" x14ac:dyDescent="0.2">
      <c r="A337" s="119"/>
      <c r="B337" s="120"/>
      <c r="C337" s="120"/>
      <c r="D337" s="120" t="s">
        <v>473</v>
      </c>
      <c r="E337" s="133"/>
      <c r="F337" s="68" t="s">
        <v>122</v>
      </c>
      <c r="G337" s="131"/>
      <c r="H337" s="132"/>
    </row>
    <row r="338" spans="1:8" x14ac:dyDescent="0.2">
      <c r="A338" s="119"/>
      <c r="B338" s="120"/>
      <c r="C338" s="120"/>
      <c r="D338" s="120" t="s">
        <v>474</v>
      </c>
      <c r="E338" s="133"/>
      <c r="F338" s="68" t="s">
        <v>122</v>
      </c>
      <c r="G338" s="131"/>
      <c r="H338" s="132"/>
    </row>
    <row r="339" spans="1:8" x14ac:dyDescent="0.2">
      <c r="A339" s="119"/>
      <c r="B339" s="120"/>
      <c r="C339" s="120"/>
      <c r="D339" s="120"/>
      <c r="E339" s="133"/>
      <c r="F339" s="68" t="s">
        <v>122</v>
      </c>
      <c r="G339" s="131"/>
      <c r="H339" s="132"/>
    </row>
    <row r="340" spans="1:8" x14ac:dyDescent="0.2">
      <c r="A340" s="119"/>
      <c r="B340" s="120"/>
      <c r="C340" s="120"/>
      <c r="D340" s="120"/>
      <c r="E340" s="133"/>
      <c r="F340" s="68" t="s">
        <v>122</v>
      </c>
      <c r="G340" s="131"/>
      <c r="H340" s="132"/>
    </row>
    <row r="341" spans="1:8" x14ac:dyDescent="0.2">
      <c r="A341" s="119"/>
      <c r="B341" s="120"/>
      <c r="C341" s="120"/>
      <c r="D341" s="120"/>
      <c r="E341" s="133"/>
      <c r="F341" s="68" t="s">
        <v>122</v>
      </c>
      <c r="G341" s="131"/>
      <c r="H341" s="132"/>
    </row>
    <row r="342" spans="1:8" x14ac:dyDescent="0.2">
      <c r="A342" s="119"/>
      <c r="B342" s="120"/>
      <c r="C342" s="120"/>
      <c r="D342" s="120"/>
      <c r="E342" s="133"/>
      <c r="F342" s="68" t="s">
        <v>122</v>
      </c>
      <c r="G342" s="131"/>
      <c r="H342" s="132"/>
    </row>
    <row r="343" spans="1:8" x14ac:dyDescent="0.2">
      <c r="A343" s="119"/>
      <c r="B343" s="120"/>
      <c r="C343" s="120"/>
      <c r="D343" s="120"/>
      <c r="E343" s="133"/>
      <c r="F343" s="68" t="s">
        <v>122</v>
      </c>
      <c r="G343" s="131"/>
      <c r="H343" s="132"/>
    </row>
    <row r="344" spans="1:8" x14ac:dyDescent="0.2">
      <c r="A344" s="134"/>
      <c r="B344" s="135" t="s">
        <v>230</v>
      </c>
      <c r="C344" s="135"/>
      <c r="D344" s="136"/>
      <c r="E344" s="137"/>
      <c r="F344" s="68" t="s">
        <v>122</v>
      </c>
      <c r="G344" s="418"/>
      <c r="H344" s="419"/>
    </row>
    <row r="348" spans="1:8" ht="15.75" x14ac:dyDescent="0.2">
      <c r="A348" s="411" t="s">
        <v>631</v>
      </c>
      <c r="B348" s="411"/>
      <c r="C348" s="411"/>
      <c r="D348" s="411"/>
      <c r="E348" s="411"/>
      <c r="F348" s="411"/>
      <c r="G348" s="411"/>
      <c r="H348" s="411"/>
    </row>
    <row r="349" spans="1:8" ht="48" x14ac:dyDescent="0.2">
      <c r="A349" s="85"/>
      <c r="B349" s="86" t="s">
        <v>131</v>
      </c>
      <c r="C349" s="86"/>
      <c r="D349" s="87" t="s">
        <v>632</v>
      </c>
      <c r="E349" s="88"/>
      <c r="F349" s="89" t="s">
        <v>133</v>
      </c>
      <c r="G349" s="90" t="s">
        <v>543</v>
      </c>
      <c r="H349" s="91"/>
    </row>
    <row r="350" spans="1:8" x14ac:dyDescent="0.2">
      <c r="A350" s="92"/>
      <c r="B350" s="93" t="s">
        <v>135</v>
      </c>
      <c r="C350" s="94"/>
      <c r="D350" s="427" t="s">
        <v>136</v>
      </c>
      <c r="E350" s="428"/>
      <c r="F350" s="429"/>
      <c r="G350" s="430"/>
      <c r="H350" s="91"/>
    </row>
    <row r="351" spans="1:8" x14ac:dyDescent="0.2">
      <c r="A351" s="95"/>
      <c r="B351" s="93" t="s">
        <v>137</v>
      </c>
      <c r="C351" s="94"/>
      <c r="D351" s="427" t="s">
        <v>138</v>
      </c>
      <c r="E351" s="428"/>
      <c r="F351" s="429"/>
      <c r="G351" s="430"/>
      <c r="H351" s="91"/>
    </row>
    <row r="352" spans="1:8" x14ac:dyDescent="0.2">
      <c r="A352" s="95"/>
      <c r="B352" s="93" t="s">
        <v>139</v>
      </c>
      <c r="C352" s="96"/>
      <c r="H352" s="91"/>
    </row>
    <row r="353" spans="1:8" x14ac:dyDescent="0.2">
      <c r="A353" s="97"/>
      <c r="B353" s="98" t="s">
        <v>141</v>
      </c>
      <c r="C353" s="99"/>
      <c r="D353" s="431" t="s">
        <v>438</v>
      </c>
      <c r="E353" s="429"/>
      <c r="F353" s="429"/>
      <c r="G353" s="430"/>
      <c r="H353" s="100"/>
    </row>
    <row r="354" spans="1:8" x14ac:dyDescent="0.2">
      <c r="A354" s="101"/>
      <c r="B354" s="102" t="s">
        <v>143</v>
      </c>
      <c r="C354" s="102"/>
      <c r="D354" s="103"/>
      <c r="E354" s="104"/>
      <c r="F354" s="105" t="s">
        <v>145</v>
      </c>
      <c r="G354" s="106"/>
      <c r="H354" s="107"/>
    </row>
    <row r="355" spans="1:8" x14ac:dyDescent="0.2">
      <c r="A355" s="108"/>
      <c r="B355" s="109" t="s">
        <v>146</v>
      </c>
      <c r="C355" s="109"/>
      <c r="D355" s="110" t="s">
        <v>147</v>
      </c>
      <c r="E355" s="111"/>
      <c r="F355" s="112" t="s">
        <v>148</v>
      </c>
      <c r="G355" s="113" t="s">
        <v>439</v>
      </c>
      <c r="H355" s="114"/>
    </row>
    <row r="356" spans="1:8" ht="25.5" x14ac:dyDescent="0.2">
      <c r="A356" s="115" t="s">
        <v>150</v>
      </c>
      <c r="B356" s="116" t="s">
        <v>151</v>
      </c>
      <c r="C356" s="116" t="s">
        <v>544</v>
      </c>
      <c r="D356" s="116" t="s">
        <v>153</v>
      </c>
      <c r="E356" s="116" t="s">
        <v>545</v>
      </c>
      <c r="F356" s="117" t="s">
        <v>113</v>
      </c>
      <c r="G356" s="423" t="s">
        <v>155</v>
      </c>
      <c r="H356" s="424"/>
    </row>
    <row r="357" spans="1:8" ht="24" x14ac:dyDescent="0.2">
      <c r="A357" s="119">
        <v>1</v>
      </c>
      <c r="B357" s="125" t="s">
        <v>159</v>
      </c>
      <c r="C357" s="125"/>
      <c r="D357" s="126" t="s">
        <v>161</v>
      </c>
      <c r="E357" s="121"/>
      <c r="F357" s="68" t="s">
        <v>122</v>
      </c>
      <c r="G357" s="123"/>
      <c r="H357" s="124"/>
    </row>
    <row r="358" spans="1:8" ht="36" x14ac:dyDescent="0.2">
      <c r="A358" s="119">
        <v>2</v>
      </c>
      <c r="B358" s="125" t="s">
        <v>217</v>
      </c>
      <c r="C358" s="125"/>
      <c r="D358" s="126" t="s">
        <v>214</v>
      </c>
      <c r="E358" s="121"/>
      <c r="F358" s="68" t="s">
        <v>122</v>
      </c>
      <c r="G358" s="123"/>
      <c r="H358" s="124"/>
    </row>
    <row r="359" spans="1:8" ht="48" x14ac:dyDescent="0.2">
      <c r="A359" s="119">
        <v>3</v>
      </c>
      <c r="B359" s="125" t="s">
        <v>619</v>
      </c>
      <c r="C359" s="125"/>
      <c r="D359" s="126" t="s">
        <v>551</v>
      </c>
      <c r="E359" s="121"/>
      <c r="F359" s="68" t="s">
        <v>122</v>
      </c>
      <c r="G359" s="123"/>
      <c r="H359" s="124"/>
    </row>
    <row r="360" spans="1:8" ht="36.75" x14ac:dyDescent="0.2">
      <c r="A360" s="119">
        <v>4</v>
      </c>
      <c r="B360" s="129" t="s">
        <v>620</v>
      </c>
      <c r="C360" s="129"/>
      <c r="D360" s="130" t="s">
        <v>553</v>
      </c>
      <c r="E360" s="165"/>
      <c r="F360" s="68" t="s">
        <v>122</v>
      </c>
      <c r="G360" s="416"/>
      <c r="H360" s="417"/>
    </row>
    <row r="361" spans="1:8" x14ac:dyDescent="0.2">
      <c r="A361" s="119"/>
      <c r="B361" s="150"/>
      <c r="C361" s="150"/>
      <c r="D361" s="74" t="s">
        <v>164</v>
      </c>
      <c r="E361" s="151"/>
      <c r="F361" s="68" t="s">
        <v>122</v>
      </c>
      <c r="G361" s="416"/>
      <c r="H361" s="417"/>
    </row>
    <row r="362" spans="1:8" x14ac:dyDescent="0.2">
      <c r="A362" s="119"/>
      <c r="B362" s="142"/>
      <c r="C362" s="120"/>
      <c r="D362" s="120" t="s">
        <v>166</v>
      </c>
      <c r="E362" s="133"/>
      <c r="F362" s="68" t="s">
        <v>122</v>
      </c>
      <c r="G362" s="416"/>
      <c r="H362" s="417"/>
    </row>
    <row r="363" spans="1:8" x14ac:dyDescent="0.2">
      <c r="A363" s="119"/>
      <c r="B363" s="142"/>
      <c r="C363" s="120"/>
      <c r="D363" s="120" t="s">
        <v>567</v>
      </c>
      <c r="E363" s="133"/>
      <c r="F363" s="68" t="s">
        <v>122</v>
      </c>
      <c r="G363" s="416"/>
      <c r="H363" s="417"/>
    </row>
    <row r="364" spans="1:8" x14ac:dyDescent="0.2">
      <c r="A364" s="119"/>
      <c r="B364" s="142"/>
      <c r="C364" s="120"/>
      <c r="D364" s="120" t="s">
        <v>168</v>
      </c>
      <c r="E364" s="133"/>
      <c r="F364" s="68"/>
      <c r="G364" s="131"/>
      <c r="H364" s="132"/>
    </row>
    <row r="365" spans="1:8" x14ac:dyDescent="0.2">
      <c r="A365" s="119"/>
      <c r="B365" s="142"/>
      <c r="C365" s="120"/>
      <c r="D365" s="120" t="s">
        <v>169</v>
      </c>
      <c r="E365" s="133"/>
      <c r="F365" s="68" t="s">
        <v>122</v>
      </c>
      <c r="G365" s="416"/>
      <c r="H365" s="417"/>
    </row>
    <row r="366" spans="1:8" x14ac:dyDescent="0.2">
      <c r="A366" s="119"/>
      <c r="B366" s="142"/>
      <c r="C366" s="120"/>
      <c r="D366" s="120" t="s">
        <v>591</v>
      </c>
      <c r="E366" s="133"/>
      <c r="F366" s="68" t="s">
        <v>122</v>
      </c>
      <c r="G366" s="416"/>
      <c r="H366" s="417"/>
    </row>
    <row r="367" spans="1:8" ht="25.5" x14ac:dyDescent="0.2">
      <c r="A367" s="119"/>
      <c r="B367" s="142"/>
      <c r="C367" s="120"/>
      <c r="D367" s="120" t="s">
        <v>555</v>
      </c>
      <c r="E367" s="133"/>
      <c r="F367" s="68" t="s">
        <v>122</v>
      </c>
      <c r="G367" s="416"/>
      <c r="H367" s="417"/>
    </row>
    <row r="368" spans="1:8" ht="25.5" x14ac:dyDescent="0.2">
      <c r="A368" s="119"/>
      <c r="B368" s="120"/>
      <c r="C368" s="120"/>
      <c r="D368" s="120" t="s">
        <v>556</v>
      </c>
      <c r="E368" s="133"/>
      <c r="F368" s="68" t="s">
        <v>122</v>
      </c>
      <c r="G368" s="416"/>
      <c r="H368" s="417"/>
    </row>
    <row r="369" spans="1:8" ht="25.5" x14ac:dyDescent="0.2">
      <c r="A369" s="119"/>
      <c r="B369" s="120"/>
      <c r="C369" s="120"/>
      <c r="D369" s="120" t="s">
        <v>557</v>
      </c>
      <c r="E369" s="133"/>
      <c r="F369" s="68" t="s">
        <v>122</v>
      </c>
      <c r="G369" s="131"/>
      <c r="H369" s="132"/>
    </row>
    <row r="370" spans="1:8" ht="25.5" x14ac:dyDescent="0.2">
      <c r="A370" s="119"/>
      <c r="B370" s="120"/>
      <c r="C370" s="120"/>
      <c r="D370" s="120" t="s">
        <v>558</v>
      </c>
      <c r="E370" s="133"/>
      <c r="F370" s="68" t="s">
        <v>122</v>
      </c>
      <c r="G370" s="131"/>
      <c r="H370" s="132"/>
    </row>
    <row r="371" spans="1:8" ht="25.5" x14ac:dyDescent="0.2">
      <c r="A371" s="119">
        <v>5</v>
      </c>
      <c r="B371" s="120" t="s">
        <v>621</v>
      </c>
      <c r="C371" s="120"/>
      <c r="D371" s="120" t="s">
        <v>622</v>
      </c>
      <c r="E371" s="133"/>
      <c r="F371" s="68" t="s">
        <v>122</v>
      </c>
      <c r="G371" s="416"/>
      <c r="H371" s="417"/>
    </row>
    <row r="372" spans="1:8" x14ac:dyDescent="0.2">
      <c r="A372" s="119"/>
      <c r="B372" s="120"/>
      <c r="C372" s="120"/>
      <c r="D372" s="120" t="s">
        <v>623</v>
      </c>
      <c r="E372" s="133"/>
      <c r="F372" s="68" t="s">
        <v>122</v>
      </c>
      <c r="G372" s="131"/>
      <c r="H372" s="132"/>
    </row>
    <row r="373" spans="1:8" x14ac:dyDescent="0.2">
      <c r="A373" s="119"/>
      <c r="B373" s="120"/>
      <c r="C373" s="120"/>
      <c r="D373" s="120" t="s">
        <v>608</v>
      </c>
      <c r="E373" s="133"/>
      <c r="F373" s="68" t="s">
        <v>122</v>
      </c>
      <c r="G373" s="131"/>
      <c r="H373" s="132"/>
    </row>
    <row r="374" spans="1:8" x14ac:dyDescent="0.2">
      <c r="A374" s="119"/>
      <c r="B374" s="120"/>
      <c r="C374" s="120"/>
      <c r="D374" s="120" t="s">
        <v>609</v>
      </c>
      <c r="E374" s="133"/>
      <c r="F374" s="68" t="s">
        <v>122</v>
      </c>
      <c r="G374" s="131"/>
      <c r="H374" s="132"/>
    </row>
    <row r="375" spans="1:8" ht="25.5" x14ac:dyDescent="0.2">
      <c r="A375" s="119"/>
      <c r="B375" s="120"/>
      <c r="C375" s="120"/>
      <c r="D375" s="120" t="s">
        <v>473</v>
      </c>
      <c r="E375" s="133"/>
      <c r="F375" s="68" t="s">
        <v>122</v>
      </c>
      <c r="G375" s="131"/>
      <c r="H375" s="132"/>
    </row>
    <row r="376" spans="1:8" x14ac:dyDescent="0.2">
      <c r="A376" s="119"/>
      <c r="B376" s="120"/>
      <c r="C376" s="120"/>
      <c r="D376" s="120" t="s">
        <v>474</v>
      </c>
      <c r="E376" s="133"/>
      <c r="F376" s="68" t="s">
        <v>122</v>
      </c>
      <c r="G376" s="131"/>
      <c r="H376" s="132"/>
    </row>
    <row r="377" spans="1:8" x14ac:dyDescent="0.2">
      <c r="A377" s="119"/>
      <c r="B377" s="120"/>
      <c r="C377" s="120"/>
      <c r="D377" s="120" t="s">
        <v>610</v>
      </c>
      <c r="E377" s="133"/>
      <c r="F377" s="68" t="s">
        <v>122</v>
      </c>
      <c r="G377" s="131"/>
      <c r="H377" s="132"/>
    </row>
    <row r="378" spans="1:8" x14ac:dyDescent="0.2">
      <c r="A378" s="119"/>
      <c r="B378" s="120"/>
      <c r="C378" s="120"/>
      <c r="D378" s="120" t="s">
        <v>611</v>
      </c>
      <c r="E378" s="133"/>
      <c r="F378" s="68" t="s">
        <v>122</v>
      </c>
      <c r="G378" s="131"/>
      <c r="H378" s="132"/>
    </row>
    <row r="379" spans="1:8" x14ac:dyDescent="0.2">
      <c r="A379" s="119">
        <v>6</v>
      </c>
      <c r="B379" s="120" t="s">
        <v>633</v>
      </c>
      <c r="C379" s="120"/>
      <c r="D379" s="120" t="s">
        <v>634</v>
      </c>
      <c r="E379" s="133"/>
      <c r="F379" s="68" t="s">
        <v>122</v>
      </c>
      <c r="G379" s="131"/>
      <c r="H379" s="132"/>
    </row>
    <row r="380" spans="1:8" x14ac:dyDescent="0.2">
      <c r="A380" s="119"/>
      <c r="B380" s="120"/>
      <c r="C380" s="120"/>
      <c r="D380" s="120" t="s">
        <v>635</v>
      </c>
      <c r="E380" s="133"/>
      <c r="F380" s="68" t="s">
        <v>122</v>
      </c>
      <c r="G380" s="131"/>
      <c r="H380" s="132"/>
    </row>
    <row r="381" spans="1:8" x14ac:dyDescent="0.2">
      <c r="A381" s="119"/>
      <c r="B381" s="120"/>
      <c r="C381" s="120"/>
      <c r="D381" s="120" t="s">
        <v>636</v>
      </c>
      <c r="E381" s="133"/>
      <c r="F381" s="68" t="s">
        <v>122</v>
      </c>
      <c r="G381" s="131"/>
      <c r="H381" s="132"/>
    </row>
    <row r="382" spans="1:8" ht="25.5" x14ac:dyDescent="0.2">
      <c r="A382" s="119">
        <v>7</v>
      </c>
      <c r="B382" s="120" t="s">
        <v>209</v>
      </c>
      <c r="C382" s="120"/>
      <c r="D382" s="120" t="s">
        <v>210</v>
      </c>
      <c r="E382" s="133"/>
      <c r="F382" s="68" t="s">
        <v>122</v>
      </c>
      <c r="G382" s="434"/>
      <c r="H382" s="435"/>
    </row>
    <row r="383" spans="1:8" x14ac:dyDescent="0.2">
      <c r="A383" s="119"/>
      <c r="B383" s="120"/>
      <c r="C383" s="120"/>
      <c r="D383" s="120" t="s">
        <v>585</v>
      </c>
      <c r="E383" s="133"/>
      <c r="F383" s="68" t="s">
        <v>122</v>
      </c>
      <c r="G383" s="131"/>
      <c r="H383" s="132"/>
    </row>
    <row r="384" spans="1:8" ht="24" x14ac:dyDescent="0.2">
      <c r="A384" s="119">
        <v>8</v>
      </c>
      <c r="B384" s="125" t="s">
        <v>586</v>
      </c>
      <c r="C384" s="125"/>
      <c r="D384" s="126" t="s">
        <v>161</v>
      </c>
      <c r="E384" s="121"/>
      <c r="F384" s="68" t="s">
        <v>122</v>
      </c>
      <c r="G384" s="131"/>
      <c r="H384" s="132"/>
    </row>
    <row r="385" spans="1:8" ht="60" x14ac:dyDescent="0.2">
      <c r="A385" s="119">
        <v>9</v>
      </c>
      <c r="B385" s="125" t="s">
        <v>217</v>
      </c>
      <c r="C385" s="125"/>
      <c r="D385" s="126" t="s">
        <v>616</v>
      </c>
      <c r="E385" s="121"/>
      <c r="F385" s="68" t="s">
        <v>122</v>
      </c>
      <c r="G385" s="131"/>
      <c r="H385" s="132"/>
    </row>
    <row r="386" spans="1:8" ht="60" x14ac:dyDescent="0.2">
      <c r="A386" s="119">
        <v>10</v>
      </c>
      <c r="B386" s="125" t="s">
        <v>629</v>
      </c>
      <c r="C386" s="125"/>
      <c r="D386" s="126" t="s">
        <v>551</v>
      </c>
      <c r="E386" s="121"/>
      <c r="F386" s="68" t="s">
        <v>122</v>
      </c>
      <c r="G386" s="158"/>
      <c r="H386" s="159"/>
    </row>
    <row r="387" spans="1:8" ht="48.75" x14ac:dyDescent="0.2">
      <c r="A387" s="119">
        <v>11</v>
      </c>
      <c r="B387" s="129" t="s">
        <v>630</v>
      </c>
      <c r="C387" s="129"/>
      <c r="D387" s="130" t="s">
        <v>553</v>
      </c>
      <c r="E387" s="165"/>
      <c r="F387" s="68" t="s">
        <v>122</v>
      </c>
      <c r="G387" s="158"/>
      <c r="H387" s="159"/>
    </row>
    <row r="388" spans="1:8" ht="25.5" x14ac:dyDescent="0.2">
      <c r="A388" s="119">
        <v>12</v>
      </c>
      <c r="B388" s="120" t="s">
        <v>621</v>
      </c>
      <c r="C388" s="120"/>
      <c r="D388" s="120" t="s">
        <v>622</v>
      </c>
      <c r="E388" s="133"/>
      <c r="F388" s="68" t="s">
        <v>122</v>
      </c>
      <c r="G388" s="416"/>
      <c r="H388" s="417"/>
    </row>
    <row r="389" spans="1:8" x14ac:dyDescent="0.2">
      <c r="A389" s="119"/>
      <c r="B389" s="120"/>
      <c r="C389" s="120"/>
      <c r="D389" s="120" t="s">
        <v>608</v>
      </c>
      <c r="E389" s="133"/>
      <c r="F389" s="68" t="s">
        <v>122</v>
      </c>
      <c r="G389" s="131"/>
      <c r="H389" s="132"/>
    </row>
    <row r="390" spans="1:8" x14ac:dyDescent="0.2">
      <c r="A390" s="119"/>
      <c r="B390" s="120"/>
      <c r="C390" s="120"/>
      <c r="D390" s="120"/>
      <c r="E390" s="133"/>
      <c r="F390" s="68" t="s">
        <v>122</v>
      </c>
      <c r="G390" s="131"/>
      <c r="H390" s="132"/>
    </row>
    <row r="391" spans="1:8" x14ac:dyDescent="0.2">
      <c r="A391" s="119"/>
      <c r="B391" s="120"/>
      <c r="C391" s="120"/>
      <c r="D391" s="120"/>
      <c r="E391" s="133"/>
      <c r="F391" s="68" t="s">
        <v>122</v>
      </c>
      <c r="G391" s="131"/>
      <c r="H391" s="132"/>
    </row>
    <row r="392" spans="1:8" x14ac:dyDescent="0.2">
      <c r="A392" s="119"/>
      <c r="B392" s="120"/>
      <c r="C392" s="120"/>
      <c r="D392" s="120"/>
      <c r="E392" s="133"/>
      <c r="F392" s="68" t="s">
        <v>122</v>
      </c>
      <c r="G392" s="131"/>
      <c r="H392" s="132"/>
    </row>
    <row r="393" spans="1:8" x14ac:dyDescent="0.2">
      <c r="A393" s="119"/>
      <c r="B393" s="120"/>
      <c r="C393" s="120"/>
      <c r="D393" s="120"/>
      <c r="E393" s="133"/>
      <c r="F393" s="68" t="s">
        <v>122</v>
      </c>
      <c r="G393" s="131"/>
      <c r="H393" s="132"/>
    </row>
    <row r="394" spans="1:8" x14ac:dyDescent="0.2">
      <c r="A394" s="119"/>
      <c r="B394" s="120"/>
      <c r="C394" s="120"/>
      <c r="D394" s="120"/>
      <c r="E394" s="133"/>
      <c r="F394" s="68" t="s">
        <v>122</v>
      </c>
      <c r="G394" s="131"/>
      <c r="H394" s="132"/>
    </row>
    <row r="395" spans="1:8" x14ac:dyDescent="0.2">
      <c r="A395" s="119"/>
      <c r="B395" s="120"/>
      <c r="C395" s="120"/>
      <c r="D395" s="120"/>
      <c r="E395" s="133"/>
      <c r="F395" s="68" t="s">
        <v>122</v>
      </c>
      <c r="G395" s="131"/>
      <c r="H395" s="132"/>
    </row>
    <row r="396" spans="1:8" x14ac:dyDescent="0.2">
      <c r="A396" s="119"/>
      <c r="B396" s="120"/>
      <c r="C396" s="120"/>
      <c r="D396" s="120"/>
      <c r="E396" s="133"/>
      <c r="F396" s="68" t="s">
        <v>122</v>
      </c>
      <c r="G396" s="131"/>
      <c r="H396" s="132"/>
    </row>
    <row r="397" spans="1:8" x14ac:dyDescent="0.2">
      <c r="A397" s="134"/>
      <c r="B397" s="135" t="s">
        <v>230</v>
      </c>
      <c r="C397" s="135"/>
      <c r="D397" s="136"/>
      <c r="E397" s="137"/>
      <c r="F397" s="68" t="s">
        <v>122</v>
      </c>
      <c r="G397" s="418"/>
      <c r="H397" s="419"/>
    </row>
    <row r="401" spans="1:8" ht="15.75" x14ac:dyDescent="0.2">
      <c r="A401" s="411" t="s">
        <v>637</v>
      </c>
      <c r="B401" s="411"/>
      <c r="C401" s="411"/>
      <c r="D401" s="411"/>
      <c r="E401" s="411"/>
      <c r="F401" s="411"/>
      <c r="G401" s="411"/>
      <c r="H401" s="411"/>
    </row>
    <row r="402" spans="1:8" ht="48" x14ac:dyDescent="0.2">
      <c r="A402" s="85"/>
      <c r="B402" s="86" t="s">
        <v>131</v>
      </c>
      <c r="C402" s="86"/>
      <c r="D402" s="87" t="s">
        <v>638</v>
      </c>
      <c r="E402" s="88"/>
      <c r="F402" s="89" t="s">
        <v>133</v>
      </c>
      <c r="G402" s="90" t="s">
        <v>543</v>
      </c>
      <c r="H402" s="91"/>
    </row>
    <row r="403" spans="1:8" x14ac:dyDescent="0.2">
      <c r="A403" s="92"/>
      <c r="B403" s="93" t="s">
        <v>135</v>
      </c>
      <c r="C403" s="94"/>
      <c r="D403" s="427" t="s">
        <v>136</v>
      </c>
      <c r="E403" s="428"/>
      <c r="F403" s="429"/>
      <c r="G403" s="430"/>
      <c r="H403" s="91"/>
    </row>
    <row r="404" spans="1:8" x14ac:dyDescent="0.2">
      <c r="A404" s="95"/>
      <c r="B404" s="93" t="s">
        <v>137</v>
      </c>
      <c r="C404" s="94"/>
      <c r="D404" s="427" t="s">
        <v>138</v>
      </c>
      <c r="E404" s="428"/>
      <c r="F404" s="429"/>
      <c r="G404" s="430"/>
      <c r="H404" s="91"/>
    </row>
    <row r="405" spans="1:8" x14ac:dyDescent="0.2">
      <c r="A405" s="95"/>
      <c r="B405" s="93" t="s">
        <v>139</v>
      </c>
      <c r="C405" s="96"/>
      <c r="H405" s="91"/>
    </row>
    <row r="406" spans="1:8" x14ac:dyDescent="0.2">
      <c r="A406" s="97"/>
      <c r="B406" s="98" t="s">
        <v>141</v>
      </c>
      <c r="C406" s="99"/>
      <c r="D406" s="431" t="s">
        <v>468</v>
      </c>
      <c r="E406" s="429"/>
      <c r="F406" s="429"/>
      <c r="G406" s="430"/>
      <c r="H406" s="100"/>
    </row>
    <row r="407" spans="1:8" x14ac:dyDescent="0.2">
      <c r="A407" s="101"/>
      <c r="B407" s="102" t="s">
        <v>143</v>
      </c>
      <c r="C407" s="102"/>
      <c r="D407" s="103"/>
      <c r="E407" s="104"/>
      <c r="F407" s="105" t="s">
        <v>145</v>
      </c>
      <c r="G407" s="106"/>
      <c r="H407" s="107"/>
    </row>
    <row r="408" spans="1:8" x14ac:dyDescent="0.2">
      <c r="A408" s="108"/>
      <c r="B408" s="109" t="s">
        <v>146</v>
      </c>
      <c r="C408" s="109"/>
      <c r="D408" s="110" t="s">
        <v>147</v>
      </c>
      <c r="E408" s="111"/>
      <c r="F408" s="112" t="s">
        <v>148</v>
      </c>
      <c r="G408" s="113" t="s">
        <v>439</v>
      </c>
      <c r="H408" s="114"/>
    </row>
    <row r="409" spans="1:8" ht="25.5" x14ac:dyDescent="0.2">
      <c r="A409" s="115" t="s">
        <v>150</v>
      </c>
      <c r="B409" s="116" t="s">
        <v>151</v>
      </c>
      <c r="C409" s="116" t="s">
        <v>544</v>
      </c>
      <c r="D409" s="116" t="s">
        <v>153</v>
      </c>
      <c r="E409" s="116" t="s">
        <v>545</v>
      </c>
      <c r="F409" s="117" t="s">
        <v>113</v>
      </c>
      <c r="G409" s="423" t="s">
        <v>155</v>
      </c>
      <c r="H409" s="424"/>
    </row>
    <row r="410" spans="1:8" ht="24" x14ac:dyDescent="0.2">
      <c r="A410" s="119">
        <v>1</v>
      </c>
      <c r="B410" s="125" t="s">
        <v>159</v>
      </c>
      <c r="C410" s="125"/>
      <c r="D410" s="126" t="s">
        <v>161</v>
      </c>
      <c r="E410" s="121"/>
      <c r="F410" s="68" t="s">
        <v>122</v>
      </c>
      <c r="G410" s="123"/>
      <c r="H410" s="124"/>
    </row>
    <row r="411" spans="1:8" ht="36" x14ac:dyDescent="0.2">
      <c r="A411" s="119">
        <v>2</v>
      </c>
      <c r="B411" s="125" t="s">
        <v>217</v>
      </c>
      <c r="C411" s="125"/>
      <c r="D411" s="126" t="s">
        <v>214</v>
      </c>
      <c r="E411" s="121"/>
      <c r="F411" s="68" t="s">
        <v>122</v>
      </c>
      <c r="G411" s="123"/>
      <c r="H411" s="124"/>
    </row>
    <row r="412" spans="1:8" ht="48" x14ac:dyDescent="0.2">
      <c r="A412" s="119">
        <v>3</v>
      </c>
      <c r="B412" s="125" t="s">
        <v>619</v>
      </c>
      <c r="C412" s="125"/>
      <c r="D412" s="126" t="s">
        <v>551</v>
      </c>
      <c r="E412" s="121"/>
      <c r="F412" s="68" t="s">
        <v>122</v>
      </c>
      <c r="G412" s="123"/>
      <c r="H412" s="124"/>
    </row>
    <row r="413" spans="1:8" ht="36.75" x14ac:dyDescent="0.2">
      <c r="A413" s="119">
        <v>4</v>
      </c>
      <c r="B413" s="129" t="s">
        <v>620</v>
      </c>
      <c r="C413" s="129"/>
      <c r="D413" s="130" t="s">
        <v>553</v>
      </c>
      <c r="E413" s="165"/>
      <c r="F413" s="68" t="s">
        <v>122</v>
      </c>
      <c r="G413" s="416"/>
      <c r="H413" s="417"/>
    </row>
    <row r="414" spans="1:8" x14ac:dyDescent="0.2">
      <c r="A414" s="119"/>
      <c r="B414" s="150"/>
      <c r="C414" s="150"/>
      <c r="D414" s="74" t="s">
        <v>164</v>
      </c>
      <c r="E414" s="151"/>
      <c r="F414" s="68" t="s">
        <v>122</v>
      </c>
      <c r="G414" s="416"/>
      <c r="H414" s="417"/>
    </row>
    <row r="415" spans="1:8" x14ac:dyDescent="0.2">
      <c r="A415" s="119"/>
      <c r="B415" s="142"/>
      <c r="C415" s="120"/>
      <c r="D415" s="120" t="s">
        <v>166</v>
      </c>
      <c r="E415" s="133"/>
      <c r="F415" s="68" t="s">
        <v>122</v>
      </c>
      <c r="G415" s="416"/>
      <c r="H415" s="417"/>
    </row>
    <row r="416" spans="1:8" x14ac:dyDescent="0.2">
      <c r="A416" s="119"/>
      <c r="B416" s="142"/>
      <c r="C416" s="120"/>
      <c r="D416" s="120" t="s">
        <v>567</v>
      </c>
      <c r="E416" s="133"/>
      <c r="F416" s="68" t="s">
        <v>122</v>
      </c>
      <c r="G416" s="416"/>
      <c r="H416" s="417"/>
    </row>
    <row r="417" spans="1:8" x14ac:dyDescent="0.2">
      <c r="A417" s="119"/>
      <c r="B417" s="142"/>
      <c r="C417" s="120"/>
      <c r="D417" s="120" t="s">
        <v>168</v>
      </c>
      <c r="E417" s="133"/>
      <c r="F417" s="68"/>
      <c r="G417" s="131"/>
      <c r="H417" s="132"/>
    </row>
    <row r="418" spans="1:8" x14ac:dyDescent="0.2">
      <c r="A418" s="119"/>
      <c r="B418" s="142"/>
      <c r="C418" s="120"/>
      <c r="D418" s="120" t="s">
        <v>169</v>
      </c>
      <c r="E418" s="133"/>
      <c r="F418" s="68" t="s">
        <v>122</v>
      </c>
      <c r="G418" s="416"/>
      <c r="H418" s="417"/>
    </row>
    <row r="419" spans="1:8" x14ac:dyDescent="0.2">
      <c r="A419" s="119"/>
      <c r="B419" s="142"/>
      <c r="C419" s="120"/>
      <c r="D419" s="120" t="s">
        <v>591</v>
      </c>
      <c r="E419" s="133"/>
      <c r="F419" s="68" t="s">
        <v>122</v>
      </c>
      <c r="G419" s="416"/>
      <c r="H419" s="417"/>
    </row>
    <row r="420" spans="1:8" ht="25.5" x14ac:dyDescent="0.2">
      <c r="A420" s="119"/>
      <c r="B420" s="142"/>
      <c r="C420" s="120"/>
      <c r="D420" s="120" t="s">
        <v>555</v>
      </c>
      <c r="E420" s="133"/>
      <c r="F420" s="68" t="s">
        <v>122</v>
      </c>
      <c r="G420" s="416"/>
      <c r="H420" s="417"/>
    </row>
    <row r="421" spans="1:8" ht="25.5" x14ac:dyDescent="0.2">
      <c r="A421" s="119"/>
      <c r="B421" s="120"/>
      <c r="C421" s="120"/>
      <c r="D421" s="120" t="s">
        <v>556</v>
      </c>
      <c r="E421" s="133"/>
      <c r="F421" s="68" t="s">
        <v>122</v>
      </c>
      <c r="G421" s="416"/>
      <c r="H421" s="417"/>
    </row>
    <row r="422" spans="1:8" ht="25.5" x14ac:dyDescent="0.2">
      <c r="A422" s="119"/>
      <c r="B422" s="120"/>
      <c r="C422" s="120"/>
      <c r="D422" s="120" t="s">
        <v>557</v>
      </c>
      <c r="E422" s="133"/>
      <c r="F422" s="68" t="s">
        <v>122</v>
      </c>
      <c r="G422" s="131"/>
      <c r="H422" s="132"/>
    </row>
    <row r="423" spans="1:8" ht="25.5" x14ac:dyDescent="0.2">
      <c r="A423" s="119"/>
      <c r="B423" s="120"/>
      <c r="C423" s="120"/>
      <c r="D423" s="120" t="s">
        <v>558</v>
      </c>
      <c r="E423" s="133"/>
      <c r="F423" s="68" t="s">
        <v>122</v>
      </c>
      <c r="G423" s="131"/>
      <c r="H423" s="132"/>
    </row>
    <row r="424" spans="1:8" ht="25.5" x14ac:dyDescent="0.2">
      <c r="A424" s="119">
        <v>5</v>
      </c>
      <c r="B424" s="120" t="s">
        <v>621</v>
      </c>
      <c r="C424" s="120"/>
      <c r="D424" s="120" t="s">
        <v>622</v>
      </c>
      <c r="E424" s="133"/>
      <c r="F424" s="68" t="s">
        <v>122</v>
      </c>
      <c r="G424" s="416"/>
      <c r="H424" s="417"/>
    </row>
    <row r="425" spans="1:8" x14ac:dyDescent="0.2">
      <c r="A425" s="119"/>
      <c r="B425" s="120"/>
      <c r="C425" s="120"/>
      <c r="D425" s="120" t="s">
        <v>623</v>
      </c>
      <c r="E425" s="133"/>
      <c r="F425" s="68" t="s">
        <v>122</v>
      </c>
      <c r="G425" s="131"/>
      <c r="H425" s="132"/>
    </row>
    <row r="426" spans="1:8" x14ac:dyDescent="0.2">
      <c r="A426" s="119"/>
      <c r="B426" s="120"/>
      <c r="C426" s="120"/>
      <c r="D426" s="120" t="s">
        <v>639</v>
      </c>
      <c r="E426" s="133"/>
      <c r="F426" s="68" t="s">
        <v>122</v>
      </c>
      <c r="G426" s="131"/>
      <c r="H426" s="132"/>
    </row>
    <row r="427" spans="1:8" x14ac:dyDescent="0.2">
      <c r="A427" s="119"/>
      <c r="B427" s="120"/>
      <c r="C427" s="120"/>
      <c r="D427" s="120" t="s">
        <v>474</v>
      </c>
      <c r="E427" s="133"/>
      <c r="F427" s="68" t="s">
        <v>122</v>
      </c>
      <c r="G427" s="131"/>
      <c r="H427" s="132"/>
    </row>
    <row r="428" spans="1:8" x14ac:dyDescent="0.2">
      <c r="A428" s="119"/>
      <c r="B428" s="120"/>
      <c r="C428" s="120"/>
      <c r="D428" s="120" t="s">
        <v>610</v>
      </c>
      <c r="E428" s="133"/>
      <c r="F428" s="68" t="s">
        <v>122</v>
      </c>
      <c r="G428" s="131"/>
      <c r="H428" s="132"/>
    </row>
    <row r="429" spans="1:8" x14ac:dyDescent="0.2">
      <c r="A429" s="119"/>
      <c r="B429" s="120"/>
      <c r="C429" s="120"/>
      <c r="D429" s="120" t="s">
        <v>611</v>
      </c>
      <c r="E429" s="133"/>
      <c r="F429" s="68" t="s">
        <v>122</v>
      </c>
      <c r="G429" s="131"/>
      <c r="H429" s="132"/>
    </row>
    <row r="430" spans="1:8" ht="25.5" x14ac:dyDescent="0.2">
      <c r="A430" s="119">
        <v>6</v>
      </c>
      <c r="B430" s="120" t="s">
        <v>633</v>
      </c>
      <c r="C430" s="120"/>
      <c r="D430" s="120" t="s">
        <v>640</v>
      </c>
      <c r="E430" s="133"/>
      <c r="F430" s="68" t="s">
        <v>122</v>
      </c>
      <c r="G430" s="131"/>
      <c r="H430" s="132"/>
    </row>
    <row r="431" spans="1:8" x14ac:dyDescent="0.2">
      <c r="A431" s="119"/>
      <c r="B431" s="120"/>
      <c r="C431" s="120"/>
      <c r="D431" s="120" t="s">
        <v>609</v>
      </c>
      <c r="E431" s="133"/>
      <c r="F431" s="68"/>
      <c r="G431" s="131"/>
      <c r="H431" s="132"/>
    </row>
    <row r="432" spans="1:8" ht="25.5" x14ac:dyDescent="0.2">
      <c r="A432" s="119"/>
      <c r="B432" s="120"/>
      <c r="C432" s="120"/>
      <c r="D432" s="120" t="s">
        <v>473</v>
      </c>
      <c r="E432" s="133"/>
      <c r="F432" s="68"/>
      <c r="G432" s="131"/>
      <c r="H432" s="132"/>
    </row>
    <row r="433" spans="1:8" ht="25.5" x14ac:dyDescent="0.2">
      <c r="A433" s="119">
        <v>7</v>
      </c>
      <c r="B433" s="120" t="s">
        <v>209</v>
      </c>
      <c r="C433" s="120"/>
      <c r="D433" s="120" t="s">
        <v>210</v>
      </c>
      <c r="E433" s="133"/>
      <c r="F433" s="68" t="s">
        <v>122</v>
      </c>
      <c r="G433" s="434"/>
      <c r="H433" s="435"/>
    </row>
    <row r="434" spans="1:8" x14ac:dyDescent="0.2">
      <c r="A434" s="119"/>
      <c r="B434" s="120"/>
      <c r="C434" s="120"/>
      <c r="D434" s="120" t="s">
        <v>585</v>
      </c>
      <c r="E434" s="133"/>
      <c r="F434" s="68" t="s">
        <v>122</v>
      </c>
      <c r="G434" s="131"/>
      <c r="H434" s="132"/>
    </row>
    <row r="435" spans="1:8" ht="24" x14ac:dyDescent="0.2">
      <c r="A435" s="119">
        <v>8</v>
      </c>
      <c r="B435" s="125" t="s">
        <v>586</v>
      </c>
      <c r="C435" s="125"/>
      <c r="D435" s="126" t="s">
        <v>161</v>
      </c>
      <c r="E435" s="121"/>
      <c r="F435" s="68" t="s">
        <v>122</v>
      </c>
      <c r="G435" s="131"/>
      <c r="H435" s="132"/>
    </row>
    <row r="436" spans="1:8" ht="60" x14ac:dyDescent="0.2">
      <c r="A436" s="119">
        <v>9</v>
      </c>
      <c r="B436" s="125" t="s">
        <v>217</v>
      </c>
      <c r="C436" s="125"/>
      <c r="D436" s="126" t="s">
        <v>616</v>
      </c>
      <c r="E436" s="121"/>
      <c r="F436" s="68" t="s">
        <v>122</v>
      </c>
      <c r="G436" s="131"/>
      <c r="H436" s="132"/>
    </row>
    <row r="437" spans="1:8" ht="60" x14ac:dyDescent="0.2">
      <c r="A437" s="119">
        <v>10</v>
      </c>
      <c r="B437" s="125" t="s">
        <v>629</v>
      </c>
      <c r="C437" s="125"/>
      <c r="D437" s="126" t="s">
        <v>551</v>
      </c>
      <c r="E437" s="121"/>
      <c r="F437" s="68" t="s">
        <v>122</v>
      </c>
      <c r="G437" s="158"/>
      <c r="H437" s="159"/>
    </row>
    <row r="438" spans="1:8" ht="48.75" x14ac:dyDescent="0.2">
      <c r="A438" s="119">
        <v>11</v>
      </c>
      <c r="B438" s="129" t="s">
        <v>630</v>
      </c>
      <c r="C438" s="129"/>
      <c r="D438" s="130" t="s">
        <v>553</v>
      </c>
      <c r="E438" s="165"/>
      <c r="F438" s="68" t="s">
        <v>122</v>
      </c>
      <c r="G438" s="158"/>
      <c r="H438" s="159"/>
    </row>
    <row r="439" spans="1:8" ht="25.5" x14ac:dyDescent="0.2">
      <c r="A439" s="119">
        <v>12</v>
      </c>
      <c r="B439" s="120" t="s">
        <v>621</v>
      </c>
      <c r="C439" s="120"/>
      <c r="D439" s="120" t="s">
        <v>622</v>
      </c>
      <c r="E439" s="133"/>
      <c r="F439" s="68" t="s">
        <v>122</v>
      </c>
      <c r="G439" s="416"/>
      <c r="H439" s="417"/>
    </row>
    <row r="440" spans="1:8" x14ac:dyDescent="0.2">
      <c r="A440" s="119"/>
      <c r="B440" s="120"/>
      <c r="C440" s="120"/>
      <c r="D440" s="120" t="s">
        <v>609</v>
      </c>
      <c r="E440" s="133"/>
      <c r="F440" s="68" t="s">
        <v>122</v>
      </c>
      <c r="G440" s="131"/>
      <c r="H440" s="132"/>
    </row>
    <row r="441" spans="1:8" ht="25.5" x14ac:dyDescent="0.2">
      <c r="A441" s="119"/>
      <c r="B441" s="120"/>
      <c r="C441" s="120"/>
      <c r="D441" s="120" t="s">
        <v>473</v>
      </c>
      <c r="E441" s="133"/>
      <c r="F441" s="68" t="s">
        <v>122</v>
      </c>
      <c r="G441" s="131"/>
      <c r="H441" s="132"/>
    </row>
    <row r="442" spans="1:8" x14ac:dyDescent="0.2">
      <c r="A442" s="119"/>
      <c r="B442" s="120"/>
      <c r="C442" s="120"/>
      <c r="D442" s="120" t="s">
        <v>474</v>
      </c>
      <c r="E442" s="133"/>
      <c r="F442" s="68" t="s">
        <v>122</v>
      </c>
      <c r="G442" s="131"/>
      <c r="H442" s="132"/>
    </row>
    <row r="443" spans="1:8" x14ac:dyDescent="0.2">
      <c r="A443" s="119"/>
      <c r="B443" s="120"/>
      <c r="C443" s="120"/>
      <c r="D443" s="120"/>
      <c r="E443" s="133"/>
      <c r="F443" s="68" t="s">
        <v>122</v>
      </c>
      <c r="G443" s="131"/>
      <c r="H443" s="132"/>
    </row>
    <row r="444" spans="1:8" x14ac:dyDescent="0.2">
      <c r="A444" s="119"/>
      <c r="B444" s="120"/>
      <c r="C444" s="120"/>
      <c r="D444" s="120"/>
      <c r="E444" s="133"/>
      <c r="F444" s="68" t="s">
        <v>122</v>
      </c>
      <c r="G444" s="131"/>
      <c r="H444" s="132"/>
    </row>
    <row r="445" spans="1:8" x14ac:dyDescent="0.2">
      <c r="A445" s="119"/>
      <c r="B445" s="120"/>
      <c r="C445" s="120"/>
      <c r="D445" s="120"/>
      <c r="E445" s="133"/>
      <c r="F445" s="68" t="s">
        <v>122</v>
      </c>
      <c r="G445" s="131"/>
      <c r="H445" s="132"/>
    </row>
    <row r="446" spans="1:8" x14ac:dyDescent="0.2">
      <c r="A446" s="119"/>
      <c r="B446" s="120"/>
      <c r="C446" s="120"/>
      <c r="D446" s="120"/>
      <c r="E446" s="133"/>
      <c r="F446" s="68" t="s">
        <v>122</v>
      </c>
      <c r="G446" s="131"/>
      <c r="H446" s="132"/>
    </row>
    <row r="447" spans="1:8" x14ac:dyDescent="0.2">
      <c r="A447" s="119"/>
      <c r="B447" s="120"/>
      <c r="C447" s="120"/>
      <c r="D447" s="120"/>
      <c r="E447" s="133"/>
      <c r="F447" s="68" t="s">
        <v>122</v>
      </c>
      <c r="G447" s="131"/>
      <c r="H447" s="132"/>
    </row>
    <row r="448" spans="1:8" x14ac:dyDescent="0.2">
      <c r="A448" s="134"/>
      <c r="B448" s="135" t="s">
        <v>230</v>
      </c>
      <c r="C448" s="135"/>
      <c r="D448" s="136"/>
      <c r="E448" s="137"/>
      <c r="F448" s="68" t="s">
        <v>122</v>
      </c>
      <c r="G448" s="418"/>
      <c r="H448" s="419"/>
    </row>
    <row r="452" spans="1:8" ht="15.75" x14ac:dyDescent="0.2">
      <c r="A452" s="411" t="s">
        <v>641</v>
      </c>
      <c r="B452" s="411"/>
      <c r="C452" s="411"/>
      <c r="D452" s="411"/>
      <c r="E452" s="411"/>
      <c r="F452" s="411"/>
      <c r="G452" s="411"/>
      <c r="H452" s="411"/>
    </row>
    <row r="453" spans="1:8" ht="60" x14ac:dyDescent="0.2">
      <c r="A453" s="85"/>
      <c r="B453" s="86" t="s">
        <v>131</v>
      </c>
      <c r="C453" s="86"/>
      <c r="D453" s="87" t="s">
        <v>642</v>
      </c>
      <c r="E453" s="88"/>
      <c r="F453" s="89" t="s">
        <v>133</v>
      </c>
      <c r="G453" s="90" t="s">
        <v>543</v>
      </c>
      <c r="H453" s="91"/>
    </row>
    <row r="454" spans="1:8" x14ac:dyDescent="0.2">
      <c r="A454" s="92"/>
      <c r="B454" s="93" t="s">
        <v>135</v>
      </c>
      <c r="C454" s="94"/>
      <c r="D454" s="427" t="s">
        <v>136</v>
      </c>
      <c r="E454" s="428"/>
      <c r="F454" s="429"/>
      <c r="G454" s="430"/>
      <c r="H454" s="91"/>
    </row>
    <row r="455" spans="1:8" x14ac:dyDescent="0.2">
      <c r="A455" s="95"/>
      <c r="B455" s="93" t="s">
        <v>137</v>
      </c>
      <c r="C455" s="94"/>
      <c r="D455" s="427" t="s">
        <v>138</v>
      </c>
      <c r="E455" s="428"/>
      <c r="F455" s="429"/>
      <c r="G455" s="430"/>
      <c r="H455" s="91"/>
    </row>
    <row r="456" spans="1:8" x14ac:dyDescent="0.2">
      <c r="A456" s="95"/>
      <c r="B456" s="93" t="s">
        <v>139</v>
      </c>
      <c r="C456" s="96"/>
      <c r="H456" s="91"/>
    </row>
    <row r="457" spans="1:8" x14ac:dyDescent="0.2">
      <c r="A457" s="97"/>
      <c r="B457" s="98" t="s">
        <v>141</v>
      </c>
      <c r="C457" s="99"/>
      <c r="D457" s="431" t="s">
        <v>438</v>
      </c>
      <c r="E457" s="429"/>
      <c r="F457" s="429"/>
      <c r="G457" s="430"/>
      <c r="H457" s="100"/>
    </row>
    <row r="458" spans="1:8" x14ac:dyDescent="0.2">
      <c r="A458" s="101"/>
      <c r="B458" s="102" t="s">
        <v>143</v>
      </c>
      <c r="C458" s="102"/>
      <c r="D458" s="103"/>
      <c r="E458" s="104"/>
      <c r="F458" s="105" t="s">
        <v>145</v>
      </c>
      <c r="G458" s="106"/>
      <c r="H458" s="107"/>
    </row>
    <row r="459" spans="1:8" x14ac:dyDescent="0.2">
      <c r="A459" s="108"/>
      <c r="B459" s="109" t="s">
        <v>146</v>
      </c>
      <c r="C459" s="109"/>
      <c r="D459" s="110" t="s">
        <v>147</v>
      </c>
      <c r="E459" s="111"/>
      <c r="F459" s="112" t="s">
        <v>148</v>
      </c>
      <c r="G459" s="113" t="s">
        <v>439</v>
      </c>
      <c r="H459" s="114"/>
    </row>
    <row r="460" spans="1:8" ht="25.5" x14ac:dyDescent="0.2">
      <c r="A460" s="115" t="s">
        <v>150</v>
      </c>
      <c r="B460" s="116" t="s">
        <v>151</v>
      </c>
      <c r="C460" s="116" t="s">
        <v>544</v>
      </c>
      <c r="D460" s="116" t="s">
        <v>153</v>
      </c>
      <c r="E460" s="116" t="s">
        <v>545</v>
      </c>
      <c r="F460" s="117" t="s">
        <v>113</v>
      </c>
      <c r="G460" s="423" t="s">
        <v>155</v>
      </c>
      <c r="H460" s="424"/>
    </row>
    <row r="461" spans="1:8" ht="24" x14ac:dyDescent="0.2">
      <c r="A461" s="119">
        <v>1</v>
      </c>
      <c r="B461" s="125" t="s">
        <v>159</v>
      </c>
      <c r="C461" s="125"/>
      <c r="D461" s="126" t="s">
        <v>161</v>
      </c>
      <c r="E461" s="121"/>
      <c r="F461" s="68" t="s">
        <v>122</v>
      </c>
      <c r="G461" s="123"/>
      <c r="H461" s="124"/>
    </row>
    <row r="462" spans="1:8" ht="36" x14ac:dyDescent="0.2">
      <c r="A462" s="119">
        <v>2</v>
      </c>
      <c r="B462" s="125" t="s">
        <v>217</v>
      </c>
      <c r="C462" s="125"/>
      <c r="D462" s="126" t="s">
        <v>214</v>
      </c>
      <c r="E462" s="121"/>
      <c r="F462" s="68" t="s">
        <v>122</v>
      </c>
      <c r="G462" s="123"/>
      <c r="H462" s="124"/>
    </row>
    <row r="463" spans="1:8" ht="48" x14ac:dyDescent="0.2">
      <c r="A463" s="119">
        <v>3</v>
      </c>
      <c r="B463" s="125" t="s">
        <v>619</v>
      </c>
      <c r="C463" s="125"/>
      <c r="D463" s="126" t="s">
        <v>551</v>
      </c>
      <c r="E463" s="121"/>
      <c r="F463" s="68" t="s">
        <v>122</v>
      </c>
      <c r="G463" s="123"/>
      <c r="H463" s="124"/>
    </row>
    <row r="464" spans="1:8" ht="36.75" x14ac:dyDescent="0.2">
      <c r="A464" s="119">
        <v>4</v>
      </c>
      <c r="B464" s="129" t="s">
        <v>620</v>
      </c>
      <c r="C464" s="129"/>
      <c r="D464" s="130" t="s">
        <v>553</v>
      </c>
      <c r="E464" s="165"/>
      <c r="F464" s="68" t="s">
        <v>122</v>
      </c>
      <c r="G464" s="416"/>
      <c r="H464" s="417"/>
    </row>
    <row r="465" spans="1:8" x14ac:dyDescent="0.2">
      <c r="A465" s="119"/>
      <c r="B465" s="150"/>
      <c r="C465" s="150"/>
      <c r="D465" s="74" t="s">
        <v>164</v>
      </c>
      <c r="E465" s="151"/>
      <c r="F465" s="68" t="s">
        <v>122</v>
      </c>
      <c r="G465" s="416"/>
      <c r="H465" s="417"/>
    </row>
    <row r="466" spans="1:8" x14ac:dyDescent="0.2">
      <c r="A466" s="119"/>
      <c r="B466" s="142"/>
      <c r="C466" s="120"/>
      <c r="D466" s="120" t="s">
        <v>166</v>
      </c>
      <c r="E466" s="133"/>
      <c r="F466" s="68" t="s">
        <v>122</v>
      </c>
      <c r="G466" s="416"/>
      <c r="H466" s="417"/>
    </row>
    <row r="467" spans="1:8" x14ac:dyDescent="0.2">
      <c r="A467" s="119"/>
      <c r="B467" s="142"/>
      <c r="C467" s="120"/>
      <c r="D467" s="120" t="s">
        <v>567</v>
      </c>
      <c r="E467" s="133"/>
      <c r="F467" s="68" t="s">
        <v>122</v>
      </c>
      <c r="G467" s="416"/>
      <c r="H467" s="417"/>
    </row>
    <row r="468" spans="1:8" x14ac:dyDescent="0.2">
      <c r="A468" s="119"/>
      <c r="B468" s="142"/>
      <c r="C468" s="120"/>
      <c r="D468" s="120" t="s">
        <v>168</v>
      </c>
      <c r="E468" s="133"/>
      <c r="F468" s="68"/>
      <c r="G468" s="131"/>
      <c r="H468" s="132"/>
    </row>
    <row r="469" spans="1:8" x14ac:dyDescent="0.2">
      <c r="A469" s="119"/>
      <c r="B469" s="142"/>
      <c r="C469" s="120"/>
      <c r="D469" s="120" t="s">
        <v>169</v>
      </c>
      <c r="E469" s="133"/>
      <c r="F469" s="68" t="s">
        <v>122</v>
      </c>
      <c r="G469" s="416"/>
      <c r="H469" s="417"/>
    </row>
    <row r="470" spans="1:8" x14ac:dyDescent="0.2">
      <c r="A470" s="119"/>
      <c r="B470" s="142"/>
      <c r="C470" s="120"/>
      <c r="D470" s="120" t="s">
        <v>591</v>
      </c>
      <c r="E470" s="133"/>
      <c r="F470" s="68" t="s">
        <v>122</v>
      </c>
      <c r="G470" s="416"/>
      <c r="H470" s="417"/>
    </row>
    <row r="471" spans="1:8" ht="25.5" x14ac:dyDescent="0.2">
      <c r="A471" s="119"/>
      <c r="B471" s="142"/>
      <c r="C471" s="120"/>
      <c r="D471" s="120" t="s">
        <v>555</v>
      </c>
      <c r="E471" s="133"/>
      <c r="F471" s="68" t="s">
        <v>122</v>
      </c>
      <c r="G471" s="416"/>
      <c r="H471" s="417"/>
    </row>
    <row r="472" spans="1:8" ht="25.5" x14ac:dyDescent="0.2">
      <c r="A472" s="119"/>
      <c r="B472" s="120"/>
      <c r="C472" s="120"/>
      <c r="D472" s="120" t="s">
        <v>556</v>
      </c>
      <c r="E472" s="133"/>
      <c r="F472" s="68" t="s">
        <v>122</v>
      </c>
      <c r="G472" s="416"/>
      <c r="H472" s="417"/>
    </row>
    <row r="473" spans="1:8" ht="25.5" x14ac:dyDescent="0.2">
      <c r="A473" s="119"/>
      <c r="B473" s="120"/>
      <c r="C473" s="120"/>
      <c r="D473" s="120" t="s">
        <v>557</v>
      </c>
      <c r="E473" s="133"/>
      <c r="F473" s="68" t="s">
        <v>122</v>
      </c>
      <c r="G473" s="131"/>
      <c r="H473" s="132"/>
    </row>
    <row r="474" spans="1:8" ht="25.5" x14ac:dyDescent="0.2">
      <c r="A474" s="119"/>
      <c r="B474" s="120"/>
      <c r="C474" s="120"/>
      <c r="D474" s="120" t="s">
        <v>558</v>
      </c>
      <c r="E474" s="133"/>
      <c r="F474" s="68" t="s">
        <v>122</v>
      </c>
      <c r="G474" s="131"/>
      <c r="H474" s="132"/>
    </row>
    <row r="475" spans="1:8" ht="25.5" x14ac:dyDescent="0.2">
      <c r="A475" s="119">
        <v>5</v>
      </c>
      <c r="B475" s="120" t="s">
        <v>621</v>
      </c>
      <c r="C475" s="120"/>
      <c r="D475" s="120" t="s">
        <v>622</v>
      </c>
      <c r="E475" s="133"/>
      <c r="F475" s="68" t="s">
        <v>122</v>
      </c>
      <c r="G475" s="416"/>
      <c r="H475" s="417"/>
    </row>
    <row r="476" spans="1:8" x14ac:dyDescent="0.2">
      <c r="A476" s="119"/>
      <c r="B476" s="120"/>
      <c r="C476" s="120"/>
      <c r="D476" s="120" t="s">
        <v>623</v>
      </c>
      <c r="E476" s="133"/>
      <c r="F476" s="68" t="s">
        <v>122</v>
      </c>
      <c r="G476" s="131"/>
      <c r="H476" s="132"/>
    </row>
    <row r="477" spans="1:8" x14ac:dyDescent="0.2">
      <c r="A477" s="119"/>
      <c r="B477" s="120"/>
      <c r="C477" s="120"/>
      <c r="D477" s="120" t="s">
        <v>608</v>
      </c>
      <c r="E477" s="133"/>
      <c r="F477" s="68" t="s">
        <v>122</v>
      </c>
      <c r="G477" s="131"/>
      <c r="H477" s="132"/>
    </row>
    <row r="478" spans="1:8" x14ac:dyDescent="0.2">
      <c r="A478" s="119"/>
      <c r="B478" s="120"/>
      <c r="C478" s="120"/>
      <c r="D478" s="120" t="s">
        <v>609</v>
      </c>
      <c r="E478" s="133"/>
      <c r="F478" s="68" t="s">
        <v>122</v>
      </c>
      <c r="G478" s="131"/>
      <c r="H478" s="132"/>
    </row>
    <row r="479" spans="1:8" ht="25.5" x14ac:dyDescent="0.2">
      <c r="A479" s="119"/>
      <c r="B479" s="120"/>
      <c r="C479" s="120"/>
      <c r="D479" s="120" t="s">
        <v>473</v>
      </c>
      <c r="E479" s="133"/>
      <c r="F479" s="68" t="s">
        <v>122</v>
      </c>
      <c r="G479" s="131"/>
      <c r="H479" s="132"/>
    </row>
    <row r="480" spans="1:8" x14ac:dyDescent="0.2">
      <c r="A480" s="119"/>
      <c r="B480" s="120"/>
      <c r="C480" s="120"/>
      <c r="D480" s="120" t="s">
        <v>474</v>
      </c>
      <c r="E480" s="133"/>
      <c r="F480" s="68" t="s">
        <v>122</v>
      </c>
      <c r="G480" s="131"/>
      <c r="H480" s="132"/>
    </row>
    <row r="481" spans="1:8" x14ac:dyDescent="0.2">
      <c r="A481" s="119"/>
      <c r="B481" s="120"/>
      <c r="C481" s="120"/>
      <c r="D481" s="120" t="s">
        <v>610</v>
      </c>
      <c r="E481" s="133"/>
      <c r="F481" s="68" t="s">
        <v>122</v>
      </c>
      <c r="G481" s="131"/>
      <c r="H481" s="132"/>
    </row>
    <row r="482" spans="1:8" x14ac:dyDescent="0.2">
      <c r="A482" s="119"/>
      <c r="B482" s="120"/>
      <c r="C482" s="120"/>
      <c r="D482" s="120" t="s">
        <v>611</v>
      </c>
      <c r="E482" s="133"/>
      <c r="F482" s="68" t="s">
        <v>122</v>
      </c>
      <c r="G482" s="131"/>
      <c r="H482" s="132"/>
    </row>
    <row r="483" spans="1:8" x14ac:dyDescent="0.2">
      <c r="A483" s="119">
        <v>6</v>
      </c>
      <c r="B483" s="120" t="s">
        <v>643</v>
      </c>
      <c r="C483" s="120"/>
      <c r="D483" s="120" t="s">
        <v>634</v>
      </c>
      <c r="E483" s="133"/>
      <c r="F483" s="68" t="s">
        <v>122</v>
      </c>
      <c r="G483" s="131"/>
      <c r="H483" s="132"/>
    </row>
    <row r="484" spans="1:8" x14ac:dyDescent="0.2">
      <c r="A484" s="119"/>
      <c r="B484" s="120"/>
      <c r="C484" s="120"/>
      <c r="D484" s="120" t="s">
        <v>644</v>
      </c>
      <c r="E484" s="133"/>
      <c r="F484" s="68" t="s">
        <v>122</v>
      </c>
      <c r="G484" s="131"/>
      <c r="H484" s="132"/>
    </row>
    <row r="485" spans="1:8" x14ac:dyDescent="0.2">
      <c r="A485" s="119">
        <v>7</v>
      </c>
      <c r="B485" s="120" t="s">
        <v>645</v>
      </c>
      <c r="C485" s="120"/>
      <c r="D485" s="120" t="s">
        <v>646</v>
      </c>
      <c r="E485" s="133"/>
      <c r="F485" s="68" t="s">
        <v>122</v>
      </c>
      <c r="G485" s="131"/>
      <c r="H485" s="132"/>
    </row>
    <row r="486" spans="1:8" ht="38.25" x14ac:dyDescent="0.2">
      <c r="A486" s="119">
        <v>8</v>
      </c>
      <c r="B486" s="120" t="s">
        <v>647</v>
      </c>
      <c r="C486" s="120"/>
      <c r="D486" s="120" t="s">
        <v>648</v>
      </c>
      <c r="E486" s="133"/>
      <c r="F486" s="68"/>
      <c r="G486" s="131"/>
      <c r="H486" s="132"/>
    </row>
    <row r="487" spans="1:8" ht="25.5" x14ac:dyDescent="0.2">
      <c r="A487" s="119">
        <v>9</v>
      </c>
      <c r="B487" s="120" t="s">
        <v>209</v>
      </c>
      <c r="C487" s="120"/>
      <c r="D487" s="120" t="s">
        <v>210</v>
      </c>
      <c r="E487" s="133"/>
      <c r="F487" s="68" t="s">
        <v>122</v>
      </c>
      <c r="G487" s="434"/>
      <c r="H487" s="435"/>
    </row>
    <row r="488" spans="1:8" x14ac:dyDescent="0.2">
      <c r="A488" s="119"/>
      <c r="B488" s="120"/>
      <c r="C488" s="120"/>
      <c r="D488" s="120" t="s">
        <v>585</v>
      </c>
      <c r="E488" s="133"/>
      <c r="F488" s="68" t="s">
        <v>122</v>
      </c>
      <c r="G488" s="131"/>
      <c r="H488" s="132"/>
    </row>
    <row r="489" spans="1:8" ht="24" x14ac:dyDescent="0.2">
      <c r="A489" s="119">
        <v>10</v>
      </c>
      <c r="B489" s="125" t="s">
        <v>586</v>
      </c>
      <c r="C489" s="125"/>
      <c r="D489" s="126" t="s">
        <v>161</v>
      </c>
      <c r="E489" s="121"/>
      <c r="F489" s="68" t="s">
        <v>122</v>
      </c>
      <c r="G489" s="131"/>
      <c r="H489" s="132"/>
    </row>
    <row r="490" spans="1:8" ht="60" x14ac:dyDescent="0.2">
      <c r="A490" s="119">
        <v>11</v>
      </c>
      <c r="B490" s="125" t="s">
        <v>217</v>
      </c>
      <c r="C490" s="125"/>
      <c r="D490" s="126" t="s">
        <v>616</v>
      </c>
      <c r="E490" s="121"/>
      <c r="F490" s="68" t="s">
        <v>122</v>
      </c>
      <c r="G490" s="131"/>
      <c r="H490" s="132"/>
    </row>
    <row r="491" spans="1:8" ht="60" x14ac:dyDescent="0.2">
      <c r="A491" s="119">
        <v>12</v>
      </c>
      <c r="B491" s="125" t="s">
        <v>629</v>
      </c>
      <c r="C491" s="125"/>
      <c r="D491" s="126" t="s">
        <v>551</v>
      </c>
      <c r="E491" s="121"/>
      <c r="F491" s="68" t="s">
        <v>122</v>
      </c>
      <c r="G491" s="158"/>
      <c r="H491" s="159"/>
    </row>
    <row r="492" spans="1:8" ht="48.75" x14ac:dyDescent="0.2">
      <c r="A492" s="119">
        <v>13</v>
      </c>
      <c r="B492" s="129" t="s">
        <v>630</v>
      </c>
      <c r="C492" s="129"/>
      <c r="D492" s="130" t="s">
        <v>553</v>
      </c>
      <c r="E492" s="165"/>
      <c r="F492" s="68" t="s">
        <v>122</v>
      </c>
      <c r="G492" s="158"/>
      <c r="H492" s="159"/>
    </row>
    <row r="493" spans="1:8" ht="25.5" x14ac:dyDescent="0.2">
      <c r="A493" s="119">
        <v>14</v>
      </c>
      <c r="B493" s="120" t="s">
        <v>621</v>
      </c>
      <c r="C493" s="120"/>
      <c r="D493" s="120" t="s">
        <v>622</v>
      </c>
      <c r="E493" s="133"/>
      <c r="F493" s="68" t="s">
        <v>122</v>
      </c>
      <c r="G493" s="416"/>
      <c r="H493" s="417"/>
    </row>
    <row r="494" spans="1:8" x14ac:dyDescent="0.2">
      <c r="A494" s="119"/>
      <c r="B494" s="120"/>
      <c r="C494" s="120"/>
      <c r="D494" s="120" t="s">
        <v>608</v>
      </c>
      <c r="E494" s="133"/>
      <c r="F494" s="68" t="s">
        <v>122</v>
      </c>
      <c r="G494" s="131"/>
      <c r="H494" s="132"/>
    </row>
    <row r="495" spans="1:8" x14ac:dyDescent="0.2">
      <c r="A495" s="119"/>
      <c r="B495" s="120"/>
      <c r="C495" s="120"/>
      <c r="D495" s="120"/>
      <c r="E495" s="133"/>
      <c r="F495" s="68" t="s">
        <v>122</v>
      </c>
      <c r="G495" s="131"/>
      <c r="H495" s="132"/>
    </row>
    <row r="496" spans="1:8" x14ac:dyDescent="0.2">
      <c r="A496" s="119"/>
      <c r="B496" s="120"/>
      <c r="C496" s="120"/>
      <c r="D496" s="120"/>
      <c r="E496" s="133"/>
      <c r="F496" s="68" t="s">
        <v>122</v>
      </c>
      <c r="G496" s="131"/>
      <c r="H496" s="132"/>
    </row>
    <row r="497" spans="1:8" x14ac:dyDescent="0.2">
      <c r="A497" s="119"/>
      <c r="B497" s="120"/>
      <c r="C497" s="120"/>
      <c r="D497" s="120"/>
      <c r="E497" s="133"/>
      <c r="F497" s="68" t="s">
        <v>122</v>
      </c>
      <c r="G497" s="131"/>
      <c r="H497" s="132"/>
    </row>
    <row r="498" spans="1:8" x14ac:dyDescent="0.2">
      <c r="A498" s="119"/>
      <c r="B498" s="120"/>
      <c r="C498" s="120"/>
      <c r="D498" s="120"/>
      <c r="E498" s="133"/>
      <c r="F498" s="68" t="s">
        <v>122</v>
      </c>
      <c r="G498" s="131"/>
      <c r="H498" s="132"/>
    </row>
    <row r="499" spans="1:8" x14ac:dyDescent="0.2">
      <c r="A499" s="119"/>
      <c r="B499" s="120"/>
      <c r="C499" s="120"/>
      <c r="D499" s="120"/>
      <c r="E499" s="133"/>
      <c r="F499" s="68" t="s">
        <v>122</v>
      </c>
      <c r="G499" s="131"/>
      <c r="H499" s="132"/>
    </row>
    <row r="500" spans="1:8" x14ac:dyDescent="0.2">
      <c r="A500" s="119"/>
      <c r="B500" s="120"/>
      <c r="C500" s="120"/>
      <c r="D500" s="120"/>
      <c r="E500" s="133"/>
      <c r="F500" s="68" t="s">
        <v>122</v>
      </c>
      <c r="G500" s="131"/>
      <c r="H500" s="132"/>
    </row>
    <row r="501" spans="1:8" x14ac:dyDescent="0.2">
      <c r="A501" s="119"/>
      <c r="B501" s="120"/>
      <c r="C501" s="120"/>
      <c r="D501" s="120"/>
      <c r="E501" s="133"/>
      <c r="F501" s="68" t="s">
        <v>122</v>
      </c>
      <c r="G501" s="131"/>
      <c r="H501" s="132"/>
    </row>
    <row r="502" spans="1:8" x14ac:dyDescent="0.2">
      <c r="A502" s="134"/>
      <c r="B502" s="135" t="s">
        <v>230</v>
      </c>
      <c r="C502" s="135"/>
      <c r="D502" s="136"/>
      <c r="E502" s="137"/>
      <c r="F502" s="68" t="s">
        <v>122</v>
      </c>
      <c r="G502" s="418"/>
      <c r="H502" s="419"/>
    </row>
    <row r="506" spans="1:8" ht="15.75" x14ac:dyDescent="0.2">
      <c r="A506" s="411" t="s">
        <v>649</v>
      </c>
      <c r="B506" s="411"/>
      <c r="C506" s="411"/>
      <c r="D506" s="411"/>
      <c r="E506" s="411"/>
      <c r="F506" s="411"/>
      <c r="G506" s="411"/>
      <c r="H506" s="411"/>
    </row>
    <row r="507" spans="1:8" ht="48" x14ac:dyDescent="0.2">
      <c r="A507" s="85"/>
      <c r="B507" s="86" t="s">
        <v>131</v>
      </c>
      <c r="C507" s="86"/>
      <c r="D507" s="87" t="s">
        <v>650</v>
      </c>
      <c r="E507" s="88"/>
      <c r="F507" s="89" t="s">
        <v>133</v>
      </c>
      <c r="G507" s="90" t="s">
        <v>543</v>
      </c>
      <c r="H507" s="91"/>
    </row>
    <row r="508" spans="1:8" x14ac:dyDescent="0.2">
      <c r="A508" s="92"/>
      <c r="B508" s="93" t="s">
        <v>135</v>
      </c>
      <c r="C508" s="94"/>
      <c r="D508" s="427" t="s">
        <v>136</v>
      </c>
      <c r="E508" s="428"/>
      <c r="F508" s="429"/>
      <c r="G508" s="430"/>
      <c r="H508" s="91"/>
    </row>
    <row r="509" spans="1:8" x14ac:dyDescent="0.2">
      <c r="A509" s="95"/>
      <c r="B509" s="93" t="s">
        <v>137</v>
      </c>
      <c r="C509" s="94"/>
      <c r="D509" s="427" t="s">
        <v>138</v>
      </c>
      <c r="E509" s="428"/>
      <c r="F509" s="429"/>
      <c r="G509" s="430"/>
      <c r="H509" s="91"/>
    </row>
    <row r="510" spans="1:8" x14ac:dyDescent="0.2">
      <c r="A510" s="95"/>
      <c r="B510" s="93" t="s">
        <v>139</v>
      </c>
      <c r="C510" s="96"/>
      <c r="H510" s="91"/>
    </row>
    <row r="511" spans="1:8" x14ac:dyDescent="0.2">
      <c r="A511" s="97"/>
      <c r="B511" s="98" t="s">
        <v>141</v>
      </c>
      <c r="C511" s="99"/>
      <c r="D511" s="431" t="s">
        <v>487</v>
      </c>
      <c r="E511" s="429"/>
      <c r="F511" s="429"/>
      <c r="G511" s="430"/>
      <c r="H511" s="100"/>
    </row>
    <row r="512" spans="1:8" x14ac:dyDescent="0.2">
      <c r="A512" s="101"/>
      <c r="B512" s="102" t="s">
        <v>143</v>
      </c>
      <c r="C512" s="102"/>
      <c r="D512" s="103"/>
      <c r="E512" s="104"/>
      <c r="F512" s="105" t="s">
        <v>145</v>
      </c>
      <c r="G512" s="106"/>
      <c r="H512" s="107"/>
    </row>
    <row r="513" spans="1:8" x14ac:dyDescent="0.2">
      <c r="A513" s="108"/>
      <c r="B513" s="109" t="s">
        <v>146</v>
      </c>
      <c r="C513" s="109"/>
      <c r="D513" s="110" t="s">
        <v>147</v>
      </c>
      <c r="E513" s="111"/>
      <c r="F513" s="112" t="s">
        <v>148</v>
      </c>
      <c r="G513" s="113" t="s">
        <v>439</v>
      </c>
      <c r="H513" s="114"/>
    </row>
    <row r="514" spans="1:8" ht="25.5" x14ac:dyDescent="0.2">
      <c r="A514" s="115" t="s">
        <v>150</v>
      </c>
      <c r="B514" s="116" t="s">
        <v>151</v>
      </c>
      <c r="C514" s="116" t="s">
        <v>544</v>
      </c>
      <c r="D514" s="116" t="s">
        <v>153</v>
      </c>
      <c r="E514" s="116" t="s">
        <v>545</v>
      </c>
      <c r="F514" s="117" t="s">
        <v>113</v>
      </c>
      <c r="G514" s="423" t="s">
        <v>155</v>
      </c>
      <c r="H514" s="424"/>
    </row>
    <row r="515" spans="1:8" ht="24" x14ac:dyDescent="0.2">
      <c r="A515" s="119">
        <v>1</v>
      </c>
      <c r="B515" s="125" t="s">
        <v>159</v>
      </c>
      <c r="C515" s="125"/>
      <c r="D515" s="126" t="s">
        <v>161</v>
      </c>
      <c r="E515" s="121"/>
      <c r="F515" s="68" t="s">
        <v>122</v>
      </c>
      <c r="G515" s="123"/>
      <c r="H515" s="124"/>
    </row>
    <row r="516" spans="1:8" ht="36" x14ac:dyDescent="0.2">
      <c r="A516" s="119">
        <v>2</v>
      </c>
      <c r="B516" s="125" t="s">
        <v>217</v>
      </c>
      <c r="C516" s="125"/>
      <c r="D516" s="126" t="s">
        <v>214</v>
      </c>
      <c r="E516" s="121"/>
      <c r="F516" s="68" t="s">
        <v>122</v>
      </c>
      <c r="G516" s="123"/>
      <c r="H516" s="124"/>
    </row>
    <row r="517" spans="1:8" ht="48" x14ac:dyDescent="0.2">
      <c r="A517" s="119">
        <v>3</v>
      </c>
      <c r="B517" s="125" t="s">
        <v>619</v>
      </c>
      <c r="C517" s="125"/>
      <c r="D517" s="126" t="s">
        <v>551</v>
      </c>
      <c r="E517" s="121"/>
      <c r="F517" s="68" t="s">
        <v>122</v>
      </c>
      <c r="G517" s="123"/>
      <c r="H517" s="124"/>
    </row>
    <row r="518" spans="1:8" ht="36.75" x14ac:dyDescent="0.2">
      <c r="A518" s="119">
        <v>4</v>
      </c>
      <c r="B518" s="129" t="s">
        <v>620</v>
      </c>
      <c r="C518" s="129"/>
      <c r="D518" s="130" t="s">
        <v>553</v>
      </c>
      <c r="E518" s="165"/>
      <c r="F518" s="68" t="s">
        <v>122</v>
      </c>
      <c r="G518" s="416"/>
      <c r="H518" s="417"/>
    </row>
    <row r="519" spans="1:8" x14ac:dyDescent="0.2">
      <c r="A519" s="119"/>
      <c r="B519" s="150"/>
      <c r="C519" s="150"/>
      <c r="D519" s="74" t="s">
        <v>164</v>
      </c>
      <c r="E519" s="151"/>
      <c r="F519" s="68" t="s">
        <v>122</v>
      </c>
      <c r="G519" s="416"/>
      <c r="H519" s="417"/>
    </row>
    <row r="520" spans="1:8" x14ac:dyDescent="0.2">
      <c r="A520" s="119"/>
      <c r="B520" s="142"/>
      <c r="C520" s="120"/>
      <c r="D520" s="120" t="s">
        <v>166</v>
      </c>
      <c r="E520" s="133"/>
      <c r="F520" s="68" t="s">
        <v>122</v>
      </c>
      <c r="G520" s="416"/>
      <c r="H520" s="417"/>
    </row>
    <row r="521" spans="1:8" x14ac:dyDescent="0.2">
      <c r="A521" s="119"/>
      <c r="B521" s="142"/>
      <c r="C521" s="120"/>
      <c r="D521" s="120" t="s">
        <v>567</v>
      </c>
      <c r="E521" s="133"/>
      <c r="F521" s="68" t="s">
        <v>122</v>
      </c>
      <c r="G521" s="416"/>
      <c r="H521" s="417"/>
    </row>
    <row r="522" spans="1:8" x14ac:dyDescent="0.2">
      <c r="A522" s="119"/>
      <c r="B522" s="142"/>
      <c r="C522" s="120"/>
      <c r="D522" s="120" t="s">
        <v>168</v>
      </c>
      <c r="E522" s="133"/>
      <c r="F522" s="68"/>
      <c r="G522" s="131"/>
      <c r="H522" s="132"/>
    </row>
    <row r="523" spans="1:8" x14ac:dyDescent="0.2">
      <c r="A523" s="119"/>
      <c r="B523" s="142"/>
      <c r="C523" s="120"/>
      <c r="D523" s="120" t="s">
        <v>169</v>
      </c>
      <c r="E523" s="133"/>
      <c r="F523" s="68" t="s">
        <v>122</v>
      </c>
      <c r="G523" s="416"/>
      <c r="H523" s="417"/>
    </row>
    <row r="524" spans="1:8" x14ac:dyDescent="0.2">
      <c r="A524" s="119"/>
      <c r="B524" s="142"/>
      <c r="C524" s="120"/>
      <c r="D524" s="120" t="s">
        <v>591</v>
      </c>
      <c r="E524" s="133"/>
      <c r="F524" s="68" t="s">
        <v>122</v>
      </c>
      <c r="G524" s="416"/>
      <c r="H524" s="417"/>
    </row>
    <row r="525" spans="1:8" ht="25.5" x14ac:dyDescent="0.2">
      <c r="A525" s="119"/>
      <c r="B525" s="142"/>
      <c r="C525" s="120"/>
      <c r="D525" s="120" t="s">
        <v>555</v>
      </c>
      <c r="E525" s="133"/>
      <c r="F525" s="68" t="s">
        <v>122</v>
      </c>
      <c r="G525" s="416"/>
      <c r="H525" s="417"/>
    </row>
    <row r="526" spans="1:8" ht="25.5" x14ac:dyDescent="0.2">
      <c r="A526" s="119"/>
      <c r="B526" s="120"/>
      <c r="C526" s="120"/>
      <c r="D526" s="120" t="s">
        <v>556</v>
      </c>
      <c r="E526" s="133"/>
      <c r="F526" s="68" t="s">
        <v>122</v>
      </c>
      <c r="G526" s="416"/>
      <c r="H526" s="417"/>
    </row>
    <row r="527" spans="1:8" ht="25.5" x14ac:dyDescent="0.2">
      <c r="A527" s="119"/>
      <c r="B527" s="120"/>
      <c r="C527" s="120"/>
      <c r="D527" s="120" t="s">
        <v>557</v>
      </c>
      <c r="E527" s="133"/>
      <c r="F527" s="68" t="s">
        <v>122</v>
      </c>
      <c r="G527" s="131"/>
      <c r="H527" s="132"/>
    </row>
    <row r="528" spans="1:8" ht="25.5" x14ac:dyDescent="0.2">
      <c r="A528" s="119"/>
      <c r="B528" s="120"/>
      <c r="C528" s="120"/>
      <c r="D528" s="120" t="s">
        <v>558</v>
      </c>
      <c r="E528" s="133"/>
      <c r="F528" s="68" t="s">
        <v>122</v>
      </c>
      <c r="G528" s="131"/>
      <c r="H528" s="132"/>
    </row>
    <row r="529" spans="1:8" ht="25.5" x14ac:dyDescent="0.2">
      <c r="A529" s="119">
        <v>5</v>
      </c>
      <c r="B529" s="120" t="s">
        <v>621</v>
      </c>
      <c r="C529" s="120"/>
      <c r="D529" s="120" t="s">
        <v>622</v>
      </c>
      <c r="E529" s="133"/>
      <c r="F529" s="68" t="s">
        <v>122</v>
      </c>
      <c r="G529" s="416"/>
      <c r="H529" s="417"/>
    </row>
    <row r="530" spans="1:8" x14ac:dyDescent="0.2">
      <c r="A530" s="119"/>
      <c r="B530" s="120"/>
      <c r="C530" s="120"/>
      <c r="D530" s="120" t="s">
        <v>623</v>
      </c>
      <c r="E530" s="133"/>
      <c r="F530" s="68" t="s">
        <v>122</v>
      </c>
      <c r="G530" s="131"/>
      <c r="H530" s="132"/>
    </row>
    <row r="531" spans="1:8" x14ac:dyDescent="0.2">
      <c r="A531" s="119"/>
      <c r="B531" s="120"/>
      <c r="C531" s="120"/>
      <c r="D531" s="120" t="s">
        <v>651</v>
      </c>
      <c r="E531" s="133"/>
      <c r="F531" s="68" t="s">
        <v>122</v>
      </c>
      <c r="G531" s="131"/>
      <c r="H531" s="132"/>
    </row>
    <row r="532" spans="1:8" x14ac:dyDescent="0.2">
      <c r="A532" s="119"/>
      <c r="B532" s="120"/>
      <c r="C532" s="120"/>
      <c r="D532" s="120" t="s">
        <v>474</v>
      </c>
      <c r="E532" s="133"/>
      <c r="F532" s="68" t="s">
        <v>122</v>
      </c>
      <c r="G532" s="131"/>
      <c r="H532" s="132"/>
    </row>
    <row r="533" spans="1:8" x14ac:dyDescent="0.2">
      <c r="A533" s="119"/>
      <c r="B533" s="120"/>
      <c r="C533" s="120"/>
      <c r="D533" s="120" t="s">
        <v>652</v>
      </c>
      <c r="E533" s="133"/>
      <c r="F533" s="68" t="s">
        <v>122</v>
      </c>
      <c r="G533" s="131"/>
      <c r="H533" s="132"/>
    </row>
    <row r="534" spans="1:8" x14ac:dyDescent="0.2">
      <c r="A534" s="119"/>
      <c r="B534" s="120"/>
      <c r="C534" s="120"/>
      <c r="D534" s="120" t="s">
        <v>653</v>
      </c>
      <c r="E534" s="133"/>
      <c r="F534" s="68" t="s">
        <v>122</v>
      </c>
      <c r="G534" s="131"/>
      <c r="H534" s="132"/>
    </row>
    <row r="535" spans="1:8" x14ac:dyDescent="0.2">
      <c r="A535" s="119">
        <v>6</v>
      </c>
      <c r="B535" s="120" t="s">
        <v>643</v>
      </c>
      <c r="C535" s="120"/>
      <c r="D535" s="120" t="s">
        <v>634</v>
      </c>
      <c r="E535" s="133"/>
      <c r="F535" s="68" t="s">
        <v>122</v>
      </c>
      <c r="G535" s="131"/>
      <c r="H535" s="132"/>
    </row>
    <row r="536" spans="1:8" x14ac:dyDescent="0.2">
      <c r="A536" s="119"/>
      <c r="B536" s="120"/>
      <c r="C536" s="120"/>
      <c r="D536" s="120" t="s">
        <v>644</v>
      </c>
      <c r="E536" s="133"/>
      <c r="F536" s="68"/>
      <c r="G536" s="131"/>
      <c r="H536" s="132"/>
    </row>
    <row r="537" spans="1:8" x14ac:dyDescent="0.2">
      <c r="A537" s="119">
        <v>7</v>
      </c>
      <c r="B537" s="120" t="s">
        <v>645</v>
      </c>
      <c r="C537" s="120"/>
      <c r="D537" s="120" t="s">
        <v>646</v>
      </c>
      <c r="E537" s="133"/>
      <c r="F537" s="68"/>
      <c r="G537" s="131"/>
      <c r="H537" s="132"/>
    </row>
    <row r="538" spans="1:8" ht="38.25" x14ac:dyDescent="0.2">
      <c r="A538" s="119">
        <v>8</v>
      </c>
      <c r="B538" s="120" t="s">
        <v>647</v>
      </c>
      <c r="C538" s="120"/>
      <c r="D538" s="120" t="s">
        <v>648</v>
      </c>
      <c r="E538" s="133"/>
      <c r="F538" s="68"/>
      <c r="G538" s="131"/>
      <c r="H538" s="132"/>
    </row>
    <row r="539" spans="1:8" ht="25.5" x14ac:dyDescent="0.2">
      <c r="A539" s="119">
        <v>7</v>
      </c>
      <c r="B539" s="120" t="s">
        <v>209</v>
      </c>
      <c r="C539" s="120"/>
      <c r="D539" s="120" t="s">
        <v>210</v>
      </c>
      <c r="E539" s="133"/>
      <c r="F539" s="68" t="s">
        <v>122</v>
      </c>
      <c r="G539" s="434"/>
      <c r="H539" s="435"/>
    </row>
    <row r="540" spans="1:8" x14ac:dyDescent="0.2">
      <c r="A540" s="119"/>
      <c r="B540" s="120"/>
      <c r="C540" s="120"/>
      <c r="D540" s="120" t="s">
        <v>585</v>
      </c>
      <c r="E540" s="133"/>
      <c r="F540" s="68" t="s">
        <v>122</v>
      </c>
      <c r="G540" s="131"/>
      <c r="H540" s="132"/>
    </row>
    <row r="541" spans="1:8" ht="24" x14ac:dyDescent="0.2">
      <c r="A541" s="119">
        <v>8</v>
      </c>
      <c r="B541" s="125" t="s">
        <v>586</v>
      </c>
      <c r="C541" s="125"/>
      <c r="D541" s="126" t="s">
        <v>161</v>
      </c>
      <c r="E541" s="121"/>
      <c r="F541" s="68" t="s">
        <v>122</v>
      </c>
      <c r="G541" s="131"/>
      <c r="H541" s="132"/>
    </row>
    <row r="542" spans="1:8" ht="60" x14ac:dyDescent="0.2">
      <c r="A542" s="119">
        <v>9</v>
      </c>
      <c r="B542" s="125" t="s">
        <v>217</v>
      </c>
      <c r="C542" s="125"/>
      <c r="D542" s="126" t="s">
        <v>616</v>
      </c>
      <c r="E542" s="121"/>
      <c r="F542" s="68" t="s">
        <v>122</v>
      </c>
      <c r="G542" s="131"/>
      <c r="H542" s="132"/>
    </row>
    <row r="543" spans="1:8" ht="60" x14ac:dyDescent="0.2">
      <c r="A543" s="119">
        <v>10</v>
      </c>
      <c r="B543" s="125" t="s">
        <v>629</v>
      </c>
      <c r="C543" s="125"/>
      <c r="D543" s="126" t="s">
        <v>551</v>
      </c>
      <c r="E543" s="121"/>
      <c r="F543" s="68" t="s">
        <v>122</v>
      </c>
      <c r="G543" s="158"/>
      <c r="H543" s="159"/>
    </row>
    <row r="544" spans="1:8" ht="48.75" x14ac:dyDescent="0.2">
      <c r="A544" s="119">
        <v>11</v>
      </c>
      <c r="B544" s="129" t="s">
        <v>630</v>
      </c>
      <c r="C544" s="129"/>
      <c r="D544" s="130" t="s">
        <v>553</v>
      </c>
      <c r="E544" s="165"/>
      <c r="F544" s="68" t="s">
        <v>122</v>
      </c>
      <c r="G544" s="158"/>
      <c r="H544" s="159"/>
    </row>
    <row r="545" spans="1:8" ht="25.5" x14ac:dyDescent="0.2">
      <c r="A545" s="119">
        <v>12</v>
      </c>
      <c r="B545" s="120" t="s">
        <v>621</v>
      </c>
      <c r="C545" s="120"/>
      <c r="D545" s="120" t="s">
        <v>622</v>
      </c>
      <c r="E545" s="133"/>
      <c r="F545" s="68" t="s">
        <v>122</v>
      </c>
      <c r="G545" s="416"/>
      <c r="H545" s="417"/>
    </row>
    <row r="546" spans="1:8" x14ac:dyDescent="0.2">
      <c r="A546" s="119"/>
      <c r="B546" s="120"/>
      <c r="C546" s="120"/>
      <c r="D546" s="120" t="s">
        <v>609</v>
      </c>
      <c r="E546" s="133"/>
      <c r="F546" s="68" t="s">
        <v>122</v>
      </c>
      <c r="G546" s="131"/>
      <c r="H546" s="132"/>
    </row>
    <row r="547" spans="1:8" ht="25.5" x14ac:dyDescent="0.2">
      <c r="A547" s="119"/>
      <c r="B547" s="120"/>
      <c r="C547" s="120"/>
      <c r="D547" s="120" t="s">
        <v>473</v>
      </c>
      <c r="E547" s="133"/>
      <c r="F547" s="68" t="s">
        <v>122</v>
      </c>
      <c r="G547" s="131"/>
      <c r="H547" s="132"/>
    </row>
    <row r="548" spans="1:8" x14ac:dyDescent="0.2">
      <c r="A548" s="119"/>
      <c r="B548" s="120"/>
      <c r="C548" s="120"/>
      <c r="D548" s="120" t="s">
        <v>474</v>
      </c>
      <c r="E548" s="133"/>
      <c r="F548" s="68" t="s">
        <v>122</v>
      </c>
      <c r="G548" s="131"/>
      <c r="H548" s="132"/>
    </row>
    <row r="549" spans="1:8" x14ac:dyDescent="0.2">
      <c r="A549" s="119"/>
      <c r="B549" s="120"/>
      <c r="C549" s="120"/>
      <c r="D549" s="120"/>
      <c r="E549" s="133"/>
      <c r="F549" s="68" t="s">
        <v>122</v>
      </c>
      <c r="G549" s="131"/>
      <c r="H549" s="132"/>
    </row>
    <row r="550" spans="1:8" x14ac:dyDescent="0.2">
      <c r="A550" s="119"/>
      <c r="B550" s="120"/>
      <c r="C550" s="120"/>
      <c r="D550" s="120"/>
      <c r="E550" s="133"/>
      <c r="F550" s="68" t="s">
        <v>122</v>
      </c>
      <c r="G550" s="131"/>
      <c r="H550" s="132"/>
    </row>
    <row r="551" spans="1:8" x14ac:dyDescent="0.2">
      <c r="A551" s="119"/>
      <c r="B551" s="120"/>
      <c r="C551" s="120"/>
      <c r="D551" s="120"/>
      <c r="E551" s="133"/>
      <c r="F551" s="68" t="s">
        <v>122</v>
      </c>
      <c r="G551" s="131"/>
      <c r="H551" s="132"/>
    </row>
    <row r="552" spans="1:8" x14ac:dyDescent="0.2">
      <c r="A552" s="119"/>
      <c r="B552" s="120"/>
      <c r="C552" s="120"/>
      <c r="D552" s="120"/>
      <c r="E552" s="133"/>
      <c r="F552" s="68" t="s">
        <v>122</v>
      </c>
      <c r="G552" s="131"/>
      <c r="H552" s="132"/>
    </row>
    <row r="553" spans="1:8" x14ac:dyDescent="0.2">
      <c r="A553" s="119"/>
      <c r="B553" s="120"/>
      <c r="C553" s="120"/>
      <c r="D553" s="120"/>
      <c r="E553" s="133"/>
      <c r="F553" s="68" t="s">
        <v>122</v>
      </c>
      <c r="G553" s="131"/>
      <c r="H553" s="132"/>
    </row>
    <row r="554" spans="1:8" x14ac:dyDescent="0.2">
      <c r="A554" s="134"/>
      <c r="B554" s="135" t="s">
        <v>230</v>
      </c>
      <c r="C554" s="135"/>
      <c r="D554" s="136"/>
      <c r="E554" s="137"/>
      <c r="F554" s="68" t="s">
        <v>122</v>
      </c>
      <c r="G554" s="418"/>
      <c r="H554" s="419"/>
    </row>
    <row r="558" spans="1:8" ht="15.75" x14ac:dyDescent="0.2">
      <c r="A558" s="411" t="s">
        <v>654</v>
      </c>
      <c r="B558" s="411"/>
      <c r="C558" s="411"/>
      <c r="D558" s="411"/>
      <c r="E558" s="411"/>
      <c r="F558" s="411"/>
      <c r="G558" s="411"/>
      <c r="H558" s="411"/>
    </row>
    <row r="559" spans="1:8" ht="60" x14ac:dyDescent="0.2">
      <c r="A559" s="85"/>
      <c r="B559" s="86" t="s">
        <v>131</v>
      </c>
      <c r="C559" s="86"/>
      <c r="D559" s="87" t="s">
        <v>655</v>
      </c>
      <c r="E559" s="88"/>
      <c r="F559" s="89" t="s">
        <v>133</v>
      </c>
      <c r="G559" s="90" t="s">
        <v>543</v>
      </c>
      <c r="H559" s="91"/>
    </row>
    <row r="560" spans="1:8" x14ac:dyDescent="0.2">
      <c r="A560" s="92"/>
      <c r="B560" s="93" t="s">
        <v>135</v>
      </c>
      <c r="C560" s="94"/>
      <c r="D560" s="427" t="s">
        <v>136</v>
      </c>
      <c r="E560" s="428"/>
      <c r="F560" s="429"/>
      <c r="G560" s="430"/>
      <c r="H560" s="91"/>
    </row>
    <row r="561" spans="1:8" x14ac:dyDescent="0.2">
      <c r="A561" s="95"/>
      <c r="B561" s="93" t="s">
        <v>137</v>
      </c>
      <c r="C561" s="94"/>
      <c r="D561" s="427" t="s">
        <v>138</v>
      </c>
      <c r="E561" s="428"/>
      <c r="F561" s="429"/>
      <c r="G561" s="430"/>
      <c r="H561" s="91"/>
    </row>
    <row r="562" spans="1:8" x14ac:dyDescent="0.2">
      <c r="A562" s="95"/>
      <c r="B562" s="93" t="s">
        <v>139</v>
      </c>
      <c r="C562" s="96"/>
      <c r="H562" s="91"/>
    </row>
    <row r="563" spans="1:8" x14ac:dyDescent="0.2">
      <c r="A563" s="97"/>
      <c r="B563" s="98" t="s">
        <v>141</v>
      </c>
      <c r="C563" s="99"/>
      <c r="D563" s="431" t="s">
        <v>503</v>
      </c>
      <c r="E563" s="429"/>
      <c r="F563" s="429"/>
      <c r="G563" s="430"/>
      <c r="H563" s="100"/>
    </row>
    <row r="564" spans="1:8" x14ac:dyDescent="0.2">
      <c r="A564" s="101"/>
      <c r="B564" s="102" t="s">
        <v>143</v>
      </c>
      <c r="C564" s="102"/>
      <c r="D564" s="103"/>
      <c r="E564" s="104"/>
      <c r="F564" s="105" t="s">
        <v>145</v>
      </c>
      <c r="G564" s="106"/>
      <c r="H564" s="107"/>
    </row>
    <row r="565" spans="1:8" x14ac:dyDescent="0.2">
      <c r="A565" s="108"/>
      <c r="B565" s="109" t="s">
        <v>146</v>
      </c>
      <c r="C565" s="109"/>
      <c r="D565" s="110" t="s">
        <v>147</v>
      </c>
      <c r="E565" s="111"/>
      <c r="F565" s="112" t="s">
        <v>148</v>
      </c>
      <c r="G565" s="113" t="s">
        <v>439</v>
      </c>
      <c r="H565" s="114"/>
    </row>
    <row r="566" spans="1:8" ht="25.5" x14ac:dyDescent="0.2">
      <c r="A566" s="115" t="s">
        <v>150</v>
      </c>
      <c r="B566" s="116" t="s">
        <v>151</v>
      </c>
      <c r="C566" s="116" t="s">
        <v>544</v>
      </c>
      <c r="D566" s="116" t="s">
        <v>153</v>
      </c>
      <c r="E566" s="116" t="s">
        <v>545</v>
      </c>
      <c r="F566" s="117" t="s">
        <v>113</v>
      </c>
      <c r="G566" s="423" t="s">
        <v>155</v>
      </c>
      <c r="H566" s="424"/>
    </row>
    <row r="567" spans="1:8" ht="24" x14ac:dyDescent="0.2">
      <c r="A567" s="119">
        <v>1</v>
      </c>
      <c r="B567" s="125" t="s">
        <v>159</v>
      </c>
      <c r="C567" s="125"/>
      <c r="D567" s="126" t="s">
        <v>161</v>
      </c>
      <c r="E567" s="121"/>
      <c r="F567" s="68" t="s">
        <v>122</v>
      </c>
      <c r="G567" s="123"/>
      <c r="H567" s="124"/>
    </row>
    <row r="568" spans="1:8" ht="36" x14ac:dyDescent="0.2">
      <c r="A568" s="119">
        <v>2</v>
      </c>
      <c r="B568" s="125" t="s">
        <v>217</v>
      </c>
      <c r="C568" s="125"/>
      <c r="D568" s="126" t="s">
        <v>214</v>
      </c>
      <c r="E568" s="121"/>
      <c r="F568" s="68" t="s">
        <v>122</v>
      </c>
      <c r="G568" s="123"/>
      <c r="H568" s="124"/>
    </row>
    <row r="569" spans="1:8" ht="48" x14ac:dyDescent="0.2">
      <c r="A569" s="119">
        <v>3</v>
      </c>
      <c r="B569" s="125" t="s">
        <v>619</v>
      </c>
      <c r="C569" s="125"/>
      <c r="D569" s="126" t="s">
        <v>551</v>
      </c>
      <c r="E569" s="121"/>
      <c r="F569" s="68" t="s">
        <v>122</v>
      </c>
      <c r="G569" s="123"/>
      <c r="H569" s="124"/>
    </row>
    <row r="570" spans="1:8" ht="36.75" x14ac:dyDescent="0.2">
      <c r="A570" s="119">
        <v>4</v>
      </c>
      <c r="B570" s="129" t="s">
        <v>620</v>
      </c>
      <c r="C570" s="129"/>
      <c r="D570" s="130" t="s">
        <v>553</v>
      </c>
      <c r="E570" s="165"/>
      <c r="F570" s="68" t="s">
        <v>122</v>
      </c>
      <c r="G570" s="416"/>
      <c r="H570" s="417"/>
    </row>
    <row r="571" spans="1:8" x14ac:dyDescent="0.2">
      <c r="A571" s="119"/>
      <c r="B571" s="150"/>
      <c r="C571" s="150"/>
      <c r="D571" s="74" t="s">
        <v>164</v>
      </c>
      <c r="E571" s="151"/>
      <c r="F571" s="68" t="s">
        <v>122</v>
      </c>
      <c r="G571" s="416"/>
      <c r="H571" s="417"/>
    </row>
    <row r="572" spans="1:8" x14ac:dyDescent="0.2">
      <c r="A572" s="119"/>
      <c r="B572" s="142"/>
      <c r="C572" s="120"/>
      <c r="D572" s="120" t="s">
        <v>166</v>
      </c>
      <c r="E572" s="133"/>
      <c r="F572" s="68" t="s">
        <v>122</v>
      </c>
      <c r="G572" s="416"/>
      <c r="H572" s="417"/>
    </row>
    <row r="573" spans="1:8" x14ac:dyDescent="0.2">
      <c r="A573" s="119"/>
      <c r="B573" s="142"/>
      <c r="C573" s="120"/>
      <c r="D573" s="120" t="s">
        <v>567</v>
      </c>
      <c r="E573" s="133"/>
      <c r="F573" s="68" t="s">
        <v>122</v>
      </c>
      <c r="G573" s="416"/>
      <c r="H573" s="417"/>
    </row>
    <row r="574" spans="1:8" x14ac:dyDescent="0.2">
      <c r="A574" s="119"/>
      <c r="B574" s="142"/>
      <c r="C574" s="120"/>
      <c r="D574" s="120" t="s">
        <v>168</v>
      </c>
      <c r="E574" s="133"/>
      <c r="F574" s="68"/>
      <c r="G574" s="131"/>
      <c r="H574" s="132"/>
    </row>
    <row r="575" spans="1:8" x14ac:dyDescent="0.2">
      <c r="A575" s="119"/>
      <c r="B575" s="142"/>
      <c r="C575" s="120"/>
      <c r="D575" s="120" t="s">
        <v>169</v>
      </c>
      <c r="E575" s="133"/>
      <c r="F575" s="68" t="s">
        <v>122</v>
      </c>
      <c r="G575" s="416"/>
      <c r="H575" s="417"/>
    </row>
    <row r="576" spans="1:8" x14ac:dyDescent="0.2">
      <c r="A576" s="119"/>
      <c r="B576" s="142"/>
      <c r="C576" s="120"/>
      <c r="D576" s="120" t="s">
        <v>591</v>
      </c>
      <c r="E576" s="133"/>
      <c r="F576" s="68" t="s">
        <v>122</v>
      </c>
      <c r="G576" s="416"/>
      <c r="H576" s="417"/>
    </row>
    <row r="577" spans="1:8" ht="25.5" x14ac:dyDescent="0.2">
      <c r="A577" s="119"/>
      <c r="B577" s="142"/>
      <c r="C577" s="120"/>
      <c r="D577" s="120" t="s">
        <v>555</v>
      </c>
      <c r="E577" s="133"/>
      <c r="F577" s="68" t="s">
        <v>122</v>
      </c>
      <c r="G577" s="416"/>
      <c r="H577" s="417"/>
    </row>
    <row r="578" spans="1:8" ht="25.5" x14ac:dyDescent="0.2">
      <c r="A578" s="119"/>
      <c r="B578" s="120"/>
      <c r="C578" s="120"/>
      <c r="D578" s="120" t="s">
        <v>556</v>
      </c>
      <c r="E578" s="133"/>
      <c r="F578" s="68" t="s">
        <v>122</v>
      </c>
      <c r="G578" s="416"/>
      <c r="H578" s="417"/>
    </row>
    <row r="579" spans="1:8" ht="25.5" x14ac:dyDescent="0.2">
      <c r="A579" s="119"/>
      <c r="B579" s="120"/>
      <c r="C579" s="120"/>
      <c r="D579" s="120" t="s">
        <v>557</v>
      </c>
      <c r="E579" s="133"/>
      <c r="F579" s="68" t="s">
        <v>122</v>
      </c>
      <c r="G579" s="131"/>
      <c r="H579" s="132"/>
    </row>
    <row r="580" spans="1:8" ht="25.5" x14ac:dyDescent="0.2">
      <c r="A580" s="119"/>
      <c r="B580" s="120"/>
      <c r="C580" s="120"/>
      <c r="D580" s="120" t="s">
        <v>558</v>
      </c>
      <c r="E580" s="133"/>
      <c r="F580" s="68" t="s">
        <v>122</v>
      </c>
      <c r="G580" s="131"/>
      <c r="H580" s="132"/>
    </row>
    <row r="581" spans="1:8" ht="25.5" x14ac:dyDescent="0.2">
      <c r="A581" s="119">
        <v>5</v>
      </c>
      <c r="B581" s="120" t="s">
        <v>621</v>
      </c>
      <c r="C581" s="120"/>
      <c r="D581" s="120" t="s">
        <v>622</v>
      </c>
      <c r="E581" s="133"/>
      <c r="F581" s="68" t="s">
        <v>122</v>
      </c>
      <c r="G581" s="416"/>
      <c r="H581" s="417"/>
    </row>
    <row r="582" spans="1:8" x14ac:dyDescent="0.2">
      <c r="A582" s="119"/>
      <c r="B582" s="120"/>
      <c r="C582" s="120"/>
      <c r="D582" s="120" t="s">
        <v>623</v>
      </c>
      <c r="E582" s="133"/>
      <c r="F582" s="68"/>
      <c r="G582" s="131"/>
      <c r="H582" s="132"/>
    </row>
    <row r="583" spans="1:8" x14ac:dyDescent="0.2">
      <c r="A583" s="119"/>
      <c r="B583" s="120"/>
      <c r="C583" s="120"/>
      <c r="D583" s="120" t="s">
        <v>651</v>
      </c>
      <c r="E583" s="133"/>
      <c r="F583" s="68" t="s">
        <v>122</v>
      </c>
      <c r="G583" s="131"/>
      <c r="H583" s="132"/>
    </row>
    <row r="584" spans="1:8" x14ac:dyDescent="0.2">
      <c r="A584" s="119"/>
      <c r="B584" s="120"/>
      <c r="C584" s="120"/>
      <c r="D584" s="120" t="s">
        <v>474</v>
      </c>
      <c r="E584" s="133"/>
      <c r="F584" s="68" t="s">
        <v>122</v>
      </c>
      <c r="G584" s="131"/>
      <c r="H584" s="132"/>
    </row>
    <row r="585" spans="1:8" x14ac:dyDescent="0.2">
      <c r="A585" s="119"/>
      <c r="B585" s="120"/>
      <c r="C585" s="120"/>
      <c r="D585" s="120" t="s">
        <v>652</v>
      </c>
      <c r="E585" s="133"/>
      <c r="F585" s="68" t="s">
        <v>122</v>
      </c>
      <c r="G585" s="131"/>
      <c r="H585" s="132"/>
    </row>
    <row r="586" spans="1:8" x14ac:dyDescent="0.2">
      <c r="A586" s="119"/>
      <c r="B586" s="120"/>
      <c r="C586" s="120"/>
      <c r="D586" s="120" t="s">
        <v>653</v>
      </c>
      <c r="E586" s="133"/>
      <c r="F586" s="68" t="s">
        <v>122</v>
      </c>
      <c r="G586" s="131"/>
      <c r="H586" s="132"/>
    </row>
    <row r="587" spans="1:8" x14ac:dyDescent="0.2">
      <c r="A587" s="119">
        <v>6</v>
      </c>
      <c r="B587" s="120" t="s">
        <v>656</v>
      </c>
      <c r="C587" s="120"/>
      <c r="D587" s="120" t="s">
        <v>634</v>
      </c>
      <c r="E587" s="133"/>
      <c r="F587" s="68" t="s">
        <v>122</v>
      </c>
      <c r="G587" s="131"/>
      <c r="H587" s="132"/>
    </row>
    <row r="588" spans="1:8" x14ac:dyDescent="0.2">
      <c r="A588" s="119"/>
      <c r="B588" s="120"/>
      <c r="C588" s="120"/>
      <c r="D588" s="120" t="s">
        <v>657</v>
      </c>
      <c r="E588" s="133"/>
      <c r="F588" s="68"/>
      <c r="G588" s="131"/>
      <c r="H588" s="132"/>
    </row>
    <row r="589" spans="1:8" x14ac:dyDescent="0.2">
      <c r="A589" s="119"/>
      <c r="B589" s="120"/>
      <c r="C589" s="120"/>
      <c r="D589" s="120" t="s">
        <v>658</v>
      </c>
      <c r="E589" s="133"/>
      <c r="F589" s="68"/>
      <c r="G589" s="131"/>
      <c r="H589" s="132"/>
    </row>
    <row r="590" spans="1:8" ht="25.5" x14ac:dyDescent="0.2">
      <c r="A590" s="119">
        <v>7</v>
      </c>
      <c r="B590" s="120" t="s">
        <v>209</v>
      </c>
      <c r="C590" s="120"/>
      <c r="D590" s="120" t="s">
        <v>210</v>
      </c>
      <c r="E590" s="133"/>
      <c r="F590" s="68" t="s">
        <v>122</v>
      </c>
      <c r="G590" s="434"/>
      <c r="H590" s="435"/>
    </row>
    <row r="591" spans="1:8" x14ac:dyDescent="0.2">
      <c r="A591" s="119"/>
      <c r="B591" s="120"/>
      <c r="C591" s="120"/>
      <c r="D591" s="120" t="s">
        <v>585</v>
      </c>
      <c r="E591" s="133"/>
      <c r="F591" s="68" t="s">
        <v>122</v>
      </c>
      <c r="G591" s="131"/>
      <c r="H591" s="132"/>
    </row>
    <row r="592" spans="1:8" ht="24" x14ac:dyDescent="0.2">
      <c r="A592" s="119">
        <v>8</v>
      </c>
      <c r="B592" s="125" t="s">
        <v>586</v>
      </c>
      <c r="C592" s="125"/>
      <c r="D592" s="126" t="s">
        <v>161</v>
      </c>
      <c r="E592" s="121"/>
      <c r="F592" s="68" t="s">
        <v>122</v>
      </c>
      <c r="G592" s="131"/>
      <c r="H592" s="132"/>
    </row>
    <row r="593" spans="1:8" ht="60" x14ac:dyDescent="0.2">
      <c r="A593" s="119">
        <v>9</v>
      </c>
      <c r="B593" s="125" t="s">
        <v>217</v>
      </c>
      <c r="C593" s="125"/>
      <c r="D593" s="126" t="s">
        <v>616</v>
      </c>
      <c r="E593" s="121"/>
      <c r="F593" s="68" t="s">
        <v>122</v>
      </c>
      <c r="G593" s="131"/>
      <c r="H593" s="132"/>
    </row>
    <row r="594" spans="1:8" ht="60" x14ac:dyDescent="0.2">
      <c r="A594" s="119">
        <v>10</v>
      </c>
      <c r="B594" s="125" t="s">
        <v>629</v>
      </c>
      <c r="C594" s="125"/>
      <c r="D594" s="126" t="s">
        <v>551</v>
      </c>
      <c r="E594" s="121"/>
      <c r="F594" s="68" t="s">
        <v>122</v>
      </c>
      <c r="G594" s="158"/>
      <c r="H594" s="159"/>
    </row>
    <row r="595" spans="1:8" ht="48.75" x14ac:dyDescent="0.2">
      <c r="A595" s="119">
        <v>11</v>
      </c>
      <c r="B595" s="129" t="s">
        <v>630</v>
      </c>
      <c r="C595" s="129"/>
      <c r="D595" s="130" t="s">
        <v>553</v>
      </c>
      <c r="E595" s="165"/>
      <c r="F595" s="68" t="s">
        <v>122</v>
      </c>
      <c r="G595" s="158"/>
      <c r="H595" s="159"/>
    </row>
    <row r="596" spans="1:8" ht="25.5" x14ac:dyDescent="0.2">
      <c r="A596" s="119">
        <v>12</v>
      </c>
      <c r="B596" s="120" t="s">
        <v>621</v>
      </c>
      <c r="C596" s="120"/>
      <c r="D596" s="120" t="s">
        <v>622</v>
      </c>
      <c r="E596" s="133"/>
      <c r="F596" s="68" t="s">
        <v>122</v>
      </c>
      <c r="G596" s="416"/>
      <c r="H596" s="417"/>
    </row>
    <row r="597" spans="1:8" x14ac:dyDescent="0.2">
      <c r="A597" s="119"/>
      <c r="B597" s="120"/>
      <c r="C597" s="120"/>
      <c r="D597" s="120" t="s">
        <v>609</v>
      </c>
      <c r="E597" s="133"/>
      <c r="F597" s="68" t="s">
        <v>122</v>
      </c>
      <c r="G597" s="131"/>
      <c r="H597" s="132"/>
    </row>
    <row r="598" spans="1:8" ht="25.5" x14ac:dyDescent="0.2">
      <c r="A598" s="119"/>
      <c r="B598" s="120"/>
      <c r="C598" s="120"/>
      <c r="D598" s="120" t="s">
        <v>473</v>
      </c>
      <c r="E598" s="133"/>
      <c r="F598" s="68" t="s">
        <v>122</v>
      </c>
      <c r="G598" s="131"/>
      <c r="H598" s="132"/>
    </row>
    <row r="599" spans="1:8" x14ac:dyDescent="0.2">
      <c r="A599" s="119"/>
      <c r="B599" s="120"/>
      <c r="C599" s="120"/>
      <c r="D599" s="120" t="s">
        <v>474</v>
      </c>
      <c r="E599" s="133"/>
      <c r="F599" s="68" t="s">
        <v>122</v>
      </c>
      <c r="G599" s="131"/>
      <c r="H599" s="132"/>
    </row>
    <row r="600" spans="1:8" x14ac:dyDescent="0.2">
      <c r="A600" s="119"/>
      <c r="B600" s="120"/>
      <c r="C600" s="120"/>
      <c r="D600" s="120"/>
      <c r="E600" s="133"/>
      <c r="F600" s="68" t="s">
        <v>122</v>
      </c>
      <c r="G600" s="131"/>
      <c r="H600" s="132"/>
    </row>
    <row r="601" spans="1:8" x14ac:dyDescent="0.2">
      <c r="A601" s="119"/>
      <c r="B601" s="120"/>
      <c r="C601" s="120"/>
      <c r="D601" s="120"/>
      <c r="E601" s="133"/>
      <c r="F601" s="68" t="s">
        <v>122</v>
      </c>
      <c r="G601" s="131"/>
      <c r="H601" s="132"/>
    </row>
    <row r="602" spans="1:8" x14ac:dyDescent="0.2">
      <c r="A602" s="119"/>
      <c r="B602" s="120"/>
      <c r="C602" s="120"/>
      <c r="D602" s="120"/>
      <c r="E602" s="133"/>
      <c r="F602" s="68" t="s">
        <v>122</v>
      </c>
      <c r="G602" s="131"/>
      <c r="H602" s="132"/>
    </row>
    <row r="603" spans="1:8" x14ac:dyDescent="0.2">
      <c r="A603" s="119"/>
      <c r="B603" s="120"/>
      <c r="C603" s="120"/>
      <c r="D603" s="120"/>
      <c r="E603" s="133"/>
      <c r="F603" s="68" t="s">
        <v>122</v>
      </c>
      <c r="G603" s="131"/>
      <c r="H603" s="132"/>
    </row>
    <row r="604" spans="1:8" x14ac:dyDescent="0.2">
      <c r="A604" s="119"/>
      <c r="B604" s="120"/>
      <c r="C604" s="120"/>
      <c r="D604" s="120"/>
      <c r="E604" s="133"/>
      <c r="F604" s="68" t="s">
        <v>122</v>
      </c>
      <c r="G604" s="131"/>
      <c r="H604" s="132"/>
    </row>
    <row r="605" spans="1:8" x14ac:dyDescent="0.2">
      <c r="A605" s="134"/>
      <c r="B605" s="135" t="s">
        <v>230</v>
      </c>
      <c r="C605" s="135"/>
      <c r="D605" s="136"/>
      <c r="E605" s="137"/>
      <c r="F605" s="68" t="s">
        <v>122</v>
      </c>
      <c r="G605" s="418"/>
      <c r="H605" s="419"/>
    </row>
    <row r="609" spans="1:8" ht="15.75" x14ac:dyDescent="0.2">
      <c r="A609" s="411" t="s">
        <v>659</v>
      </c>
      <c r="B609" s="411"/>
      <c r="C609" s="411"/>
      <c r="D609" s="411"/>
      <c r="E609" s="411"/>
      <c r="F609" s="411"/>
      <c r="G609" s="411"/>
      <c r="H609" s="411"/>
    </row>
    <row r="610" spans="1:8" ht="60" x14ac:dyDescent="0.2">
      <c r="A610" s="85"/>
      <c r="B610" s="86" t="s">
        <v>131</v>
      </c>
      <c r="C610" s="86"/>
      <c r="D610" s="87" t="s">
        <v>660</v>
      </c>
      <c r="E610" s="88"/>
      <c r="F610" s="89" t="s">
        <v>133</v>
      </c>
      <c r="G610" s="90" t="s">
        <v>543</v>
      </c>
      <c r="H610" s="91"/>
    </row>
    <row r="611" spans="1:8" x14ac:dyDescent="0.2">
      <c r="A611" s="92"/>
      <c r="B611" s="93" t="s">
        <v>135</v>
      </c>
      <c r="C611" s="94"/>
      <c r="D611" s="427" t="s">
        <v>136</v>
      </c>
      <c r="E611" s="428"/>
      <c r="F611" s="429"/>
      <c r="G611" s="430"/>
      <c r="H611" s="91"/>
    </row>
    <row r="612" spans="1:8" x14ac:dyDescent="0.2">
      <c r="A612" s="95"/>
      <c r="B612" s="93" t="s">
        <v>137</v>
      </c>
      <c r="C612" s="94"/>
      <c r="D612" s="427" t="s">
        <v>138</v>
      </c>
      <c r="E612" s="428"/>
      <c r="F612" s="429"/>
      <c r="G612" s="430"/>
      <c r="H612" s="91"/>
    </row>
    <row r="613" spans="1:8" x14ac:dyDescent="0.2">
      <c r="A613" s="95"/>
      <c r="B613" s="93" t="s">
        <v>139</v>
      </c>
      <c r="C613" s="96"/>
      <c r="H613" s="91"/>
    </row>
    <row r="614" spans="1:8" x14ac:dyDescent="0.2">
      <c r="A614" s="97"/>
      <c r="B614" s="98" t="s">
        <v>141</v>
      </c>
      <c r="C614" s="99"/>
      <c r="D614" s="431" t="s">
        <v>503</v>
      </c>
      <c r="E614" s="429"/>
      <c r="F614" s="429"/>
      <c r="G614" s="430"/>
      <c r="H614" s="100"/>
    </row>
    <row r="615" spans="1:8" x14ac:dyDescent="0.2">
      <c r="A615" s="101"/>
      <c r="B615" s="102" t="s">
        <v>143</v>
      </c>
      <c r="C615" s="102"/>
      <c r="D615" s="103"/>
      <c r="E615" s="104"/>
      <c r="F615" s="105" t="s">
        <v>145</v>
      </c>
      <c r="G615" s="106"/>
      <c r="H615" s="107"/>
    </row>
    <row r="616" spans="1:8" x14ac:dyDescent="0.2">
      <c r="A616" s="108"/>
      <c r="B616" s="109" t="s">
        <v>146</v>
      </c>
      <c r="C616" s="109"/>
      <c r="D616" s="110" t="s">
        <v>147</v>
      </c>
      <c r="E616" s="111"/>
      <c r="F616" s="112" t="s">
        <v>148</v>
      </c>
      <c r="G616" s="113" t="s">
        <v>439</v>
      </c>
      <c r="H616" s="114"/>
    </row>
    <row r="617" spans="1:8" ht="25.5" x14ac:dyDescent="0.2">
      <c r="A617" s="115" t="s">
        <v>150</v>
      </c>
      <c r="B617" s="116" t="s">
        <v>151</v>
      </c>
      <c r="C617" s="116" t="s">
        <v>544</v>
      </c>
      <c r="D617" s="116" t="s">
        <v>153</v>
      </c>
      <c r="E617" s="116" t="s">
        <v>545</v>
      </c>
      <c r="F617" s="117" t="s">
        <v>113</v>
      </c>
      <c r="G617" s="423" t="s">
        <v>155</v>
      </c>
      <c r="H617" s="424"/>
    </row>
    <row r="618" spans="1:8" ht="24" x14ac:dyDescent="0.2">
      <c r="A618" s="119">
        <v>1</v>
      </c>
      <c r="B618" s="125" t="s">
        <v>159</v>
      </c>
      <c r="C618" s="125"/>
      <c r="D618" s="126" t="s">
        <v>161</v>
      </c>
      <c r="E618" s="121"/>
      <c r="F618" s="68" t="s">
        <v>122</v>
      </c>
      <c r="G618" s="123"/>
      <c r="H618" s="124"/>
    </row>
    <row r="619" spans="1:8" ht="36" x14ac:dyDescent="0.2">
      <c r="A619" s="119">
        <v>2</v>
      </c>
      <c r="B619" s="125" t="s">
        <v>217</v>
      </c>
      <c r="C619" s="125"/>
      <c r="D619" s="126" t="s">
        <v>214</v>
      </c>
      <c r="E619" s="121"/>
      <c r="F619" s="68" t="s">
        <v>122</v>
      </c>
      <c r="G619" s="123"/>
      <c r="H619" s="124"/>
    </row>
    <row r="620" spans="1:8" ht="48" x14ac:dyDescent="0.2">
      <c r="A620" s="119">
        <v>3</v>
      </c>
      <c r="B620" s="125" t="s">
        <v>619</v>
      </c>
      <c r="C620" s="125"/>
      <c r="D620" s="126" t="s">
        <v>551</v>
      </c>
      <c r="E620" s="121"/>
      <c r="F620" s="68" t="s">
        <v>122</v>
      </c>
      <c r="G620" s="123"/>
      <c r="H620" s="124"/>
    </row>
    <row r="621" spans="1:8" ht="36.75" x14ac:dyDescent="0.2">
      <c r="A621" s="119">
        <v>4</v>
      </c>
      <c r="B621" s="129" t="s">
        <v>620</v>
      </c>
      <c r="C621" s="129"/>
      <c r="D621" s="130" t="s">
        <v>553</v>
      </c>
      <c r="E621" s="165"/>
      <c r="F621" s="68" t="s">
        <v>122</v>
      </c>
      <c r="G621" s="416"/>
      <c r="H621" s="417"/>
    </row>
    <row r="622" spans="1:8" x14ac:dyDescent="0.2">
      <c r="A622" s="119"/>
      <c r="B622" s="150"/>
      <c r="C622" s="150"/>
      <c r="D622" s="74" t="s">
        <v>164</v>
      </c>
      <c r="E622" s="151"/>
      <c r="F622" s="68" t="s">
        <v>122</v>
      </c>
      <c r="G622" s="416"/>
      <c r="H622" s="417"/>
    </row>
    <row r="623" spans="1:8" x14ac:dyDescent="0.2">
      <c r="A623" s="119"/>
      <c r="B623" s="142"/>
      <c r="C623" s="120"/>
      <c r="D623" s="120" t="s">
        <v>166</v>
      </c>
      <c r="E623" s="133"/>
      <c r="F623" s="68" t="s">
        <v>122</v>
      </c>
      <c r="G623" s="416"/>
      <c r="H623" s="417"/>
    </row>
    <row r="624" spans="1:8" x14ac:dyDescent="0.2">
      <c r="A624" s="119"/>
      <c r="B624" s="142"/>
      <c r="C624" s="120"/>
      <c r="D624" s="120" t="s">
        <v>567</v>
      </c>
      <c r="E624" s="133"/>
      <c r="F624" s="68" t="s">
        <v>122</v>
      </c>
      <c r="G624" s="416"/>
      <c r="H624" s="417"/>
    </row>
    <row r="625" spans="1:8" x14ac:dyDescent="0.2">
      <c r="A625" s="119"/>
      <c r="B625" s="142"/>
      <c r="C625" s="120"/>
      <c r="D625" s="120" t="s">
        <v>168</v>
      </c>
      <c r="E625" s="133"/>
      <c r="F625" s="68"/>
      <c r="G625" s="131"/>
      <c r="H625" s="132"/>
    </row>
    <row r="626" spans="1:8" x14ac:dyDescent="0.2">
      <c r="A626" s="119"/>
      <c r="B626" s="142"/>
      <c r="C626" s="120"/>
      <c r="D626" s="120" t="s">
        <v>169</v>
      </c>
      <c r="E626" s="133"/>
      <c r="F626" s="68" t="s">
        <v>122</v>
      </c>
      <c r="G626" s="416"/>
      <c r="H626" s="417"/>
    </row>
    <row r="627" spans="1:8" x14ac:dyDescent="0.2">
      <c r="A627" s="119"/>
      <c r="B627" s="142"/>
      <c r="C627" s="120"/>
      <c r="D627" s="120" t="s">
        <v>591</v>
      </c>
      <c r="E627" s="133"/>
      <c r="F627" s="68" t="s">
        <v>122</v>
      </c>
      <c r="G627" s="416"/>
      <c r="H627" s="417"/>
    </row>
    <row r="628" spans="1:8" ht="25.5" x14ac:dyDescent="0.2">
      <c r="A628" s="119"/>
      <c r="B628" s="142"/>
      <c r="C628" s="120"/>
      <c r="D628" s="120" t="s">
        <v>555</v>
      </c>
      <c r="E628" s="133"/>
      <c r="F628" s="68" t="s">
        <v>122</v>
      </c>
      <c r="G628" s="416"/>
      <c r="H628" s="417"/>
    </row>
    <row r="629" spans="1:8" ht="25.5" x14ac:dyDescent="0.2">
      <c r="A629" s="119"/>
      <c r="B629" s="120"/>
      <c r="C629" s="120"/>
      <c r="D629" s="120" t="s">
        <v>556</v>
      </c>
      <c r="E629" s="133"/>
      <c r="F629" s="68" t="s">
        <v>122</v>
      </c>
      <c r="G629" s="416"/>
      <c r="H629" s="417"/>
    </row>
    <row r="630" spans="1:8" ht="25.5" x14ac:dyDescent="0.2">
      <c r="A630" s="119"/>
      <c r="B630" s="120"/>
      <c r="C630" s="120"/>
      <c r="D630" s="120" t="s">
        <v>557</v>
      </c>
      <c r="E630" s="133"/>
      <c r="F630" s="68" t="s">
        <v>122</v>
      </c>
      <c r="G630" s="131"/>
      <c r="H630" s="132"/>
    </row>
    <row r="631" spans="1:8" ht="25.5" x14ac:dyDescent="0.2">
      <c r="A631" s="119"/>
      <c r="B631" s="120"/>
      <c r="C631" s="120"/>
      <c r="D631" s="120" t="s">
        <v>558</v>
      </c>
      <c r="E631" s="133"/>
      <c r="F631" s="68" t="s">
        <v>122</v>
      </c>
      <c r="G631" s="131"/>
      <c r="H631" s="132"/>
    </row>
    <row r="632" spans="1:8" ht="25.5" x14ac:dyDescent="0.2">
      <c r="A632" s="119">
        <v>5</v>
      </c>
      <c r="B632" s="120" t="s">
        <v>621</v>
      </c>
      <c r="C632" s="120"/>
      <c r="D632" s="120" t="s">
        <v>622</v>
      </c>
      <c r="E632" s="133"/>
      <c r="F632" s="68" t="s">
        <v>122</v>
      </c>
      <c r="G632" s="416"/>
      <c r="H632" s="417"/>
    </row>
    <row r="633" spans="1:8" x14ac:dyDescent="0.2">
      <c r="A633" s="119"/>
      <c r="B633" s="120"/>
      <c r="C633" s="120"/>
      <c r="D633" s="120" t="s">
        <v>623</v>
      </c>
      <c r="E633" s="133"/>
      <c r="F633" s="68" t="s">
        <v>122</v>
      </c>
      <c r="G633" s="131"/>
      <c r="H633" s="132"/>
    </row>
    <row r="634" spans="1:8" x14ac:dyDescent="0.2">
      <c r="A634" s="119"/>
      <c r="B634" s="120"/>
      <c r="C634" s="120"/>
      <c r="D634" s="120" t="s">
        <v>651</v>
      </c>
      <c r="E634" s="133"/>
      <c r="F634" s="68" t="s">
        <v>122</v>
      </c>
      <c r="G634" s="131"/>
      <c r="H634" s="132"/>
    </row>
    <row r="635" spans="1:8" x14ac:dyDescent="0.2">
      <c r="A635" s="119"/>
      <c r="B635" s="120"/>
      <c r="C635" s="120"/>
      <c r="D635" s="120" t="s">
        <v>474</v>
      </c>
      <c r="E635" s="133"/>
      <c r="F635" s="68" t="s">
        <v>122</v>
      </c>
      <c r="G635" s="131"/>
      <c r="H635" s="132"/>
    </row>
    <row r="636" spans="1:8" x14ac:dyDescent="0.2">
      <c r="A636" s="119"/>
      <c r="B636" s="120"/>
      <c r="C636" s="120"/>
      <c r="D636" s="120" t="s">
        <v>652</v>
      </c>
      <c r="E636" s="133"/>
      <c r="F636" s="68" t="s">
        <v>122</v>
      </c>
      <c r="G636" s="131"/>
      <c r="H636" s="132"/>
    </row>
    <row r="637" spans="1:8" x14ac:dyDescent="0.2">
      <c r="A637" s="119"/>
      <c r="B637" s="120"/>
      <c r="C637" s="120"/>
      <c r="D637" s="120" t="s">
        <v>653</v>
      </c>
      <c r="E637" s="133"/>
      <c r="F637" s="68" t="s">
        <v>122</v>
      </c>
      <c r="G637" s="131"/>
      <c r="H637" s="132"/>
    </row>
    <row r="638" spans="1:8" x14ac:dyDescent="0.2">
      <c r="A638" s="119">
        <v>7</v>
      </c>
      <c r="B638" s="120" t="s">
        <v>643</v>
      </c>
      <c r="C638" s="120"/>
      <c r="D638" s="120" t="s">
        <v>661</v>
      </c>
      <c r="E638" s="133"/>
      <c r="F638" s="68" t="s">
        <v>122</v>
      </c>
      <c r="G638" s="131"/>
      <c r="H638" s="132"/>
    </row>
    <row r="639" spans="1:8" x14ac:dyDescent="0.2">
      <c r="A639" s="119"/>
      <c r="B639" s="120"/>
      <c r="C639" s="120"/>
      <c r="D639" s="120" t="s">
        <v>644</v>
      </c>
      <c r="E639" s="133"/>
      <c r="F639" s="68"/>
      <c r="G639" s="131"/>
      <c r="H639" s="132"/>
    </row>
    <row r="640" spans="1:8" x14ac:dyDescent="0.2">
      <c r="A640" s="119">
        <v>8</v>
      </c>
      <c r="B640" s="120" t="s">
        <v>662</v>
      </c>
      <c r="C640" s="120"/>
      <c r="D640" s="120" t="s">
        <v>663</v>
      </c>
      <c r="E640" s="133"/>
      <c r="F640" s="68"/>
      <c r="G640" s="131"/>
      <c r="H640" s="132"/>
    </row>
    <row r="641" spans="1:8" ht="25.5" x14ac:dyDescent="0.2">
      <c r="A641" s="119">
        <v>9</v>
      </c>
      <c r="B641" s="120" t="s">
        <v>664</v>
      </c>
      <c r="C641" s="120"/>
      <c r="D641" s="120" t="s">
        <v>665</v>
      </c>
      <c r="E641" s="133"/>
      <c r="F641" s="68"/>
      <c r="G641" s="131"/>
      <c r="H641" s="132"/>
    </row>
    <row r="642" spans="1:8" ht="25.5" x14ac:dyDescent="0.2">
      <c r="A642" s="119">
        <v>10</v>
      </c>
      <c r="B642" s="120" t="s">
        <v>209</v>
      </c>
      <c r="C642" s="120"/>
      <c r="D642" s="120" t="s">
        <v>210</v>
      </c>
      <c r="E642" s="133"/>
      <c r="F642" s="68" t="s">
        <v>122</v>
      </c>
      <c r="G642" s="434"/>
      <c r="H642" s="435"/>
    </row>
    <row r="643" spans="1:8" x14ac:dyDescent="0.2">
      <c r="A643" s="119"/>
      <c r="B643" s="120"/>
      <c r="C643" s="120"/>
      <c r="D643" s="120" t="s">
        <v>585</v>
      </c>
      <c r="E643" s="133"/>
      <c r="F643" s="68" t="s">
        <v>122</v>
      </c>
      <c r="G643" s="131"/>
      <c r="H643" s="132"/>
    </row>
    <row r="644" spans="1:8" ht="24" x14ac:dyDescent="0.2">
      <c r="A644" s="119">
        <v>11</v>
      </c>
      <c r="B644" s="125" t="s">
        <v>586</v>
      </c>
      <c r="C644" s="125"/>
      <c r="D644" s="126" t="s">
        <v>161</v>
      </c>
      <c r="E644" s="121"/>
      <c r="F644" s="68" t="s">
        <v>122</v>
      </c>
      <c r="G644" s="131"/>
      <c r="H644" s="132"/>
    </row>
    <row r="645" spans="1:8" ht="60" x14ac:dyDescent="0.2">
      <c r="A645" s="119">
        <v>12</v>
      </c>
      <c r="B645" s="125" t="s">
        <v>217</v>
      </c>
      <c r="C645" s="125"/>
      <c r="D645" s="126" t="s">
        <v>616</v>
      </c>
      <c r="E645" s="121"/>
      <c r="F645" s="68" t="s">
        <v>122</v>
      </c>
      <c r="G645" s="131"/>
      <c r="H645" s="132"/>
    </row>
    <row r="646" spans="1:8" ht="60" x14ac:dyDescent="0.2">
      <c r="A646" s="119">
        <v>13</v>
      </c>
      <c r="B646" s="125" t="s">
        <v>629</v>
      </c>
      <c r="C646" s="125"/>
      <c r="D646" s="126" t="s">
        <v>551</v>
      </c>
      <c r="E646" s="121"/>
      <c r="F646" s="68" t="s">
        <v>122</v>
      </c>
      <c r="G646" s="158"/>
      <c r="H646" s="159"/>
    </row>
    <row r="647" spans="1:8" ht="48.75" x14ac:dyDescent="0.2">
      <c r="A647" s="119">
        <v>14</v>
      </c>
      <c r="B647" s="129" t="s">
        <v>630</v>
      </c>
      <c r="C647" s="129"/>
      <c r="D647" s="130" t="s">
        <v>553</v>
      </c>
      <c r="E647" s="165"/>
      <c r="F647" s="68" t="s">
        <v>122</v>
      </c>
      <c r="G647" s="158"/>
      <c r="H647" s="159"/>
    </row>
    <row r="648" spans="1:8" ht="25.5" x14ac:dyDescent="0.2">
      <c r="A648" s="119">
        <v>15</v>
      </c>
      <c r="B648" s="120" t="s">
        <v>621</v>
      </c>
      <c r="C648" s="120"/>
      <c r="D648" s="120" t="s">
        <v>622</v>
      </c>
      <c r="E648" s="133"/>
      <c r="F648" s="68" t="s">
        <v>122</v>
      </c>
      <c r="G648" s="416"/>
      <c r="H648" s="417"/>
    </row>
    <row r="649" spans="1:8" x14ac:dyDescent="0.2">
      <c r="A649" s="119"/>
      <c r="B649" s="120"/>
      <c r="C649" s="120"/>
      <c r="D649" s="120" t="s">
        <v>609</v>
      </c>
      <c r="E649" s="133"/>
      <c r="F649" s="68" t="s">
        <v>122</v>
      </c>
      <c r="G649" s="131"/>
      <c r="H649" s="132"/>
    </row>
    <row r="650" spans="1:8" ht="25.5" x14ac:dyDescent="0.2">
      <c r="A650" s="119"/>
      <c r="B650" s="120"/>
      <c r="C650" s="120"/>
      <c r="D650" s="120" t="s">
        <v>473</v>
      </c>
      <c r="E650" s="133"/>
      <c r="F650" s="68" t="s">
        <v>122</v>
      </c>
      <c r="G650" s="131"/>
      <c r="H650" s="132"/>
    </row>
    <row r="651" spans="1:8" x14ac:dyDescent="0.2">
      <c r="A651" s="119"/>
      <c r="B651" s="120"/>
      <c r="C651" s="120"/>
      <c r="D651" s="120" t="s">
        <v>474</v>
      </c>
      <c r="E651" s="133"/>
      <c r="F651" s="68" t="s">
        <v>122</v>
      </c>
      <c r="G651" s="131"/>
      <c r="H651" s="132"/>
    </row>
    <row r="652" spans="1:8" x14ac:dyDescent="0.2">
      <c r="A652" s="119"/>
      <c r="B652" s="120"/>
      <c r="C652" s="120"/>
      <c r="D652" s="120"/>
      <c r="E652" s="133"/>
      <c r="F652" s="68" t="s">
        <v>122</v>
      </c>
      <c r="G652" s="131"/>
      <c r="H652" s="132"/>
    </row>
    <row r="653" spans="1:8" x14ac:dyDescent="0.2">
      <c r="A653" s="119"/>
      <c r="B653" s="120"/>
      <c r="C653" s="120"/>
      <c r="D653" s="120"/>
      <c r="E653" s="133"/>
      <c r="F653" s="68" t="s">
        <v>122</v>
      </c>
      <c r="G653" s="131"/>
      <c r="H653" s="132"/>
    </row>
    <row r="654" spans="1:8" x14ac:dyDescent="0.2">
      <c r="A654" s="119"/>
      <c r="B654" s="120"/>
      <c r="C654" s="120"/>
      <c r="D654" s="120"/>
      <c r="E654" s="133"/>
      <c r="F654" s="68" t="s">
        <v>122</v>
      </c>
      <c r="G654" s="131"/>
      <c r="H654" s="132"/>
    </row>
    <row r="655" spans="1:8" x14ac:dyDescent="0.2">
      <c r="A655" s="119"/>
      <c r="B655" s="120"/>
      <c r="C655" s="120"/>
      <c r="D655" s="120"/>
      <c r="E655" s="133"/>
      <c r="F655" s="68" t="s">
        <v>122</v>
      </c>
      <c r="G655" s="131"/>
      <c r="H655" s="132"/>
    </row>
    <row r="656" spans="1:8" x14ac:dyDescent="0.2">
      <c r="A656" s="119"/>
      <c r="B656" s="120"/>
      <c r="C656" s="120"/>
      <c r="D656" s="120"/>
      <c r="E656" s="133"/>
      <c r="F656" s="68" t="s">
        <v>122</v>
      </c>
      <c r="G656" s="131"/>
      <c r="H656" s="132"/>
    </row>
    <row r="657" spans="1:8" x14ac:dyDescent="0.2">
      <c r="A657" s="134"/>
      <c r="B657" s="135" t="s">
        <v>230</v>
      </c>
      <c r="C657" s="135"/>
      <c r="D657" s="136"/>
      <c r="E657" s="137"/>
      <c r="F657" s="68" t="s">
        <v>122</v>
      </c>
      <c r="G657" s="418"/>
      <c r="H657" s="419"/>
    </row>
    <row r="661" spans="1:8" ht="15.75" x14ac:dyDescent="0.2">
      <c r="A661" s="411" t="s">
        <v>666</v>
      </c>
      <c r="B661" s="411"/>
      <c r="C661" s="411"/>
      <c r="D661" s="411"/>
      <c r="E661" s="411"/>
      <c r="F661" s="411"/>
      <c r="G661" s="411"/>
      <c r="H661" s="411"/>
    </row>
    <row r="662" spans="1:8" ht="72" x14ac:dyDescent="0.2">
      <c r="A662" s="85"/>
      <c r="B662" s="86" t="s">
        <v>131</v>
      </c>
      <c r="C662" s="86"/>
      <c r="D662" s="87" t="s">
        <v>667</v>
      </c>
      <c r="E662" s="88"/>
      <c r="F662" s="89" t="s">
        <v>133</v>
      </c>
      <c r="G662" s="90" t="s">
        <v>543</v>
      </c>
      <c r="H662" s="91"/>
    </row>
    <row r="663" spans="1:8" x14ac:dyDescent="0.2">
      <c r="A663" s="92"/>
      <c r="B663" s="93" t="s">
        <v>135</v>
      </c>
      <c r="C663" s="94"/>
      <c r="D663" s="427" t="s">
        <v>136</v>
      </c>
      <c r="E663" s="428"/>
      <c r="F663" s="429"/>
      <c r="G663" s="430"/>
      <c r="H663" s="91"/>
    </row>
    <row r="664" spans="1:8" x14ac:dyDescent="0.2">
      <c r="A664" s="95"/>
      <c r="B664" s="93" t="s">
        <v>137</v>
      </c>
      <c r="C664" s="94"/>
      <c r="D664" s="427" t="s">
        <v>138</v>
      </c>
      <c r="E664" s="428"/>
      <c r="F664" s="429"/>
      <c r="G664" s="430"/>
      <c r="H664" s="91"/>
    </row>
    <row r="665" spans="1:8" x14ac:dyDescent="0.2">
      <c r="A665" s="95"/>
      <c r="B665" s="93" t="s">
        <v>139</v>
      </c>
      <c r="C665" s="96"/>
      <c r="H665" s="91"/>
    </row>
    <row r="666" spans="1:8" x14ac:dyDescent="0.2">
      <c r="A666" s="97"/>
      <c r="B666" s="98" t="s">
        <v>141</v>
      </c>
      <c r="C666" s="99"/>
      <c r="D666" s="431" t="s">
        <v>503</v>
      </c>
      <c r="E666" s="429"/>
      <c r="F666" s="429"/>
      <c r="G666" s="430"/>
      <c r="H666" s="100"/>
    </row>
    <row r="667" spans="1:8" x14ac:dyDescent="0.2">
      <c r="A667" s="101"/>
      <c r="B667" s="102" t="s">
        <v>143</v>
      </c>
      <c r="C667" s="102"/>
      <c r="D667" s="103"/>
      <c r="E667" s="104"/>
      <c r="F667" s="105" t="s">
        <v>145</v>
      </c>
      <c r="G667" s="106"/>
      <c r="H667" s="107"/>
    </row>
    <row r="668" spans="1:8" x14ac:dyDescent="0.2">
      <c r="A668" s="108"/>
      <c r="B668" s="109" t="s">
        <v>146</v>
      </c>
      <c r="C668" s="109"/>
      <c r="D668" s="110" t="s">
        <v>147</v>
      </c>
      <c r="E668" s="111"/>
      <c r="F668" s="112" t="s">
        <v>148</v>
      </c>
      <c r="G668" s="113" t="s">
        <v>439</v>
      </c>
      <c r="H668" s="114"/>
    </row>
    <row r="669" spans="1:8" ht="25.5" x14ac:dyDescent="0.2">
      <c r="A669" s="115" t="s">
        <v>150</v>
      </c>
      <c r="B669" s="116" t="s">
        <v>151</v>
      </c>
      <c r="C669" s="116" t="s">
        <v>544</v>
      </c>
      <c r="D669" s="116" t="s">
        <v>153</v>
      </c>
      <c r="E669" s="116" t="s">
        <v>545</v>
      </c>
      <c r="F669" s="117" t="s">
        <v>113</v>
      </c>
      <c r="G669" s="423" t="s">
        <v>155</v>
      </c>
      <c r="H669" s="424"/>
    </row>
    <row r="670" spans="1:8" ht="24" x14ac:dyDescent="0.2">
      <c r="A670" s="119">
        <v>1</v>
      </c>
      <c r="B670" s="125" t="s">
        <v>159</v>
      </c>
      <c r="C670" s="125"/>
      <c r="D670" s="126" t="s">
        <v>161</v>
      </c>
      <c r="E670" s="121"/>
      <c r="F670" s="68" t="s">
        <v>122</v>
      </c>
      <c r="G670" s="123"/>
      <c r="H670" s="124"/>
    </row>
    <row r="671" spans="1:8" ht="36" x14ac:dyDescent="0.2">
      <c r="A671" s="119">
        <v>2</v>
      </c>
      <c r="B671" s="125" t="s">
        <v>217</v>
      </c>
      <c r="C671" s="125"/>
      <c r="D671" s="126" t="s">
        <v>214</v>
      </c>
      <c r="E671" s="121"/>
      <c r="F671" s="68" t="s">
        <v>122</v>
      </c>
      <c r="G671" s="123"/>
      <c r="H671" s="124"/>
    </row>
    <row r="672" spans="1:8" ht="48" x14ac:dyDescent="0.2">
      <c r="A672" s="119">
        <v>3</v>
      </c>
      <c r="B672" s="125" t="s">
        <v>619</v>
      </c>
      <c r="C672" s="125"/>
      <c r="D672" s="126" t="s">
        <v>551</v>
      </c>
      <c r="E672" s="121"/>
      <c r="F672" s="68" t="s">
        <v>122</v>
      </c>
      <c r="G672" s="123"/>
      <c r="H672" s="124"/>
    </row>
    <row r="673" spans="1:8" ht="36.75" x14ac:dyDescent="0.2">
      <c r="A673" s="119">
        <v>4</v>
      </c>
      <c r="B673" s="129" t="s">
        <v>620</v>
      </c>
      <c r="C673" s="129"/>
      <c r="D673" s="130" t="s">
        <v>553</v>
      </c>
      <c r="E673" s="165"/>
      <c r="F673" s="68" t="s">
        <v>122</v>
      </c>
      <c r="G673" s="416"/>
      <c r="H673" s="417"/>
    </row>
    <row r="674" spans="1:8" x14ac:dyDescent="0.2">
      <c r="A674" s="119"/>
      <c r="B674" s="150"/>
      <c r="C674" s="150"/>
      <c r="D674" s="74" t="s">
        <v>164</v>
      </c>
      <c r="E674" s="151"/>
      <c r="F674" s="68" t="s">
        <v>122</v>
      </c>
      <c r="G674" s="416"/>
      <c r="H674" s="417"/>
    </row>
    <row r="675" spans="1:8" x14ac:dyDescent="0.2">
      <c r="A675" s="119"/>
      <c r="B675" s="142"/>
      <c r="C675" s="120"/>
      <c r="D675" s="120" t="s">
        <v>166</v>
      </c>
      <c r="E675" s="133"/>
      <c r="F675" s="68" t="s">
        <v>122</v>
      </c>
      <c r="G675" s="416"/>
      <c r="H675" s="417"/>
    </row>
    <row r="676" spans="1:8" x14ac:dyDescent="0.2">
      <c r="A676" s="119"/>
      <c r="B676" s="142"/>
      <c r="C676" s="120"/>
      <c r="D676" s="120" t="s">
        <v>567</v>
      </c>
      <c r="E676" s="133"/>
      <c r="F676" s="68" t="s">
        <v>122</v>
      </c>
      <c r="G676" s="416"/>
      <c r="H676" s="417"/>
    </row>
    <row r="677" spans="1:8" x14ac:dyDescent="0.2">
      <c r="A677" s="119"/>
      <c r="B677" s="142"/>
      <c r="C677" s="120"/>
      <c r="D677" s="120" t="s">
        <v>168</v>
      </c>
      <c r="E677" s="133"/>
      <c r="F677" s="68"/>
      <c r="G677" s="131"/>
      <c r="H677" s="132"/>
    </row>
    <row r="678" spans="1:8" x14ac:dyDescent="0.2">
      <c r="A678" s="119"/>
      <c r="B678" s="142"/>
      <c r="C678" s="120"/>
      <c r="D678" s="120" t="s">
        <v>169</v>
      </c>
      <c r="E678" s="133"/>
      <c r="F678" s="68" t="s">
        <v>122</v>
      </c>
      <c r="G678" s="416"/>
      <c r="H678" s="417"/>
    </row>
    <row r="679" spans="1:8" x14ac:dyDescent="0.2">
      <c r="A679" s="119"/>
      <c r="B679" s="142"/>
      <c r="C679" s="120"/>
      <c r="D679" s="120" t="s">
        <v>591</v>
      </c>
      <c r="E679" s="133"/>
      <c r="F679" s="68" t="s">
        <v>122</v>
      </c>
      <c r="G679" s="416"/>
      <c r="H679" s="417"/>
    </row>
    <row r="680" spans="1:8" ht="25.5" x14ac:dyDescent="0.2">
      <c r="A680" s="119"/>
      <c r="B680" s="142"/>
      <c r="C680" s="120"/>
      <c r="D680" s="120" t="s">
        <v>555</v>
      </c>
      <c r="E680" s="133"/>
      <c r="F680" s="68" t="s">
        <v>122</v>
      </c>
      <c r="G680" s="416"/>
      <c r="H680" s="417"/>
    </row>
    <row r="681" spans="1:8" ht="25.5" x14ac:dyDescent="0.2">
      <c r="A681" s="119"/>
      <c r="B681" s="120"/>
      <c r="C681" s="120"/>
      <c r="D681" s="120" t="s">
        <v>556</v>
      </c>
      <c r="E681" s="133"/>
      <c r="F681" s="68" t="s">
        <v>122</v>
      </c>
      <c r="G681" s="416"/>
      <c r="H681" s="417"/>
    </row>
    <row r="682" spans="1:8" ht="25.5" x14ac:dyDescent="0.2">
      <c r="A682" s="119"/>
      <c r="B682" s="120"/>
      <c r="C682" s="120"/>
      <c r="D682" s="120" t="s">
        <v>557</v>
      </c>
      <c r="E682" s="133"/>
      <c r="F682" s="68" t="s">
        <v>122</v>
      </c>
      <c r="G682" s="131"/>
      <c r="H682" s="132"/>
    </row>
    <row r="683" spans="1:8" ht="25.5" x14ac:dyDescent="0.2">
      <c r="A683" s="119"/>
      <c r="B683" s="120"/>
      <c r="C683" s="120"/>
      <c r="D683" s="120" t="s">
        <v>558</v>
      </c>
      <c r="E683" s="133"/>
      <c r="F683" s="68" t="s">
        <v>122</v>
      </c>
      <c r="G683" s="131"/>
      <c r="H683" s="132"/>
    </row>
    <row r="684" spans="1:8" ht="25.5" x14ac:dyDescent="0.2">
      <c r="A684" s="119">
        <v>5</v>
      </c>
      <c r="B684" s="120" t="s">
        <v>621</v>
      </c>
      <c r="C684" s="120"/>
      <c r="D684" s="120" t="s">
        <v>622</v>
      </c>
      <c r="E684" s="133"/>
      <c r="F684" s="68" t="s">
        <v>122</v>
      </c>
      <c r="G684" s="416"/>
      <c r="H684" s="417"/>
    </row>
    <row r="685" spans="1:8" x14ac:dyDescent="0.2">
      <c r="A685" s="119"/>
      <c r="B685" s="120"/>
      <c r="C685" s="120"/>
      <c r="D685" s="120" t="s">
        <v>623</v>
      </c>
      <c r="E685" s="133"/>
      <c r="F685" s="68" t="s">
        <v>122</v>
      </c>
      <c r="G685" s="131"/>
      <c r="H685" s="132"/>
    </row>
    <row r="686" spans="1:8" x14ac:dyDescent="0.2">
      <c r="A686" s="119"/>
      <c r="B686" s="120"/>
      <c r="C686" s="120"/>
      <c r="D686" s="120" t="s">
        <v>651</v>
      </c>
      <c r="E686" s="133"/>
      <c r="F686" s="68" t="s">
        <v>122</v>
      </c>
      <c r="G686" s="131"/>
      <c r="H686" s="132"/>
    </row>
    <row r="687" spans="1:8" x14ac:dyDescent="0.2">
      <c r="A687" s="119"/>
      <c r="B687" s="120"/>
      <c r="C687" s="120"/>
      <c r="D687" s="120" t="s">
        <v>474</v>
      </c>
      <c r="E687" s="133"/>
      <c r="F687" s="68" t="s">
        <v>122</v>
      </c>
      <c r="G687" s="131"/>
      <c r="H687" s="132"/>
    </row>
    <row r="688" spans="1:8" x14ac:dyDescent="0.2">
      <c r="A688" s="119"/>
      <c r="B688" s="120"/>
      <c r="C688" s="120"/>
      <c r="D688" s="120" t="s">
        <v>652</v>
      </c>
      <c r="E688" s="133"/>
      <c r="F688" s="68" t="s">
        <v>122</v>
      </c>
      <c r="G688" s="131"/>
      <c r="H688" s="132"/>
    </row>
    <row r="689" spans="1:8" x14ac:dyDescent="0.2">
      <c r="A689" s="119"/>
      <c r="B689" s="120"/>
      <c r="C689" s="120"/>
      <c r="D689" s="120" t="s">
        <v>653</v>
      </c>
      <c r="E689" s="133"/>
      <c r="F689" s="68" t="s">
        <v>122</v>
      </c>
      <c r="G689" s="131"/>
      <c r="H689" s="132"/>
    </row>
    <row r="690" spans="1:8" x14ac:dyDescent="0.2">
      <c r="A690" s="119">
        <v>6</v>
      </c>
      <c r="B690" s="120" t="s">
        <v>656</v>
      </c>
      <c r="C690" s="120"/>
      <c r="D690" s="120" t="s">
        <v>634</v>
      </c>
      <c r="E690" s="133"/>
      <c r="F690" s="68"/>
      <c r="G690" s="131"/>
      <c r="H690" s="132"/>
    </row>
    <row r="691" spans="1:8" x14ac:dyDescent="0.2">
      <c r="A691" s="119"/>
      <c r="B691" s="120"/>
      <c r="C691" s="120"/>
      <c r="D691" s="120" t="s">
        <v>657</v>
      </c>
      <c r="E691" s="133"/>
      <c r="F691" s="68"/>
      <c r="G691" s="131"/>
      <c r="H691" s="132"/>
    </row>
    <row r="692" spans="1:8" x14ac:dyDescent="0.2">
      <c r="A692" s="119"/>
      <c r="B692" s="120"/>
      <c r="C692" s="120"/>
      <c r="D692" s="120" t="s">
        <v>658</v>
      </c>
      <c r="E692" s="133"/>
      <c r="F692" s="68"/>
      <c r="G692" s="131"/>
      <c r="H692" s="132"/>
    </row>
    <row r="693" spans="1:8" x14ac:dyDescent="0.2">
      <c r="A693" s="119">
        <v>7</v>
      </c>
      <c r="B693" s="120" t="s">
        <v>643</v>
      </c>
      <c r="C693" s="120"/>
      <c r="D693" s="120" t="s">
        <v>661</v>
      </c>
      <c r="E693" s="133"/>
      <c r="F693" s="68" t="s">
        <v>122</v>
      </c>
      <c r="G693" s="131"/>
      <c r="H693" s="132"/>
    </row>
    <row r="694" spans="1:8" x14ac:dyDescent="0.2">
      <c r="A694" s="119"/>
      <c r="B694" s="120"/>
      <c r="C694" s="120"/>
      <c r="D694" s="120" t="s">
        <v>644</v>
      </c>
      <c r="E694" s="133"/>
      <c r="F694" s="68"/>
      <c r="G694" s="131"/>
      <c r="H694" s="132"/>
    </row>
    <row r="695" spans="1:8" x14ac:dyDescent="0.2">
      <c r="A695" s="119">
        <v>8</v>
      </c>
      <c r="B695" s="120" t="s">
        <v>662</v>
      </c>
      <c r="C695" s="120"/>
      <c r="D695" s="120" t="s">
        <v>663</v>
      </c>
      <c r="E695" s="133"/>
      <c r="F695" s="68"/>
      <c r="G695" s="131"/>
      <c r="H695" s="132"/>
    </row>
    <row r="696" spans="1:8" ht="25.5" x14ac:dyDescent="0.2">
      <c r="A696" s="119">
        <v>9</v>
      </c>
      <c r="B696" s="120" t="s">
        <v>664</v>
      </c>
      <c r="C696" s="120"/>
      <c r="D696" s="120" t="s">
        <v>665</v>
      </c>
      <c r="E696" s="133"/>
      <c r="F696" s="68"/>
      <c r="G696" s="131"/>
      <c r="H696" s="132"/>
    </row>
    <row r="697" spans="1:8" ht="25.5" x14ac:dyDescent="0.2">
      <c r="A697" s="119">
        <v>10</v>
      </c>
      <c r="B697" s="120" t="s">
        <v>209</v>
      </c>
      <c r="C697" s="120"/>
      <c r="D697" s="120" t="s">
        <v>210</v>
      </c>
      <c r="E697" s="133"/>
      <c r="F697" s="68" t="s">
        <v>122</v>
      </c>
      <c r="G697" s="434"/>
      <c r="H697" s="435"/>
    </row>
    <row r="698" spans="1:8" x14ac:dyDescent="0.2">
      <c r="A698" s="119">
        <v>11</v>
      </c>
      <c r="B698" s="120"/>
      <c r="C698" s="120"/>
      <c r="D698" s="120" t="s">
        <v>585</v>
      </c>
      <c r="E698" s="133"/>
      <c r="F698" s="68" t="s">
        <v>122</v>
      </c>
      <c r="G698" s="131"/>
      <c r="H698" s="132"/>
    </row>
    <row r="699" spans="1:8" ht="24" x14ac:dyDescent="0.2">
      <c r="A699" s="119">
        <v>12</v>
      </c>
      <c r="B699" s="125" t="s">
        <v>586</v>
      </c>
      <c r="C699" s="125"/>
      <c r="D699" s="126" t="s">
        <v>161</v>
      </c>
      <c r="E699" s="121"/>
      <c r="F699" s="68" t="s">
        <v>122</v>
      </c>
      <c r="G699" s="131"/>
      <c r="H699" s="132"/>
    </row>
    <row r="700" spans="1:8" ht="60" x14ac:dyDescent="0.2">
      <c r="A700" s="119">
        <v>13</v>
      </c>
      <c r="B700" s="125" t="s">
        <v>217</v>
      </c>
      <c r="C700" s="125"/>
      <c r="D700" s="126" t="s">
        <v>616</v>
      </c>
      <c r="E700" s="121"/>
      <c r="F700" s="68" t="s">
        <v>122</v>
      </c>
      <c r="G700" s="131"/>
      <c r="H700" s="132"/>
    </row>
    <row r="701" spans="1:8" ht="60" x14ac:dyDescent="0.2">
      <c r="A701" s="119">
        <v>14</v>
      </c>
      <c r="B701" s="125" t="s">
        <v>629</v>
      </c>
      <c r="C701" s="125"/>
      <c r="D701" s="126" t="s">
        <v>551</v>
      </c>
      <c r="E701" s="121"/>
      <c r="F701" s="68" t="s">
        <v>122</v>
      </c>
      <c r="G701" s="158"/>
      <c r="H701" s="159"/>
    </row>
    <row r="702" spans="1:8" ht="48.75" x14ac:dyDescent="0.2">
      <c r="A702" s="119">
        <v>15</v>
      </c>
      <c r="B702" s="129" t="s">
        <v>630</v>
      </c>
      <c r="C702" s="129"/>
      <c r="D702" s="130" t="s">
        <v>553</v>
      </c>
      <c r="E702" s="165"/>
      <c r="F702" s="68" t="s">
        <v>122</v>
      </c>
      <c r="G702" s="158"/>
      <c r="H702" s="159"/>
    </row>
    <row r="703" spans="1:8" ht="25.5" x14ac:dyDescent="0.2">
      <c r="A703" s="119">
        <v>16</v>
      </c>
      <c r="B703" s="120" t="s">
        <v>621</v>
      </c>
      <c r="C703" s="120"/>
      <c r="D703" s="120" t="s">
        <v>622</v>
      </c>
      <c r="E703" s="133"/>
      <c r="F703" s="68" t="s">
        <v>122</v>
      </c>
      <c r="G703" s="416"/>
      <c r="H703" s="417"/>
    </row>
    <row r="704" spans="1:8" x14ac:dyDescent="0.2">
      <c r="A704" s="119"/>
      <c r="B704" s="120"/>
      <c r="C704" s="120"/>
      <c r="D704" s="120" t="s">
        <v>609</v>
      </c>
      <c r="E704" s="133"/>
      <c r="F704" s="68" t="s">
        <v>122</v>
      </c>
      <c r="G704" s="131"/>
      <c r="H704" s="132"/>
    </row>
    <row r="705" spans="1:8" ht="25.5" x14ac:dyDescent="0.2">
      <c r="A705" s="119"/>
      <c r="B705" s="120"/>
      <c r="C705" s="120"/>
      <c r="D705" s="120" t="s">
        <v>473</v>
      </c>
      <c r="E705" s="133"/>
      <c r="F705" s="68" t="s">
        <v>122</v>
      </c>
      <c r="G705" s="131"/>
      <c r="H705" s="132"/>
    </row>
    <row r="706" spans="1:8" x14ac:dyDescent="0.2">
      <c r="A706" s="119"/>
      <c r="B706" s="120"/>
      <c r="C706" s="120"/>
      <c r="D706" s="120" t="s">
        <v>474</v>
      </c>
      <c r="E706" s="133"/>
      <c r="F706" s="68" t="s">
        <v>122</v>
      </c>
      <c r="G706" s="131"/>
      <c r="H706" s="132"/>
    </row>
    <row r="707" spans="1:8" x14ac:dyDescent="0.2">
      <c r="A707" s="119"/>
      <c r="B707" s="120"/>
      <c r="C707" s="120"/>
      <c r="D707" s="120"/>
      <c r="E707" s="133"/>
      <c r="F707" s="68" t="s">
        <v>122</v>
      </c>
      <c r="G707" s="131"/>
      <c r="H707" s="132"/>
    </row>
    <row r="708" spans="1:8" x14ac:dyDescent="0.2">
      <c r="A708" s="119"/>
      <c r="B708" s="120"/>
      <c r="C708" s="120"/>
      <c r="D708" s="120"/>
      <c r="E708" s="133"/>
      <c r="F708" s="68" t="s">
        <v>122</v>
      </c>
      <c r="G708" s="131"/>
      <c r="H708" s="132"/>
    </row>
    <row r="709" spans="1:8" x14ac:dyDescent="0.2">
      <c r="A709" s="119"/>
      <c r="B709" s="120"/>
      <c r="C709" s="120"/>
      <c r="D709" s="120"/>
      <c r="E709" s="133"/>
      <c r="F709" s="68" t="s">
        <v>122</v>
      </c>
      <c r="G709" s="131"/>
      <c r="H709" s="132"/>
    </row>
    <row r="710" spans="1:8" x14ac:dyDescent="0.2">
      <c r="A710" s="119"/>
      <c r="B710" s="120"/>
      <c r="C710" s="120"/>
      <c r="D710" s="120"/>
      <c r="E710" s="133"/>
      <c r="F710" s="68" t="s">
        <v>122</v>
      </c>
      <c r="G710" s="131"/>
      <c r="H710" s="132"/>
    </row>
    <row r="711" spans="1:8" x14ac:dyDescent="0.2">
      <c r="A711" s="119"/>
      <c r="B711" s="120"/>
      <c r="C711" s="120"/>
      <c r="D711" s="120"/>
      <c r="E711" s="133"/>
      <c r="F711" s="68" t="s">
        <v>122</v>
      </c>
      <c r="G711" s="131"/>
      <c r="H711" s="132"/>
    </row>
    <row r="712" spans="1:8" x14ac:dyDescent="0.2">
      <c r="A712" s="134"/>
      <c r="B712" s="135" t="s">
        <v>230</v>
      </c>
      <c r="C712" s="135"/>
      <c r="D712" s="136"/>
      <c r="E712" s="137"/>
      <c r="F712" s="68" t="s">
        <v>122</v>
      </c>
      <c r="G712" s="418"/>
      <c r="H712" s="419"/>
    </row>
  </sheetData>
  <mergeCells count="261">
    <mergeCell ref="A1:H1"/>
    <mergeCell ref="D3:G3"/>
    <mergeCell ref="D4:G4"/>
    <mergeCell ref="D6:G6"/>
    <mergeCell ref="G9:H9"/>
    <mergeCell ref="G10:H10"/>
    <mergeCell ref="G18:H18"/>
    <mergeCell ref="G19:H19"/>
    <mergeCell ref="G20:H20"/>
    <mergeCell ref="G21:H21"/>
    <mergeCell ref="G23:H23"/>
    <mergeCell ref="G24:H24"/>
    <mergeCell ref="G25:H25"/>
    <mergeCell ref="G26:H26"/>
    <mergeCell ref="G28:H28"/>
    <mergeCell ref="G29:H29"/>
    <mergeCell ref="G30:H30"/>
    <mergeCell ref="G35:H35"/>
    <mergeCell ref="G40:H40"/>
    <mergeCell ref="A43:H43"/>
    <mergeCell ref="D45:G45"/>
    <mergeCell ref="D46:G46"/>
    <mergeCell ref="D48:G48"/>
    <mergeCell ref="G51:H51"/>
    <mergeCell ref="G52:H52"/>
    <mergeCell ref="G60:H60"/>
    <mergeCell ref="G61:H61"/>
    <mergeCell ref="G62:H62"/>
    <mergeCell ref="G63:H63"/>
    <mergeCell ref="G65:H65"/>
    <mergeCell ref="G66:H66"/>
    <mergeCell ref="G67:H67"/>
    <mergeCell ref="G68:H68"/>
    <mergeCell ref="G70:H70"/>
    <mergeCell ref="G71:H71"/>
    <mergeCell ref="G73:H73"/>
    <mergeCell ref="G78:H78"/>
    <mergeCell ref="G83:H83"/>
    <mergeCell ref="A87:H87"/>
    <mergeCell ref="D89:G89"/>
    <mergeCell ref="D90:G90"/>
    <mergeCell ref="D92:G92"/>
    <mergeCell ref="G95:H95"/>
    <mergeCell ref="G96:H96"/>
    <mergeCell ref="G104:H104"/>
    <mergeCell ref="G105:H105"/>
    <mergeCell ref="G106:H106"/>
    <mergeCell ref="G107:H107"/>
    <mergeCell ref="G109:H109"/>
    <mergeCell ref="G110:H110"/>
    <mergeCell ref="G111:H111"/>
    <mergeCell ref="G112:H112"/>
    <mergeCell ref="G114:H114"/>
    <mergeCell ref="G115:H115"/>
    <mergeCell ref="G119:H119"/>
    <mergeCell ref="G124:H124"/>
    <mergeCell ref="G129:H129"/>
    <mergeCell ref="A133:H133"/>
    <mergeCell ref="D135:G135"/>
    <mergeCell ref="D136:G136"/>
    <mergeCell ref="D138:G138"/>
    <mergeCell ref="G141:H141"/>
    <mergeCell ref="G145:H145"/>
    <mergeCell ref="G146:H146"/>
    <mergeCell ref="G147:H147"/>
    <mergeCell ref="G148:H148"/>
    <mergeCell ref="G150:H150"/>
    <mergeCell ref="G151:H151"/>
    <mergeCell ref="G152:H152"/>
    <mergeCell ref="G153:H153"/>
    <mergeCell ref="G155:H155"/>
    <mergeCell ref="G156:H156"/>
    <mergeCell ref="G158:H158"/>
    <mergeCell ref="G163:H163"/>
    <mergeCell ref="G168:H168"/>
    <mergeCell ref="A172:H172"/>
    <mergeCell ref="D174:G174"/>
    <mergeCell ref="D175:G175"/>
    <mergeCell ref="D177:G177"/>
    <mergeCell ref="G180:H180"/>
    <mergeCell ref="G184:H184"/>
    <mergeCell ref="G185:H185"/>
    <mergeCell ref="G186:H186"/>
    <mergeCell ref="G187:H187"/>
    <mergeCell ref="G189:H189"/>
    <mergeCell ref="G190:H190"/>
    <mergeCell ref="G191:H191"/>
    <mergeCell ref="G192:H192"/>
    <mergeCell ref="G194:H194"/>
    <mergeCell ref="G195:H195"/>
    <mergeCell ref="G199:H199"/>
    <mergeCell ref="G204:H204"/>
    <mergeCell ref="G209:H209"/>
    <mergeCell ref="A213:H213"/>
    <mergeCell ref="D215:G215"/>
    <mergeCell ref="D216:G216"/>
    <mergeCell ref="D218:G218"/>
    <mergeCell ref="G221:H221"/>
    <mergeCell ref="G225:H225"/>
    <mergeCell ref="G226:H226"/>
    <mergeCell ref="G227:H227"/>
    <mergeCell ref="G228:H228"/>
    <mergeCell ref="G230:H230"/>
    <mergeCell ref="G231:H231"/>
    <mergeCell ref="G232:H232"/>
    <mergeCell ref="G233:H233"/>
    <mergeCell ref="G234:H234"/>
    <mergeCell ref="G238:H238"/>
    <mergeCell ref="G245:H245"/>
    <mergeCell ref="A249:H249"/>
    <mergeCell ref="D251:G251"/>
    <mergeCell ref="D252:G252"/>
    <mergeCell ref="D254:G254"/>
    <mergeCell ref="G257:H257"/>
    <mergeCell ref="G261:H261"/>
    <mergeCell ref="G262:H262"/>
    <mergeCell ref="G263:H263"/>
    <mergeCell ref="G264:H264"/>
    <mergeCell ref="G266:H266"/>
    <mergeCell ref="G267:H267"/>
    <mergeCell ref="G268:H268"/>
    <mergeCell ref="G269:H269"/>
    <mergeCell ref="G270:H270"/>
    <mergeCell ref="G283:H283"/>
    <mergeCell ref="G288:H288"/>
    <mergeCell ref="A293:H293"/>
    <mergeCell ref="D295:G295"/>
    <mergeCell ref="D296:G296"/>
    <mergeCell ref="D298:G298"/>
    <mergeCell ref="G301:H301"/>
    <mergeCell ref="G305:H305"/>
    <mergeCell ref="G306:H306"/>
    <mergeCell ref="G307:H307"/>
    <mergeCell ref="G308:H308"/>
    <mergeCell ref="G310:H310"/>
    <mergeCell ref="G311:H311"/>
    <mergeCell ref="G312:H312"/>
    <mergeCell ref="G313:H313"/>
    <mergeCell ref="G316:H316"/>
    <mergeCell ref="G329:H329"/>
    <mergeCell ref="G335:H335"/>
    <mergeCell ref="G344:H344"/>
    <mergeCell ref="A348:H348"/>
    <mergeCell ref="D350:G350"/>
    <mergeCell ref="D351:G351"/>
    <mergeCell ref="D353:G353"/>
    <mergeCell ref="G356:H356"/>
    <mergeCell ref="G360:H360"/>
    <mergeCell ref="G361:H361"/>
    <mergeCell ref="G362:H362"/>
    <mergeCell ref="G363:H363"/>
    <mergeCell ref="G365:H365"/>
    <mergeCell ref="G366:H366"/>
    <mergeCell ref="G367:H367"/>
    <mergeCell ref="G368:H368"/>
    <mergeCell ref="G371:H371"/>
    <mergeCell ref="G382:H382"/>
    <mergeCell ref="G388:H388"/>
    <mergeCell ref="G397:H397"/>
    <mergeCell ref="A401:H401"/>
    <mergeCell ref="D403:G403"/>
    <mergeCell ref="D404:G404"/>
    <mergeCell ref="D406:G406"/>
    <mergeCell ref="G409:H409"/>
    <mergeCell ref="G413:H413"/>
    <mergeCell ref="G414:H414"/>
    <mergeCell ref="G415:H415"/>
    <mergeCell ref="G416:H416"/>
    <mergeCell ref="G418:H418"/>
    <mergeCell ref="G419:H419"/>
    <mergeCell ref="G420:H420"/>
    <mergeCell ref="G421:H421"/>
    <mergeCell ref="G424:H424"/>
    <mergeCell ref="G433:H433"/>
    <mergeCell ref="G439:H439"/>
    <mergeCell ref="G448:H448"/>
    <mergeCell ref="A452:H452"/>
    <mergeCell ref="D454:G454"/>
    <mergeCell ref="D455:G455"/>
    <mergeCell ref="D457:G457"/>
    <mergeCell ref="G460:H460"/>
    <mergeCell ref="G464:H464"/>
    <mergeCell ref="G465:H465"/>
    <mergeCell ref="G466:H466"/>
    <mergeCell ref="G467:H467"/>
    <mergeCell ref="G469:H469"/>
    <mergeCell ref="G470:H470"/>
    <mergeCell ref="G471:H471"/>
    <mergeCell ref="G472:H472"/>
    <mergeCell ref="G475:H475"/>
    <mergeCell ref="G487:H487"/>
    <mergeCell ref="G493:H493"/>
    <mergeCell ref="G502:H502"/>
    <mergeCell ref="A506:H506"/>
    <mergeCell ref="D508:G508"/>
    <mergeCell ref="D509:G509"/>
    <mergeCell ref="D511:G511"/>
    <mergeCell ref="G514:H514"/>
    <mergeCell ref="G518:H518"/>
    <mergeCell ref="G519:H519"/>
    <mergeCell ref="G520:H520"/>
    <mergeCell ref="G521:H521"/>
    <mergeCell ref="G523:H523"/>
    <mergeCell ref="G524:H524"/>
    <mergeCell ref="G525:H525"/>
    <mergeCell ref="G526:H526"/>
    <mergeCell ref="G529:H529"/>
    <mergeCell ref="G539:H539"/>
    <mergeCell ref="G545:H545"/>
    <mergeCell ref="G554:H554"/>
    <mergeCell ref="A558:H558"/>
    <mergeCell ref="D560:G560"/>
    <mergeCell ref="D561:G561"/>
    <mergeCell ref="D563:G563"/>
    <mergeCell ref="G566:H566"/>
    <mergeCell ref="G570:H570"/>
    <mergeCell ref="G571:H571"/>
    <mergeCell ref="G572:H572"/>
    <mergeCell ref="G573:H573"/>
    <mergeCell ref="G575:H575"/>
    <mergeCell ref="G576:H576"/>
    <mergeCell ref="G577:H577"/>
    <mergeCell ref="G578:H578"/>
    <mergeCell ref="G581:H581"/>
    <mergeCell ref="G590:H590"/>
    <mergeCell ref="G596:H596"/>
    <mergeCell ref="G605:H605"/>
    <mergeCell ref="A609:H609"/>
    <mergeCell ref="D611:G611"/>
    <mergeCell ref="D612:G612"/>
    <mergeCell ref="D614:G614"/>
    <mergeCell ref="G617:H617"/>
    <mergeCell ref="G621:H621"/>
    <mergeCell ref="G622:H622"/>
    <mergeCell ref="G623:H623"/>
    <mergeCell ref="G624:H624"/>
    <mergeCell ref="G626:H626"/>
    <mergeCell ref="G627:H627"/>
    <mergeCell ref="G628:H628"/>
    <mergeCell ref="G629:H629"/>
    <mergeCell ref="G632:H632"/>
    <mergeCell ref="G642:H642"/>
    <mergeCell ref="G648:H648"/>
    <mergeCell ref="G657:H657"/>
    <mergeCell ref="A661:H661"/>
    <mergeCell ref="D663:G663"/>
    <mergeCell ref="D664:G664"/>
    <mergeCell ref="D666:G666"/>
    <mergeCell ref="G669:H669"/>
    <mergeCell ref="G673:H673"/>
    <mergeCell ref="G674:H674"/>
    <mergeCell ref="G675:H675"/>
    <mergeCell ref="G676:H676"/>
    <mergeCell ref="G678:H678"/>
    <mergeCell ref="G679:H679"/>
    <mergeCell ref="G680:H680"/>
    <mergeCell ref="G681:H681"/>
    <mergeCell ref="G684:H684"/>
    <mergeCell ref="G697:H697"/>
    <mergeCell ref="G703:H703"/>
    <mergeCell ref="G712:H712"/>
  </mergeCells>
  <phoneticPr fontId="7" type="noConversion"/>
  <conditionalFormatting sqref="F10:F40">
    <cfRule type="cellIs" dxfId="188" priority="73" stopIfTrue="1" operator="equal">
      <formula>"F"</formula>
    </cfRule>
    <cfRule type="cellIs" dxfId="187" priority="74" stopIfTrue="1" operator="equal">
      <formula>"B"</formula>
    </cfRule>
    <cfRule type="cellIs" dxfId="186" priority="75" stopIfTrue="1" operator="equal">
      <formula>"u"</formula>
    </cfRule>
  </conditionalFormatting>
  <conditionalFormatting sqref="F52:F83">
    <cfRule type="cellIs" dxfId="185" priority="16" stopIfTrue="1" operator="equal">
      <formula>"F"</formula>
    </cfRule>
    <cfRule type="cellIs" dxfId="184" priority="17" stopIfTrue="1" operator="equal">
      <formula>"B"</formula>
    </cfRule>
    <cfRule type="cellIs" dxfId="183" priority="18" stopIfTrue="1" operator="equal">
      <formula>"u"</formula>
    </cfRule>
  </conditionalFormatting>
  <conditionalFormatting sqref="F96:F129">
    <cfRule type="cellIs" dxfId="182" priority="13" stopIfTrue="1" operator="equal">
      <formula>"F"</formula>
    </cfRule>
    <cfRule type="cellIs" dxfId="181" priority="14" stopIfTrue="1" operator="equal">
      <formula>"B"</formula>
    </cfRule>
    <cfRule type="cellIs" dxfId="180" priority="15" stopIfTrue="1" operator="equal">
      <formula>"u"</formula>
    </cfRule>
  </conditionalFormatting>
  <conditionalFormatting sqref="F142:F168">
    <cfRule type="cellIs" dxfId="179" priority="10" stopIfTrue="1" operator="equal">
      <formula>"F"</formula>
    </cfRule>
    <cfRule type="cellIs" dxfId="178" priority="11" stopIfTrue="1" operator="equal">
      <formula>"B"</formula>
    </cfRule>
    <cfRule type="cellIs" dxfId="177" priority="12" stopIfTrue="1" operator="equal">
      <formula>"u"</formula>
    </cfRule>
  </conditionalFormatting>
  <conditionalFormatting sqref="F181:F209">
    <cfRule type="cellIs" dxfId="176" priority="7" stopIfTrue="1" operator="equal">
      <formula>"F"</formula>
    </cfRule>
    <cfRule type="cellIs" dxfId="175" priority="8" stopIfTrue="1" operator="equal">
      <formula>"B"</formula>
    </cfRule>
    <cfRule type="cellIs" dxfId="174" priority="9" stopIfTrue="1" operator="equal">
      <formula>"u"</formula>
    </cfRule>
  </conditionalFormatting>
  <conditionalFormatting sqref="F222:F247">
    <cfRule type="cellIs" dxfId="173" priority="1" stopIfTrue="1" operator="equal">
      <formula>"F"</formula>
    </cfRule>
    <cfRule type="cellIs" dxfId="172" priority="2" stopIfTrue="1" operator="equal">
      <formula>"B"</formula>
    </cfRule>
    <cfRule type="cellIs" dxfId="171"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40 F83 F129 F142 F149 F167 F168 F181 F188 F203 F208 F209 F222 F229 F242 F246 F247 F10:F39 F52:F82 F96:F128 F143:F144 F145:F148 F150:F152 F153:F157 F158:F162 F163:F166 F182:F183 F184:F187 F189:F191 F192:F195 F196:F202 F204:F207 F223:F224 F225:F228 F230:F232 F233:F236 F237:F241 F243:F245" xr:uid="{00000000-0002-0000-0E00-000000000000}">
      <formula1>"U,P,F,B,S,n/a"</formula1>
    </dataValidation>
  </dataValidations>
  <hyperlinks>
    <hyperlink ref="G2" location="'Reschedule Product Haul Load'!A1" display="UC006-01" xr:uid="{00000000-0004-0000-0E00-000000000000}"/>
    <hyperlink ref="G44" location="'Reschedule Product Haul Load'!A1" display="UC006-01" xr:uid="{00000000-0004-0000-0E00-000001000000}"/>
    <hyperlink ref="G88" location="'Reschedule Product Haul Load'!A1" display="UC006-01" xr:uid="{00000000-0004-0000-0E00-000002000000}"/>
    <hyperlink ref="G134" location="'Reschedule Product Haul Load'!A1" display="UC006-01" xr:uid="{00000000-0004-0000-0E00-000003000000}"/>
    <hyperlink ref="G173" location="'Reschedule Product Haul Load'!A1" display="UC006-01" xr:uid="{00000000-0004-0000-0E00-000004000000}"/>
    <hyperlink ref="G214" location="'Reschedule Product Haul Load'!A1" display="UC006-01" xr:uid="{00000000-0004-0000-0E00-000005000000}"/>
    <hyperlink ref="G250" location="'Reschedule Product Haul Load'!A1" display="UC006-01" xr:uid="{00000000-0004-0000-0E00-000006000000}"/>
    <hyperlink ref="G294" location="'Reschedule Product Haul Load'!A1" display="UC006-01" xr:uid="{00000000-0004-0000-0E00-000007000000}"/>
    <hyperlink ref="G349" location="'Reschedule Product Haul Load'!A1" display="UC006-01" xr:uid="{00000000-0004-0000-0E00-000008000000}"/>
    <hyperlink ref="G402" location="'Reschedule Product Haul Load'!A1" display="UC006-01" xr:uid="{00000000-0004-0000-0E00-000009000000}"/>
    <hyperlink ref="G453" location="'Reschedule Product Haul Load'!A1" display="UC006-01" xr:uid="{00000000-0004-0000-0E00-00000A000000}"/>
    <hyperlink ref="G507" location="'Reschedule Product Haul Load'!A1" display="UC006-01" xr:uid="{00000000-0004-0000-0E00-00000B000000}"/>
    <hyperlink ref="G559" location="'Reschedule Product Haul Load'!A1" display="UC006-01" xr:uid="{00000000-0004-0000-0E00-00000C000000}"/>
    <hyperlink ref="G610" location="'Reschedule Product Haul Load'!A1" display="UC006-01" xr:uid="{00000000-0004-0000-0E00-00000D000000}"/>
    <hyperlink ref="G662" location="'Reschedule Product Haul Load'!A1" display="UC006-01" xr:uid="{00000000-0004-0000-0E00-00000E000000}"/>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2"/>
  <sheetViews>
    <sheetView workbookViewId="0">
      <pane ySplit="12" topLeftCell="A13" activePane="bottomLeft" state="frozen"/>
      <selection pane="bottomLeft" activeCell="C46" sqref="C4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chedule Blend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668</v>
      </c>
      <c r="B13" s="392"/>
      <c r="C13" s="392"/>
      <c r="D13" s="392"/>
      <c r="E13" s="392"/>
      <c r="F13" s="392"/>
      <c r="G13" s="392"/>
      <c r="H13" s="392"/>
      <c r="I13" s="393"/>
    </row>
    <row r="14" spans="1:9" ht="24" x14ac:dyDescent="0.2">
      <c r="A14" s="73">
        <f>MAX(A$12:A13)+1</f>
        <v>1</v>
      </c>
      <c r="B14" s="147" t="s">
        <v>669</v>
      </c>
      <c r="C14" s="146" t="s">
        <v>349</v>
      </c>
      <c r="D14" s="68" t="s">
        <v>122</v>
      </c>
      <c r="E14" s="76"/>
      <c r="F14" s="77"/>
      <c r="G14" s="71"/>
      <c r="H14" s="78"/>
      <c r="I14" s="77"/>
    </row>
    <row r="15" spans="1:9" ht="24" x14ac:dyDescent="0.2">
      <c r="A15" s="73">
        <f>MAX(A$12:A14)+1</f>
        <v>2</v>
      </c>
      <c r="B15" s="139" t="s">
        <v>670</v>
      </c>
      <c r="C15" s="75" t="s">
        <v>349</v>
      </c>
      <c r="D15" s="68" t="s">
        <v>107</v>
      </c>
      <c r="E15" s="76"/>
      <c r="F15" s="77"/>
      <c r="G15" s="71"/>
      <c r="H15" s="78"/>
      <c r="I15" s="77"/>
    </row>
    <row r="16" spans="1:9" ht="24" x14ac:dyDescent="0.2">
      <c r="A16" s="73">
        <f>MAX(A$12:A15)+1</f>
        <v>3</v>
      </c>
      <c r="B16" s="139" t="s">
        <v>671</v>
      </c>
      <c r="C16" s="75" t="s">
        <v>349</v>
      </c>
      <c r="D16" s="68" t="s">
        <v>107</v>
      </c>
      <c r="E16" s="76"/>
      <c r="F16" s="77"/>
      <c r="G16" s="71"/>
      <c r="H16" s="78"/>
      <c r="I16" s="77"/>
    </row>
    <row r="17" spans="1:9" ht="24" x14ac:dyDescent="0.2">
      <c r="A17" s="73">
        <f>MAX(A$12:A16)+1</f>
        <v>4</v>
      </c>
      <c r="B17" s="140" t="s">
        <v>672</v>
      </c>
      <c r="C17" s="75" t="s">
        <v>349</v>
      </c>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166"/>
      <c r="C25" s="74"/>
      <c r="D25" s="68" t="s">
        <v>122</v>
      </c>
      <c r="E25" s="76"/>
      <c r="F25" s="77"/>
      <c r="G25" s="71"/>
      <c r="H25" s="78"/>
      <c r="I25" s="77"/>
    </row>
    <row r="26" spans="1:9" x14ac:dyDescent="0.2">
      <c r="A26" s="73">
        <f>MAX(A$12:A25)+1</f>
        <v>13</v>
      </c>
      <c r="B26" s="166"/>
      <c r="C26" s="74"/>
      <c r="D26" s="68" t="s">
        <v>122</v>
      </c>
      <c r="E26" s="76"/>
      <c r="F26" s="77"/>
      <c r="G26" s="71"/>
      <c r="H26" s="78"/>
      <c r="I26" s="77"/>
    </row>
    <row r="27" spans="1:9" x14ac:dyDescent="0.2">
      <c r="A27" s="73">
        <f>MAX(A$12:A26)+1</f>
        <v>14</v>
      </c>
      <c r="B27" s="140"/>
      <c r="C27" s="74"/>
      <c r="D27" s="68" t="s">
        <v>122</v>
      </c>
      <c r="E27" s="76"/>
      <c r="F27" s="77"/>
      <c r="G27" s="71"/>
      <c r="H27" s="78"/>
      <c r="I27" s="77"/>
    </row>
    <row r="28" spans="1:9" x14ac:dyDescent="0.2">
      <c r="A28" s="73">
        <f>MAX(A$12:A27)+1</f>
        <v>15</v>
      </c>
      <c r="B28" s="141"/>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70" priority="1" stopIfTrue="1" operator="equal">
      <formula>"F"</formula>
    </cfRule>
    <cfRule type="cellIs" dxfId="169" priority="2" stopIfTrue="1" operator="equal">
      <formula>"B"</formula>
    </cfRule>
    <cfRule type="cellIs" dxfId="168" priority="3" stopIfTrue="1" operator="equal">
      <formula>"u"</formula>
    </cfRule>
  </conditionalFormatting>
  <dataValidations count="3">
    <dataValidation allowBlank="1" showErrorMessage="1" sqref="A12:B12" xr:uid="{00000000-0002-0000-0F00-000000000000}"/>
    <dataValidation allowBlank="1" showErrorMessage="1" promptTitle="Valid values include:" sqref="D12" xr:uid="{00000000-0002-0000-0F00-000001000000}"/>
    <dataValidation type="list" showInputMessage="1" showErrorMessage="1" promptTitle="Valid values include:" prompt="U - Untested_x000a_P - Pass_x000a_F - Fail_x000a_B - Blocked_x000a_S - Skipped_x000a_n/a - Not applicable_x000a_" sqref="D14:D60" xr:uid="{00000000-0002-0000-0F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076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0769" r:id="rId3"/>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34"/>
  <sheetViews>
    <sheetView topLeftCell="A161" workbookViewId="0">
      <selection activeCell="D167" sqref="D167"/>
    </sheetView>
  </sheetViews>
  <sheetFormatPr defaultColWidth="9" defaultRowHeight="12.75" x14ac:dyDescent="0.2"/>
  <cols>
    <col min="1" max="1" width="3.140625" customWidth="1"/>
    <col min="2" max="2" width="32.140625" customWidth="1"/>
    <col min="3" max="3" width="18.140625" customWidth="1"/>
    <col min="4" max="4" width="44.85546875" customWidth="1"/>
    <col min="5" max="5" width="22.7109375" customWidth="1"/>
    <col min="6" max="6" width="9.140625" customWidth="1"/>
    <col min="7" max="7" width="25.85546875" customWidth="1"/>
  </cols>
  <sheetData>
    <row r="1" spans="1:8" ht="15.75" x14ac:dyDescent="0.2">
      <c r="A1" s="411" t="s">
        <v>673</v>
      </c>
      <c r="B1" s="411"/>
      <c r="C1" s="411"/>
      <c r="D1" s="411"/>
      <c r="E1" s="411"/>
      <c r="F1" s="411"/>
      <c r="G1" s="411"/>
      <c r="H1" s="411"/>
    </row>
    <row r="2" spans="1:8" ht="24" x14ac:dyDescent="0.2">
      <c r="A2" s="85"/>
      <c r="B2" s="86" t="s">
        <v>131</v>
      </c>
      <c r="C2" s="86"/>
      <c r="D2" s="87" t="s">
        <v>674</v>
      </c>
      <c r="E2" s="88"/>
      <c r="F2" s="89" t="s">
        <v>133</v>
      </c>
      <c r="G2" s="90" t="s">
        <v>675</v>
      </c>
      <c r="H2" s="91"/>
    </row>
    <row r="3" spans="1:8" ht="27.75" customHeight="1" x14ac:dyDescent="0.2">
      <c r="A3" s="92"/>
      <c r="B3" s="93" t="s">
        <v>135</v>
      </c>
      <c r="C3" s="94"/>
      <c r="D3" s="427" t="s">
        <v>676</v>
      </c>
      <c r="E3" s="428"/>
      <c r="F3" s="429"/>
      <c r="G3" s="430"/>
      <c r="H3" s="91"/>
    </row>
    <row r="4" spans="1:8" x14ac:dyDescent="0.2">
      <c r="A4" s="95"/>
      <c r="B4" s="93" t="s">
        <v>137</v>
      </c>
      <c r="C4" s="94"/>
      <c r="D4" s="427"/>
      <c r="E4" s="428"/>
      <c r="F4" s="429"/>
      <c r="G4" s="430"/>
      <c r="H4" s="91"/>
    </row>
    <row r="5" spans="1:8" x14ac:dyDescent="0.2">
      <c r="A5" s="95"/>
      <c r="B5" s="93" t="s">
        <v>139</v>
      </c>
      <c r="C5" s="96"/>
      <c r="D5" s="438" t="s">
        <v>677</v>
      </c>
      <c r="E5" s="438"/>
      <c r="F5" s="438"/>
      <c r="G5" s="438"/>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439</v>
      </c>
      <c r="H8" s="114"/>
    </row>
    <row r="9" spans="1:8" ht="25.5" x14ac:dyDescent="0.2">
      <c r="A9" s="115" t="s">
        <v>150</v>
      </c>
      <c r="B9" s="116" t="s">
        <v>151</v>
      </c>
      <c r="C9" s="116" t="s">
        <v>544</v>
      </c>
      <c r="D9" s="116" t="s">
        <v>153</v>
      </c>
      <c r="E9" s="116" t="s">
        <v>545</v>
      </c>
      <c r="F9" s="117" t="s">
        <v>113</v>
      </c>
      <c r="G9" s="423" t="s">
        <v>155</v>
      </c>
      <c r="H9" s="424"/>
    </row>
    <row r="10" spans="1:8" x14ac:dyDescent="0.2">
      <c r="A10" s="119">
        <v>1</v>
      </c>
      <c r="B10" s="125" t="s">
        <v>678</v>
      </c>
      <c r="C10" s="125"/>
      <c r="D10" s="126" t="s">
        <v>157</v>
      </c>
      <c r="E10" s="121" t="s">
        <v>679</v>
      </c>
      <c r="F10" s="68" t="s">
        <v>106</v>
      </c>
      <c r="G10" s="439"/>
      <c r="H10" s="440"/>
    </row>
    <row r="11" spans="1:8" ht="48" x14ac:dyDescent="0.2">
      <c r="A11" s="119">
        <v>2</v>
      </c>
      <c r="B11" s="125" t="s">
        <v>680</v>
      </c>
      <c r="C11" s="125" t="s">
        <v>681</v>
      </c>
      <c r="D11" s="126" t="s">
        <v>161</v>
      </c>
      <c r="E11" s="121"/>
      <c r="F11" s="68" t="s">
        <v>106</v>
      </c>
      <c r="G11" s="441"/>
      <c r="H11" s="442"/>
    </row>
    <row r="12" spans="1:8" x14ac:dyDescent="0.2">
      <c r="A12" s="119">
        <v>3</v>
      </c>
      <c r="B12" s="125" t="s">
        <v>682</v>
      </c>
      <c r="C12" s="125"/>
      <c r="D12" s="126" t="s">
        <v>683</v>
      </c>
      <c r="E12" s="121"/>
      <c r="F12" s="68" t="s">
        <v>106</v>
      </c>
      <c r="G12" s="123"/>
      <c r="H12" s="124"/>
    </row>
    <row r="13" spans="1:8" x14ac:dyDescent="0.2">
      <c r="A13" s="119"/>
      <c r="B13" s="125"/>
      <c r="C13" s="125"/>
      <c r="D13" s="126" t="s">
        <v>684</v>
      </c>
      <c r="E13" s="121"/>
      <c r="F13" s="68" t="s">
        <v>106</v>
      </c>
      <c r="G13" s="123"/>
      <c r="H13" s="124"/>
    </row>
    <row r="14" spans="1:8" x14ac:dyDescent="0.2">
      <c r="A14" s="119"/>
      <c r="B14" s="125"/>
      <c r="C14" s="125"/>
      <c r="D14" s="126" t="s">
        <v>685</v>
      </c>
      <c r="E14" s="121"/>
      <c r="F14" s="68" t="s">
        <v>106</v>
      </c>
      <c r="G14" s="123"/>
      <c r="H14" s="124"/>
    </row>
    <row r="15" spans="1:8" x14ac:dyDescent="0.2">
      <c r="A15" s="119"/>
      <c r="B15" s="150"/>
      <c r="C15" s="150"/>
      <c r="D15" s="74" t="s">
        <v>686</v>
      </c>
      <c r="E15" s="151"/>
      <c r="F15" s="68" t="s">
        <v>106</v>
      </c>
      <c r="G15" s="416"/>
      <c r="H15" s="417"/>
    </row>
    <row r="16" spans="1:8" x14ac:dyDescent="0.2">
      <c r="A16" s="119"/>
      <c r="B16" s="142"/>
      <c r="C16" s="120"/>
      <c r="D16" s="120" t="s">
        <v>687</v>
      </c>
      <c r="E16" s="133"/>
      <c r="F16" s="68" t="s">
        <v>106</v>
      </c>
      <c r="G16" s="416"/>
      <c r="H16" s="417"/>
    </row>
    <row r="17" spans="1:8" x14ac:dyDescent="0.2">
      <c r="A17" s="119"/>
      <c r="B17" s="142"/>
      <c r="C17" s="120"/>
      <c r="D17" s="120" t="s">
        <v>688</v>
      </c>
      <c r="E17" s="133"/>
      <c r="F17" s="68" t="s">
        <v>106</v>
      </c>
      <c r="G17" s="416"/>
      <c r="H17" s="417"/>
    </row>
    <row r="18" spans="1:8" x14ac:dyDescent="0.2">
      <c r="A18" s="119"/>
      <c r="B18" s="142"/>
      <c r="C18" s="120"/>
      <c r="D18" s="120" t="s">
        <v>689</v>
      </c>
      <c r="E18" s="133"/>
      <c r="F18" s="68" t="s">
        <v>106</v>
      </c>
      <c r="G18" s="131"/>
      <c r="H18" s="132"/>
    </row>
    <row r="19" spans="1:8" x14ac:dyDescent="0.2">
      <c r="A19" s="119"/>
      <c r="B19" s="142"/>
      <c r="C19" s="120"/>
      <c r="D19" s="120" t="s">
        <v>690</v>
      </c>
      <c r="E19" s="133"/>
      <c r="F19" s="68" t="s">
        <v>106</v>
      </c>
      <c r="G19" s="416"/>
      <c r="H19" s="417"/>
    </row>
    <row r="20" spans="1:8" x14ac:dyDescent="0.2">
      <c r="A20" s="119"/>
      <c r="B20" s="142"/>
      <c r="C20" s="120"/>
      <c r="D20" s="120" t="s">
        <v>691</v>
      </c>
      <c r="E20" s="133"/>
      <c r="F20" s="68" t="s">
        <v>106</v>
      </c>
      <c r="G20" s="416"/>
      <c r="H20" s="417"/>
    </row>
    <row r="21" spans="1:8" x14ac:dyDescent="0.2">
      <c r="A21" s="119"/>
      <c r="B21" s="142"/>
      <c r="C21" s="120"/>
      <c r="D21" s="120" t="s">
        <v>173</v>
      </c>
      <c r="E21" s="133"/>
      <c r="F21" s="68" t="s">
        <v>106</v>
      </c>
      <c r="G21" s="416"/>
      <c r="H21" s="417"/>
    </row>
    <row r="22" spans="1:8" x14ac:dyDescent="0.2">
      <c r="A22" s="119"/>
      <c r="B22" s="120"/>
      <c r="C22" s="120">
        <v>1825</v>
      </c>
      <c r="D22" s="120" t="s">
        <v>692</v>
      </c>
      <c r="E22" s="133"/>
      <c r="F22" s="68" t="s">
        <v>106</v>
      </c>
      <c r="G22" s="416"/>
      <c r="H22" s="417"/>
    </row>
    <row r="23" spans="1:8" x14ac:dyDescent="0.2">
      <c r="A23" s="119"/>
      <c r="B23" s="120"/>
      <c r="C23" s="120"/>
      <c r="D23" s="120" t="s">
        <v>183</v>
      </c>
      <c r="E23" s="133"/>
      <c r="F23" s="68" t="s">
        <v>106</v>
      </c>
      <c r="G23" s="416"/>
      <c r="H23" s="417"/>
    </row>
    <row r="24" spans="1:8" x14ac:dyDescent="0.2">
      <c r="A24" s="119"/>
      <c r="B24" s="120"/>
      <c r="C24" s="120"/>
      <c r="D24" s="120" t="s">
        <v>693</v>
      </c>
      <c r="E24" s="133"/>
      <c r="F24" s="68" t="s">
        <v>106</v>
      </c>
      <c r="G24" s="131"/>
      <c r="H24" s="132"/>
    </row>
    <row r="25" spans="1:8" x14ac:dyDescent="0.2">
      <c r="A25" s="119"/>
      <c r="B25" s="120"/>
      <c r="C25" s="120"/>
      <c r="D25" s="120" t="s">
        <v>694</v>
      </c>
      <c r="E25" s="133"/>
      <c r="F25" s="68" t="s">
        <v>106</v>
      </c>
      <c r="G25" s="131"/>
      <c r="H25" s="132"/>
    </row>
    <row r="26" spans="1:8" x14ac:dyDescent="0.2">
      <c r="A26" s="119"/>
      <c r="B26" s="120"/>
      <c r="C26" s="120"/>
      <c r="D26" s="120" t="s">
        <v>695</v>
      </c>
      <c r="E26" s="133"/>
      <c r="F26" s="68" t="s">
        <v>106</v>
      </c>
      <c r="G26" s="131"/>
      <c r="H26" s="132"/>
    </row>
    <row r="27" spans="1:8" x14ac:dyDescent="0.2">
      <c r="A27" s="119"/>
      <c r="B27" s="120"/>
      <c r="C27" s="120">
        <v>4</v>
      </c>
      <c r="D27" s="120" t="s">
        <v>450</v>
      </c>
      <c r="E27" s="133"/>
      <c r="F27" s="68" t="s">
        <v>106</v>
      </c>
      <c r="G27" s="131"/>
      <c r="H27" s="132"/>
    </row>
    <row r="28" spans="1:8" x14ac:dyDescent="0.2">
      <c r="A28" s="119"/>
      <c r="B28" s="120"/>
      <c r="C28" s="120"/>
      <c r="D28" s="120" t="s">
        <v>696</v>
      </c>
      <c r="E28" s="133"/>
      <c r="F28" s="68" t="s">
        <v>106</v>
      </c>
      <c r="G28" s="131"/>
      <c r="H28" s="132"/>
    </row>
    <row r="29" spans="1:8" x14ac:dyDescent="0.2">
      <c r="A29" s="119"/>
      <c r="B29" s="120"/>
      <c r="C29" s="120"/>
      <c r="D29" s="120" t="s">
        <v>183</v>
      </c>
      <c r="E29" s="133"/>
      <c r="F29" s="68" t="s">
        <v>106</v>
      </c>
      <c r="G29" s="131"/>
      <c r="H29" s="132"/>
    </row>
    <row r="30" spans="1:8" x14ac:dyDescent="0.2">
      <c r="A30" s="119"/>
      <c r="B30" s="120"/>
      <c r="C30" s="120"/>
      <c r="D30" s="120" t="s">
        <v>184</v>
      </c>
      <c r="E30" s="133"/>
      <c r="F30" s="68" t="s">
        <v>106</v>
      </c>
      <c r="G30" s="131"/>
      <c r="H30" s="132"/>
    </row>
    <row r="31" spans="1:8" ht="51" customHeight="1" x14ac:dyDescent="0.2">
      <c r="A31" s="119">
        <v>4</v>
      </c>
      <c r="B31" s="120" t="s">
        <v>697</v>
      </c>
      <c r="C31" s="120" t="s">
        <v>698</v>
      </c>
      <c r="D31" s="120" t="s">
        <v>699</v>
      </c>
      <c r="E31" s="133" t="s">
        <v>700</v>
      </c>
      <c r="F31" s="68" t="s">
        <v>106</v>
      </c>
      <c r="G31" s="416"/>
      <c r="H31" s="417"/>
    </row>
    <row r="32" spans="1:8" x14ac:dyDescent="0.2">
      <c r="A32" s="119">
        <v>5</v>
      </c>
      <c r="B32" s="120" t="s">
        <v>701</v>
      </c>
      <c r="C32" s="120"/>
      <c r="D32" s="120" t="s">
        <v>702</v>
      </c>
      <c r="E32" s="133"/>
      <c r="F32" s="68" t="s">
        <v>106</v>
      </c>
      <c r="G32" s="416"/>
      <c r="H32" s="417"/>
    </row>
    <row r="33" spans="1:8" x14ac:dyDescent="0.2">
      <c r="A33" s="119">
        <v>6</v>
      </c>
      <c r="B33" s="120" t="s">
        <v>703</v>
      </c>
      <c r="C33" s="120" t="s">
        <v>704</v>
      </c>
      <c r="D33" s="120" t="s">
        <v>705</v>
      </c>
      <c r="E33" s="133"/>
      <c r="F33" s="68" t="s">
        <v>106</v>
      </c>
      <c r="G33" s="416"/>
      <c r="H33" s="417"/>
    </row>
    <row r="34" spans="1:8" x14ac:dyDescent="0.2">
      <c r="A34" s="119">
        <v>7</v>
      </c>
      <c r="B34" s="120" t="s">
        <v>706</v>
      </c>
      <c r="C34" s="120"/>
      <c r="D34" s="120" t="s">
        <v>707</v>
      </c>
      <c r="E34" s="133"/>
      <c r="F34" s="68" t="s">
        <v>106</v>
      </c>
      <c r="G34" s="416"/>
      <c r="H34" s="417"/>
    </row>
    <row r="35" spans="1:8" ht="25.5" x14ac:dyDescent="0.2">
      <c r="A35" s="119">
        <v>8</v>
      </c>
      <c r="B35" s="120" t="s">
        <v>703</v>
      </c>
      <c r="C35" s="120" t="s">
        <v>708</v>
      </c>
      <c r="D35" s="120" t="s">
        <v>709</v>
      </c>
      <c r="E35" s="133"/>
      <c r="F35" s="68" t="s">
        <v>106</v>
      </c>
      <c r="G35" s="416"/>
      <c r="H35" s="417"/>
    </row>
    <row r="36" spans="1:8" x14ac:dyDescent="0.2">
      <c r="A36" s="119">
        <v>9</v>
      </c>
      <c r="B36" s="120" t="s">
        <v>710</v>
      </c>
      <c r="C36" s="120">
        <v>1</v>
      </c>
      <c r="D36" s="120"/>
      <c r="E36" s="133"/>
      <c r="F36" s="68" t="s">
        <v>106</v>
      </c>
      <c r="G36" s="416"/>
      <c r="H36" s="417"/>
    </row>
    <row r="37" spans="1:8" ht="12.75" customHeight="1" x14ac:dyDescent="0.2">
      <c r="A37" s="119">
        <v>10</v>
      </c>
      <c r="B37" s="120" t="s">
        <v>711</v>
      </c>
      <c r="C37" s="120">
        <v>1</v>
      </c>
      <c r="D37" s="120"/>
      <c r="E37" s="133"/>
      <c r="F37" s="68" t="s">
        <v>106</v>
      </c>
      <c r="G37" s="416"/>
      <c r="H37" s="417"/>
    </row>
    <row r="38" spans="1:8" x14ac:dyDescent="0.2">
      <c r="A38" s="119">
        <v>11</v>
      </c>
      <c r="B38" s="120" t="s">
        <v>712</v>
      </c>
      <c r="C38" s="120"/>
      <c r="D38" s="120" t="s">
        <v>187</v>
      </c>
      <c r="E38" s="133"/>
      <c r="F38" s="68" t="s">
        <v>106</v>
      </c>
      <c r="G38" s="131"/>
      <c r="H38" s="132"/>
    </row>
    <row r="39" spans="1:8" ht="12.75" customHeight="1" x14ac:dyDescent="0.2">
      <c r="A39" s="119">
        <v>12</v>
      </c>
      <c r="B39" s="120" t="s">
        <v>703</v>
      </c>
      <c r="C39" s="120" t="s">
        <v>713</v>
      </c>
      <c r="D39" s="120" t="s">
        <v>714</v>
      </c>
      <c r="E39" s="133"/>
      <c r="F39" s="68" t="s">
        <v>106</v>
      </c>
      <c r="G39" s="131"/>
      <c r="H39" s="132"/>
    </row>
    <row r="40" spans="1:8" ht="12.75" customHeight="1" x14ac:dyDescent="0.2">
      <c r="A40" s="119">
        <v>13</v>
      </c>
      <c r="B40" s="120" t="s">
        <v>196</v>
      </c>
      <c r="C40" s="120"/>
      <c r="D40" s="120" t="s">
        <v>197</v>
      </c>
      <c r="E40" s="133"/>
      <c r="F40" s="68" t="s">
        <v>106</v>
      </c>
      <c r="G40" s="131"/>
      <c r="H40" s="132"/>
    </row>
    <row r="41" spans="1:8" ht="12.75" customHeight="1" x14ac:dyDescent="0.2">
      <c r="A41" s="119">
        <v>14</v>
      </c>
      <c r="B41" s="120" t="s">
        <v>198</v>
      </c>
      <c r="C41" s="120" t="s">
        <v>199</v>
      </c>
      <c r="D41" s="120"/>
      <c r="E41" s="133"/>
      <c r="F41" s="68" t="s">
        <v>106</v>
      </c>
      <c r="G41" s="131"/>
      <c r="H41" s="132"/>
    </row>
    <row r="42" spans="1:8" ht="12.75" customHeight="1" x14ac:dyDescent="0.2">
      <c r="A42" s="119">
        <v>15</v>
      </c>
      <c r="B42" s="120" t="s">
        <v>269</v>
      </c>
      <c r="C42" s="120"/>
      <c r="D42" s="120" t="s">
        <v>197</v>
      </c>
      <c r="E42" s="133"/>
      <c r="F42" s="68" t="s">
        <v>106</v>
      </c>
      <c r="G42" s="131"/>
      <c r="H42" s="132"/>
    </row>
    <row r="43" spans="1:8" ht="12.75" customHeight="1" x14ac:dyDescent="0.2">
      <c r="A43" s="119">
        <v>16</v>
      </c>
      <c r="B43" s="120" t="s">
        <v>201</v>
      </c>
      <c r="C43" s="120" t="s">
        <v>202</v>
      </c>
      <c r="D43" s="120"/>
      <c r="E43" s="133"/>
      <c r="F43" s="68" t="s">
        <v>106</v>
      </c>
      <c r="G43" s="131"/>
      <c r="H43" s="132"/>
    </row>
    <row r="44" spans="1:8" ht="12.75" customHeight="1" x14ac:dyDescent="0.2">
      <c r="A44" s="119">
        <v>17</v>
      </c>
      <c r="B44" s="120" t="s">
        <v>203</v>
      </c>
      <c r="C44" s="120">
        <v>2</v>
      </c>
      <c r="D44" s="120"/>
      <c r="E44" s="133"/>
      <c r="F44" s="68" t="s">
        <v>106</v>
      </c>
      <c r="G44" s="131"/>
      <c r="H44" s="132"/>
    </row>
    <row r="45" spans="1:8" ht="12.75" customHeight="1" x14ac:dyDescent="0.2">
      <c r="A45" s="119">
        <v>18</v>
      </c>
      <c r="B45" s="120" t="s">
        <v>715</v>
      </c>
      <c r="C45" s="120"/>
      <c r="D45" s="120" t="s">
        <v>205</v>
      </c>
      <c r="E45" s="133"/>
      <c r="F45" s="68" t="s">
        <v>106</v>
      </c>
      <c r="G45" s="131"/>
      <c r="H45" s="132"/>
    </row>
    <row r="46" spans="1:8" ht="12.75" customHeight="1" x14ac:dyDescent="0.2">
      <c r="A46" s="119">
        <v>19</v>
      </c>
      <c r="B46" s="120" t="s">
        <v>703</v>
      </c>
      <c r="C46" s="120">
        <v>200101</v>
      </c>
      <c r="D46" s="120" t="s">
        <v>716</v>
      </c>
      <c r="E46" s="133"/>
      <c r="F46" s="68" t="s">
        <v>106</v>
      </c>
      <c r="G46" s="131"/>
      <c r="H46" s="132"/>
    </row>
    <row r="47" spans="1:8" ht="156.94999999999999" customHeight="1" x14ac:dyDescent="0.2">
      <c r="A47" s="119">
        <v>20</v>
      </c>
      <c r="B47" s="120" t="s">
        <v>209</v>
      </c>
      <c r="C47" s="120"/>
      <c r="D47" s="120" t="s">
        <v>717</v>
      </c>
      <c r="E47" s="133" t="s">
        <v>718</v>
      </c>
      <c r="F47" s="68" t="s">
        <v>109</v>
      </c>
      <c r="G47" s="437" t="s">
        <v>719</v>
      </c>
      <c r="H47" s="433"/>
    </row>
    <row r="48" spans="1:8" ht="41.1" customHeight="1" x14ac:dyDescent="0.2">
      <c r="A48" s="119"/>
      <c r="B48" s="120"/>
      <c r="C48" s="120"/>
      <c r="D48" s="120" t="s">
        <v>585</v>
      </c>
      <c r="E48" s="152"/>
      <c r="F48" s="68"/>
      <c r="G48" s="153"/>
      <c r="H48" s="164"/>
    </row>
    <row r="49" spans="1:8" ht="41.1" customHeight="1" x14ac:dyDescent="0.2">
      <c r="A49" s="119">
        <v>21</v>
      </c>
      <c r="B49" s="120" t="s">
        <v>720</v>
      </c>
      <c r="C49" s="120"/>
      <c r="D49" s="120" t="s">
        <v>161</v>
      </c>
      <c r="E49" s="152"/>
      <c r="F49" s="68"/>
      <c r="G49" s="153"/>
      <c r="H49" s="164"/>
    </row>
    <row r="50" spans="1:8" ht="41.1" customHeight="1" x14ac:dyDescent="0.2">
      <c r="A50" s="119">
        <v>22</v>
      </c>
      <c r="B50" s="125" t="s">
        <v>721</v>
      </c>
      <c r="C50" s="125"/>
      <c r="D50" s="126" t="s">
        <v>443</v>
      </c>
      <c r="E50" s="121"/>
      <c r="F50" s="68"/>
      <c r="G50" s="153"/>
      <c r="H50" s="164"/>
    </row>
    <row r="51" spans="1:8" ht="69" customHeight="1" x14ac:dyDescent="0.2">
      <c r="A51" s="119">
        <v>23</v>
      </c>
      <c r="B51" s="129" t="s">
        <v>722</v>
      </c>
      <c r="C51" s="129"/>
      <c r="D51" s="130" t="s">
        <v>723</v>
      </c>
      <c r="E51" s="165"/>
      <c r="F51" s="68"/>
      <c r="G51" s="153"/>
      <c r="H51" s="164"/>
    </row>
    <row r="52" spans="1:8" ht="27" customHeight="1" x14ac:dyDescent="0.2">
      <c r="A52" s="119">
        <v>24</v>
      </c>
      <c r="B52" s="120" t="s">
        <v>221</v>
      </c>
      <c r="C52" s="120"/>
      <c r="D52" s="120" t="s">
        <v>222</v>
      </c>
      <c r="E52" s="133"/>
      <c r="F52" s="68" t="s">
        <v>106</v>
      </c>
      <c r="G52" s="131"/>
      <c r="H52" s="132"/>
    </row>
    <row r="53" spans="1:8" ht="27.95" customHeight="1" x14ac:dyDescent="0.2">
      <c r="A53" s="119"/>
      <c r="B53" s="120"/>
      <c r="C53" s="120"/>
      <c r="D53" s="120" t="s">
        <v>223</v>
      </c>
      <c r="E53" s="133" t="s">
        <v>724</v>
      </c>
      <c r="F53" s="68" t="s">
        <v>106</v>
      </c>
      <c r="G53" s="131"/>
      <c r="H53" s="132"/>
    </row>
    <row r="54" spans="1:8" ht="12.75" customHeight="1" x14ac:dyDescent="0.2">
      <c r="A54" s="119">
        <v>25</v>
      </c>
      <c r="B54" s="120" t="s">
        <v>225</v>
      </c>
      <c r="C54" s="120"/>
      <c r="D54" s="120" t="s">
        <v>226</v>
      </c>
      <c r="E54" s="133"/>
      <c r="F54" s="68" t="s">
        <v>106</v>
      </c>
      <c r="G54" s="131"/>
      <c r="H54" s="132"/>
    </row>
    <row r="55" spans="1:8" ht="25.5" x14ac:dyDescent="0.2">
      <c r="A55" s="119"/>
      <c r="B55" s="120" t="s">
        <v>227</v>
      </c>
      <c r="C55" s="120"/>
      <c r="D55" s="120" t="s">
        <v>228</v>
      </c>
      <c r="E55" s="133"/>
      <c r="F55" s="68" t="s">
        <v>106</v>
      </c>
      <c r="G55" s="131"/>
      <c r="H55" s="132"/>
    </row>
    <row r="56" spans="1:8" ht="25.5" x14ac:dyDescent="0.2">
      <c r="A56" s="119"/>
      <c r="B56" s="120"/>
      <c r="C56" s="120"/>
      <c r="D56" s="120" t="s">
        <v>229</v>
      </c>
      <c r="E56" s="133"/>
      <c r="F56" s="68" t="s">
        <v>106</v>
      </c>
      <c r="G56" s="416"/>
      <c r="H56" s="417"/>
    </row>
    <row r="57" spans="1:8" x14ac:dyDescent="0.2">
      <c r="A57" s="134"/>
      <c r="B57" s="135" t="s">
        <v>230</v>
      </c>
      <c r="C57" s="135"/>
      <c r="D57" s="136"/>
      <c r="E57" s="137"/>
      <c r="F57" s="68" t="s">
        <v>122</v>
      </c>
      <c r="G57" s="418"/>
      <c r="H57" s="419"/>
    </row>
    <row r="61" spans="1:8" ht="15.75" x14ac:dyDescent="0.2">
      <c r="A61" s="411" t="s">
        <v>725</v>
      </c>
      <c r="B61" s="411"/>
      <c r="C61" s="411"/>
      <c r="D61" s="411"/>
      <c r="E61" s="411"/>
      <c r="F61" s="411"/>
      <c r="G61" s="411"/>
      <c r="H61" s="411"/>
    </row>
    <row r="62" spans="1:8" ht="36" x14ac:dyDescent="0.2">
      <c r="A62" s="85"/>
      <c r="B62" s="86" t="s">
        <v>131</v>
      </c>
      <c r="C62" s="86"/>
      <c r="D62" s="87" t="s">
        <v>726</v>
      </c>
      <c r="E62" s="88"/>
      <c r="F62" s="89" t="s">
        <v>133</v>
      </c>
      <c r="G62" s="90" t="s">
        <v>727</v>
      </c>
      <c r="H62" s="91"/>
    </row>
    <row r="63" spans="1:8" x14ac:dyDescent="0.2">
      <c r="A63" s="92"/>
      <c r="B63" s="93" t="s">
        <v>135</v>
      </c>
      <c r="C63" s="94"/>
      <c r="D63" s="427" t="s">
        <v>676</v>
      </c>
      <c r="E63" s="428"/>
      <c r="F63" s="429"/>
      <c r="G63" s="430"/>
      <c r="H63" s="91"/>
    </row>
    <row r="64" spans="1:8" x14ac:dyDescent="0.2">
      <c r="A64" s="95"/>
      <c r="B64" s="93" t="s">
        <v>137</v>
      </c>
      <c r="C64" s="94"/>
      <c r="D64" s="427"/>
      <c r="E64" s="428"/>
      <c r="F64" s="429"/>
      <c r="G64" s="430"/>
      <c r="H64" s="91"/>
    </row>
    <row r="65" spans="1:8" x14ac:dyDescent="0.2">
      <c r="A65" s="95"/>
      <c r="B65" s="93" t="s">
        <v>139</v>
      </c>
      <c r="C65" s="96"/>
      <c r="D65" s="438" t="s">
        <v>677</v>
      </c>
      <c r="E65" s="438"/>
      <c r="F65" s="438"/>
      <c r="G65" s="438"/>
      <c r="H65" s="91"/>
    </row>
    <row r="66" spans="1:8" x14ac:dyDescent="0.2">
      <c r="A66" s="97"/>
      <c r="B66" s="98" t="s">
        <v>141</v>
      </c>
      <c r="C66" s="99"/>
      <c r="D66" s="431"/>
      <c r="E66" s="429"/>
      <c r="F66" s="429"/>
      <c r="G66" s="430"/>
      <c r="H66" s="100"/>
    </row>
    <row r="67" spans="1:8" x14ac:dyDescent="0.2">
      <c r="A67" s="101"/>
      <c r="B67" s="102" t="s">
        <v>143</v>
      </c>
      <c r="C67" s="102"/>
      <c r="D67" s="103"/>
      <c r="E67" s="104"/>
      <c r="F67" s="105" t="s">
        <v>145</v>
      </c>
      <c r="G67" s="106"/>
      <c r="H67" s="107"/>
    </row>
    <row r="68" spans="1:8" x14ac:dyDescent="0.2">
      <c r="A68" s="108"/>
      <c r="B68" s="109" t="s">
        <v>146</v>
      </c>
      <c r="C68" s="109"/>
      <c r="D68" s="110" t="s">
        <v>147</v>
      </c>
      <c r="E68" s="111"/>
      <c r="F68" s="112" t="s">
        <v>148</v>
      </c>
      <c r="G68" s="113" t="s">
        <v>439</v>
      </c>
      <c r="H68" s="114"/>
    </row>
    <row r="69" spans="1:8" ht="25.5" x14ac:dyDescent="0.2">
      <c r="A69" s="115" t="s">
        <v>150</v>
      </c>
      <c r="B69" s="116" t="s">
        <v>151</v>
      </c>
      <c r="C69" s="116" t="s">
        <v>728</v>
      </c>
      <c r="D69" s="116" t="s">
        <v>153</v>
      </c>
      <c r="E69" s="116" t="s">
        <v>545</v>
      </c>
      <c r="F69" s="117" t="s">
        <v>113</v>
      </c>
      <c r="G69" s="423" t="s">
        <v>155</v>
      </c>
      <c r="H69" s="424"/>
    </row>
    <row r="70" spans="1:8" x14ac:dyDescent="0.2">
      <c r="A70" s="119">
        <v>1</v>
      </c>
      <c r="B70" s="125" t="s">
        <v>678</v>
      </c>
      <c r="C70" s="125"/>
      <c r="D70" s="126" t="s">
        <v>157</v>
      </c>
      <c r="E70" s="121" t="s">
        <v>679</v>
      </c>
      <c r="F70" s="68" t="s">
        <v>106</v>
      </c>
      <c r="G70" s="439"/>
      <c r="H70" s="440"/>
    </row>
    <row r="71" spans="1:8" ht="48" x14ac:dyDescent="0.2">
      <c r="A71" s="119">
        <v>2</v>
      </c>
      <c r="B71" s="125" t="s">
        <v>680</v>
      </c>
      <c r="C71" s="125" t="s">
        <v>681</v>
      </c>
      <c r="D71" s="126" t="s">
        <v>161</v>
      </c>
      <c r="E71" s="121"/>
      <c r="F71" s="68" t="s">
        <v>106</v>
      </c>
      <c r="G71" s="441"/>
      <c r="H71" s="442"/>
    </row>
    <row r="72" spans="1:8" x14ac:dyDescent="0.2">
      <c r="A72" s="119">
        <v>3</v>
      </c>
      <c r="B72" s="125" t="s">
        <v>682</v>
      </c>
      <c r="C72" s="125"/>
      <c r="D72" s="126" t="s">
        <v>683</v>
      </c>
      <c r="E72" s="121"/>
      <c r="F72" s="68" t="s">
        <v>106</v>
      </c>
      <c r="G72" s="123"/>
      <c r="H72" s="124"/>
    </row>
    <row r="73" spans="1:8" x14ac:dyDescent="0.2">
      <c r="A73" s="119"/>
      <c r="B73" s="125"/>
      <c r="C73" s="125"/>
      <c r="D73" s="126" t="s">
        <v>684</v>
      </c>
      <c r="E73" s="121"/>
      <c r="F73" s="68" t="s">
        <v>106</v>
      </c>
      <c r="G73" s="123"/>
      <c r="H73" s="124"/>
    </row>
    <row r="74" spans="1:8" x14ac:dyDescent="0.2">
      <c r="A74" s="119"/>
      <c r="B74" s="125"/>
      <c r="C74" s="125"/>
      <c r="D74" s="126" t="s">
        <v>685</v>
      </c>
      <c r="E74" s="121"/>
      <c r="F74" s="68" t="s">
        <v>106</v>
      </c>
      <c r="G74" s="123"/>
      <c r="H74" s="124"/>
    </row>
    <row r="75" spans="1:8" x14ac:dyDescent="0.2">
      <c r="A75" s="119"/>
      <c r="B75" s="150"/>
      <c r="C75" s="150"/>
      <c r="D75" s="74" t="s">
        <v>686</v>
      </c>
      <c r="E75" s="151"/>
      <c r="F75" s="68" t="s">
        <v>106</v>
      </c>
      <c r="G75" s="416"/>
      <c r="H75" s="417"/>
    </row>
    <row r="76" spans="1:8" x14ac:dyDescent="0.2">
      <c r="A76" s="119"/>
      <c r="B76" s="142"/>
      <c r="C76" s="120"/>
      <c r="D76" s="120" t="s">
        <v>687</v>
      </c>
      <c r="E76" s="133"/>
      <c r="F76" s="68" t="s">
        <v>106</v>
      </c>
      <c r="G76" s="416"/>
      <c r="H76" s="417"/>
    </row>
    <row r="77" spans="1:8" x14ac:dyDescent="0.2">
      <c r="A77" s="119"/>
      <c r="B77" s="142"/>
      <c r="C77" s="120"/>
      <c r="D77" s="120" t="s">
        <v>729</v>
      </c>
      <c r="E77" s="133"/>
      <c r="F77" s="68" t="s">
        <v>106</v>
      </c>
      <c r="G77" s="416"/>
      <c r="H77" s="417"/>
    </row>
    <row r="78" spans="1:8" x14ac:dyDescent="0.2">
      <c r="A78" s="119"/>
      <c r="B78" s="142"/>
      <c r="C78" s="120"/>
      <c r="D78" s="120" t="s">
        <v>689</v>
      </c>
      <c r="E78" s="133"/>
      <c r="F78" s="68" t="s">
        <v>106</v>
      </c>
      <c r="G78" s="131"/>
      <c r="H78" s="132"/>
    </row>
    <row r="79" spans="1:8" x14ac:dyDescent="0.2">
      <c r="A79" s="119"/>
      <c r="B79" s="142"/>
      <c r="C79" s="120"/>
      <c r="D79" s="120" t="s">
        <v>690</v>
      </c>
      <c r="E79" s="133"/>
      <c r="F79" s="68" t="s">
        <v>106</v>
      </c>
      <c r="G79" s="416"/>
      <c r="H79" s="417"/>
    </row>
    <row r="80" spans="1:8" x14ac:dyDescent="0.2">
      <c r="A80" s="119"/>
      <c r="B80" s="142"/>
      <c r="C80" s="120"/>
      <c r="D80" s="120" t="s">
        <v>691</v>
      </c>
      <c r="E80" s="133"/>
      <c r="F80" s="68" t="s">
        <v>106</v>
      </c>
      <c r="G80" s="416"/>
      <c r="H80" s="417"/>
    </row>
    <row r="81" spans="1:8" x14ac:dyDescent="0.2">
      <c r="A81" s="119"/>
      <c r="B81" s="142"/>
      <c r="C81" s="120"/>
      <c r="D81" s="120" t="s">
        <v>173</v>
      </c>
      <c r="E81" s="133"/>
      <c r="F81" s="68" t="s">
        <v>106</v>
      </c>
      <c r="G81" s="416"/>
      <c r="H81" s="417"/>
    </row>
    <row r="82" spans="1:8" x14ac:dyDescent="0.2">
      <c r="A82" s="119"/>
      <c r="B82" s="120"/>
      <c r="C82" s="120">
        <v>1825</v>
      </c>
      <c r="D82" s="120" t="s">
        <v>692</v>
      </c>
      <c r="E82" s="133"/>
      <c r="F82" s="68" t="s">
        <v>106</v>
      </c>
      <c r="G82" s="416"/>
      <c r="H82" s="417"/>
    </row>
    <row r="83" spans="1:8" x14ac:dyDescent="0.2">
      <c r="A83" s="119"/>
      <c r="B83" s="120"/>
      <c r="C83" s="120"/>
      <c r="D83" s="120" t="s">
        <v>183</v>
      </c>
      <c r="E83" s="133"/>
      <c r="F83" s="68" t="s">
        <v>106</v>
      </c>
      <c r="G83" s="416"/>
      <c r="H83" s="417"/>
    </row>
    <row r="84" spans="1:8" x14ac:dyDescent="0.2">
      <c r="A84" s="119"/>
      <c r="B84" s="120"/>
      <c r="C84" s="120"/>
      <c r="D84" s="120" t="s">
        <v>693</v>
      </c>
      <c r="E84" s="133"/>
      <c r="F84" s="68" t="s">
        <v>106</v>
      </c>
      <c r="G84" s="131"/>
      <c r="H84" s="132"/>
    </row>
    <row r="85" spans="1:8" x14ac:dyDescent="0.2">
      <c r="A85" s="119"/>
      <c r="B85" s="120"/>
      <c r="C85" s="120"/>
      <c r="D85" s="120" t="s">
        <v>694</v>
      </c>
      <c r="E85" s="133"/>
      <c r="F85" s="68" t="s">
        <v>106</v>
      </c>
      <c r="G85" s="131"/>
      <c r="H85" s="132"/>
    </row>
    <row r="86" spans="1:8" x14ac:dyDescent="0.2">
      <c r="A86" s="119"/>
      <c r="B86" s="120"/>
      <c r="C86" s="120"/>
      <c r="D86" s="120" t="s">
        <v>695</v>
      </c>
      <c r="E86" s="133"/>
      <c r="F86" s="68" t="s">
        <v>106</v>
      </c>
      <c r="G86" s="131"/>
      <c r="H86" s="132"/>
    </row>
    <row r="87" spans="1:8" x14ac:dyDescent="0.2">
      <c r="A87" s="119"/>
      <c r="B87" s="120"/>
      <c r="C87" s="120">
        <v>4</v>
      </c>
      <c r="D87" s="120" t="s">
        <v>450</v>
      </c>
      <c r="E87" s="133"/>
      <c r="F87" s="68" t="s">
        <v>106</v>
      </c>
      <c r="G87" s="131"/>
      <c r="H87" s="132"/>
    </row>
    <row r="88" spans="1:8" x14ac:dyDescent="0.2">
      <c r="A88" s="119"/>
      <c r="B88" s="120"/>
      <c r="C88" s="120"/>
      <c r="D88" s="120" t="s">
        <v>696</v>
      </c>
      <c r="E88" s="133"/>
      <c r="F88" s="68" t="s">
        <v>106</v>
      </c>
      <c r="G88" s="131"/>
      <c r="H88" s="132"/>
    </row>
    <row r="89" spans="1:8" x14ac:dyDescent="0.2">
      <c r="A89" s="119"/>
      <c r="B89" s="120"/>
      <c r="C89" s="120"/>
      <c r="D89" s="120" t="s">
        <v>183</v>
      </c>
      <c r="E89" s="133"/>
      <c r="F89" s="68" t="s">
        <v>106</v>
      </c>
      <c r="G89" s="131"/>
      <c r="H89" s="132"/>
    </row>
    <row r="90" spans="1:8" x14ac:dyDescent="0.2">
      <c r="A90" s="119"/>
      <c r="B90" s="120"/>
      <c r="C90" s="120"/>
      <c r="D90" s="120" t="s">
        <v>184</v>
      </c>
      <c r="E90" s="133"/>
      <c r="F90" s="68" t="s">
        <v>106</v>
      </c>
      <c r="G90" s="131"/>
      <c r="H90" s="132"/>
    </row>
    <row r="91" spans="1:8" ht="25.5" x14ac:dyDescent="0.2">
      <c r="A91" s="119">
        <v>4</v>
      </c>
      <c r="B91" s="120" t="s">
        <v>697</v>
      </c>
      <c r="C91" s="120" t="s">
        <v>698</v>
      </c>
      <c r="D91" s="120" t="s">
        <v>699</v>
      </c>
      <c r="E91" s="133" t="s">
        <v>700</v>
      </c>
      <c r="F91" s="68" t="s">
        <v>106</v>
      </c>
      <c r="G91" s="416"/>
      <c r="H91" s="417"/>
    </row>
    <row r="92" spans="1:8" x14ac:dyDescent="0.2">
      <c r="A92" s="119">
        <v>5</v>
      </c>
      <c r="B92" s="120" t="s">
        <v>701</v>
      </c>
      <c r="C92" s="120"/>
      <c r="D92" s="120" t="s">
        <v>702</v>
      </c>
      <c r="E92" s="133"/>
      <c r="F92" s="68" t="s">
        <v>106</v>
      </c>
      <c r="G92" s="416"/>
      <c r="H92" s="417"/>
    </row>
    <row r="93" spans="1:8" x14ac:dyDescent="0.2">
      <c r="A93" s="119">
        <v>6</v>
      </c>
      <c r="B93" s="120" t="s">
        <v>703</v>
      </c>
      <c r="C93" s="120" t="s">
        <v>704</v>
      </c>
      <c r="D93" s="120" t="s">
        <v>705</v>
      </c>
      <c r="E93" s="133"/>
      <c r="F93" s="68" t="s">
        <v>106</v>
      </c>
      <c r="G93" s="416"/>
      <c r="H93" s="417"/>
    </row>
    <row r="94" spans="1:8" x14ac:dyDescent="0.2">
      <c r="A94" s="119">
        <v>7</v>
      </c>
      <c r="B94" s="120" t="s">
        <v>706</v>
      </c>
      <c r="C94" s="120"/>
      <c r="D94" s="120" t="s">
        <v>707</v>
      </c>
      <c r="E94" s="133"/>
      <c r="F94" s="68" t="s">
        <v>106</v>
      </c>
      <c r="G94" s="416"/>
      <c r="H94" s="417"/>
    </row>
    <row r="95" spans="1:8" ht="25.5" x14ac:dyDescent="0.2">
      <c r="A95" s="119">
        <v>8</v>
      </c>
      <c r="B95" s="120" t="s">
        <v>703</v>
      </c>
      <c r="C95" s="120" t="s">
        <v>708</v>
      </c>
      <c r="D95" s="120" t="s">
        <v>709</v>
      </c>
      <c r="E95" s="133"/>
      <c r="F95" s="68" t="s">
        <v>106</v>
      </c>
      <c r="G95" s="416"/>
      <c r="H95" s="417"/>
    </row>
    <row r="96" spans="1:8" x14ac:dyDescent="0.2">
      <c r="A96" s="119">
        <v>9</v>
      </c>
      <c r="B96" s="120" t="s">
        <v>710</v>
      </c>
      <c r="C96" s="120">
        <v>1</v>
      </c>
      <c r="D96" s="120"/>
      <c r="E96" s="133"/>
      <c r="F96" s="68" t="s">
        <v>106</v>
      </c>
      <c r="G96" s="416"/>
      <c r="H96" s="417"/>
    </row>
    <row r="97" spans="1:8" x14ac:dyDescent="0.2">
      <c r="A97" s="119">
        <v>10</v>
      </c>
      <c r="B97" s="120" t="s">
        <v>711</v>
      </c>
      <c r="C97" s="120">
        <v>1</v>
      </c>
      <c r="D97" s="120"/>
      <c r="E97" s="133"/>
      <c r="F97" s="68" t="s">
        <v>106</v>
      </c>
      <c r="G97" s="416"/>
      <c r="H97" s="417"/>
    </row>
    <row r="98" spans="1:8" x14ac:dyDescent="0.2">
      <c r="A98" s="119">
        <v>11</v>
      </c>
      <c r="B98" s="120" t="s">
        <v>730</v>
      </c>
      <c r="C98" s="120"/>
      <c r="D98" s="120" t="s">
        <v>731</v>
      </c>
      <c r="E98" s="133"/>
      <c r="F98" s="68" t="s">
        <v>107</v>
      </c>
      <c r="G98" s="131" t="s">
        <v>732</v>
      </c>
      <c r="H98" s="132"/>
    </row>
    <row r="99" spans="1:8" x14ac:dyDescent="0.2">
      <c r="A99" s="119">
        <v>12</v>
      </c>
      <c r="B99" s="120" t="s">
        <v>712</v>
      </c>
      <c r="C99" s="120"/>
      <c r="D99" s="120" t="s">
        <v>187</v>
      </c>
      <c r="E99" s="133"/>
      <c r="F99" s="68" t="s">
        <v>122</v>
      </c>
      <c r="G99" s="131"/>
      <c r="H99" s="132"/>
    </row>
    <row r="100" spans="1:8" x14ac:dyDescent="0.2">
      <c r="A100" s="119">
        <v>13</v>
      </c>
      <c r="B100" s="120" t="s">
        <v>703</v>
      </c>
      <c r="C100" s="120" t="s">
        <v>713</v>
      </c>
      <c r="D100" s="120" t="s">
        <v>714</v>
      </c>
      <c r="E100" s="133"/>
      <c r="F100" s="68" t="s">
        <v>122</v>
      </c>
      <c r="G100" s="131"/>
      <c r="H100" s="132"/>
    </row>
    <row r="101" spans="1:8" ht="25.5" x14ac:dyDescent="0.2">
      <c r="A101" s="119">
        <v>14</v>
      </c>
      <c r="B101" s="120" t="s">
        <v>196</v>
      </c>
      <c r="C101" s="120"/>
      <c r="D101" s="120" t="s">
        <v>197</v>
      </c>
      <c r="E101" s="133"/>
      <c r="F101" s="68" t="s">
        <v>122</v>
      </c>
      <c r="G101" s="131"/>
      <c r="H101" s="132"/>
    </row>
    <row r="102" spans="1:8" ht="25.5" x14ac:dyDescent="0.2">
      <c r="A102" s="119">
        <v>15</v>
      </c>
      <c r="B102" s="120" t="s">
        <v>198</v>
      </c>
      <c r="C102" s="120" t="s">
        <v>199</v>
      </c>
      <c r="D102" s="120"/>
      <c r="E102" s="133"/>
      <c r="F102" s="68" t="s">
        <v>122</v>
      </c>
      <c r="G102" s="131"/>
      <c r="H102" s="132"/>
    </row>
    <row r="103" spans="1:8" ht="25.5" x14ac:dyDescent="0.2">
      <c r="A103" s="119">
        <v>16</v>
      </c>
      <c r="B103" s="120" t="s">
        <v>269</v>
      </c>
      <c r="C103" s="120"/>
      <c r="D103" s="120" t="s">
        <v>197</v>
      </c>
      <c r="E103" s="133"/>
      <c r="F103" s="68" t="s">
        <v>122</v>
      </c>
      <c r="G103" s="131"/>
      <c r="H103" s="132"/>
    </row>
    <row r="104" spans="1:8" ht="25.5" x14ac:dyDescent="0.2">
      <c r="A104" s="119">
        <v>17</v>
      </c>
      <c r="B104" s="120" t="s">
        <v>201</v>
      </c>
      <c r="C104" s="120" t="s">
        <v>202</v>
      </c>
      <c r="D104" s="120"/>
      <c r="E104" s="133"/>
      <c r="F104" s="68" t="s">
        <v>122</v>
      </c>
      <c r="G104" s="131"/>
      <c r="H104" s="132"/>
    </row>
    <row r="105" spans="1:8" x14ac:dyDescent="0.2">
      <c r="A105" s="119">
        <v>18</v>
      </c>
      <c r="B105" s="120" t="s">
        <v>203</v>
      </c>
      <c r="C105" s="120">
        <v>2</v>
      </c>
      <c r="D105" s="120"/>
      <c r="E105" s="133"/>
      <c r="F105" s="68" t="s">
        <v>122</v>
      </c>
      <c r="G105" s="131"/>
      <c r="H105" s="132"/>
    </row>
    <row r="106" spans="1:8" x14ac:dyDescent="0.2">
      <c r="A106" s="119">
        <v>19</v>
      </c>
      <c r="B106" s="120" t="s">
        <v>715</v>
      </c>
      <c r="C106" s="120"/>
      <c r="D106" s="120" t="s">
        <v>205</v>
      </c>
      <c r="E106" s="133"/>
      <c r="F106" s="68"/>
      <c r="G106" s="131"/>
      <c r="H106" s="132"/>
    </row>
    <row r="107" spans="1:8" x14ac:dyDescent="0.2">
      <c r="A107" s="119">
        <v>20</v>
      </c>
      <c r="B107" s="120" t="s">
        <v>703</v>
      </c>
      <c r="C107" s="120">
        <v>200101</v>
      </c>
      <c r="D107" s="120" t="s">
        <v>716</v>
      </c>
      <c r="E107" s="133"/>
      <c r="F107" s="68" t="s">
        <v>122</v>
      </c>
      <c r="G107" s="131"/>
      <c r="H107" s="132"/>
    </row>
    <row r="108" spans="1:8" ht="143.1" customHeight="1" x14ac:dyDescent="0.2">
      <c r="A108" s="119">
        <v>21</v>
      </c>
      <c r="B108" s="120" t="s">
        <v>209</v>
      </c>
      <c r="C108" s="120"/>
      <c r="D108" s="120" t="s">
        <v>717</v>
      </c>
      <c r="E108" s="133"/>
      <c r="F108" s="68" t="s">
        <v>122</v>
      </c>
      <c r="G108" s="437"/>
      <c r="H108" s="433"/>
    </row>
    <row r="109" spans="1:8" x14ac:dyDescent="0.2">
      <c r="A109" s="119">
        <v>22</v>
      </c>
      <c r="B109" s="120" t="s">
        <v>221</v>
      </c>
      <c r="C109" s="120"/>
      <c r="D109" s="120" t="s">
        <v>222</v>
      </c>
      <c r="E109" s="133"/>
      <c r="F109" s="68" t="s">
        <v>122</v>
      </c>
      <c r="G109" s="131"/>
      <c r="H109" s="132"/>
    </row>
    <row r="110" spans="1:8" ht="25.5" x14ac:dyDescent="0.2">
      <c r="A110" s="119">
        <v>23</v>
      </c>
      <c r="B110" s="120"/>
      <c r="C110" s="120"/>
      <c r="D110" s="120" t="s">
        <v>223</v>
      </c>
      <c r="E110" s="133"/>
      <c r="F110" s="68" t="s">
        <v>122</v>
      </c>
      <c r="G110" s="131"/>
      <c r="H110" s="132"/>
    </row>
    <row r="111" spans="1:8" ht="25.5" x14ac:dyDescent="0.2">
      <c r="A111" s="119">
        <v>24</v>
      </c>
      <c r="B111" s="120" t="s">
        <v>225</v>
      </c>
      <c r="C111" s="120"/>
      <c r="D111" s="120" t="s">
        <v>226</v>
      </c>
      <c r="E111" s="133"/>
      <c r="F111" s="68" t="s">
        <v>122</v>
      </c>
      <c r="G111" s="131"/>
      <c r="H111" s="132"/>
    </row>
    <row r="112" spans="1:8" ht="25.5" x14ac:dyDescent="0.2">
      <c r="A112" s="119"/>
      <c r="B112" s="120" t="s">
        <v>227</v>
      </c>
      <c r="C112" s="120"/>
      <c r="D112" s="120" t="s">
        <v>228</v>
      </c>
      <c r="E112" s="133"/>
      <c r="F112" s="68" t="s">
        <v>122</v>
      </c>
      <c r="G112" s="131"/>
      <c r="H112" s="132"/>
    </row>
    <row r="113" spans="1:8" ht="25.5" x14ac:dyDescent="0.2">
      <c r="A113" s="119"/>
      <c r="B113" s="120"/>
      <c r="C113" s="120"/>
      <c r="D113" s="120" t="s">
        <v>229</v>
      </c>
      <c r="E113" s="133"/>
      <c r="F113" s="68" t="s">
        <v>122</v>
      </c>
      <c r="G113" s="416"/>
      <c r="H113" s="417"/>
    </row>
    <row r="114" spans="1:8" x14ac:dyDescent="0.2">
      <c r="A114" s="134"/>
      <c r="B114" s="135" t="s">
        <v>230</v>
      </c>
      <c r="C114" s="135"/>
      <c r="D114" s="136"/>
      <c r="E114" s="137"/>
      <c r="F114" s="68" t="s">
        <v>122</v>
      </c>
      <c r="G114" s="418"/>
      <c r="H114" s="419"/>
    </row>
    <row r="118" spans="1:8" ht="15.75" x14ac:dyDescent="0.2">
      <c r="A118" s="411" t="s">
        <v>733</v>
      </c>
      <c r="B118" s="411"/>
      <c r="C118" s="411"/>
      <c r="D118" s="411"/>
      <c r="E118" s="411"/>
      <c r="F118" s="411"/>
      <c r="G118" s="411"/>
      <c r="H118" s="411"/>
    </row>
    <row r="119" spans="1:8" ht="24" x14ac:dyDescent="0.2">
      <c r="A119" s="85"/>
      <c r="B119" s="86" t="s">
        <v>131</v>
      </c>
      <c r="C119" s="86"/>
      <c r="D119" s="87" t="s">
        <v>734</v>
      </c>
      <c r="E119" s="88"/>
      <c r="F119" s="89" t="s">
        <v>133</v>
      </c>
      <c r="G119" s="90" t="s">
        <v>735</v>
      </c>
      <c r="H119" s="91"/>
    </row>
    <row r="120" spans="1:8" x14ac:dyDescent="0.2">
      <c r="A120" s="92"/>
      <c r="B120" s="93" t="s">
        <v>135</v>
      </c>
      <c r="C120" s="94"/>
      <c r="D120" s="427" t="s">
        <v>676</v>
      </c>
      <c r="E120" s="428"/>
      <c r="F120" s="429"/>
      <c r="G120" s="430"/>
      <c r="H120" s="91"/>
    </row>
    <row r="121" spans="1:8" x14ac:dyDescent="0.2">
      <c r="A121" s="95"/>
      <c r="B121" s="93" t="s">
        <v>137</v>
      </c>
      <c r="C121" s="94"/>
      <c r="D121" s="427"/>
      <c r="E121" s="428"/>
      <c r="F121" s="429"/>
      <c r="G121" s="430"/>
      <c r="H121" s="91"/>
    </row>
    <row r="122" spans="1:8" x14ac:dyDescent="0.2">
      <c r="A122" s="95"/>
      <c r="B122" s="93" t="s">
        <v>139</v>
      </c>
      <c r="C122" s="96"/>
      <c r="D122" s="438" t="s">
        <v>677</v>
      </c>
      <c r="E122" s="438"/>
      <c r="F122" s="438"/>
      <c r="G122" s="438"/>
      <c r="H122" s="91"/>
    </row>
    <row r="123" spans="1:8" x14ac:dyDescent="0.2">
      <c r="A123" s="97"/>
      <c r="B123" s="98" t="s">
        <v>141</v>
      </c>
      <c r="C123" s="99"/>
      <c r="D123" s="431"/>
      <c r="E123" s="429"/>
      <c r="F123" s="429"/>
      <c r="G123" s="430"/>
      <c r="H123" s="100"/>
    </row>
    <row r="124" spans="1:8" x14ac:dyDescent="0.2">
      <c r="A124" s="101"/>
      <c r="B124" s="102" t="s">
        <v>143</v>
      </c>
      <c r="C124" s="102"/>
      <c r="D124" s="103"/>
      <c r="E124" s="104"/>
      <c r="F124" s="105" t="s">
        <v>145</v>
      </c>
      <c r="G124" s="106"/>
      <c r="H124" s="107"/>
    </row>
    <row r="125" spans="1:8" x14ac:dyDescent="0.2">
      <c r="A125" s="108"/>
      <c r="B125" s="109" t="s">
        <v>146</v>
      </c>
      <c r="C125" s="109"/>
      <c r="D125" s="110" t="s">
        <v>147</v>
      </c>
      <c r="E125" s="111"/>
      <c r="F125" s="112" t="s">
        <v>148</v>
      </c>
      <c r="G125" s="113" t="s">
        <v>439</v>
      </c>
      <c r="H125" s="114"/>
    </row>
    <row r="126" spans="1:8" ht="25.5" x14ac:dyDescent="0.2">
      <c r="A126" s="115" t="s">
        <v>150</v>
      </c>
      <c r="B126" s="116" t="s">
        <v>151</v>
      </c>
      <c r="C126" s="116" t="s">
        <v>736</v>
      </c>
      <c r="D126" s="116" t="s">
        <v>153</v>
      </c>
      <c r="E126" s="116" t="s">
        <v>737</v>
      </c>
      <c r="F126" s="117" t="s">
        <v>113</v>
      </c>
      <c r="G126" s="423" t="s">
        <v>155</v>
      </c>
      <c r="H126" s="424"/>
    </row>
    <row r="127" spans="1:8" x14ac:dyDescent="0.2">
      <c r="A127" s="119">
        <v>1</v>
      </c>
      <c r="B127" s="125" t="s">
        <v>678</v>
      </c>
      <c r="C127" s="125"/>
      <c r="D127" s="126" t="s">
        <v>157</v>
      </c>
      <c r="E127" s="121" t="s">
        <v>679</v>
      </c>
      <c r="F127" s="68" t="s">
        <v>106</v>
      </c>
      <c r="G127" s="439"/>
      <c r="H127" s="440"/>
    </row>
    <row r="128" spans="1:8" ht="48" x14ac:dyDescent="0.2">
      <c r="A128" s="119">
        <v>2</v>
      </c>
      <c r="B128" s="125" t="s">
        <v>680</v>
      </c>
      <c r="C128" s="125" t="s">
        <v>681</v>
      </c>
      <c r="D128" s="126" t="s">
        <v>161</v>
      </c>
      <c r="E128" s="121"/>
      <c r="F128" s="68" t="s">
        <v>106</v>
      </c>
      <c r="G128" s="441"/>
      <c r="H128" s="442"/>
    </row>
    <row r="129" spans="1:8" x14ac:dyDescent="0.2">
      <c r="A129" s="119">
        <v>3</v>
      </c>
      <c r="B129" s="125" t="s">
        <v>682</v>
      </c>
      <c r="C129" s="125"/>
      <c r="D129" s="126" t="s">
        <v>683</v>
      </c>
      <c r="E129" s="121"/>
      <c r="F129" s="68" t="s">
        <v>106</v>
      </c>
      <c r="G129" s="123"/>
      <c r="H129" s="124"/>
    </row>
    <row r="130" spans="1:8" x14ac:dyDescent="0.2">
      <c r="A130" s="119"/>
      <c r="B130" s="125"/>
      <c r="C130" s="125"/>
      <c r="D130" s="126" t="s">
        <v>684</v>
      </c>
      <c r="E130" s="121"/>
      <c r="F130" s="68" t="s">
        <v>106</v>
      </c>
      <c r="G130" s="123"/>
      <c r="H130" s="124"/>
    </row>
    <row r="131" spans="1:8" x14ac:dyDescent="0.2">
      <c r="A131" s="119"/>
      <c r="B131" s="125"/>
      <c r="C131" s="125"/>
      <c r="D131" s="126" t="s">
        <v>685</v>
      </c>
      <c r="E131" s="121"/>
      <c r="F131" s="68" t="s">
        <v>106</v>
      </c>
      <c r="G131" s="123"/>
      <c r="H131" s="124"/>
    </row>
    <row r="132" spans="1:8" x14ac:dyDescent="0.2">
      <c r="A132" s="119"/>
      <c r="B132" s="150"/>
      <c r="C132" s="150"/>
      <c r="D132" s="74" t="s">
        <v>686</v>
      </c>
      <c r="E132" s="151"/>
      <c r="F132" s="68" t="s">
        <v>106</v>
      </c>
      <c r="G132" s="416"/>
      <c r="H132" s="417"/>
    </row>
    <row r="133" spans="1:8" x14ac:dyDescent="0.2">
      <c r="A133" s="119"/>
      <c r="B133" s="142"/>
      <c r="C133" s="120"/>
      <c r="D133" s="120" t="s">
        <v>687</v>
      </c>
      <c r="E133" s="133"/>
      <c r="F133" s="68" t="s">
        <v>106</v>
      </c>
      <c r="G133" s="416"/>
      <c r="H133" s="417"/>
    </row>
    <row r="134" spans="1:8" x14ac:dyDescent="0.2">
      <c r="A134" s="119"/>
      <c r="B134" s="142"/>
      <c r="C134" s="120"/>
      <c r="D134" s="120" t="s">
        <v>729</v>
      </c>
      <c r="E134" s="133"/>
      <c r="F134" s="68" t="s">
        <v>106</v>
      </c>
      <c r="G134" s="416"/>
      <c r="H134" s="417"/>
    </row>
    <row r="135" spans="1:8" x14ac:dyDescent="0.2">
      <c r="A135" s="119"/>
      <c r="B135" s="142"/>
      <c r="C135" s="120"/>
      <c r="D135" s="120" t="s">
        <v>689</v>
      </c>
      <c r="E135" s="133"/>
      <c r="F135" s="68" t="s">
        <v>106</v>
      </c>
      <c r="G135" s="131"/>
      <c r="H135" s="132"/>
    </row>
    <row r="136" spans="1:8" x14ac:dyDescent="0.2">
      <c r="A136" s="119"/>
      <c r="B136" s="142"/>
      <c r="C136" s="120"/>
      <c r="D136" s="120" t="s">
        <v>690</v>
      </c>
      <c r="E136" s="133"/>
      <c r="F136" s="68" t="s">
        <v>106</v>
      </c>
      <c r="G136" s="416"/>
      <c r="H136" s="417"/>
    </row>
    <row r="137" spans="1:8" x14ac:dyDescent="0.2">
      <c r="A137" s="119"/>
      <c r="B137" s="142"/>
      <c r="C137" s="120"/>
      <c r="D137" s="120" t="s">
        <v>691</v>
      </c>
      <c r="E137" s="133"/>
      <c r="F137" s="68" t="s">
        <v>106</v>
      </c>
      <c r="G137" s="416"/>
      <c r="H137" s="417"/>
    </row>
    <row r="138" spans="1:8" x14ac:dyDescent="0.2">
      <c r="A138" s="119"/>
      <c r="B138" s="142"/>
      <c r="C138" s="120"/>
      <c r="D138" s="120" t="s">
        <v>173</v>
      </c>
      <c r="E138" s="133"/>
      <c r="F138" s="68" t="s">
        <v>106</v>
      </c>
      <c r="G138" s="416"/>
      <c r="H138" s="417"/>
    </row>
    <row r="139" spans="1:8" x14ac:dyDescent="0.2">
      <c r="A139" s="119"/>
      <c r="B139" s="120"/>
      <c r="C139" s="120">
        <v>1825</v>
      </c>
      <c r="D139" s="120" t="s">
        <v>692</v>
      </c>
      <c r="E139" s="133"/>
      <c r="F139" s="68" t="s">
        <v>106</v>
      </c>
      <c r="G139" s="416"/>
      <c r="H139" s="417"/>
    </row>
    <row r="140" spans="1:8" x14ac:dyDescent="0.2">
      <c r="A140" s="119"/>
      <c r="B140" s="120"/>
      <c r="C140" s="120"/>
      <c r="D140" s="120" t="s">
        <v>183</v>
      </c>
      <c r="E140" s="133"/>
      <c r="F140" s="68" t="s">
        <v>106</v>
      </c>
      <c r="G140" s="416"/>
      <c r="H140" s="417"/>
    </row>
    <row r="141" spans="1:8" x14ac:dyDescent="0.2">
      <c r="A141" s="119"/>
      <c r="B141" s="120"/>
      <c r="C141" s="120"/>
      <c r="D141" s="120" t="s">
        <v>693</v>
      </c>
      <c r="E141" s="133"/>
      <c r="F141" s="68" t="s">
        <v>106</v>
      </c>
      <c r="G141" s="131"/>
      <c r="H141" s="132"/>
    </row>
    <row r="142" spans="1:8" x14ac:dyDescent="0.2">
      <c r="A142" s="119"/>
      <c r="B142" s="120"/>
      <c r="C142" s="120"/>
      <c r="D142" s="120" t="s">
        <v>694</v>
      </c>
      <c r="E142" s="133"/>
      <c r="F142" s="68" t="s">
        <v>106</v>
      </c>
      <c r="G142" s="131"/>
      <c r="H142" s="132"/>
    </row>
    <row r="143" spans="1:8" x14ac:dyDescent="0.2">
      <c r="A143" s="119"/>
      <c r="B143" s="120"/>
      <c r="C143" s="120"/>
      <c r="D143" s="120" t="s">
        <v>695</v>
      </c>
      <c r="E143" s="133"/>
      <c r="F143" s="68" t="s">
        <v>106</v>
      </c>
      <c r="G143" s="131"/>
      <c r="H143" s="132"/>
    </row>
    <row r="144" spans="1:8" x14ac:dyDescent="0.2">
      <c r="A144" s="119"/>
      <c r="B144" s="120"/>
      <c r="C144" s="120">
        <v>4</v>
      </c>
      <c r="D144" s="120" t="s">
        <v>450</v>
      </c>
      <c r="E144" s="133"/>
      <c r="F144" s="68" t="s">
        <v>106</v>
      </c>
      <c r="G144" s="131"/>
      <c r="H144" s="132"/>
    </row>
    <row r="145" spans="1:8" x14ac:dyDescent="0.2">
      <c r="A145" s="119"/>
      <c r="B145" s="120"/>
      <c r="C145" s="120"/>
      <c r="D145" s="120" t="s">
        <v>696</v>
      </c>
      <c r="E145" s="133"/>
      <c r="F145" s="68" t="s">
        <v>106</v>
      </c>
      <c r="G145" s="131"/>
      <c r="H145" s="132"/>
    </row>
    <row r="146" spans="1:8" x14ac:dyDescent="0.2">
      <c r="A146" s="119"/>
      <c r="B146" s="120"/>
      <c r="C146" s="120"/>
      <c r="D146" s="120" t="s">
        <v>183</v>
      </c>
      <c r="E146" s="133"/>
      <c r="F146" s="68" t="s">
        <v>106</v>
      </c>
      <c r="G146" s="131"/>
      <c r="H146" s="132"/>
    </row>
    <row r="147" spans="1:8" x14ac:dyDescent="0.2">
      <c r="A147" s="119"/>
      <c r="B147" s="120"/>
      <c r="C147" s="120"/>
      <c r="D147" s="120" t="s">
        <v>184</v>
      </c>
      <c r="E147" s="133"/>
      <c r="F147" s="68" t="s">
        <v>106</v>
      </c>
      <c r="G147" s="131"/>
      <c r="H147" s="132"/>
    </row>
    <row r="148" spans="1:8" ht="25.5" x14ac:dyDescent="0.2">
      <c r="A148" s="119">
        <v>4</v>
      </c>
      <c r="B148" s="120" t="s">
        <v>697</v>
      </c>
      <c r="C148" s="120" t="s">
        <v>698</v>
      </c>
      <c r="D148" s="120" t="s">
        <v>699</v>
      </c>
      <c r="E148" s="133" t="s">
        <v>700</v>
      </c>
      <c r="F148" s="68" t="s">
        <v>106</v>
      </c>
      <c r="G148" s="416"/>
      <c r="H148" s="417"/>
    </row>
    <row r="149" spans="1:8" x14ac:dyDescent="0.2">
      <c r="A149" s="119">
        <v>5</v>
      </c>
      <c r="B149" s="120" t="s">
        <v>701</v>
      </c>
      <c r="C149" s="120"/>
      <c r="D149" s="120" t="s">
        <v>702</v>
      </c>
      <c r="E149" s="133"/>
      <c r="F149" s="68" t="s">
        <v>106</v>
      </c>
      <c r="G149" s="416"/>
      <c r="H149" s="417"/>
    </row>
    <row r="150" spans="1:8" x14ac:dyDescent="0.2">
      <c r="A150" s="119">
        <v>6</v>
      </c>
      <c r="B150" s="120" t="s">
        <v>703</v>
      </c>
      <c r="C150" s="120" t="s">
        <v>704</v>
      </c>
      <c r="D150" s="120" t="s">
        <v>705</v>
      </c>
      <c r="E150" s="133"/>
      <c r="F150" s="68" t="s">
        <v>106</v>
      </c>
      <c r="G150" s="416"/>
      <c r="H150" s="417"/>
    </row>
    <row r="151" spans="1:8" x14ac:dyDescent="0.2">
      <c r="A151" s="119">
        <v>7</v>
      </c>
      <c r="B151" s="120" t="s">
        <v>706</v>
      </c>
      <c r="C151" s="120"/>
      <c r="D151" s="120" t="s">
        <v>707</v>
      </c>
      <c r="E151" s="133"/>
      <c r="F151" s="68" t="s">
        <v>106</v>
      </c>
      <c r="G151" s="416"/>
      <c r="H151" s="417"/>
    </row>
    <row r="152" spans="1:8" ht="25.5" x14ac:dyDescent="0.2">
      <c r="A152" s="119">
        <v>8</v>
      </c>
      <c r="B152" s="120" t="s">
        <v>703</v>
      </c>
      <c r="C152" s="120" t="s">
        <v>708</v>
      </c>
      <c r="D152" s="120" t="s">
        <v>709</v>
      </c>
      <c r="E152" s="133"/>
      <c r="F152" s="68" t="s">
        <v>106</v>
      </c>
      <c r="G152" s="416"/>
      <c r="H152" s="417"/>
    </row>
    <row r="153" spans="1:8" x14ac:dyDescent="0.2">
      <c r="A153" s="119">
        <v>9</v>
      </c>
      <c r="B153" s="120" t="s">
        <v>710</v>
      </c>
      <c r="C153" s="120">
        <v>1</v>
      </c>
      <c r="D153" s="120"/>
      <c r="E153" s="133"/>
      <c r="F153" s="68" t="s">
        <v>106</v>
      </c>
      <c r="G153" s="416"/>
      <c r="H153" s="417"/>
    </row>
    <row r="154" spans="1:8" x14ac:dyDescent="0.2">
      <c r="A154" s="119">
        <v>10</v>
      </c>
      <c r="B154" s="120" t="s">
        <v>711</v>
      </c>
      <c r="C154" s="120">
        <v>1</v>
      </c>
      <c r="D154" s="120"/>
      <c r="E154" s="133"/>
      <c r="F154" s="68" t="s">
        <v>106</v>
      </c>
      <c r="G154" s="416"/>
      <c r="H154" s="417"/>
    </row>
    <row r="155" spans="1:8" x14ac:dyDescent="0.2">
      <c r="A155" s="119">
        <v>11</v>
      </c>
      <c r="B155" s="120" t="s">
        <v>712</v>
      </c>
      <c r="C155" s="120"/>
      <c r="D155" s="120" t="s">
        <v>187</v>
      </c>
      <c r="E155" s="133"/>
      <c r="F155" s="68" t="s">
        <v>106</v>
      </c>
      <c r="G155" s="131"/>
      <c r="H155" s="132"/>
    </row>
    <row r="156" spans="1:8" x14ac:dyDescent="0.2">
      <c r="A156" s="119">
        <v>12</v>
      </c>
      <c r="B156" s="120" t="s">
        <v>703</v>
      </c>
      <c r="C156" s="120" t="s">
        <v>713</v>
      </c>
      <c r="D156" s="120" t="s">
        <v>714</v>
      </c>
      <c r="E156" s="133"/>
      <c r="F156" s="68" t="s">
        <v>106</v>
      </c>
      <c r="G156" s="131"/>
      <c r="H156" s="132"/>
    </row>
    <row r="157" spans="1:8" ht="45.95" customHeight="1" x14ac:dyDescent="0.2">
      <c r="A157" s="119">
        <v>13</v>
      </c>
      <c r="B157" s="120" t="s">
        <v>738</v>
      </c>
      <c r="C157" s="120" t="s">
        <v>252</v>
      </c>
      <c r="D157" s="120" t="s">
        <v>739</v>
      </c>
      <c r="E157" s="133"/>
      <c r="F157" s="68" t="s">
        <v>106</v>
      </c>
      <c r="G157" s="131"/>
      <c r="H157" s="132"/>
    </row>
    <row r="158" spans="1:8" x14ac:dyDescent="0.2">
      <c r="A158" s="119">
        <v>14</v>
      </c>
      <c r="B158" s="120" t="s">
        <v>740</v>
      </c>
      <c r="C158" s="120"/>
      <c r="D158" s="120" t="s">
        <v>741</v>
      </c>
      <c r="E158" s="133"/>
      <c r="F158" s="68" t="s">
        <v>106</v>
      </c>
      <c r="G158" s="131"/>
      <c r="H158" s="132"/>
    </row>
    <row r="159" spans="1:8" ht="38.25" x14ac:dyDescent="0.2">
      <c r="A159" s="119">
        <v>20</v>
      </c>
      <c r="B159" s="120" t="s">
        <v>742</v>
      </c>
      <c r="C159" s="120" t="s">
        <v>743</v>
      </c>
      <c r="D159" s="120" t="s">
        <v>744</v>
      </c>
      <c r="E159" s="133"/>
      <c r="F159" s="68" t="s">
        <v>106</v>
      </c>
      <c r="G159" s="131"/>
      <c r="H159" s="132"/>
    </row>
    <row r="160" spans="1:8" ht="186" customHeight="1" x14ac:dyDescent="0.2">
      <c r="A160" s="119">
        <v>21</v>
      </c>
      <c r="B160" s="120" t="s">
        <v>209</v>
      </c>
      <c r="C160" s="120"/>
      <c r="D160" s="120" t="s">
        <v>717</v>
      </c>
      <c r="E160" s="152" t="s">
        <v>745</v>
      </c>
      <c r="F160" s="68" t="s">
        <v>107</v>
      </c>
      <c r="G160" s="437" t="s">
        <v>746</v>
      </c>
      <c r="H160" s="433"/>
    </row>
    <row r="161" spans="1:8" ht="47.1" customHeight="1" x14ac:dyDescent="0.2">
      <c r="A161" s="119"/>
      <c r="B161" s="120"/>
      <c r="C161" s="120"/>
      <c r="D161" s="120" t="s">
        <v>585</v>
      </c>
      <c r="E161" s="152"/>
      <c r="F161" s="68"/>
      <c r="G161" s="153"/>
      <c r="H161" s="164"/>
    </row>
    <row r="162" spans="1:8" ht="47.1" customHeight="1" x14ac:dyDescent="0.2">
      <c r="A162" s="119">
        <v>22</v>
      </c>
      <c r="B162" s="120" t="s">
        <v>720</v>
      </c>
      <c r="C162" s="120"/>
      <c r="D162" s="120" t="s">
        <v>161</v>
      </c>
      <c r="E162" s="152"/>
      <c r="F162" s="68"/>
      <c r="G162" s="153"/>
      <c r="H162" s="164"/>
    </row>
    <row r="163" spans="1:8" ht="47.1" customHeight="1" x14ac:dyDescent="0.2">
      <c r="A163" s="119">
        <v>23</v>
      </c>
      <c r="B163" s="125" t="s">
        <v>747</v>
      </c>
      <c r="C163" s="125"/>
      <c r="D163" s="126" t="s">
        <v>443</v>
      </c>
      <c r="E163" s="121"/>
      <c r="F163" s="68"/>
      <c r="G163" s="153"/>
      <c r="H163" s="164"/>
    </row>
    <row r="164" spans="1:8" ht="75.95" customHeight="1" x14ac:dyDescent="0.2">
      <c r="A164" s="119">
        <v>24</v>
      </c>
      <c r="B164" s="129" t="s">
        <v>722</v>
      </c>
      <c r="C164" s="129"/>
      <c r="D164" s="130" t="s">
        <v>748</v>
      </c>
      <c r="E164" s="165"/>
      <c r="F164" s="68"/>
      <c r="G164" s="153"/>
      <c r="H164" s="164"/>
    </row>
    <row r="165" spans="1:8" ht="75.95" customHeight="1" x14ac:dyDescent="0.2">
      <c r="A165" s="119">
        <v>25</v>
      </c>
      <c r="B165" s="120" t="s">
        <v>720</v>
      </c>
      <c r="C165" s="120"/>
      <c r="D165" s="120" t="s">
        <v>161</v>
      </c>
      <c r="E165" s="152"/>
      <c r="F165" s="68"/>
      <c r="G165" s="153"/>
      <c r="H165" s="164"/>
    </row>
    <row r="166" spans="1:8" ht="75.95" customHeight="1" x14ac:dyDescent="0.2">
      <c r="A166" s="119">
        <v>26</v>
      </c>
      <c r="B166" s="125" t="s">
        <v>749</v>
      </c>
      <c r="C166" s="125"/>
      <c r="D166" s="126" t="s">
        <v>750</v>
      </c>
      <c r="E166" s="121"/>
      <c r="F166" s="68"/>
      <c r="G166" s="153"/>
      <c r="H166" s="164"/>
    </row>
    <row r="167" spans="1:8" ht="75.95" customHeight="1" x14ac:dyDescent="0.2">
      <c r="A167" s="119">
        <v>27</v>
      </c>
      <c r="B167" s="129" t="s">
        <v>722</v>
      </c>
      <c r="C167" s="129"/>
      <c r="D167" s="130" t="s">
        <v>751</v>
      </c>
      <c r="E167" s="165"/>
      <c r="F167" s="68"/>
      <c r="G167" s="153"/>
      <c r="H167" s="164"/>
    </row>
    <row r="168" spans="1:8" x14ac:dyDescent="0.2">
      <c r="A168" s="119">
        <v>28</v>
      </c>
      <c r="B168" s="120" t="s">
        <v>221</v>
      </c>
      <c r="C168" s="120"/>
      <c r="D168" s="120" t="s">
        <v>222</v>
      </c>
      <c r="E168" s="133"/>
      <c r="F168" s="68" t="s">
        <v>106</v>
      </c>
      <c r="G168" s="131"/>
      <c r="H168" s="132"/>
    </row>
    <row r="169" spans="1:8" ht="25.5" x14ac:dyDescent="0.2">
      <c r="A169" s="119"/>
      <c r="B169" s="120"/>
      <c r="C169" s="120"/>
      <c r="D169" s="120" t="s">
        <v>223</v>
      </c>
      <c r="E169" s="133"/>
      <c r="F169" s="68" t="s">
        <v>106</v>
      </c>
      <c r="G169" s="131"/>
      <c r="H169" s="132"/>
    </row>
    <row r="170" spans="1:8" ht="25.5" x14ac:dyDescent="0.2">
      <c r="A170" s="119">
        <v>29</v>
      </c>
      <c r="B170" s="120" t="s">
        <v>225</v>
      </c>
      <c r="C170" s="120"/>
      <c r="D170" s="120" t="s">
        <v>226</v>
      </c>
      <c r="E170" s="133"/>
      <c r="F170" s="68" t="s">
        <v>106</v>
      </c>
      <c r="G170" s="131"/>
      <c r="H170" s="132"/>
    </row>
    <row r="171" spans="1:8" ht="25.5" x14ac:dyDescent="0.2">
      <c r="A171" s="119"/>
      <c r="B171" s="120" t="s">
        <v>227</v>
      </c>
      <c r="C171" s="120"/>
      <c r="D171" s="120" t="s">
        <v>228</v>
      </c>
      <c r="E171" s="133"/>
      <c r="F171" s="68" t="s">
        <v>106</v>
      </c>
      <c r="G171" s="131"/>
      <c r="H171" s="132"/>
    </row>
    <row r="172" spans="1:8" ht="25.5" x14ac:dyDescent="0.2">
      <c r="A172" s="119"/>
      <c r="B172" s="120"/>
      <c r="C172" s="120"/>
      <c r="D172" s="120" t="s">
        <v>229</v>
      </c>
      <c r="E172" s="133"/>
      <c r="F172" s="68" t="s">
        <v>106</v>
      </c>
      <c r="G172" s="416"/>
      <c r="H172" s="417"/>
    </row>
    <row r="173" spans="1:8" x14ac:dyDescent="0.2">
      <c r="A173" s="119"/>
      <c r="B173" s="120"/>
      <c r="C173" s="120"/>
      <c r="D173" s="120"/>
      <c r="E173" s="133"/>
      <c r="F173" s="68"/>
      <c r="G173" s="416"/>
      <c r="H173" s="417"/>
    </row>
    <row r="174" spans="1:8" x14ac:dyDescent="0.2">
      <c r="A174" s="119"/>
      <c r="B174" s="120"/>
      <c r="C174" s="120"/>
      <c r="D174" s="120"/>
      <c r="E174" s="133"/>
      <c r="F174" s="68"/>
      <c r="G174" s="416"/>
      <c r="H174" s="417"/>
    </row>
    <row r="175" spans="1:8" x14ac:dyDescent="0.2">
      <c r="A175" s="119"/>
      <c r="B175" s="120"/>
      <c r="C175" s="120"/>
      <c r="D175" s="120"/>
      <c r="E175" s="133"/>
      <c r="F175" s="68"/>
      <c r="G175" s="131"/>
      <c r="H175" s="132"/>
    </row>
    <row r="176" spans="1:8" x14ac:dyDescent="0.2">
      <c r="A176" s="119"/>
      <c r="B176" s="120"/>
      <c r="C176" s="120"/>
      <c r="D176" s="120"/>
      <c r="E176" s="133"/>
      <c r="F176" s="68"/>
      <c r="G176" s="416"/>
      <c r="H176" s="417"/>
    </row>
    <row r="177" spans="1:8" x14ac:dyDescent="0.2">
      <c r="A177" s="134"/>
      <c r="B177" s="135" t="s">
        <v>230</v>
      </c>
      <c r="C177" s="135"/>
      <c r="D177" s="136"/>
      <c r="E177" s="137"/>
      <c r="F177" s="68" t="s">
        <v>122</v>
      </c>
      <c r="G177" s="418"/>
      <c r="H177" s="419"/>
    </row>
    <row r="181" spans="1:8" ht="15.75" x14ac:dyDescent="0.2">
      <c r="A181" s="411" t="s">
        <v>752</v>
      </c>
      <c r="B181" s="411"/>
      <c r="C181" s="411"/>
      <c r="D181" s="411"/>
      <c r="E181" s="411"/>
      <c r="F181" s="411"/>
      <c r="G181" s="411"/>
      <c r="H181" s="411"/>
    </row>
    <row r="182" spans="1:8" ht="24" x14ac:dyDescent="0.2">
      <c r="A182" s="85"/>
      <c r="B182" s="86" t="s">
        <v>131</v>
      </c>
      <c r="C182" s="86"/>
      <c r="D182" s="87" t="s">
        <v>753</v>
      </c>
      <c r="E182" s="88"/>
      <c r="F182" s="89" t="s">
        <v>133</v>
      </c>
      <c r="G182" s="90" t="s">
        <v>754</v>
      </c>
      <c r="H182" s="91"/>
    </row>
    <row r="183" spans="1:8" x14ac:dyDescent="0.2">
      <c r="A183" s="92"/>
      <c r="B183" s="93" t="s">
        <v>135</v>
      </c>
      <c r="C183" s="94"/>
      <c r="D183" s="427" t="s">
        <v>676</v>
      </c>
      <c r="E183" s="428"/>
      <c r="F183" s="429"/>
      <c r="G183" s="430"/>
      <c r="H183" s="91"/>
    </row>
    <row r="184" spans="1:8" x14ac:dyDescent="0.2">
      <c r="A184" s="95"/>
      <c r="B184" s="93" t="s">
        <v>137</v>
      </c>
      <c r="C184" s="94"/>
      <c r="D184" s="427"/>
      <c r="E184" s="428"/>
      <c r="F184" s="429"/>
      <c r="G184" s="430"/>
      <c r="H184" s="91"/>
    </row>
    <row r="185" spans="1:8" x14ac:dyDescent="0.2">
      <c r="A185" s="95"/>
      <c r="B185" s="93" t="s">
        <v>139</v>
      </c>
      <c r="C185" s="96"/>
      <c r="D185" s="438" t="s">
        <v>677</v>
      </c>
      <c r="E185" s="438"/>
      <c r="F185" s="438"/>
      <c r="G185" s="438"/>
      <c r="H185" s="91"/>
    </row>
    <row r="186" spans="1:8" x14ac:dyDescent="0.2">
      <c r="A186" s="97"/>
      <c r="B186" s="98" t="s">
        <v>141</v>
      </c>
      <c r="C186" s="99"/>
      <c r="D186" s="431"/>
      <c r="E186" s="429"/>
      <c r="F186" s="429"/>
      <c r="G186" s="430"/>
      <c r="H186" s="100"/>
    </row>
    <row r="187" spans="1:8" x14ac:dyDescent="0.2">
      <c r="A187" s="101"/>
      <c r="B187" s="102" t="s">
        <v>143</v>
      </c>
      <c r="C187" s="102"/>
      <c r="D187" s="103"/>
      <c r="E187" s="104"/>
      <c r="F187" s="105" t="s">
        <v>145</v>
      </c>
      <c r="G187" s="106"/>
      <c r="H187" s="107"/>
    </row>
    <row r="188" spans="1:8" x14ac:dyDescent="0.2">
      <c r="A188" s="108"/>
      <c r="B188" s="109" t="s">
        <v>146</v>
      </c>
      <c r="C188" s="109"/>
      <c r="D188" s="110" t="s">
        <v>147</v>
      </c>
      <c r="E188" s="111"/>
      <c r="F188" s="112" t="s">
        <v>148</v>
      </c>
      <c r="G188" s="113" t="s">
        <v>439</v>
      </c>
      <c r="H188" s="114"/>
    </row>
    <row r="189" spans="1:8" ht="25.5" x14ac:dyDescent="0.2">
      <c r="A189" s="115" t="s">
        <v>150</v>
      </c>
      <c r="B189" s="116" t="s">
        <v>151</v>
      </c>
      <c r="C189" s="116" t="s">
        <v>544</v>
      </c>
      <c r="D189" s="116" t="s">
        <v>153</v>
      </c>
      <c r="E189" s="116" t="s">
        <v>545</v>
      </c>
      <c r="F189" s="117" t="s">
        <v>113</v>
      </c>
      <c r="G189" s="423" t="s">
        <v>155</v>
      </c>
      <c r="H189" s="424"/>
    </row>
    <row r="190" spans="1:8" x14ac:dyDescent="0.2">
      <c r="A190" s="119">
        <v>1</v>
      </c>
      <c r="B190" s="125" t="s">
        <v>678</v>
      </c>
      <c r="C190" s="125"/>
      <c r="D190" s="126" t="s">
        <v>157</v>
      </c>
      <c r="E190" s="121" t="s">
        <v>679</v>
      </c>
      <c r="F190" s="68" t="s">
        <v>106</v>
      </c>
      <c r="G190" s="439"/>
      <c r="H190" s="440"/>
    </row>
    <row r="191" spans="1:8" ht="48" x14ac:dyDescent="0.2">
      <c r="A191" s="119">
        <v>2</v>
      </c>
      <c r="B191" s="125" t="s">
        <v>680</v>
      </c>
      <c r="C191" s="125" t="s">
        <v>681</v>
      </c>
      <c r="D191" s="126" t="s">
        <v>161</v>
      </c>
      <c r="E191" s="121"/>
      <c r="F191" s="68" t="s">
        <v>106</v>
      </c>
      <c r="G191" s="441"/>
      <c r="H191" s="442"/>
    </row>
    <row r="192" spans="1:8" x14ac:dyDescent="0.2">
      <c r="A192" s="119">
        <v>3</v>
      </c>
      <c r="B192" s="125" t="s">
        <v>682</v>
      </c>
      <c r="C192" s="125"/>
      <c r="D192" s="126" t="s">
        <v>683</v>
      </c>
      <c r="E192" s="121"/>
      <c r="F192" s="68" t="s">
        <v>106</v>
      </c>
      <c r="G192" s="123"/>
      <c r="H192" s="124"/>
    </row>
    <row r="193" spans="1:8" x14ac:dyDescent="0.2">
      <c r="A193" s="119"/>
      <c r="B193" s="125"/>
      <c r="C193" s="125"/>
      <c r="D193" s="126" t="s">
        <v>684</v>
      </c>
      <c r="E193" s="121"/>
      <c r="F193" s="68" t="s">
        <v>106</v>
      </c>
      <c r="G193" s="123"/>
      <c r="H193" s="124"/>
    </row>
    <row r="194" spans="1:8" x14ac:dyDescent="0.2">
      <c r="A194" s="119"/>
      <c r="B194" s="125"/>
      <c r="C194" s="125"/>
      <c r="D194" s="126" t="s">
        <v>685</v>
      </c>
      <c r="E194" s="121"/>
      <c r="F194" s="68" t="s">
        <v>106</v>
      </c>
      <c r="G194" s="123"/>
      <c r="H194" s="124"/>
    </row>
    <row r="195" spans="1:8" x14ac:dyDescent="0.2">
      <c r="A195" s="119"/>
      <c r="B195" s="150"/>
      <c r="C195" s="150"/>
      <c r="D195" s="74" t="s">
        <v>686</v>
      </c>
      <c r="E195" s="151"/>
      <c r="F195" s="68" t="s">
        <v>106</v>
      </c>
      <c r="G195" s="416"/>
      <c r="H195" s="417"/>
    </row>
    <row r="196" spans="1:8" x14ac:dyDescent="0.2">
      <c r="A196" s="119"/>
      <c r="B196" s="142"/>
      <c r="C196" s="120"/>
      <c r="D196" s="120" t="s">
        <v>687</v>
      </c>
      <c r="E196" s="133"/>
      <c r="F196" s="68" t="s">
        <v>106</v>
      </c>
      <c r="G196" s="416"/>
      <c r="H196" s="417"/>
    </row>
    <row r="197" spans="1:8" x14ac:dyDescent="0.2">
      <c r="A197" s="119"/>
      <c r="B197" s="142"/>
      <c r="C197" s="120"/>
      <c r="D197" s="120" t="s">
        <v>688</v>
      </c>
      <c r="E197" s="133"/>
      <c r="F197" s="68" t="s">
        <v>106</v>
      </c>
      <c r="G197" s="416"/>
      <c r="H197" s="417"/>
    </row>
    <row r="198" spans="1:8" x14ac:dyDescent="0.2">
      <c r="A198" s="119"/>
      <c r="B198" s="142"/>
      <c r="C198" s="120"/>
      <c r="D198" s="120" t="s">
        <v>689</v>
      </c>
      <c r="E198" s="133"/>
      <c r="F198" s="68" t="s">
        <v>106</v>
      </c>
      <c r="G198" s="131"/>
      <c r="H198" s="132"/>
    </row>
    <row r="199" spans="1:8" x14ac:dyDescent="0.2">
      <c r="A199" s="119"/>
      <c r="B199" s="142"/>
      <c r="C199" s="120"/>
      <c r="D199" s="120" t="s">
        <v>690</v>
      </c>
      <c r="E199" s="133"/>
      <c r="F199" s="68" t="s">
        <v>106</v>
      </c>
      <c r="G199" s="416"/>
      <c r="H199" s="417"/>
    </row>
    <row r="200" spans="1:8" x14ac:dyDescent="0.2">
      <c r="A200" s="119"/>
      <c r="B200" s="142"/>
      <c r="C200" s="120"/>
      <c r="D200" s="120" t="s">
        <v>691</v>
      </c>
      <c r="E200" s="133"/>
      <c r="F200" s="68" t="s">
        <v>106</v>
      </c>
      <c r="G200" s="416"/>
      <c r="H200" s="417"/>
    </row>
    <row r="201" spans="1:8" x14ac:dyDescent="0.2">
      <c r="A201" s="119"/>
      <c r="B201" s="142"/>
      <c r="C201" s="120"/>
      <c r="D201" s="120" t="s">
        <v>173</v>
      </c>
      <c r="E201" s="133"/>
      <c r="F201" s="68" t="s">
        <v>106</v>
      </c>
      <c r="G201" s="416"/>
      <c r="H201" s="417"/>
    </row>
    <row r="202" spans="1:8" x14ac:dyDescent="0.2">
      <c r="A202" s="119"/>
      <c r="B202" s="120"/>
      <c r="C202" s="120">
        <v>1825</v>
      </c>
      <c r="D202" s="120" t="s">
        <v>692</v>
      </c>
      <c r="E202" s="133"/>
      <c r="F202" s="68" t="s">
        <v>106</v>
      </c>
      <c r="G202" s="416"/>
      <c r="H202" s="417"/>
    </row>
    <row r="203" spans="1:8" x14ac:dyDescent="0.2">
      <c r="A203" s="119"/>
      <c r="B203" s="120"/>
      <c r="C203" s="120"/>
      <c r="D203" s="120" t="s">
        <v>183</v>
      </c>
      <c r="E203" s="133"/>
      <c r="F203" s="68" t="s">
        <v>106</v>
      </c>
      <c r="G203" s="416"/>
      <c r="H203" s="417"/>
    </row>
    <row r="204" spans="1:8" x14ac:dyDescent="0.2">
      <c r="A204" s="119"/>
      <c r="B204" s="120"/>
      <c r="C204" s="120"/>
      <c r="D204" s="120" t="s">
        <v>693</v>
      </c>
      <c r="E204" s="133"/>
      <c r="F204" s="68" t="s">
        <v>106</v>
      </c>
      <c r="G204" s="131"/>
      <c r="H204" s="132"/>
    </row>
    <row r="205" spans="1:8" x14ac:dyDescent="0.2">
      <c r="A205" s="119"/>
      <c r="B205" s="120"/>
      <c r="C205" s="120"/>
      <c r="D205" s="120" t="s">
        <v>694</v>
      </c>
      <c r="E205" s="133"/>
      <c r="F205" s="68" t="s">
        <v>106</v>
      </c>
      <c r="G205" s="131"/>
      <c r="H205" s="132"/>
    </row>
    <row r="206" spans="1:8" x14ac:dyDescent="0.2">
      <c r="A206" s="119"/>
      <c r="B206" s="120"/>
      <c r="C206" s="120"/>
      <c r="D206" s="120" t="s">
        <v>695</v>
      </c>
      <c r="E206" s="133"/>
      <c r="F206" s="68" t="s">
        <v>106</v>
      </c>
      <c r="G206" s="131"/>
      <c r="H206" s="132"/>
    </row>
    <row r="207" spans="1:8" x14ac:dyDescent="0.2">
      <c r="A207" s="119"/>
      <c r="B207" s="120"/>
      <c r="C207" s="120">
        <v>4</v>
      </c>
      <c r="D207" s="120" t="s">
        <v>450</v>
      </c>
      <c r="E207" s="133"/>
      <c r="F207" s="68" t="s">
        <v>106</v>
      </c>
      <c r="G207" s="131"/>
      <c r="H207" s="132"/>
    </row>
    <row r="208" spans="1:8" x14ac:dyDescent="0.2">
      <c r="A208" s="119"/>
      <c r="B208" s="120"/>
      <c r="C208" s="120"/>
      <c r="D208" s="120" t="s">
        <v>696</v>
      </c>
      <c r="E208" s="133"/>
      <c r="F208" s="68" t="s">
        <v>106</v>
      </c>
      <c r="G208" s="131"/>
      <c r="H208" s="132"/>
    </row>
    <row r="209" spans="1:8" x14ac:dyDescent="0.2">
      <c r="A209" s="119"/>
      <c r="B209" s="120"/>
      <c r="C209" s="120"/>
      <c r="D209" s="120" t="s">
        <v>183</v>
      </c>
      <c r="E209" s="133"/>
      <c r="F209" s="68" t="s">
        <v>106</v>
      </c>
      <c r="G209" s="131"/>
      <c r="H209" s="132"/>
    </row>
    <row r="210" spans="1:8" x14ac:dyDescent="0.2">
      <c r="A210" s="119"/>
      <c r="B210" s="120"/>
      <c r="C210" s="120"/>
      <c r="D210" s="120" t="s">
        <v>184</v>
      </c>
      <c r="E210" s="133"/>
      <c r="F210" s="68" t="s">
        <v>106</v>
      </c>
      <c r="G210" s="131"/>
      <c r="H210" s="132"/>
    </row>
    <row r="211" spans="1:8" ht="25.5" x14ac:dyDescent="0.2">
      <c r="A211" s="119">
        <v>4</v>
      </c>
      <c r="B211" s="120" t="s">
        <v>697</v>
      </c>
      <c r="C211" s="120" t="s">
        <v>698</v>
      </c>
      <c r="D211" s="120" t="s">
        <v>699</v>
      </c>
      <c r="E211" s="133" t="s">
        <v>700</v>
      </c>
      <c r="F211" s="68" t="s">
        <v>106</v>
      </c>
      <c r="G211" s="416"/>
      <c r="H211" s="417"/>
    </row>
    <row r="212" spans="1:8" x14ac:dyDescent="0.2">
      <c r="A212" s="119">
        <v>5</v>
      </c>
      <c r="B212" s="120" t="s">
        <v>701</v>
      </c>
      <c r="C212" s="120"/>
      <c r="D212" s="120" t="s">
        <v>702</v>
      </c>
      <c r="E212" s="133"/>
      <c r="F212" s="68" t="s">
        <v>106</v>
      </c>
      <c r="G212" s="416"/>
      <c r="H212" s="417"/>
    </row>
    <row r="213" spans="1:8" x14ac:dyDescent="0.2">
      <c r="A213" s="119">
        <v>6</v>
      </c>
      <c r="B213" s="120" t="s">
        <v>703</v>
      </c>
      <c r="C213" s="120" t="s">
        <v>704</v>
      </c>
      <c r="D213" s="120" t="s">
        <v>705</v>
      </c>
      <c r="E213" s="133"/>
      <c r="F213" s="68" t="s">
        <v>106</v>
      </c>
      <c r="G213" s="416"/>
      <c r="H213" s="417"/>
    </row>
    <row r="214" spans="1:8" x14ac:dyDescent="0.2">
      <c r="A214" s="119">
        <v>7</v>
      </c>
      <c r="B214" s="120" t="s">
        <v>706</v>
      </c>
      <c r="C214" s="120"/>
      <c r="D214" s="120" t="s">
        <v>707</v>
      </c>
      <c r="E214" s="133"/>
      <c r="F214" s="68" t="s">
        <v>106</v>
      </c>
      <c r="G214" s="416"/>
      <c r="H214" s="417"/>
    </row>
    <row r="215" spans="1:8" ht="25.5" x14ac:dyDescent="0.2">
      <c r="A215" s="119">
        <v>8</v>
      </c>
      <c r="B215" s="120" t="s">
        <v>703</v>
      </c>
      <c r="C215" s="120" t="s">
        <v>708</v>
      </c>
      <c r="D215" s="120" t="s">
        <v>709</v>
      </c>
      <c r="E215" s="133"/>
      <c r="F215" s="68" t="s">
        <v>106</v>
      </c>
      <c r="G215" s="416"/>
      <c r="H215" s="417"/>
    </row>
    <row r="216" spans="1:8" x14ac:dyDescent="0.2">
      <c r="A216" s="119">
        <v>9</v>
      </c>
      <c r="B216" s="120" t="s">
        <v>710</v>
      </c>
      <c r="C216" s="120">
        <v>1</v>
      </c>
      <c r="D216" s="120"/>
      <c r="E216" s="133"/>
      <c r="F216" s="68" t="s">
        <v>106</v>
      </c>
      <c r="G216" s="416"/>
      <c r="H216" s="417"/>
    </row>
    <row r="217" spans="1:8" x14ac:dyDescent="0.2">
      <c r="A217" s="119">
        <v>10</v>
      </c>
      <c r="B217" s="120" t="s">
        <v>711</v>
      </c>
      <c r="C217" s="120">
        <v>1</v>
      </c>
      <c r="D217" s="120"/>
      <c r="E217" s="133"/>
      <c r="F217" s="68" t="s">
        <v>106</v>
      </c>
      <c r="G217" s="416"/>
      <c r="H217" s="417"/>
    </row>
    <row r="218" spans="1:8" x14ac:dyDescent="0.2">
      <c r="A218" s="119">
        <v>11</v>
      </c>
      <c r="B218" s="120" t="s">
        <v>712</v>
      </c>
      <c r="C218" s="120"/>
      <c r="D218" s="120" t="s">
        <v>187</v>
      </c>
      <c r="E218" s="133"/>
      <c r="F218" s="68" t="s">
        <v>106</v>
      </c>
      <c r="G218" s="131"/>
      <c r="H218" s="132"/>
    </row>
    <row r="219" spans="1:8" x14ac:dyDescent="0.2">
      <c r="A219" s="119">
        <v>12</v>
      </c>
      <c r="B219" s="120" t="s">
        <v>703</v>
      </c>
      <c r="C219" s="120" t="s">
        <v>713</v>
      </c>
      <c r="D219" s="120" t="s">
        <v>714</v>
      </c>
      <c r="E219" s="133"/>
      <c r="F219" s="68" t="s">
        <v>106</v>
      </c>
      <c r="G219" s="131"/>
      <c r="H219" s="132"/>
    </row>
    <row r="220" spans="1:8" ht="25.5" x14ac:dyDescent="0.2">
      <c r="A220" s="119">
        <v>13</v>
      </c>
      <c r="B220" s="120" t="s">
        <v>196</v>
      </c>
      <c r="C220" s="120"/>
      <c r="D220" s="120" t="s">
        <v>197</v>
      </c>
      <c r="E220" s="133"/>
      <c r="F220" s="68" t="s">
        <v>106</v>
      </c>
      <c r="G220" s="131"/>
      <c r="H220" s="132"/>
    </row>
    <row r="221" spans="1:8" ht="25.5" x14ac:dyDescent="0.2">
      <c r="A221" s="119">
        <v>14</v>
      </c>
      <c r="B221" s="120" t="s">
        <v>198</v>
      </c>
      <c r="C221" s="120" t="s">
        <v>199</v>
      </c>
      <c r="D221" s="120"/>
      <c r="E221" s="133"/>
      <c r="F221" s="68" t="s">
        <v>106</v>
      </c>
      <c r="G221" s="131"/>
      <c r="H221" s="132"/>
    </row>
    <row r="222" spans="1:8" ht="25.5" x14ac:dyDescent="0.2">
      <c r="A222" s="119">
        <v>15</v>
      </c>
      <c r="B222" s="120" t="s">
        <v>269</v>
      </c>
      <c r="C222" s="120"/>
      <c r="D222" s="120" t="s">
        <v>197</v>
      </c>
      <c r="E222" s="133"/>
      <c r="F222" s="68" t="s">
        <v>106</v>
      </c>
      <c r="G222" s="131"/>
      <c r="H222" s="132"/>
    </row>
    <row r="223" spans="1:8" ht="25.5" x14ac:dyDescent="0.2">
      <c r="A223" s="119">
        <v>16</v>
      </c>
      <c r="B223" s="120" t="s">
        <v>201</v>
      </c>
      <c r="C223" s="120" t="s">
        <v>202</v>
      </c>
      <c r="D223" s="120"/>
      <c r="E223" s="133"/>
      <c r="F223" s="68" t="s">
        <v>106</v>
      </c>
      <c r="G223" s="131"/>
      <c r="H223" s="132"/>
    </row>
    <row r="224" spans="1:8" x14ac:dyDescent="0.2">
      <c r="A224" s="119">
        <v>17</v>
      </c>
      <c r="B224" s="120" t="s">
        <v>203</v>
      </c>
      <c r="C224" s="120">
        <v>2</v>
      </c>
      <c r="D224" s="120"/>
      <c r="E224" s="133"/>
      <c r="F224" s="68" t="s">
        <v>106</v>
      </c>
      <c r="G224" s="131"/>
      <c r="H224" s="132"/>
    </row>
    <row r="225" spans="1:8" x14ac:dyDescent="0.2">
      <c r="A225" s="119">
        <v>18</v>
      </c>
      <c r="B225" s="120" t="s">
        <v>755</v>
      </c>
      <c r="C225" s="120"/>
      <c r="D225" s="120" t="s">
        <v>756</v>
      </c>
      <c r="E225" s="133" t="s">
        <v>757</v>
      </c>
      <c r="F225" s="68"/>
      <c r="G225" s="131"/>
      <c r="H225" s="132"/>
    </row>
    <row r="226" spans="1:8" x14ac:dyDescent="0.2">
      <c r="A226" s="119">
        <v>19</v>
      </c>
      <c r="B226" s="120" t="s">
        <v>758</v>
      </c>
      <c r="C226" s="120"/>
      <c r="D226" s="120" t="s">
        <v>205</v>
      </c>
      <c r="E226" s="133"/>
      <c r="F226" s="68" t="s">
        <v>106</v>
      </c>
      <c r="G226" s="131"/>
      <c r="H226" s="132"/>
    </row>
    <row r="227" spans="1:8" ht="25.5" x14ac:dyDescent="0.2">
      <c r="A227" s="119">
        <v>20</v>
      </c>
      <c r="B227" s="120" t="s">
        <v>703</v>
      </c>
      <c r="C227" s="120" t="s">
        <v>759</v>
      </c>
      <c r="D227" s="120" t="s">
        <v>716</v>
      </c>
      <c r="E227" s="133"/>
      <c r="F227" s="68" t="s">
        <v>106</v>
      </c>
      <c r="G227" s="131"/>
      <c r="H227" s="132"/>
    </row>
    <row r="228" spans="1:8" ht="147.94999999999999" customHeight="1" x14ac:dyDescent="0.2">
      <c r="A228" s="119">
        <v>21</v>
      </c>
      <c r="B228" s="120" t="s">
        <v>209</v>
      </c>
      <c r="C228" s="120"/>
      <c r="D228" s="120" t="s">
        <v>717</v>
      </c>
      <c r="E228" s="133" t="s">
        <v>718</v>
      </c>
      <c r="F228" s="68" t="s">
        <v>109</v>
      </c>
      <c r="G228" s="437" t="s">
        <v>719</v>
      </c>
      <c r="H228" s="433"/>
    </row>
    <row r="229" spans="1:8" x14ac:dyDescent="0.2">
      <c r="A229" s="119">
        <v>22</v>
      </c>
      <c r="B229" s="120" t="s">
        <v>221</v>
      </c>
      <c r="C229" s="120"/>
      <c r="D229" s="120" t="s">
        <v>222</v>
      </c>
      <c r="E229" s="133"/>
      <c r="F229" s="68" t="s">
        <v>106</v>
      </c>
      <c r="G229" s="131"/>
      <c r="H229" s="132"/>
    </row>
    <row r="230" spans="1:8" ht="89.25" x14ac:dyDescent="0.2">
      <c r="A230" s="119">
        <v>23</v>
      </c>
      <c r="B230" s="120"/>
      <c r="C230" s="120"/>
      <c r="D230" s="120" t="s">
        <v>223</v>
      </c>
      <c r="E230" s="133" t="s">
        <v>760</v>
      </c>
      <c r="F230" s="68" t="s">
        <v>106</v>
      </c>
      <c r="G230" s="131"/>
      <c r="H230" s="132"/>
    </row>
    <row r="231" spans="1:8" ht="25.5" x14ac:dyDescent="0.2">
      <c r="A231" s="119">
        <v>24</v>
      </c>
      <c r="B231" s="120" t="s">
        <v>225</v>
      </c>
      <c r="C231" s="120"/>
      <c r="D231" s="120" t="s">
        <v>226</v>
      </c>
      <c r="E231" s="133"/>
      <c r="F231" s="68" t="s">
        <v>106</v>
      </c>
      <c r="G231" s="131"/>
      <c r="H231" s="132"/>
    </row>
    <row r="232" spans="1:8" ht="25.5" x14ac:dyDescent="0.2">
      <c r="A232" s="119"/>
      <c r="B232" s="120" t="s">
        <v>227</v>
      </c>
      <c r="C232" s="120"/>
      <c r="D232" s="120" t="s">
        <v>228</v>
      </c>
      <c r="E232" s="133"/>
      <c r="F232" s="68" t="s">
        <v>106</v>
      </c>
      <c r="G232" s="131"/>
      <c r="H232" s="132"/>
    </row>
    <row r="233" spans="1:8" ht="25.5" x14ac:dyDescent="0.2">
      <c r="A233" s="119"/>
      <c r="B233" s="120"/>
      <c r="C233" s="120"/>
      <c r="D233" s="120" t="s">
        <v>229</v>
      </c>
      <c r="E233" s="133"/>
      <c r="F233" s="68" t="s">
        <v>106</v>
      </c>
      <c r="G233" s="416"/>
      <c r="H233" s="417"/>
    </row>
    <row r="234" spans="1:8" x14ac:dyDescent="0.2">
      <c r="A234" s="134"/>
      <c r="B234" s="135" t="s">
        <v>230</v>
      </c>
      <c r="C234" s="135"/>
      <c r="D234" s="136"/>
      <c r="E234" s="137"/>
      <c r="F234" s="68" t="s">
        <v>122</v>
      </c>
      <c r="G234" s="418"/>
      <c r="H234" s="419"/>
    </row>
  </sheetData>
  <mergeCells count="107">
    <mergeCell ref="A1:H1"/>
    <mergeCell ref="D3:G3"/>
    <mergeCell ref="D4:G4"/>
    <mergeCell ref="D5:G5"/>
    <mergeCell ref="D6:G6"/>
    <mergeCell ref="G9:H9"/>
    <mergeCell ref="G10:H10"/>
    <mergeCell ref="G11:H11"/>
    <mergeCell ref="G15:H15"/>
    <mergeCell ref="G16:H16"/>
    <mergeCell ref="G17:H17"/>
    <mergeCell ref="G19:H19"/>
    <mergeCell ref="G20:H20"/>
    <mergeCell ref="G21:H21"/>
    <mergeCell ref="G22:H22"/>
    <mergeCell ref="G23:H23"/>
    <mergeCell ref="G31:H31"/>
    <mergeCell ref="G32:H32"/>
    <mergeCell ref="G33:H33"/>
    <mergeCell ref="G34:H34"/>
    <mergeCell ref="G35:H35"/>
    <mergeCell ref="G36:H36"/>
    <mergeCell ref="G37:H37"/>
    <mergeCell ref="G47:H47"/>
    <mergeCell ref="G56:H56"/>
    <mergeCell ref="G57:H57"/>
    <mergeCell ref="A61:H61"/>
    <mergeCell ref="D63:G63"/>
    <mergeCell ref="D64:G64"/>
    <mergeCell ref="D65:G65"/>
    <mergeCell ref="D66:G66"/>
    <mergeCell ref="G69:H69"/>
    <mergeCell ref="G70:H70"/>
    <mergeCell ref="G71:H71"/>
    <mergeCell ref="G75:H75"/>
    <mergeCell ref="G76:H76"/>
    <mergeCell ref="G77:H77"/>
    <mergeCell ref="G79:H79"/>
    <mergeCell ref="G80:H80"/>
    <mergeCell ref="G81:H81"/>
    <mergeCell ref="G82:H82"/>
    <mergeCell ref="G83:H83"/>
    <mergeCell ref="G91:H91"/>
    <mergeCell ref="G92:H92"/>
    <mergeCell ref="G93:H93"/>
    <mergeCell ref="G94:H94"/>
    <mergeCell ref="G95:H95"/>
    <mergeCell ref="G96:H96"/>
    <mergeCell ref="G97:H97"/>
    <mergeCell ref="G108:H108"/>
    <mergeCell ref="G113:H113"/>
    <mergeCell ref="G114:H114"/>
    <mergeCell ref="A118:H118"/>
    <mergeCell ref="D120:G120"/>
    <mergeCell ref="D121:G121"/>
    <mergeCell ref="D122:G122"/>
    <mergeCell ref="D123:G123"/>
    <mergeCell ref="G126:H126"/>
    <mergeCell ref="G127:H127"/>
    <mergeCell ref="G128:H128"/>
    <mergeCell ref="G132:H132"/>
    <mergeCell ref="G133:H133"/>
    <mergeCell ref="G134:H134"/>
    <mergeCell ref="G136:H136"/>
    <mergeCell ref="G137:H137"/>
    <mergeCell ref="G138:H138"/>
    <mergeCell ref="G139:H139"/>
    <mergeCell ref="G140:H140"/>
    <mergeCell ref="G148:H148"/>
    <mergeCell ref="G149:H149"/>
    <mergeCell ref="G150:H150"/>
    <mergeCell ref="G151:H151"/>
    <mergeCell ref="G152:H152"/>
    <mergeCell ref="G153:H153"/>
    <mergeCell ref="G154:H154"/>
    <mergeCell ref="G160:H160"/>
    <mergeCell ref="G172:H172"/>
    <mergeCell ref="G173:H173"/>
    <mergeCell ref="G174:H174"/>
    <mergeCell ref="G176:H176"/>
    <mergeCell ref="G177:H177"/>
    <mergeCell ref="A181:H181"/>
    <mergeCell ref="D183:G183"/>
    <mergeCell ref="D184:G184"/>
    <mergeCell ref="D185:G185"/>
    <mergeCell ref="D186:G186"/>
    <mergeCell ref="G189:H189"/>
    <mergeCell ref="G190:H190"/>
    <mergeCell ref="G191:H191"/>
    <mergeCell ref="G195:H195"/>
    <mergeCell ref="G213:H213"/>
    <mergeCell ref="G214:H214"/>
    <mergeCell ref="G215:H215"/>
    <mergeCell ref="G216:H216"/>
    <mergeCell ref="G217:H217"/>
    <mergeCell ref="G228:H228"/>
    <mergeCell ref="G233:H233"/>
    <mergeCell ref="G234:H234"/>
    <mergeCell ref="G196:H196"/>
    <mergeCell ref="G197:H197"/>
    <mergeCell ref="G199:H199"/>
    <mergeCell ref="G200:H200"/>
    <mergeCell ref="G201:H201"/>
    <mergeCell ref="G202:H202"/>
    <mergeCell ref="G203:H203"/>
    <mergeCell ref="G211:H211"/>
    <mergeCell ref="G212:H212"/>
  </mergeCells>
  <phoneticPr fontId="7" type="noConversion"/>
  <conditionalFormatting sqref="F57">
    <cfRule type="cellIs" dxfId="167" priority="4" stopIfTrue="1" operator="equal">
      <formula>"F"</formula>
    </cfRule>
    <cfRule type="cellIs" dxfId="166" priority="5" stopIfTrue="1" operator="equal">
      <formula>"B"</formula>
    </cfRule>
    <cfRule type="cellIs" dxfId="165" priority="6" stopIfTrue="1" operator="equal">
      <formula>"u"</formula>
    </cfRule>
  </conditionalFormatting>
  <conditionalFormatting sqref="F98">
    <cfRule type="cellIs" dxfId="164" priority="25" stopIfTrue="1" operator="equal">
      <formula>"F"</formula>
    </cfRule>
    <cfRule type="cellIs" dxfId="163" priority="26" stopIfTrue="1" operator="equal">
      <formula>"B"</formula>
    </cfRule>
    <cfRule type="cellIs" dxfId="162" priority="27" stopIfTrue="1" operator="equal">
      <formula>"u"</formula>
    </cfRule>
  </conditionalFormatting>
  <conditionalFormatting sqref="F114">
    <cfRule type="cellIs" dxfId="161" priority="37" stopIfTrue="1" operator="equal">
      <formula>"F"</formula>
    </cfRule>
    <cfRule type="cellIs" dxfId="160" priority="38" stopIfTrue="1" operator="equal">
      <formula>"B"</formula>
    </cfRule>
    <cfRule type="cellIs" dxfId="159" priority="39" stopIfTrue="1" operator="equal">
      <formula>"u"</formula>
    </cfRule>
  </conditionalFormatting>
  <conditionalFormatting sqref="F234">
    <cfRule type="cellIs" dxfId="158" priority="10" stopIfTrue="1" operator="equal">
      <formula>"F"</formula>
    </cfRule>
    <cfRule type="cellIs" dxfId="157" priority="11" stopIfTrue="1" operator="equal">
      <formula>"B"</formula>
    </cfRule>
    <cfRule type="cellIs" dxfId="156" priority="12" stopIfTrue="1" operator="equal">
      <formula>"u"</formula>
    </cfRule>
  </conditionalFormatting>
  <conditionalFormatting sqref="F10:F56">
    <cfRule type="cellIs" dxfId="155" priority="1" stopIfTrue="1" operator="equal">
      <formula>"F"</formula>
    </cfRule>
    <cfRule type="cellIs" dxfId="154" priority="2" stopIfTrue="1" operator="equal">
      <formula>"B"</formula>
    </cfRule>
    <cfRule type="cellIs" dxfId="153" priority="3" stopIfTrue="1" operator="equal">
      <formula>"u"</formula>
    </cfRule>
  </conditionalFormatting>
  <conditionalFormatting sqref="F127:F172">
    <cfRule type="cellIs" dxfId="152" priority="22" stopIfTrue="1" operator="equal">
      <formula>"F"</formula>
    </cfRule>
    <cfRule type="cellIs" dxfId="151" priority="23" stopIfTrue="1" operator="equal">
      <formula>"B"</formula>
    </cfRule>
    <cfRule type="cellIs" dxfId="150" priority="24" stopIfTrue="1" operator="equal">
      <formula>"u"</formula>
    </cfRule>
  </conditionalFormatting>
  <conditionalFormatting sqref="F173:F177">
    <cfRule type="cellIs" dxfId="149" priority="34" stopIfTrue="1" operator="equal">
      <formula>"F"</formula>
    </cfRule>
    <cfRule type="cellIs" dxfId="148" priority="35" stopIfTrue="1" operator="equal">
      <formula>"B"</formula>
    </cfRule>
    <cfRule type="cellIs" dxfId="147" priority="36" stopIfTrue="1" operator="equal">
      <formula>"u"</formula>
    </cfRule>
  </conditionalFormatting>
  <conditionalFormatting sqref="F190:F233">
    <cfRule type="cellIs" dxfId="146" priority="7" stopIfTrue="1" operator="equal">
      <formula>"F"</formula>
    </cfRule>
    <cfRule type="cellIs" dxfId="145" priority="8" stopIfTrue="1" operator="equal">
      <formula>"B"</formula>
    </cfRule>
    <cfRule type="cellIs" dxfId="144" priority="9" stopIfTrue="1" operator="equal">
      <formula>"u"</formula>
    </cfRule>
  </conditionalFormatting>
  <conditionalFormatting sqref="F70:F97 F99:F113">
    <cfRule type="cellIs" dxfId="143" priority="28" stopIfTrue="1" operator="equal">
      <formula>"F"</formula>
    </cfRule>
    <cfRule type="cellIs" dxfId="142" priority="29" stopIfTrue="1" operator="equal">
      <formula>"B"</formula>
    </cfRule>
    <cfRule type="cellIs" dxfId="141" priority="30"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39 F46 F47 F48 F57 F98 F106 F114 F154 F157 F158 F161 F219 F224 F225 F226 F227 F234 F10:F38 F40:F43 F44:F45 F49:F51 F52:F56 F70:F97 F99:F100 F101:F105 F107:F113 F127:F153 F155:F156 F159:F160 F162:F164 F165:F167 F168:F172 F173:F174 F175:F177 F190:F218 F220:F223 F228:F233" xr:uid="{00000000-0002-0000-1000-000000000000}">
      <formula1>"U,P,F,B,S,n/a"</formula1>
    </dataValidation>
  </dataValidations>
  <hyperlinks>
    <hyperlink ref="G62" location="'Schedule Blend'!A1" display="UC007-02" xr:uid="{00000000-0004-0000-1000-000000000000}"/>
    <hyperlink ref="G119" location="'Schedule Blend'!A1" display="UC007-03" xr:uid="{00000000-0004-0000-1000-000001000000}"/>
    <hyperlink ref="G182" location="'Schedule Blend'!A1" display="UC007-04" xr:uid="{00000000-0004-0000-1000-000002000000}"/>
    <hyperlink ref="G2" location="'Schedule Blend'!A1" display="UC007-01" xr:uid="{00000000-0004-0000-1000-000003000000}"/>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62"/>
  <sheetViews>
    <sheetView workbookViewId="0">
      <pane ySplit="12" topLeftCell="A13" activePane="bottomLeft" state="frozen"/>
      <selection pane="bottomLeft" activeCell="B14" sqref="B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e-Schedule Blend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761</v>
      </c>
      <c r="B13" s="392"/>
      <c r="C13" s="392"/>
      <c r="D13" s="392"/>
      <c r="E13" s="392"/>
      <c r="F13" s="392"/>
      <c r="G13" s="392"/>
      <c r="H13" s="392"/>
      <c r="I13" s="393"/>
    </row>
    <row r="14" spans="1:9" ht="36" x14ac:dyDescent="0.2">
      <c r="A14" s="73">
        <f>MAX(A$12:A13)+1</f>
        <v>1</v>
      </c>
      <c r="B14" s="163" t="s">
        <v>762</v>
      </c>
      <c r="C14" s="146"/>
      <c r="D14" s="68" t="s">
        <v>122</v>
      </c>
      <c r="E14" s="76"/>
      <c r="F14" s="77"/>
      <c r="G14" s="71"/>
      <c r="H14" s="78"/>
      <c r="I14" s="77"/>
    </row>
    <row r="15" spans="1:9" ht="24" x14ac:dyDescent="0.2">
      <c r="A15" s="73">
        <f>MAX(A$12:A14)+1</f>
        <v>2</v>
      </c>
      <c r="B15" s="140" t="s">
        <v>763</v>
      </c>
      <c r="C15" s="75"/>
      <c r="D15" s="68" t="s">
        <v>122</v>
      </c>
      <c r="E15" s="76"/>
      <c r="F15" s="77"/>
      <c r="G15" s="71"/>
      <c r="H15" s="78"/>
      <c r="I15" s="77"/>
    </row>
    <row r="16" spans="1:9" ht="36" x14ac:dyDescent="0.2">
      <c r="A16" s="73">
        <f>MAX(A$12:A15)+1</f>
        <v>3</v>
      </c>
      <c r="B16" s="140" t="s">
        <v>764</v>
      </c>
      <c r="C16" s="75"/>
      <c r="D16" s="68" t="s">
        <v>122</v>
      </c>
      <c r="E16" s="76"/>
      <c r="F16" s="77"/>
      <c r="G16" s="71"/>
      <c r="H16" s="78"/>
      <c r="I16" s="77"/>
    </row>
    <row r="17" spans="1:9" ht="24" x14ac:dyDescent="0.2">
      <c r="A17" s="73">
        <f>MAX(A$12:A16)+1</f>
        <v>4</v>
      </c>
      <c r="B17" s="140" t="s">
        <v>765</v>
      </c>
      <c r="C17" s="75"/>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40" priority="1" stopIfTrue="1" operator="equal">
      <formula>"F"</formula>
    </cfRule>
    <cfRule type="cellIs" dxfId="139" priority="2" stopIfTrue="1" operator="equal">
      <formula>"B"</formula>
    </cfRule>
    <cfRule type="cellIs" dxfId="138" priority="3" stopIfTrue="1" operator="equal">
      <formula>"u"</formula>
    </cfRule>
  </conditionalFormatting>
  <dataValidations count="3">
    <dataValidation allowBlank="1" showErrorMessage="1" sqref="A12:B12" xr:uid="{00000000-0002-0000-1100-000000000000}"/>
    <dataValidation allowBlank="1" showErrorMessage="1" promptTitle="Valid values include:" sqref="D12" xr:uid="{00000000-0002-0000-1100-000001000000}"/>
    <dataValidation type="list" showInputMessage="1" showErrorMessage="1" promptTitle="Valid values include:" prompt="U - Untested_x000a_P - Pass_x000a_F - Fail_x000a_B - Blocked_x000a_S - Skipped_x000a_n/a - Not applicable_x000a_" sqref="D14:D60" xr:uid="{00000000-0002-0000-1100-000002000000}">
      <formula1>"U,P,F,B,S,n/a"</formula1>
    </dataValidation>
  </dataValidations>
  <hyperlinks>
    <hyperlink ref="B14" location="'UC008 Test Cases'!A1" display="ReSchedule Blend From Bin(No checkbox was checked. Test amount/mix water change)" xr:uid="{00000000-0004-0000-1100-000000000000}"/>
    <hyperlink ref="B15" location="'UC008 Test Cases'!A1" display="Re-Schedule Blend From Bin(Blend Test checkbox is checked)" xr:uid="{00000000-0004-0000-1100-000001000000}"/>
    <hyperlink ref="B16" location="'UC008 Test Cases'!A1" display="Re-Schedule Blend From Bin(Load to An Existing Haul checkboxs is checked)" xr:uid="{00000000-0004-0000-1100-000002000000}"/>
    <hyperlink ref="B17" location="'UC008 Test Cases'!A1" display="Re-Schedule Blend From Bin(Third Party checkboxs is not checked)" xr:uid="{00000000-0004-0000-1100-000003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281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2817" r:id="rId3"/>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90"/>
  <sheetViews>
    <sheetView topLeftCell="A12" workbookViewId="0">
      <selection activeCell="B32" sqref="B32"/>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766</v>
      </c>
      <c r="B1" s="411"/>
      <c r="C1" s="411"/>
      <c r="D1" s="411"/>
      <c r="E1" s="411"/>
      <c r="F1" s="411"/>
      <c r="G1" s="411"/>
      <c r="H1" s="411"/>
    </row>
    <row r="2" spans="1:8" ht="48" x14ac:dyDescent="0.2">
      <c r="A2" s="85"/>
      <c r="B2" s="86" t="s">
        <v>131</v>
      </c>
      <c r="C2" s="86"/>
      <c r="D2" s="87" t="s">
        <v>767</v>
      </c>
      <c r="E2" s="88"/>
      <c r="F2" s="89" t="s">
        <v>133</v>
      </c>
      <c r="G2" s="90" t="s">
        <v>768</v>
      </c>
      <c r="H2" s="91"/>
    </row>
    <row r="3" spans="1:8" x14ac:dyDescent="0.2">
      <c r="A3" s="92"/>
      <c r="B3" s="93" t="s">
        <v>135</v>
      </c>
      <c r="C3" s="94"/>
      <c r="D3" s="427" t="s">
        <v>676</v>
      </c>
      <c r="E3" s="428"/>
      <c r="F3" s="429"/>
      <c r="G3" s="430"/>
      <c r="H3" s="91"/>
    </row>
    <row r="4" spans="1:8" x14ac:dyDescent="0.2">
      <c r="A4" s="95"/>
      <c r="B4" s="93" t="s">
        <v>137</v>
      </c>
      <c r="C4" s="94"/>
      <c r="D4" s="427"/>
      <c r="E4" s="428"/>
      <c r="F4" s="429"/>
      <c r="G4" s="430"/>
      <c r="H4" s="91"/>
    </row>
    <row r="5" spans="1:8" ht="27.75" customHeight="1" x14ac:dyDescent="0.2">
      <c r="A5" s="95"/>
      <c r="B5" s="93" t="s">
        <v>139</v>
      </c>
      <c r="C5" s="96"/>
      <c r="D5" s="444" t="s">
        <v>769</v>
      </c>
      <c r="E5" s="444"/>
      <c r="F5" s="444"/>
      <c r="G5" s="444"/>
      <c r="H5" s="91"/>
    </row>
    <row r="6" spans="1:8" x14ac:dyDescent="0.2">
      <c r="A6" s="97"/>
      <c r="B6" s="98" t="s">
        <v>141</v>
      </c>
      <c r="C6" s="99"/>
      <c r="D6" s="431" t="s">
        <v>517</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439</v>
      </c>
      <c r="H8" s="114"/>
    </row>
    <row r="9" spans="1:8" ht="25.5" x14ac:dyDescent="0.2">
      <c r="A9" s="115" t="s">
        <v>150</v>
      </c>
      <c r="B9" s="116" t="s">
        <v>151</v>
      </c>
      <c r="C9" s="116" t="s">
        <v>544</v>
      </c>
      <c r="D9" s="116" t="s">
        <v>153</v>
      </c>
      <c r="E9" s="116" t="s">
        <v>545</v>
      </c>
      <c r="F9" s="117" t="s">
        <v>113</v>
      </c>
      <c r="G9" s="423" t="s">
        <v>155</v>
      </c>
      <c r="H9" s="424"/>
    </row>
    <row r="10" spans="1:8" ht="24" x14ac:dyDescent="0.2">
      <c r="A10" s="119">
        <v>1</v>
      </c>
      <c r="B10" s="125" t="s">
        <v>770</v>
      </c>
      <c r="C10" s="125"/>
      <c r="D10" s="126" t="s">
        <v>771</v>
      </c>
      <c r="E10" s="121"/>
      <c r="F10" s="68" t="s">
        <v>122</v>
      </c>
      <c r="G10" s="439"/>
      <c r="H10" s="440"/>
    </row>
    <row r="11" spans="1:8" ht="36" x14ac:dyDescent="0.2">
      <c r="A11" s="119">
        <v>2</v>
      </c>
      <c r="B11" s="125" t="s">
        <v>772</v>
      </c>
      <c r="C11" s="125"/>
      <c r="D11" s="126" t="s">
        <v>773</v>
      </c>
      <c r="E11" s="121"/>
      <c r="F11" s="68" t="s">
        <v>122</v>
      </c>
      <c r="G11" s="148"/>
      <c r="H11" s="149"/>
    </row>
    <row r="12" spans="1:8" ht="96" x14ac:dyDescent="0.2">
      <c r="A12" s="119">
        <v>3</v>
      </c>
      <c r="B12" s="125" t="s">
        <v>774</v>
      </c>
      <c r="C12" s="125"/>
      <c r="D12" s="126" t="s">
        <v>775</v>
      </c>
      <c r="E12" s="121"/>
      <c r="F12" s="68" t="s">
        <v>122</v>
      </c>
      <c r="G12" s="441"/>
      <c r="H12" s="442"/>
    </row>
    <row r="13" spans="1:8" ht="60" x14ac:dyDescent="0.2">
      <c r="A13" s="119">
        <v>4</v>
      </c>
      <c r="B13" s="125" t="s">
        <v>747</v>
      </c>
      <c r="C13" s="125"/>
      <c r="D13" s="126" t="s">
        <v>443</v>
      </c>
      <c r="E13" s="121"/>
      <c r="F13" s="68" t="s">
        <v>122</v>
      </c>
      <c r="G13" s="123"/>
      <c r="H13" s="124"/>
    </row>
    <row r="14" spans="1:8" ht="72" x14ac:dyDescent="0.2">
      <c r="A14" s="119">
        <v>5</v>
      </c>
      <c r="B14" s="125" t="s">
        <v>776</v>
      </c>
      <c r="C14" s="125"/>
      <c r="D14" s="126" t="s">
        <v>777</v>
      </c>
      <c r="E14" s="121"/>
      <c r="F14" s="68" t="s">
        <v>122</v>
      </c>
      <c r="G14" s="123"/>
      <c r="H14" s="124"/>
    </row>
    <row r="15" spans="1:8" ht="36" x14ac:dyDescent="0.2">
      <c r="A15" s="119">
        <v>6</v>
      </c>
      <c r="B15" s="125" t="s">
        <v>778</v>
      </c>
      <c r="C15" s="125"/>
      <c r="D15" s="126" t="s">
        <v>779</v>
      </c>
      <c r="E15" s="121"/>
      <c r="F15" s="68" t="s">
        <v>122</v>
      </c>
      <c r="G15" s="123"/>
      <c r="H15" s="124"/>
    </row>
    <row r="16" spans="1:8" ht="24" x14ac:dyDescent="0.2">
      <c r="A16" s="119"/>
      <c r="B16" s="125"/>
      <c r="C16" s="125"/>
      <c r="D16" s="126" t="s">
        <v>780</v>
      </c>
      <c r="E16" s="121"/>
      <c r="F16" s="68" t="s">
        <v>122</v>
      </c>
      <c r="G16" s="123"/>
      <c r="H16" s="124"/>
    </row>
    <row r="17" spans="1:8" ht="24" x14ac:dyDescent="0.2">
      <c r="A17" s="119"/>
      <c r="B17" s="150"/>
      <c r="C17" s="150"/>
      <c r="D17" s="126" t="s">
        <v>781</v>
      </c>
      <c r="E17" s="151"/>
      <c r="F17" s="68" t="s">
        <v>122</v>
      </c>
      <c r="G17" s="416"/>
      <c r="H17" s="417"/>
    </row>
    <row r="18" spans="1:8" x14ac:dyDescent="0.2">
      <c r="A18" s="119"/>
      <c r="B18" s="142"/>
      <c r="C18" s="120"/>
      <c r="D18" s="74" t="s">
        <v>782</v>
      </c>
      <c r="E18" s="133"/>
      <c r="F18" s="68" t="s">
        <v>122</v>
      </c>
      <c r="G18" s="416"/>
      <c r="H18" s="417"/>
    </row>
    <row r="19" spans="1:8" ht="25.5" x14ac:dyDescent="0.2">
      <c r="A19" s="119"/>
      <c r="B19" s="142"/>
      <c r="C19" s="120"/>
      <c r="D19" s="120" t="s">
        <v>783</v>
      </c>
      <c r="E19" s="133"/>
      <c r="F19" s="68" t="s">
        <v>122</v>
      </c>
      <c r="G19" s="416"/>
      <c r="H19" s="417"/>
    </row>
    <row r="20" spans="1:8" x14ac:dyDescent="0.2">
      <c r="A20" s="119"/>
      <c r="B20" s="142"/>
      <c r="C20" s="120"/>
      <c r="D20" s="120" t="s">
        <v>784</v>
      </c>
      <c r="E20" s="133"/>
      <c r="F20" s="68" t="s">
        <v>122</v>
      </c>
      <c r="G20" s="131"/>
      <c r="H20" s="132"/>
    </row>
    <row r="21" spans="1:8" x14ac:dyDescent="0.2">
      <c r="A21" s="119"/>
      <c r="B21" s="142"/>
      <c r="C21" s="120"/>
      <c r="D21" s="120" t="s">
        <v>785</v>
      </c>
      <c r="E21" s="133"/>
      <c r="F21" s="68" t="s">
        <v>122</v>
      </c>
      <c r="G21" s="416"/>
      <c r="H21" s="417"/>
    </row>
    <row r="22" spans="1:8" x14ac:dyDescent="0.2">
      <c r="A22" s="119"/>
      <c r="B22" s="142"/>
      <c r="C22" s="120"/>
      <c r="D22" s="120" t="s">
        <v>786</v>
      </c>
      <c r="E22" s="133"/>
      <c r="F22" s="68" t="s">
        <v>122</v>
      </c>
      <c r="G22" s="416"/>
      <c r="H22" s="417"/>
    </row>
    <row r="23" spans="1:8" ht="25.5" x14ac:dyDescent="0.2">
      <c r="A23" s="119"/>
      <c r="B23" s="142"/>
      <c r="C23" s="120"/>
      <c r="D23" s="120" t="s">
        <v>787</v>
      </c>
      <c r="E23" s="133"/>
      <c r="F23" s="68" t="s">
        <v>122</v>
      </c>
      <c r="G23" s="416"/>
      <c r="H23" s="417"/>
    </row>
    <row r="24" spans="1:8" x14ac:dyDescent="0.2">
      <c r="A24" s="119"/>
      <c r="B24" s="120"/>
      <c r="C24" s="120"/>
      <c r="D24" s="120" t="s">
        <v>788</v>
      </c>
      <c r="E24" s="133"/>
      <c r="F24" s="68" t="s">
        <v>122</v>
      </c>
      <c r="G24" s="416"/>
      <c r="H24" s="417"/>
    </row>
    <row r="25" spans="1:8" x14ac:dyDescent="0.2">
      <c r="A25" s="119"/>
      <c r="B25" s="120"/>
      <c r="C25" s="120"/>
      <c r="D25" s="120" t="s">
        <v>789</v>
      </c>
      <c r="E25" s="133"/>
      <c r="F25" s="68" t="s">
        <v>122</v>
      </c>
      <c r="G25" s="416"/>
      <c r="H25" s="417"/>
    </row>
    <row r="26" spans="1:8" x14ac:dyDescent="0.2">
      <c r="A26" s="119">
        <v>8</v>
      </c>
      <c r="B26" s="120" t="s">
        <v>559</v>
      </c>
      <c r="C26" s="120"/>
      <c r="D26" s="120" t="s">
        <v>790</v>
      </c>
      <c r="E26" s="133"/>
      <c r="F26" s="68"/>
      <c r="G26" s="131"/>
      <c r="H26" s="132"/>
    </row>
    <row r="27" spans="1:8" x14ac:dyDescent="0.2">
      <c r="A27" s="119"/>
      <c r="B27" s="120"/>
      <c r="C27" s="120"/>
      <c r="D27" s="120" t="s">
        <v>791</v>
      </c>
      <c r="E27" s="133"/>
      <c r="F27" s="68"/>
      <c r="G27" s="131"/>
      <c r="H27" s="132"/>
    </row>
    <row r="28" spans="1:8" ht="51.95" customHeight="1" x14ac:dyDescent="0.2">
      <c r="A28" s="119">
        <v>10</v>
      </c>
      <c r="B28" s="120" t="s">
        <v>209</v>
      </c>
      <c r="C28" s="120"/>
      <c r="D28" s="120" t="s">
        <v>792</v>
      </c>
      <c r="E28" s="152"/>
      <c r="F28" s="68" t="s">
        <v>122</v>
      </c>
      <c r="G28" s="437"/>
      <c r="H28" s="443"/>
    </row>
    <row r="29" spans="1:8" ht="25.5" x14ac:dyDescent="0.2">
      <c r="A29" s="119">
        <v>11</v>
      </c>
      <c r="B29" s="120" t="s">
        <v>221</v>
      </c>
      <c r="C29" s="120"/>
      <c r="D29" s="120" t="s">
        <v>793</v>
      </c>
      <c r="E29" s="133"/>
      <c r="F29" s="68" t="s">
        <v>122</v>
      </c>
      <c r="G29" s="131"/>
      <c r="H29" s="132"/>
    </row>
    <row r="30" spans="1:8" x14ac:dyDescent="0.2">
      <c r="A30" s="119">
        <v>12</v>
      </c>
      <c r="B30" s="120"/>
      <c r="C30" s="120"/>
      <c r="D30" s="120" t="s">
        <v>222</v>
      </c>
      <c r="E30" s="133"/>
      <c r="F30" s="68" t="s">
        <v>122</v>
      </c>
      <c r="G30" s="131"/>
      <c r="H30" s="132"/>
    </row>
    <row r="31" spans="1:8" ht="25.5" x14ac:dyDescent="0.2">
      <c r="A31" s="119">
        <v>13</v>
      </c>
      <c r="B31" s="120" t="s">
        <v>794</v>
      </c>
      <c r="C31" s="120"/>
      <c r="D31" s="120" t="s">
        <v>226</v>
      </c>
      <c r="E31" s="133"/>
      <c r="F31" s="68" t="s">
        <v>122</v>
      </c>
      <c r="G31" s="131"/>
      <c r="H31" s="132"/>
    </row>
    <row r="32" spans="1:8" ht="38.25" x14ac:dyDescent="0.2">
      <c r="A32" s="119">
        <v>14</v>
      </c>
      <c r="B32" s="120" t="s">
        <v>227</v>
      </c>
      <c r="C32" s="120"/>
      <c r="D32" s="120" t="s">
        <v>228</v>
      </c>
      <c r="E32" s="133"/>
      <c r="F32" s="68" t="s">
        <v>122</v>
      </c>
      <c r="G32" s="131"/>
      <c r="H32" s="132"/>
    </row>
    <row r="33" spans="1:8" ht="51" x14ac:dyDescent="0.2">
      <c r="A33" s="119"/>
      <c r="B33" s="120"/>
      <c r="C33" s="120"/>
      <c r="D33" s="120" t="s">
        <v>795</v>
      </c>
      <c r="E33" s="133"/>
      <c r="F33" s="68" t="s">
        <v>122</v>
      </c>
      <c r="G33" s="416"/>
      <c r="H33" s="417"/>
    </row>
    <row r="34" spans="1:8" x14ac:dyDescent="0.2">
      <c r="A34" s="155"/>
      <c r="B34" s="156"/>
      <c r="C34" s="156"/>
      <c r="D34" s="120"/>
      <c r="E34" s="157"/>
      <c r="F34" s="68"/>
      <c r="G34" s="158"/>
      <c r="H34" s="159"/>
    </row>
    <row r="35" spans="1:8" x14ac:dyDescent="0.2">
      <c r="A35" s="155"/>
      <c r="B35" s="156"/>
      <c r="C35" s="156"/>
      <c r="D35" s="120"/>
      <c r="E35" s="157"/>
      <c r="F35" s="160"/>
      <c r="G35" s="158"/>
      <c r="H35" s="159"/>
    </row>
    <row r="36" spans="1:8" x14ac:dyDescent="0.2">
      <c r="A36" s="155"/>
      <c r="B36" s="156"/>
      <c r="C36" s="156"/>
      <c r="D36" s="120"/>
      <c r="E36" s="157"/>
      <c r="F36" s="160"/>
      <c r="G36" s="158"/>
      <c r="H36" s="159"/>
    </row>
    <row r="37" spans="1:8" x14ac:dyDescent="0.2">
      <c r="A37" s="155"/>
      <c r="B37" s="156"/>
      <c r="C37" s="156"/>
      <c r="D37" s="120"/>
      <c r="E37" s="157"/>
      <c r="F37" s="160"/>
      <c r="G37" s="158"/>
      <c r="H37" s="159"/>
    </row>
    <row r="38" spans="1:8" x14ac:dyDescent="0.2">
      <c r="A38" s="155"/>
      <c r="B38" s="156"/>
      <c r="C38" s="156"/>
      <c r="D38" s="120"/>
      <c r="E38" s="157"/>
      <c r="F38" s="160"/>
      <c r="G38" s="158"/>
      <c r="H38" s="159"/>
    </row>
    <row r="39" spans="1:8" x14ac:dyDescent="0.2">
      <c r="A39" s="134"/>
      <c r="B39" s="135" t="s">
        <v>230</v>
      </c>
      <c r="C39" s="135"/>
      <c r="D39" s="135"/>
      <c r="E39" s="161"/>
      <c r="F39" s="162" t="s">
        <v>122</v>
      </c>
      <c r="G39" s="418"/>
      <c r="H39" s="419"/>
    </row>
    <row r="43" spans="1:8" ht="15.75" x14ac:dyDescent="0.2">
      <c r="A43" s="411" t="s">
        <v>796</v>
      </c>
      <c r="B43" s="411"/>
      <c r="C43" s="411"/>
      <c r="D43" s="411"/>
      <c r="E43" s="411"/>
      <c r="F43" s="411"/>
      <c r="G43" s="411"/>
      <c r="H43" s="411"/>
    </row>
    <row r="44" spans="1:8" ht="36" x14ac:dyDescent="0.2">
      <c r="A44" s="85"/>
      <c r="B44" s="86" t="s">
        <v>131</v>
      </c>
      <c r="C44" s="86"/>
      <c r="D44" s="87" t="s">
        <v>797</v>
      </c>
      <c r="E44" s="88"/>
      <c r="F44" s="89" t="s">
        <v>133</v>
      </c>
      <c r="G44" s="90" t="s">
        <v>768</v>
      </c>
      <c r="H44" s="91"/>
    </row>
    <row r="45" spans="1:8" x14ac:dyDescent="0.2">
      <c r="A45" s="92"/>
      <c r="B45" s="93" t="s">
        <v>135</v>
      </c>
      <c r="C45" s="94"/>
      <c r="D45" s="427" t="s">
        <v>676</v>
      </c>
      <c r="E45" s="428"/>
      <c r="F45" s="429"/>
      <c r="G45" s="430"/>
      <c r="H45" s="91"/>
    </row>
    <row r="46" spans="1:8" x14ac:dyDescent="0.2">
      <c r="A46" s="95"/>
      <c r="B46" s="93" t="s">
        <v>137</v>
      </c>
      <c r="C46" s="94"/>
      <c r="D46" s="427"/>
      <c r="E46" s="428"/>
      <c r="F46" s="429"/>
      <c r="G46" s="430"/>
      <c r="H46" s="91"/>
    </row>
    <row r="47" spans="1:8" x14ac:dyDescent="0.2">
      <c r="A47" s="95"/>
      <c r="B47" s="93" t="s">
        <v>139</v>
      </c>
      <c r="C47" s="96"/>
      <c r="D47" s="444" t="s">
        <v>769</v>
      </c>
      <c r="E47" s="444"/>
      <c r="F47" s="444"/>
      <c r="G47" s="444"/>
      <c r="H47" s="91"/>
    </row>
    <row r="48" spans="1:8" x14ac:dyDescent="0.2">
      <c r="A48" s="97"/>
      <c r="B48" s="98" t="s">
        <v>141</v>
      </c>
      <c r="C48" s="99"/>
      <c r="D48" s="431" t="s">
        <v>517</v>
      </c>
      <c r="E48" s="429"/>
      <c r="F48" s="429"/>
      <c r="G48" s="430"/>
      <c r="H48" s="100"/>
    </row>
    <row r="49" spans="1:8" x14ac:dyDescent="0.2">
      <c r="A49" s="101"/>
      <c r="B49" s="102" t="s">
        <v>143</v>
      </c>
      <c r="C49" s="102"/>
      <c r="D49" s="103"/>
      <c r="E49" s="104"/>
      <c r="F49" s="105" t="s">
        <v>145</v>
      </c>
      <c r="G49" s="106"/>
      <c r="H49" s="107"/>
    </row>
    <row r="50" spans="1:8" x14ac:dyDescent="0.2">
      <c r="A50" s="108"/>
      <c r="B50" s="109" t="s">
        <v>146</v>
      </c>
      <c r="C50" s="109"/>
      <c r="D50" s="110" t="s">
        <v>147</v>
      </c>
      <c r="E50" s="111"/>
      <c r="F50" s="112" t="s">
        <v>148</v>
      </c>
      <c r="G50" s="113" t="s">
        <v>439</v>
      </c>
      <c r="H50" s="114"/>
    </row>
    <row r="51" spans="1:8" ht="25.5" x14ac:dyDescent="0.2">
      <c r="A51" s="115" t="s">
        <v>150</v>
      </c>
      <c r="B51" s="116" t="s">
        <v>151</v>
      </c>
      <c r="C51" s="116" t="s">
        <v>544</v>
      </c>
      <c r="D51" s="116" t="s">
        <v>153</v>
      </c>
      <c r="E51" s="116" t="s">
        <v>545</v>
      </c>
      <c r="F51" s="117" t="s">
        <v>113</v>
      </c>
      <c r="G51" s="423" t="s">
        <v>155</v>
      </c>
      <c r="H51" s="424"/>
    </row>
    <row r="52" spans="1:8" ht="24" x14ac:dyDescent="0.2">
      <c r="A52" s="119">
        <v>1</v>
      </c>
      <c r="B52" s="125" t="s">
        <v>770</v>
      </c>
      <c r="C52" s="125"/>
      <c r="D52" s="126" t="s">
        <v>771</v>
      </c>
      <c r="E52" s="121"/>
      <c r="F52" s="68" t="s">
        <v>122</v>
      </c>
      <c r="G52" s="439"/>
      <c r="H52" s="440"/>
    </row>
    <row r="53" spans="1:8" ht="36" x14ac:dyDescent="0.2">
      <c r="A53" s="119">
        <v>2</v>
      </c>
      <c r="B53" s="125" t="s">
        <v>772</v>
      </c>
      <c r="C53" s="125"/>
      <c r="D53" s="126" t="s">
        <v>773</v>
      </c>
      <c r="E53" s="121"/>
      <c r="F53" s="68" t="s">
        <v>122</v>
      </c>
      <c r="G53" s="148"/>
      <c r="H53" s="149"/>
    </row>
    <row r="54" spans="1:8" ht="96" x14ac:dyDescent="0.2">
      <c r="A54" s="119">
        <v>3</v>
      </c>
      <c r="B54" s="125" t="s">
        <v>774</v>
      </c>
      <c r="C54" s="125"/>
      <c r="D54" s="126" t="s">
        <v>775</v>
      </c>
      <c r="E54" s="121"/>
      <c r="F54" s="68" t="s">
        <v>122</v>
      </c>
      <c r="G54" s="441"/>
      <c r="H54" s="442"/>
    </row>
    <row r="55" spans="1:8" ht="60" x14ac:dyDescent="0.2">
      <c r="A55" s="119">
        <v>4</v>
      </c>
      <c r="B55" s="125" t="s">
        <v>442</v>
      </c>
      <c r="C55" s="125"/>
      <c r="D55" s="126" t="s">
        <v>443</v>
      </c>
      <c r="E55" s="121"/>
      <c r="F55" s="68" t="s">
        <v>122</v>
      </c>
      <c r="G55" s="123"/>
      <c r="H55" s="124"/>
    </row>
    <row r="56" spans="1:8" ht="72" x14ac:dyDescent="0.2">
      <c r="A56" s="119">
        <v>5</v>
      </c>
      <c r="B56" s="125" t="s">
        <v>798</v>
      </c>
      <c r="C56" s="125"/>
      <c r="D56" s="126" t="s">
        <v>777</v>
      </c>
      <c r="E56" s="121"/>
      <c r="F56" s="68" t="s">
        <v>122</v>
      </c>
      <c r="G56" s="123"/>
      <c r="H56" s="124"/>
    </row>
    <row r="57" spans="1:8" ht="36" x14ac:dyDescent="0.2">
      <c r="A57" s="119">
        <v>6</v>
      </c>
      <c r="B57" s="125" t="s">
        <v>778</v>
      </c>
      <c r="C57" s="125"/>
      <c r="D57" s="126" t="s">
        <v>779</v>
      </c>
      <c r="E57" s="121"/>
      <c r="F57" s="68" t="s">
        <v>122</v>
      </c>
      <c r="G57" s="123"/>
      <c r="H57" s="124"/>
    </row>
    <row r="58" spans="1:8" ht="24" x14ac:dyDescent="0.2">
      <c r="A58" s="119"/>
      <c r="B58" s="125"/>
      <c r="C58" s="125"/>
      <c r="D58" s="126" t="s">
        <v>780</v>
      </c>
      <c r="E58" s="121"/>
      <c r="F58" s="68" t="s">
        <v>122</v>
      </c>
      <c r="G58" s="123"/>
      <c r="H58" s="124"/>
    </row>
    <row r="59" spans="1:8" ht="24" x14ac:dyDescent="0.2">
      <c r="A59" s="119"/>
      <c r="B59" s="150"/>
      <c r="C59" s="150"/>
      <c r="D59" s="126" t="s">
        <v>781</v>
      </c>
      <c r="E59" s="151"/>
      <c r="F59" s="68" t="s">
        <v>122</v>
      </c>
      <c r="G59" s="416"/>
      <c r="H59" s="417"/>
    </row>
    <row r="60" spans="1:8" x14ac:dyDescent="0.2">
      <c r="A60" s="119"/>
      <c r="B60" s="142"/>
      <c r="C60" s="120"/>
      <c r="D60" s="74" t="s">
        <v>782</v>
      </c>
      <c r="E60" s="133"/>
      <c r="F60" s="68" t="s">
        <v>122</v>
      </c>
      <c r="G60" s="416"/>
      <c r="H60" s="417"/>
    </row>
    <row r="61" spans="1:8" ht="25.5" x14ac:dyDescent="0.2">
      <c r="A61" s="119"/>
      <c r="B61" s="142"/>
      <c r="C61" s="120"/>
      <c r="D61" s="120" t="s">
        <v>783</v>
      </c>
      <c r="E61" s="133"/>
      <c r="F61" s="68" t="s">
        <v>122</v>
      </c>
      <c r="G61" s="416"/>
      <c r="H61" s="417"/>
    </row>
    <row r="62" spans="1:8" x14ac:dyDescent="0.2">
      <c r="A62" s="119"/>
      <c r="B62" s="142"/>
      <c r="C62" s="120"/>
      <c r="D62" s="120" t="s">
        <v>784</v>
      </c>
      <c r="E62" s="133"/>
      <c r="F62" s="68" t="s">
        <v>122</v>
      </c>
      <c r="G62" s="131"/>
      <c r="H62" s="132"/>
    </row>
    <row r="63" spans="1:8" x14ac:dyDescent="0.2">
      <c r="A63" s="119"/>
      <c r="B63" s="142"/>
      <c r="C63" s="120"/>
      <c r="D63" s="120" t="s">
        <v>785</v>
      </c>
      <c r="E63" s="133"/>
      <c r="F63" s="68" t="s">
        <v>122</v>
      </c>
      <c r="G63" s="416"/>
      <c r="H63" s="417"/>
    </row>
    <row r="64" spans="1:8" x14ac:dyDescent="0.2">
      <c r="A64" s="119"/>
      <c r="B64" s="142"/>
      <c r="C64" s="120"/>
      <c r="D64" s="120" t="s">
        <v>786</v>
      </c>
      <c r="E64" s="133"/>
      <c r="F64" s="68" t="s">
        <v>122</v>
      </c>
      <c r="G64" s="416"/>
      <c r="H64" s="417"/>
    </row>
    <row r="65" spans="1:8" ht="25.5" x14ac:dyDescent="0.2">
      <c r="A65" s="119"/>
      <c r="B65" s="142"/>
      <c r="C65" s="120"/>
      <c r="D65" s="120" t="s">
        <v>787</v>
      </c>
      <c r="E65" s="133"/>
      <c r="F65" s="68" t="s">
        <v>122</v>
      </c>
      <c r="G65" s="416"/>
      <c r="H65" s="417"/>
    </row>
    <row r="66" spans="1:8" x14ac:dyDescent="0.2">
      <c r="A66" s="119"/>
      <c r="B66" s="120"/>
      <c r="C66" s="120"/>
      <c r="D66" s="120" t="s">
        <v>799</v>
      </c>
      <c r="E66" s="133"/>
      <c r="F66" s="68" t="s">
        <v>122</v>
      </c>
      <c r="G66" s="416"/>
      <c r="H66" s="417"/>
    </row>
    <row r="67" spans="1:8" x14ac:dyDescent="0.2">
      <c r="A67" s="119"/>
      <c r="B67" s="120"/>
      <c r="C67" s="120"/>
      <c r="D67" s="120" t="s">
        <v>789</v>
      </c>
      <c r="E67" s="133"/>
      <c r="F67" s="68" t="s">
        <v>122</v>
      </c>
      <c r="G67" s="416"/>
      <c r="H67" s="417"/>
    </row>
    <row r="68" spans="1:8" x14ac:dyDescent="0.2">
      <c r="A68" s="119">
        <v>7</v>
      </c>
      <c r="B68" s="120" t="s">
        <v>800</v>
      </c>
      <c r="C68" s="120"/>
      <c r="D68" s="120" t="s">
        <v>801</v>
      </c>
      <c r="E68" s="133"/>
      <c r="F68" s="68"/>
      <c r="G68" s="131"/>
      <c r="H68" s="132"/>
    </row>
    <row r="69" spans="1:8" x14ac:dyDescent="0.2">
      <c r="A69" s="119">
        <v>8</v>
      </c>
      <c r="B69" s="120" t="s">
        <v>802</v>
      </c>
      <c r="C69" s="120"/>
      <c r="D69" s="120" t="s">
        <v>801</v>
      </c>
      <c r="E69" s="133"/>
      <c r="F69" s="68"/>
      <c r="G69" s="131"/>
      <c r="H69" s="132"/>
    </row>
    <row r="70" spans="1:8" x14ac:dyDescent="0.2">
      <c r="A70" s="119">
        <v>9</v>
      </c>
      <c r="B70" s="120" t="s">
        <v>803</v>
      </c>
      <c r="C70" s="120"/>
      <c r="D70" s="120" t="s">
        <v>804</v>
      </c>
      <c r="E70" s="133"/>
      <c r="F70" s="68"/>
      <c r="G70" s="131"/>
      <c r="H70" s="132"/>
    </row>
    <row r="71" spans="1:8" x14ac:dyDescent="0.2">
      <c r="A71" s="119">
        <v>10</v>
      </c>
      <c r="B71" s="120" t="s">
        <v>805</v>
      </c>
      <c r="C71" s="120"/>
      <c r="D71" s="120" t="s">
        <v>806</v>
      </c>
      <c r="E71" s="133"/>
      <c r="F71" s="68"/>
      <c r="G71" s="131"/>
      <c r="H71" s="132"/>
    </row>
    <row r="72" spans="1:8" x14ac:dyDescent="0.2">
      <c r="A72" s="119">
        <v>11</v>
      </c>
      <c r="B72" s="120" t="s">
        <v>807</v>
      </c>
      <c r="C72" s="120"/>
      <c r="D72" s="120" t="s">
        <v>808</v>
      </c>
      <c r="E72" s="133"/>
      <c r="F72" s="68"/>
      <c r="G72" s="131"/>
      <c r="H72" s="132"/>
    </row>
    <row r="73" spans="1:8" x14ac:dyDescent="0.2">
      <c r="A73" s="119">
        <v>12</v>
      </c>
      <c r="B73" s="120" t="s">
        <v>809</v>
      </c>
      <c r="C73" s="120"/>
      <c r="D73" s="120" t="s">
        <v>810</v>
      </c>
      <c r="E73" s="133"/>
      <c r="F73" s="68"/>
      <c r="G73" s="131"/>
      <c r="H73" s="132"/>
    </row>
    <row r="74" spans="1:8" ht="25.5" x14ac:dyDescent="0.2">
      <c r="A74" s="119">
        <v>13</v>
      </c>
      <c r="B74" s="120" t="s">
        <v>209</v>
      </c>
      <c r="C74" s="120"/>
      <c r="D74" s="120" t="s">
        <v>792</v>
      </c>
      <c r="E74" s="152"/>
      <c r="F74" s="68" t="s">
        <v>122</v>
      </c>
      <c r="G74" s="437"/>
      <c r="H74" s="443"/>
    </row>
    <row r="75" spans="1:8" ht="96" x14ac:dyDescent="0.2">
      <c r="A75" s="119">
        <v>14</v>
      </c>
      <c r="B75" s="125" t="s">
        <v>811</v>
      </c>
      <c r="C75" s="125"/>
      <c r="D75" s="126" t="s">
        <v>775</v>
      </c>
      <c r="E75" s="152"/>
      <c r="F75" s="68"/>
      <c r="G75" s="153"/>
      <c r="H75" s="154"/>
    </row>
    <row r="76" spans="1:8" ht="60" x14ac:dyDescent="0.2">
      <c r="A76" s="119">
        <v>15</v>
      </c>
      <c r="B76" s="125" t="s">
        <v>442</v>
      </c>
      <c r="C76" s="125"/>
      <c r="D76" s="126" t="s">
        <v>443</v>
      </c>
      <c r="E76" s="152"/>
      <c r="F76" s="68"/>
      <c r="G76" s="153"/>
      <c r="H76" s="154"/>
    </row>
    <row r="77" spans="1:8" ht="72" x14ac:dyDescent="0.2">
      <c r="A77" s="119">
        <v>16</v>
      </c>
      <c r="B77" s="125" t="s">
        <v>798</v>
      </c>
      <c r="C77" s="125"/>
      <c r="D77" s="126" t="s">
        <v>777</v>
      </c>
      <c r="E77" s="152"/>
      <c r="F77" s="68"/>
      <c r="G77" s="153"/>
      <c r="H77" s="154"/>
    </row>
    <row r="78" spans="1:8" ht="36" x14ac:dyDescent="0.2">
      <c r="A78" s="119">
        <v>17</v>
      </c>
      <c r="B78" s="125" t="s">
        <v>778</v>
      </c>
      <c r="C78" s="125"/>
      <c r="D78" s="126" t="s">
        <v>779</v>
      </c>
      <c r="E78" s="152"/>
      <c r="F78" s="68"/>
      <c r="G78" s="153"/>
      <c r="H78" s="154"/>
    </row>
    <row r="79" spans="1:8" ht="25.5" x14ac:dyDescent="0.2">
      <c r="A79" s="119">
        <v>18</v>
      </c>
      <c r="B79" s="120"/>
      <c r="C79" s="120"/>
      <c r="D79" s="120" t="s">
        <v>812</v>
      </c>
      <c r="E79" s="152"/>
      <c r="F79" s="68"/>
      <c r="G79" s="153"/>
      <c r="H79" s="154"/>
    </row>
    <row r="80" spans="1:8" ht="25.5" x14ac:dyDescent="0.2">
      <c r="A80" s="119">
        <v>19</v>
      </c>
      <c r="B80" s="120" t="s">
        <v>221</v>
      </c>
      <c r="C80" s="120"/>
      <c r="D80" s="120" t="s">
        <v>793</v>
      </c>
      <c r="E80" s="133"/>
      <c r="F80" s="68" t="s">
        <v>122</v>
      </c>
      <c r="G80" s="131"/>
      <c r="H80" s="132"/>
    </row>
    <row r="81" spans="1:8" x14ac:dyDescent="0.2">
      <c r="A81" s="119">
        <v>20</v>
      </c>
      <c r="B81" s="120"/>
      <c r="C81" s="120"/>
      <c r="D81" s="120" t="s">
        <v>222</v>
      </c>
      <c r="E81" s="133"/>
      <c r="F81" s="68" t="s">
        <v>122</v>
      </c>
      <c r="G81" s="131"/>
      <c r="H81" s="132"/>
    </row>
    <row r="82" spans="1:8" ht="25.5" x14ac:dyDescent="0.2">
      <c r="A82" s="119">
        <v>21</v>
      </c>
      <c r="B82" s="120" t="s">
        <v>794</v>
      </c>
      <c r="C82" s="120"/>
      <c r="D82" s="120" t="s">
        <v>226</v>
      </c>
      <c r="E82" s="133"/>
      <c r="F82" s="68" t="s">
        <v>122</v>
      </c>
      <c r="G82" s="131"/>
      <c r="H82" s="132"/>
    </row>
    <row r="83" spans="1:8" ht="38.25" x14ac:dyDescent="0.2">
      <c r="A83" s="119">
        <v>22</v>
      </c>
      <c r="B83" s="120" t="s">
        <v>227</v>
      </c>
      <c r="C83" s="120"/>
      <c r="D83" s="120" t="s">
        <v>228</v>
      </c>
      <c r="E83" s="133"/>
      <c r="F83" s="68" t="s">
        <v>122</v>
      </c>
      <c r="G83" s="131"/>
      <c r="H83" s="132"/>
    </row>
    <row r="84" spans="1:8" ht="51" x14ac:dyDescent="0.2">
      <c r="A84" s="119"/>
      <c r="B84" s="120"/>
      <c r="C84" s="120"/>
      <c r="D84" s="120" t="s">
        <v>813</v>
      </c>
      <c r="E84" s="133"/>
      <c r="F84" s="68" t="s">
        <v>122</v>
      </c>
      <c r="G84" s="416"/>
      <c r="H84" s="417"/>
    </row>
    <row r="85" spans="1:8" x14ac:dyDescent="0.2">
      <c r="A85" s="155"/>
      <c r="B85" s="156"/>
      <c r="C85" s="156"/>
      <c r="D85" s="120"/>
      <c r="E85" s="157"/>
      <c r="F85" s="68" t="s">
        <v>122</v>
      </c>
      <c r="G85" s="158"/>
      <c r="H85" s="159"/>
    </row>
    <row r="86" spans="1:8" x14ac:dyDescent="0.2">
      <c r="A86" s="155"/>
      <c r="B86" s="156"/>
      <c r="C86" s="156"/>
      <c r="D86" s="120"/>
      <c r="E86" s="157"/>
      <c r="F86" s="68" t="s">
        <v>122</v>
      </c>
      <c r="G86" s="158"/>
      <c r="H86" s="159"/>
    </row>
    <row r="87" spans="1:8" x14ac:dyDescent="0.2">
      <c r="A87" s="155"/>
      <c r="B87" s="156"/>
      <c r="C87" s="156"/>
      <c r="D87" s="120"/>
      <c r="E87" s="157"/>
      <c r="F87" s="68" t="s">
        <v>122</v>
      </c>
      <c r="G87" s="158"/>
      <c r="H87" s="159"/>
    </row>
    <row r="88" spans="1:8" x14ac:dyDescent="0.2">
      <c r="A88" s="155"/>
      <c r="B88" s="156"/>
      <c r="C88" s="156"/>
      <c r="D88" s="120"/>
      <c r="E88" s="157"/>
      <c r="F88" s="68" t="s">
        <v>122</v>
      </c>
      <c r="G88" s="158"/>
      <c r="H88" s="159"/>
    </row>
    <row r="89" spans="1:8" x14ac:dyDescent="0.2">
      <c r="A89" s="155"/>
      <c r="B89" s="156"/>
      <c r="C89" s="156"/>
      <c r="D89" s="120"/>
      <c r="E89" s="157"/>
      <c r="F89" s="68" t="s">
        <v>122</v>
      </c>
      <c r="G89" s="158"/>
      <c r="H89" s="159"/>
    </row>
    <row r="90" spans="1:8" x14ac:dyDescent="0.2">
      <c r="A90" s="134"/>
      <c r="B90" s="135" t="s">
        <v>230</v>
      </c>
      <c r="C90" s="135"/>
      <c r="D90" s="135"/>
      <c r="E90" s="161"/>
      <c r="F90" s="162" t="s">
        <v>122</v>
      </c>
      <c r="G90" s="418"/>
      <c r="H90" s="419"/>
    </row>
  </sheetData>
  <mergeCells count="38">
    <mergeCell ref="A1:H1"/>
    <mergeCell ref="D3:G3"/>
    <mergeCell ref="D4:G4"/>
    <mergeCell ref="D5:G5"/>
    <mergeCell ref="D6:G6"/>
    <mergeCell ref="G9:H9"/>
    <mergeCell ref="G10:H10"/>
    <mergeCell ref="G12:H12"/>
    <mergeCell ref="G17:H17"/>
    <mergeCell ref="G18:H18"/>
    <mergeCell ref="G19:H19"/>
    <mergeCell ref="G21:H21"/>
    <mergeCell ref="G22:H22"/>
    <mergeCell ref="G23:H23"/>
    <mergeCell ref="G24:H24"/>
    <mergeCell ref="G25:H25"/>
    <mergeCell ref="G28:H28"/>
    <mergeCell ref="G33:H33"/>
    <mergeCell ref="G39:H39"/>
    <mergeCell ref="A43:H43"/>
    <mergeCell ref="D45:G45"/>
    <mergeCell ref="D46:G46"/>
    <mergeCell ref="D47:G47"/>
    <mergeCell ref="D48:G48"/>
    <mergeCell ref="G51:H51"/>
    <mergeCell ref="G52:H52"/>
    <mergeCell ref="G54:H54"/>
    <mergeCell ref="G59:H59"/>
    <mergeCell ref="G60:H60"/>
    <mergeCell ref="G61:H61"/>
    <mergeCell ref="G74:H74"/>
    <mergeCell ref="G84:H84"/>
    <mergeCell ref="G90:H90"/>
    <mergeCell ref="G63:H63"/>
    <mergeCell ref="G64:H64"/>
    <mergeCell ref="G65:H65"/>
    <mergeCell ref="G66:H66"/>
    <mergeCell ref="G67:H67"/>
  </mergeCells>
  <phoneticPr fontId="7" type="noConversion"/>
  <conditionalFormatting sqref="F10:F39">
    <cfRule type="cellIs" dxfId="137" priority="22" stopIfTrue="1" operator="equal">
      <formula>"F"</formula>
    </cfRule>
    <cfRule type="cellIs" dxfId="136" priority="23" stopIfTrue="1" operator="equal">
      <formula>"B"</formula>
    </cfRule>
    <cfRule type="cellIs" dxfId="135" priority="24" stopIfTrue="1" operator="equal">
      <formula>"u"</formula>
    </cfRule>
  </conditionalFormatting>
  <conditionalFormatting sqref="F52:F90">
    <cfRule type="cellIs" dxfId="134" priority="10" stopIfTrue="1" operator="equal">
      <formula>"F"</formula>
    </cfRule>
    <cfRule type="cellIs" dxfId="133" priority="11" stopIfTrue="1" operator="equal">
      <formula>"B"</formula>
    </cfRule>
    <cfRule type="cellIs" dxfId="132" priority="12"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4 F34 F39 F74 F90 F10:F13 F15:F25 F26:F27 F28:F33 F35:F38 F52:F55 F56:F67 F68:F71 F72:F73 F75:F79 F80:F83 F84:F89" xr:uid="{00000000-0002-0000-1200-000000000000}">
      <formula1>"U,P,F,B,S,n/a"</formula1>
    </dataValidation>
  </dataValidations>
  <hyperlinks>
    <hyperlink ref="G2" location="'Re-Schedule Blend'!A1" display="UC008-01" xr:uid="{00000000-0004-0000-1200-000000000000}"/>
    <hyperlink ref="G44" location="'Re-Schedule Blend'!A1" display="UC008-01" xr:uid="{00000000-0004-0000-1200-000001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39" customWidth="1"/>
    <col min="2" max="2" width="22.42578125" style="39" customWidth="1"/>
    <col min="3" max="4" width="7.28515625" style="39" customWidth="1"/>
    <col min="5" max="5" width="8.28515625" style="39" customWidth="1"/>
    <col min="6" max="6" width="1.42578125" style="39" customWidth="1"/>
    <col min="7" max="11" width="7.7109375" style="39" customWidth="1"/>
    <col min="12" max="12" width="7.28515625" style="39" customWidth="1"/>
    <col min="13" max="13" width="6.85546875" style="39" customWidth="1"/>
    <col min="14" max="17" width="7.140625" style="39" customWidth="1"/>
    <col min="18" max="16384" width="9.140625" style="39"/>
  </cols>
  <sheetData>
    <row r="1" spans="1:12" ht="15.75" customHeight="1" x14ac:dyDescent="0.2"/>
    <row r="2" spans="1:12" ht="20.25" x14ac:dyDescent="0.3">
      <c r="F2" s="204" t="str">
        <f>Snapshot!$I$9</f>
        <v>Release 1.1</v>
      </c>
      <c r="G2" s="204"/>
      <c r="H2" s="204"/>
      <c r="I2" s="204"/>
    </row>
    <row r="3" spans="1:12" x14ac:dyDescent="0.2">
      <c r="F3" s="205" t="str">
        <f>"Project: "&amp;Snapshot!$B$16&amp;"  "&amp;Snapshot!$B$17</f>
        <v>Project: P18  教育平台</v>
      </c>
      <c r="G3" s="205"/>
      <c r="H3" s="205"/>
    </row>
    <row r="4" spans="1:12" ht="4.5" customHeight="1" x14ac:dyDescent="0.2"/>
    <row r="5" spans="1:12" ht="23.25" x14ac:dyDescent="0.2">
      <c r="A5" s="206" t="s">
        <v>46</v>
      </c>
      <c r="B5" s="206"/>
      <c r="C5" s="207"/>
      <c r="D5" s="207"/>
      <c r="E5" s="207"/>
      <c r="F5" s="207"/>
      <c r="G5" s="207"/>
      <c r="H5" s="207"/>
      <c r="I5" s="207"/>
      <c r="J5" s="207"/>
      <c r="K5" s="207"/>
      <c r="L5" s="207"/>
    </row>
    <row r="6" spans="1:12" x14ac:dyDescent="0.2">
      <c r="A6" s="208"/>
      <c r="B6" s="208"/>
      <c r="C6" s="208"/>
      <c r="D6" s="208"/>
      <c r="E6" s="208"/>
      <c r="F6" s="208"/>
      <c r="G6" s="208"/>
      <c r="H6" s="208"/>
      <c r="I6" s="208"/>
      <c r="J6" s="208"/>
      <c r="K6" s="208"/>
      <c r="L6" s="208"/>
    </row>
    <row r="7" spans="1:12" ht="16.5" customHeight="1" x14ac:dyDescent="0.2">
      <c r="A7" s="208"/>
      <c r="B7" s="209"/>
      <c r="C7" s="210"/>
      <c r="D7" s="210"/>
      <c r="E7" s="211"/>
      <c r="F7" s="208"/>
      <c r="G7" s="208"/>
      <c r="H7" s="208"/>
      <c r="I7" s="208"/>
      <c r="J7" s="208"/>
      <c r="K7" s="208"/>
      <c r="L7" s="208"/>
    </row>
    <row r="8" spans="1:12" x14ac:dyDescent="0.2">
      <c r="A8" s="208"/>
      <c r="B8" s="208"/>
      <c r="C8" s="208"/>
      <c r="D8" s="208"/>
      <c r="E8" s="208"/>
      <c r="F8" s="208"/>
      <c r="G8" s="208"/>
      <c r="H8" s="208"/>
      <c r="I8" s="208"/>
      <c r="J8" s="208"/>
      <c r="K8" s="208"/>
      <c r="L8" s="208"/>
    </row>
    <row r="9" spans="1:12" x14ac:dyDescent="0.2">
      <c r="A9" s="208"/>
      <c r="B9" s="208"/>
      <c r="C9" s="208"/>
      <c r="D9" s="208"/>
      <c r="E9" s="208"/>
      <c r="F9" s="208"/>
      <c r="G9" s="208"/>
      <c r="H9" s="208"/>
      <c r="I9" s="208"/>
      <c r="J9" s="208"/>
      <c r="K9" s="208"/>
      <c r="L9" s="208"/>
    </row>
    <row r="10" spans="1:12" x14ac:dyDescent="0.2">
      <c r="A10" s="208"/>
      <c r="B10" s="208"/>
      <c r="C10" s="208"/>
      <c r="D10" s="208"/>
      <c r="E10" s="208"/>
      <c r="F10" s="208"/>
      <c r="G10" s="208"/>
      <c r="H10" s="208"/>
      <c r="I10" s="208"/>
      <c r="J10" s="208"/>
      <c r="K10" s="208"/>
      <c r="L10" s="208"/>
    </row>
    <row r="11" spans="1:12" x14ac:dyDescent="0.2">
      <c r="A11" s="208"/>
      <c r="B11" s="208"/>
      <c r="C11" s="208"/>
      <c r="D11" s="208"/>
      <c r="E11" s="208"/>
      <c r="F11" s="208"/>
      <c r="G11" s="208"/>
      <c r="H11" s="208"/>
      <c r="I11" s="208"/>
      <c r="J11" s="208"/>
      <c r="K11" s="208"/>
      <c r="L11" s="208"/>
    </row>
    <row r="12" spans="1:12" x14ac:dyDescent="0.2">
      <c r="A12" s="208"/>
      <c r="B12" s="208"/>
      <c r="C12" s="208"/>
      <c r="D12" s="208"/>
      <c r="E12" s="208"/>
      <c r="F12" s="208"/>
      <c r="G12" s="208"/>
      <c r="H12" s="208"/>
      <c r="I12" s="208"/>
      <c r="J12" s="208"/>
      <c r="K12" s="208"/>
      <c r="L12" s="208"/>
    </row>
    <row r="13" spans="1:12" x14ac:dyDescent="0.2">
      <c r="A13" s="208"/>
      <c r="B13" s="208"/>
      <c r="C13" s="208"/>
      <c r="D13" s="208"/>
      <c r="E13" s="208"/>
      <c r="F13" s="208"/>
      <c r="G13" s="208"/>
      <c r="H13" s="208"/>
      <c r="I13" s="208"/>
      <c r="J13" s="208"/>
      <c r="K13" s="208"/>
      <c r="L13" s="208"/>
    </row>
    <row r="14" spans="1:12" x14ac:dyDescent="0.2">
      <c r="A14" s="208"/>
      <c r="B14" s="208"/>
      <c r="C14" s="208"/>
      <c r="D14" s="208"/>
      <c r="E14" s="208"/>
      <c r="F14" s="208"/>
      <c r="G14" s="208"/>
      <c r="H14" s="208"/>
      <c r="I14" s="208"/>
      <c r="J14" s="208"/>
      <c r="K14" s="208"/>
      <c r="L14" s="208"/>
    </row>
    <row r="15" spans="1:12" x14ac:dyDescent="0.2">
      <c r="A15" s="208"/>
      <c r="B15" s="208"/>
      <c r="C15" s="208"/>
      <c r="D15" s="208"/>
      <c r="E15" s="208"/>
      <c r="F15" s="208"/>
      <c r="G15" s="208"/>
      <c r="H15" s="208"/>
      <c r="I15" s="208"/>
      <c r="J15" s="208"/>
      <c r="K15" s="208"/>
      <c r="L15" s="208"/>
    </row>
    <row r="16" spans="1:12" x14ac:dyDescent="0.2">
      <c r="A16" s="208"/>
      <c r="B16" s="208"/>
      <c r="C16" s="208"/>
      <c r="D16" s="208"/>
      <c r="E16" s="208"/>
      <c r="F16" s="208"/>
      <c r="G16" s="208"/>
      <c r="H16" s="208"/>
      <c r="I16" s="208"/>
      <c r="J16" s="208"/>
      <c r="K16" s="208"/>
      <c r="L16" s="208"/>
    </row>
    <row r="17" spans="1:12" ht="5.25" customHeight="1" x14ac:dyDescent="0.2">
      <c r="A17" s="208"/>
      <c r="B17" s="208"/>
      <c r="C17" s="208"/>
      <c r="D17" s="208"/>
      <c r="E17" s="208"/>
      <c r="F17" s="208"/>
      <c r="G17" s="208"/>
      <c r="H17" s="208"/>
      <c r="I17" s="208"/>
      <c r="J17" s="208"/>
      <c r="K17" s="208"/>
      <c r="L17" s="208"/>
    </row>
    <row r="18" spans="1:12" ht="15" x14ac:dyDescent="0.2">
      <c r="A18" s="212"/>
      <c r="B18" s="213"/>
      <c r="C18" s="213"/>
      <c r="D18" s="213"/>
      <c r="E18" s="214"/>
      <c r="F18" s="215"/>
      <c r="G18" s="208"/>
      <c r="H18" s="208"/>
      <c r="I18" s="208"/>
      <c r="J18" s="208"/>
      <c r="K18" s="208"/>
      <c r="L18" s="208"/>
    </row>
    <row r="19" spans="1:12" x14ac:dyDescent="0.2">
      <c r="A19" s="208"/>
      <c r="B19" s="208"/>
      <c r="C19" s="208"/>
      <c r="D19" s="208"/>
      <c r="E19" s="208"/>
      <c r="F19" s="208"/>
      <c r="G19" s="208"/>
      <c r="H19" s="208"/>
      <c r="I19" s="208"/>
      <c r="J19" s="208"/>
      <c r="K19" s="208"/>
      <c r="L19" s="208"/>
    </row>
    <row r="20" spans="1:12" x14ac:dyDescent="0.2">
      <c r="A20" s="208"/>
      <c r="B20" s="208"/>
      <c r="C20" s="208"/>
      <c r="D20" s="208"/>
      <c r="E20" s="208"/>
      <c r="F20" s="208"/>
      <c r="G20" s="208"/>
      <c r="H20" s="208"/>
      <c r="I20" s="208"/>
      <c r="J20" s="208"/>
      <c r="K20" s="208"/>
      <c r="L20" s="208"/>
    </row>
    <row r="21" spans="1:12" x14ac:dyDescent="0.2">
      <c r="A21" s="208"/>
      <c r="B21" s="208"/>
      <c r="C21" s="208"/>
      <c r="D21" s="208"/>
      <c r="E21" s="208"/>
      <c r="F21" s="208"/>
      <c r="G21" s="208"/>
      <c r="H21" s="208"/>
      <c r="I21" s="208"/>
      <c r="J21" s="208"/>
      <c r="K21" s="208"/>
      <c r="L21" s="208"/>
    </row>
    <row r="22" spans="1:12" x14ac:dyDescent="0.2">
      <c r="A22" s="208"/>
      <c r="B22" s="208"/>
      <c r="C22" s="208"/>
      <c r="D22" s="208"/>
      <c r="E22" s="208"/>
      <c r="F22" s="208"/>
      <c r="G22" s="208"/>
      <c r="H22" s="208"/>
      <c r="I22" s="208"/>
      <c r="J22" s="208"/>
      <c r="K22" s="208"/>
      <c r="L22" s="208"/>
    </row>
    <row r="23" spans="1:12" x14ac:dyDescent="0.2">
      <c r="A23" s="208"/>
      <c r="B23" s="208"/>
      <c r="C23" s="208"/>
      <c r="D23" s="208"/>
      <c r="E23" s="208"/>
      <c r="F23" s="208"/>
      <c r="G23" s="208"/>
      <c r="H23" s="208"/>
      <c r="I23" s="208"/>
      <c r="J23" s="208"/>
      <c r="K23" s="208"/>
      <c r="L23" s="208"/>
    </row>
    <row r="24" spans="1:12" x14ac:dyDescent="0.2">
      <c r="A24" s="208"/>
      <c r="B24" s="208"/>
      <c r="C24" s="208"/>
      <c r="D24" s="208"/>
      <c r="E24" s="208"/>
      <c r="F24" s="208"/>
      <c r="G24" s="208"/>
      <c r="H24" s="208"/>
      <c r="I24" s="208"/>
      <c r="J24" s="208"/>
      <c r="K24" s="208"/>
      <c r="L24" s="208"/>
    </row>
    <row r="25" spans="1:12" x14ac:dyDescent="0.2">
      <c r="A25" s="208"/>
      <c r="B25" s="208"/>
      <c r="C25" s="208"/>
      <c r="D25" s="208"/>
      <c r="E25" s="208"/>
      <c r="F25" s="208"/>
      <c r="G25" s="208"/>
      <c r="H25" s="208"/>
      <c r="I25" s="208"/>
      <c r="J25" s="208"/>
      <c r="K25" s="208"/>
      <c r="L25" s="208"/>
    </row>
    <row r="26" spans="1:12" x14ac:dyDescent="0.2">
      <c r="A26" s="208"/>
      <c r="B26" s="208"/>
      <c r="C26" s="208"/>
      <c r="D26" s="208"/>
      <c r="E26" s="208"/>
      <c r="F26" s="208"/>
      <c r="G26" s="208"/>
      <c r="H26" s="208"/>
      <c r="I26" s="208"/>
      <c r="J26" s="208"/>
      <c r="K26" s="208"/>
      <c r="L26" s="208"/>
    </row>
    <row r="27" spans="1:12" x14ac:dyDescent="0.2">
      <c r="A27" s="208"/>
      <c r="B27" s="208"/>
      <c r="C27" s="208"/>
      <c r="D27" s="208"/>
      <c r="E27" s="208"/>
      <c r="F27" s="208"/>
      <c r="G27" s="208"/>
      <c r="H27" s="208"/>
      <c r="I27" s="208"/>
      <c r="J27" s="208"/>
      <c r="K27" s="208"/>
      <c r="L27" s="208"/>
    </row>
    <row r="28" spans="1:12" ht="3" customHeight="1" x14ac:dyDescent="0.2">
      <c r="A28" s="208"/>
      <c r="B28" s="208"/>
      <c r="C28" s="208"/>
      <c r="D28" s="208"/>
      <c r="E28" s="208"/>
      <c r="F28" s="208"/>
      <c r="G28" s="208"/>
      <c r="H28" s="208"/>
      <c r="I28" s="208"/>
      <c r="J28" s="208"/>
      <c r="K28" s="208"/>
      <c r="L28" s="208"/>
    </row>
    <row r="29" spans="1:12" ht="6" customHeight="1" x14ac:dyDescent="0.2">
      <c r="A29" s="208"/>
      <c r="B29" s="208"/>
      <c r="C29" s="208"/>
      <c r="D29" s="208"/>
      <c r="E29" s="208"/>
      <c r="F29" s="208"/>
      <c r="G29" s="208"/>
      <c r="H29" s="208"/>
      <c r="I29" s="208"/>
      <c r="J29" s="208"/>
      <c r="K29" s="208"/>
      <c r="L29" s="208"/>
    </row>
    <row r="30" spans="1:12" ht="16.5" customHeight="1" x14ac:dyDescent="0.2">
      <c r="A30" s="216" t="s">
        <v>47</v>
      </c>
      <c r="B30" s="217"/>
      <c r="C30" s="217"/>
      <c r="D30" s="217"/>
      <c r="E30" s="218"/>
      <c r="F30" s="219"/>
      <c r="G30" s="219"/>
      <c r="H30" s="219"/>
      <c r="I30" s="219"/>
      <c r="J30" s="219"/>
      <c r="K30" s="219"/>
      <c r="L30" s="219"/>
    </row>
    <row r="31" spans="1:12" ht="28.5" customHeight="1" x14ac:dyDescent="0.2">
      <c r="A31" s="385" t="s">
        <v>48</v>
      </c>
      <c r="B31" s="325" t="s">
        <v>49</v>
      </c>
      <c r="C31" s="382" t="s">
        <v>50</v>
      </c>
      <c r="D31" s="383"/>
      <c r="E31" s="388" t="s">
        <v>51</v>
      </c>
      <c r="F31" s="220"/>
      <c r="G31" s="220"/>
      <c r="H31" s="220"/>
      <c r="I31" s="384"/>
      <c r="J31" s="384"/>
      <c r="K31" s="384"/>
      <c r="L31" s="384"/>
    </row>
    <row r="32" spans="1:12" x14ac:dyDescent="0.2">
      <c r="A32" s="386"/>
      <c r="B32" s="387"/>
      <c r="C32" s="221" t="s">
        <v>42</v>
      </c>
      <c r="D32" s="221" t="s">
        <v>40</v>
      </c>
      <c r="E32" s="389"/>
      <c r="F32" s="222"/>
      <c r="G32" s="222"/>
      <c r="H32" s="222"/>
      <c r="I32" s="222"/>
      <c r="J32" s="222"/>
      <c r="K32" s="222"/>
      <c r="L32" s="222"/>
    </row>
    <row r="33" spans="1:12" ht="16.5" customHeight="1" x14ac:dyDescent="0.2">
      <c r="A33" s="223">
        <v>1</v>
      </c>
      <c r="B33" s="224" t="s">
        <v>52</v>
      </c>
      <c r="C33" s="225">
        <v>109</v>
      </c>
      <c r="D33" s="226">
        <v>15</v>
      </c>
      <c r="E33" s="227">
        <v>40.4</v>
      </c>
      <c r="F33" s="228"/>
      <c r="G33" s="228"/>
      <c r="H33" s="228"/>
      <c r="I33" s="247"/>
      <c r="J33" s="247"/>
      <c r="K33" s="247"/>
      <c r="L33" s="247"/>
    </row>
    <row r="34" spans="1:12" ht="16.5" customHeight="1" x14ac:dyDescent="0.2">
      <c r="A34" s="229">
        <f t="shared" ref="A34:A42" si="0">A33+1</f>
        <v>2</v>
      </c>
      <c r="B34" s="230" t="s">
        <v>53</v>
      </c>
      <c r="C34" s="231">
        <v>356</v>
      </c>
      <c r="D34" s="232">
        <v>24</v>
      </c>
      <c r="E34" s="233">
        <v>111.3</v>
      </c>
      <c r="F34" s="228"/>
      <c r="G34" s="228"/>
      <c r="H34" s="228"/>
      <c r="I34" s="247"/>
      <c r="J34" s="247"/>
      <c r="K34" s="247"/>
      <c r="L34" s="247"/>
    </row>
    <row r="35" spans="1:12" ht="16.5" customHeight="1" x14ac:dyDescent="0.2">
      <c r="A35" s="229">
        <f t="shared" si="0"/>
        <v>3</v>
      </c>
      <c r="B35" s="230" t="s">
        <v>54</v>
      </c>
      <c r="C35" s="231">
        <v>379</v>
      </c>
      <c r="D35" s="232">
        <v>16</v>
      </c>
      <c r="E35" s="233">
        <v>90.8</v>
      </c>
      <c r="F35" s="228"/>
      <c r="G35" s="228"/>
      <c r="H35" s="228"/>
      <c r="I35" s="247"/>
      <c r="J35" s="247"/>
      <c r="K35" s="247"/>
      <c r="L35" s="247"/>
    </row>
    <row r="36" spans="1:12" ht="16.5" customHeight="1" x14ac:dyDescent="0.2">
      <c r="A36" s="229">
        <f t="shared" si="0"/>
        <v>4</v>
      </c>
      <c r="B36" s="230" t="s">
        <v>55</v>
      </c>
      <c r="C36" s="231">
        <v>412</v>
      </c>
      <c r="D36" s="232">
        <v>14</v>
      </c>
      <c r="E36" s="233">
        <v>92.3</v>
      </c>
      <c r="F36" s="228"/>
      <c r="G36" s="228"/>
      <c r="H36" s="228"/>
      <c r="I36" s="247"/>
      <c r="J36" s="247"/>
      <c r="K36" s="247"/>
      <c r="L36" s="247"/>
    </row>
    <row r="37" spans="1:12" ht="16.5" customHeight="1" x14ac:dyDescent="0.2">
      <c r="A37" s="229">
        <f t="shared" si="0"/>
        <v>5</v>
      </c>
      <c r="B37" s="230" t="s">
        <v>56</v>
      </c>
      <c r="C37" s="231">
        <v>439</v>
      </c>
      <c r="D37" s="232">
        <v>13</v>
      </c>
      <c r="E37" s="233">
        <v>75.8</v>
      </c>
      <c r="F37" s="228"/>
      <c r="G37" s="228"/>
      <c r="H37" s="228"/>
      <c r="I37" s="247"/>
      <c r="J37" s="247"/>
      <c r="K37" s="247"/>
      <c r="L37" s="247"/>
    </row>
    <row r="38" spans="1:12" ht="16.5" customHeight="1" x14ac:dyDescent="0.2">
      <c r="A38" s="229">
        <f t="shared" si="0"/>
        <v>6</v>
      </c>
      <c r="B38" s="230" t="s">
        <v>57</v>
      </c>
      <c r="C38" s="231">
        <v>504</v>
      </c>
      <c r="D38" s="232">
        <v>12</v>
      </c>
      <c r="E38" s="233">
        <v>85.4</v>
      </c>
      <c r="F38" s="228"/>
      <c r="G38" s="228"/>
      <c r="H38" s="228"/>
      <c r="I38" s="247"/>
      <c r="J38" s="247"/>
      <c r="K38" s="247"/>
      <c r="L38" s="247"/>
    </row>
    <row r="39" spans="1:12" ht="16.5" customHeight="1" x14ac:dyDescent="0.2">
      <c r="A39" s="229">
        <f t="shared" si="0"/>
        <v>7</v>
      </c>
      <c r="B39" s="230" t="s">
        <v>58</v>
      </c>
      <c r="C39" s="231">
        <v>514</v>
      </c>
      <c r="D39" s="232">
        <v>4</v>
      </c>
      <c r="E39" s="233">
        <v>76.400000000000006</v>
      </c>
      <c r="F39" s="228"/>
      <c r="G39" s="228"/>
      <c r="H39" s="228"/>
      <c r="I39" s="247"/>
      <c r="J39" s="247"/>
      <c r="K39" s="247"/>
      <c r="L39" s="247"/>
    </row>
    <row r="40" spans="1:12" ht="16.5" customHeight="1" x14ac:dyDescent="0.2">
      <c r="A40" s="229">
        <f t="shared" si="0"/>
        <v>8</v>
      </c>
      <c r="B40" s="230" t="s">
        <v>59</v>
      </c>
      <c r="C40" s="231">
        <v>519</v>
      </c>
      <c r="D40" s="232">
        <v>4</v>
      </c>
      <c r="E40" s="233">
        <v>65.2</v>
      </c>
      <c r="F40" s="228"/>
      <c r="G40" s="228"/>
      <c r="H40" s="228"/>
      <c r="I40" s="247"/>
      <c r="J40" s="247"/>
      <c r="K40" s="247"/>
      <c r="L40" s="247"/>
    </row>
    <row r="41" spans="1:12" ht="16.5" customHeight="1" x14ac:dyDescent="0.2">
      <c r="A41" s="229">
        <f t="shared" si="0"/>
        <v>9</v>
      </c>
      <c r="B41" s="230" t="s">
        <v>60</v>
      </c>
      <c r="C41" s="231">
        <v>543</v>
      </c>
      <c r="D41" s="232">
        <v>3</v>
      </c>
      <c r="E41" s="233">
        <v>66.400000000000006</v>
      </c>
      <c r="F41" s="228"/>
      <c r="G41" s="228"/>
      <c r="H41" s="228"/>
      <c r="I41" s="247"/>
      <c r="J41" s="247"/>
      <c r="K41" s="247"/>
      <c r="L41" s="247"/>
    </row>
    <row r="42" spans="1:12" ht="16.5" customHeight="1" x14ac:dyDescent="0.2">
      <c r="A42" s="229">
        <f t="shared" si="0"/>
        <v>10</v>
      </c>
      <c r="B42" s="230" t="s">
        <v>61</v>
      </c>
      <c r="C42" s="234">
        <v>552</v>
      </c>
      <c r="D42" s="235">
        <v>2</v>
      </c>
      <c r="E42" s="236">
        <v>61.8</v>
      </c>
      <c r="F42" s="228"/>
      <c r="G42" s="228"/>
      <c r="H42" s="228"/>
      <c r="I42" s="247"/>
      <c r="J42" s="247"/>
      <c r="K42" s="247"/>
      <c r="L42" s="247"/>
    </row>
    <row r="43" spans="1:12" x14ac:dyDescent="0.2">
      <c r="A43" s="237"/>
      <c r="B43" s="238"/>
      <c r="C43" s="238"/>
      <c r="D43" s="238"/>
      <c r="E43" s="239"/>
      <c r="F43" s="228"/>
      <c r="G43" s="228"/>
      <c r="H43" s="228"/>
      <c r="I43" s="247"/>
      <c r="J43" s="247"/>
      <c r="K43" s="247"/>
      <c r="L43" s="247"/>
    </row>
    <row r="44" spans="1:12" x14ac:dyDescent="0.2">
      <c r="A44" s="240"/>
      <c r="B44" s="241"/>
      <c r="C44" s="241"/>
      <c r="D44" s="241"/>
      <c r="E44" s="242"/>
      <c r="F44" s="228"/>
      <c r="G44" s="228"/>
      <c r="H44" s="228"/>
      <c r="I44" s="247"/>
      <c r="J44" s="247"/>
      <c r="K44" s="208"/>
      <c r="L44" s="248" t="s">
        <v>45</v>
      </c>
    </row>
    <row r="45" spans="1:12" x14ac:dyDescent="0.2">
      <c r="A45" s="243"/>
      <c r="B45" s="241"/>
      <c r="C45" s="241"/>
      <c r="D45" s="241"/>
      <c r="E45" s="242"/>
      <c r="F45" s="228"/>
      <c r="G45" s="228"/>
      <c r="H45" s="228"/>
      <c r="I45" s="247"/>
      <c r="J45" s="247"/>
      <c r="K45" s="208"/>
      <c r="L45" s="208"/>
    </row>
    <row r="46" spans="1:12" ht="15" customHeight="1" x14ac:dyDescent="0.2">
      <c r="A46" s="244"/>
      <c r="B46" s="245"/>
      <c r="C46" s="245"/>
      <c r="D46" s="245"/>
      <c r="E46" s="246"/>
      <c r="F46" s="228"/>
      <c r="G46" s="228"/>
      <c r="H46" s="228"/>
      <c r="I46" s="247"/>
      <c r="J46" s="247"/>
      <c r="K46" s="208"/>
      <c r="L46" s="208"/>
    </row>
    <row r="47" spans="1:12" ht="6" customHeight="1" x14ac:dyDescent="0.2">
      <c r="A47" s="208"/>
      <c r="B47" s="208"/>
      <c r="C47" s="208"/>
      <c r="D47" s="208"/>
      <c r="E47" s="208"/>
      <c r="F47" s="208"/>
      <c r="G47" s="208"/>
      <c r="H47" s="208"/>
      <c r="I47" s="208"/>
      <c r="J47" s="208"/>
      <c r="K47" s="208"/>
      <c r="L47" s="208"/>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2"/>
  <sheetViews>
    <sheetView workbookViewId="0">
      <pane ySplit="12" topLeftCell="A13" activePane="bottomLeft" state="frozen"/>
      <selection pane="bottomLeft" activeCell="C15" sqref="C15"/>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ancel Product Haul</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814</v>
      </c>
      <c r="B13" s="392"/>
      <c r="C13" s="392"/>
      <c r="D13" s="392"/>
      <c r="E13" s="392"/>
      <c r="F13" s="392"/>
      <c r="G13" s="392"/>
      <c r="H13" s="392"/>
      <c r="I13" s="393"/>
    </row>
    <row r="14" spans="1:9" ht="24" x14ac:dyDescent="0.2">
      <c r="A14" s="73">
        <f>MAX(A$12:A13)+1</f>
        <v>1</v>
      </c>
      <c r="B14" s="147" t="s">
        <v>815</v>
      </c>
      <c r="C14" s="146" t="s">
        <v>816</v>
      </c>
      <c r="D14" s="68" t="s">
        <v>122</v>
      </c>
      <c r="E14" s="76"/>
      <c r="F14" s="77"/>
      <c r="G14" s="71"/>
      <c r="H14" s="78"/>
      <c r="I14" s="77"/>
    </row>
    <row r="15" spans="1:9" ht="24" x14ac:dyDescent="0.2">
      <c r="A15" s="73">
        <f>MAX(A$12:A14)+1</f>
        <v>2</v>
      </c>
      <c r="B15" s="140" t="s">
        <v>817</v>
      </c>
      <c r="C15" s="75" t="s">
        <v>816</v>
      </c>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31" priority="1" stopIfTrue="1" operator="equal">
      <formula>"F"</formula>
    </cfRule>
    <cfRule type="cellIs" dxfId="130" priority="2" stopIfTrue="1" operator="equal">
      <formula>"B"</formula>
    </cfRule>
    <cfRule type="cellIs" dxfId="129" priority="3" stopIfTrue="1" operator="equal">
      <formula>"u"</formula>
    </cfRule>
  </conditionalFormatting>
  <dataValidations count="3">
    <dataValidation allowBlank="1" showErrorMessage="1" sqref="A12:B12" xr:uid="{00000000-0002-0000-1300-000000000000}"/>
    <dataValidation allowBlank="1" showErrorMessage="1" promptTitle="Valid values include:" sqref="D12" xr:uid="{00000000-0002-0000-1300-000001000000}"/>
    <dataValidation type="list" showInputMessage="1" showErrorMessage="1" promptTitle="Valid values include:" prompt="U - Untested_x000a_P - Pass_x000a_F - Fail_x000a_B - Blocked_x000a_S - Skipped_x000a_n/a - Not applicable_x000a_" sqref="D14:D60" xr:uid="{00000000-0002-0000-1300-000002000000}">
      <formula1>"U,P,F,B,S,n/a"</formula1>
    </dataValidation>
  </dataValidations>
  <hyperlinks>
    <hyperlink ref="B14" location="'UC009 Test Cases'!A1" display="Cancel Product Haul from blend(Ideal scenrio)" xr:uid="{00000000-0004-0000-1300-000000000000}"/>
    <hyperlink ref="B15" location="'UC009 Test Cases'!A1" display="Cancel Product Haul from blend(click button 'No')" xr:uid="{00000000-0004-0000-1300-000001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3841"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3841" r:id="rId3"/>
      </mc:Fallback>
    </mc:AlternateContent>
  </oleObjec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91"/>
  <sheetViews>
    <sheetView workbookViewId="0">
      <selection activeCell="E7" sqref="E1:E1048576"/>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818</v>
      </c>
      <c r="B1" s="411"/>
      <c r="C1" s="411"/>
      <c r="D1" s="411"/>
      <c r="E1" s="411"/>
      <c r="F1" s="411"/>
      <c r="G1" s="411"/>
      <c r="H1" s="411"/>
    </row>
    <row r="2" spans="1:8" ht="24" x14ac:dyDescent="0.2">
      <c r="A2" s="85"/>
      <c r="B2" s="86" t="s">
        <v>131</v>
      </c>
      <c r="C2" s="86"/>
      <c r="D2" s="87" t="s">
        <v>819</v>
      </c>
      <c r="E2" s="88"/>
      <c r="F2" s="89" t="s">
        <v>133</v>
      </c>
      <c r="G2" s="90" t="s">
        <v>820</v>
      </c>
      <c r="H2" s="91"/>
    </row>
    <row r="3" spans="1:8" ht="27.75" customHeight="1" x14ac:dyDescent="0.2">
      <c r="A3" s="92"/>
      <c r="B3" s="93" t="s">
        <v>135</v>
      </c>
      <c r="C3" s="94"/>
      <c r="D3" s="427" t="s">
        <v>77</v>
      </c>
      <c r="E3" s="428"/>
      <c r="F3" s="429"/>
      <c r="G3" s="430"/>
      <c r="H3" s="91"/>
    </row>
    <row r="4" spans="1:8" x14ac:dyDescent="0.2">
      <c r="A4" s="95"/>
      <c r="B4" s="93" t="s">
        <v>137</v>
      </c>
      <c r="C4" s="94"/>
      <c r="D4" s="427"/>
      <c r="E4" s="428"/>
      <c r="F4" s="429"/>
      <c r="G4" s="430"/>
      <c r="H4" s="91"/>
    </row>
    <row r="5" spans="1:8" x14ac:dyDescent="0.2">
      <c r="A5" s="95"/>
      <c r="B5" s="93" t="s">
        <v>139</v>
      </c>
      <c r="C5" s="96"/>
      <c r="D5" s="438"/>
      <c r="E5" s="438"/>
      <c r="F5" s="438"/>
      <c r="G5" s="438"/>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680</v>
      </c>
      <c r="C10" s="125"/>
      <c r="D10" s="126" t="s">
        <v>161</v>
      </c>
      <c r="E10" s="121"/>
      <c r="F10" s="68" t="s">
        <v>122</v>
      </c>
      <c r="G10" s="425"/>
      <c r="H10" s="426"/>
    </row>
    <row r="11" spans="1:8" ht="24" x14ac:dyDescent="0.2">
      <c r="A11" s="119">
        <v>2</v>
      </c>
      <c r="B11" s="125" t="s">
        <v>217</v>
      </c>
      <c r="C11" s="125"/>
      <c r="D11" s="126" t="s">
        <v>822</v>
      </c>
      <c r="E11" s="121"/>
      <c r="F11" s="68" t="s">
        <v>122</v>
      </c>
      <c r="G11" s="445"/>
      <c r="H11" s="446"/>
    </row>
    <row r="12" spans="1:8" x14ac:dyDescent="0.2">
      <c r="A12" s="119">
        <v>3</v>
      </c>
      <c r="B12" s="142" t="s">
        <v>823</v>
      </c>
      <c r="C12" s="120"/>
      <c r="D12" s="120" t="s">
        <v>824</v>
      </c>
      <c r="E12" s="133"/>
      <c r="F12" s="68" t="s">
        <v>122</v>
      </c>
      <c r="G12" s="416"/>
      <c r="H12" s="417"/>
    </row>
    <row r="13" spans="1:8" x14ac:dyDescent="0.2">
      <c r="A13" s="119">
        <v>4</v>
      </c>
      <c r="B13" s="142" t="s">
        <v>825</v>
      </c>
      <c r="C13" s="120"/>
      <c r="D13" s="120" t="s">
        <v>826</v>
      </c>
      <c r="E13" s="133"/>
      <c r="F13" s="68" t="s">
        <v>122</v>
      </c>
      <c r="G13" s="416"/>
      <c r="H13" s="417"/>
    </row>
    <row r="14" spans="1:8" x14ac:dyDescent="0.2">
      <c r="A14" s="119">
        <v>5</v>
      </c>
      <c r="B14" s="142" t="s">
        <v>680</v>
      </c>
      <c r="C14" s="120"/>
      <c r="D14" s="120" t="s">
        <v>161</v>
      </c>
      <c r="E14" s="133"/>
      <c r="F14" s="68" t="s">
        <v>122</v>
      </c>
      <c r="G14" s="131"/>
      <c r="H14" s="132"/>
    </row>
    <row r="15" spans="1:8" ht="25.5" x14ac:dyDescent="0.2">
      <c r="A15" s="119">
        <v>6</v>
      </c>
      <c r="B15" s="142" t="s">
        <v>217</v>
      </c>
      <c r="C15" s="120"/>
      <c r="D15" s="120" t="s">
        <v>822</v>
      </c>
      <c r="E15" s="133"/>
      <c r="F15" s="68" t="s">
        <v>122</v>
      </c>
      <c r="G15" s="416"/>
      <c r="H15" s="417"/>
    </row>
    <row r="16" spans="1:8" x14ac:dyDescent="0.2">
      <c r="A16" s="119"/>
      <c r="B16" s="142"/>
      <c r="C16" s="120"/>
      <c r="D16" s="120" t="s">
        <v>827</v>
      </c>
      <c r="E16" s="133"/>
      <c r="F16" s="68" t="s">
        <v>122</v>
      </c>
      <c r="G16" s="416"/>
      <c r="H16" s="417"/>
    </row>
    <row r="17" spans="1:8" x14ac:dyDescent="0.2">
      <c r="A17" s="119"/>
      <c r="B17" s="142"/>
      <c r="C17" s="120"/>
      <c r="D17" s="120"/>
      <c r="E17" s="133"/>
      <c r="F17" s="68" t="s">
        <v>122</v>
      </c>
      <c r="G17" s="416"/>
      <c r="H17" s="417"/>
    </row>
    <row r="18" spans="1:8" x14ac:dyDescent="0.2">
      <c r="A18" s="119"/>
      <c r="B18" s="120"/>
      <c r="C18" s="120"/>
      <c r="D18" s="120"/>
      <c r="E18" s="133"/>
      <c r="F18" s="68" t="s">
        <v>122</v>
      </c>
      <c r="G18" s="416"/>
      <c r="H18" s="417"/>
    </row>
    <row r="19" spans="1:8" x14ac:dyDescent="0.2">
      <c r="A19" s="119"/>
      <c r="B19" s="120"/>
      <c r="C19" s="120"/>
      <c r="D19" s="120"/>
      <c r="E19" s="133"/>
      <c r="F19" s="68" t="s">
        <v>122</v>
      </c>
      <c r="G19" s="416"/>
      <c r="H19" s="417"/>
    </row>
    <row r="20" spans="1:8" x14ac:dyDescent="0.2">
      <c r="A20" s="119"/>
      <c r="B20" s="120"/>
      <c r="C20" s="120"/>
      <c r="D20" s="120"/>
      <c r="E20" s="133"/>
      <c r="F20" s="68" t="s">
        <v>122</v>
      </c>
      <c r="G20" s="131"/>
      <c r="H20" s="132"/>
    </row>
    <row r="21" spans="1:8" x14ac:dyDescent="0.2">
      <c r="A21" s="119"/>
      <c r="B21" s="120"/>
      <c r="C21" s="120"/>
      <c r="D21" s="120"/>
      <c r="E21" s="133"/>
      <c r="F21" s="68" t="s">
        <v>122</v>
      </c>
      <c r="G21" s="131"/>
      <c r="H21" s="132"/>
    </row>
    <row r="22" spans="1:8" x14ac:dyDescent="0.2">
      <c r="A22" s="119"/>
      <c r="B22" s="120"/>
      <c r="C22" s="120"/>
      <c r="D22" s="120"/>
      <c r="E22" s="133"/>
      <c r="F22" s="68" t="s">
        <v>122</v>
      </c>
      <c r="G22" s="131"/>
      <c r="H22" s="132"/>
    </row>
    <row r="23" spans="1:8"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131"/>
      <c r="H25" s="132"/>
    </row>
    <row r="26" spans="1:8" x14ac:dyDescent="0.2">
      <c r="A26" s="119"/>
      <c r="B26" s="120"/>
      <c r="C26" s="120"/>
      <c r="D26" s="120"/>
      <c r="E26" s="133"/>
      <c r="F26" s="68" t="s">
        <v>122</v>
      </c>
      <c r="G26" s="131"/>
      <c r="H26" s="132"/>
    </row>
    <row r="27" spans="1:8" x14ac:dyDescent="0.2">
      <c r="A27" s="119"/>
      <c r="B27" s="120"/>
      <c r="C27" s="120"/>
      <c r="D27" s="120"/>
      <c r="E27" s="133"/>
      <c r="F27" s="68" t="s">
        <v>122</v>
      </c>
      <c r="G27" s="416"/>
      <c r="H27" s="417"/>
    </row>
    <row r="28" spans="1:8" x14ac:dyDescent="0.2">
      <c r="A28" s="119"/>
      <c r="B28" s="120"/>
      <c r="C28" s="120"/>
      <c r="D28" s="120"/>
      <c r="E28" s="133"/>
      <c r="F28" s="68" t="s">
        <v>122</v>
      </c>
      <c r="G28" s="416"/>
      <c r="H28" s="417"/>
    </row>
    <row r="29" spans="1:8" x14ac:dyDescent="0.2">
      <c r="A29" s="119"/>
      <c r="B29" s="120"/>
      <c r="C29" s="120"/>
      <c r="D29" s="120"/>
      <c r="E29" s="133"/>
      <c r="F29" s="68" t="s">
        <v>122</v>
      </c>
      <c r="G29" s="416"/>
      <c r="H29" s="417"/>
    </row>
    <row r="30" spans="1:8" x14ac:dyDescent="0.2">
      <c r="A30" s="119"/>
      <c r="B30" s="120"/>
      <c r="C30" s="120"/>
      <c r="D30" s="120"/>
      <c r="E30" s="133"/>
      <c r="F30" s="68" t="s">
        <v>122</v>
      </c>
      <c r="G30" s="416"/>
      <c r="H30" s="417"/>
    </row>
    <row r="31" spans="1:8" x14ac:dyDescent="0.2">
      <c r="A31" s="119"/>
      <c r="B31" s="120"/>
      <c r="C31" s="120"/>
      <c r="D31" s="120"/>
      <c r="E31" s="133"/>
      <c r="F31" s="68" t="s">
        <v>122</v>
      </c>
      <c r="G31" s="416"/>
      <c r="H31" s="417"/>
    </row>
    <row r="32" spans="1:8" x14ac:dyDescent="0.2">
      <c r="A32" s="119"/>
      <c r="B32" s="120"/>
      <c r="C32" s="120"/>
      <c r="D32" s="120"/>
      <c r="E32" s="133"/>
      <c r="F32" s="68" t="s">
        <v>122</v>
      </c>
      <c r="G32" s="416"/>
      <c r="H32" s="417"/>
    </row>
    <row r="33" spans="1:8" ht="12.75" customHeight="1" x14ac:dyDescent="0.2">
      <c r="A33" s="119"/>
      <c r="B33" s="120"/>
      <c r="C33" s="120"/>
      <c r="D33" s="120"/>
      <c r="E33" s="133"/>
      <c r="F33" s="68" t="s">
        <v>122</v>
      </c>
      <c r="G33" s="416"/>
      <c r="H33" s="417"/>
    </row>
    <row r="34" spans="1:8" x14ac:dyDescent="0.2">
      <c r="A34" s="119"/>
      <c r="B34" s="120"/>
      <c r="C34" s="120"/>
      <c r="D34" s="120"/>
      <c r="E34" s="133"/>
      <c r="F34" s="68" t="s">
        <v>122</v>
      </c>
      <c r="G34" s="131"/>
      <c r="H34" s="132"/>
    </row>
    <row r="35" spans="1:8" ht="12.75" customHeight="1" x14ac:dyDescent="0.2">
      <c r="A35" s="119"/>
      <c r="B35" s="120"/>
      <c r="C35" s="120"/>
      <c r="D35" s="120"/>
      <c r="E35" s="133"/>
      <c r="F35" s="68" t="s">
        <v>122</v>
      </c>
      <c r="G35" s="131"/>
      <c r="H35" s="132"/>
    </row>
    <row r="36" spans="1:8" ht="12.75" customHeight="1" x14ac:dyDescent="0.2">
      <c r="A36" s="119"/>
      <c r="B36" s="120"/>
      <c r="C36" s="120"/>
      <c r="D36" s="120"/>
      <c r="E36" s="133"/>
      <c r="F36" s="68" t="s">
        <v>122</v>
      </c>
      <c r="G36" s="131"/>
      <c r="H36" s="132"/>
    </row>
    <row r="37" spans="1:8" ht="12.75" customHeight="1" x14ac:dyDescent="0.2">
      <c r="A37" s="119"/>
      <c r="B37" s="120"/>
      <c r="C37" s="120"/>
      <c r="D37" s="120"/>
      <c r="E37" s="133"/>
      <c r="F37" s="68" t="s">
        <v>122</v>
      </c>
      <c r="G37" s="131"/>
      <c r="H37" s="132"/>
    </row>
    <row r="38" spans="1:8" ht="24" customHeight="1" x14ac:dyDescent="0.2">
      <c r="A38" s="119"/>
      <c r="B38" s="120"/>
      <c r="C38" s="120"/>
      <c r="D38" s="120"/>
      <c r="E38" s="133"/>
      <c r="F38" s="68" t="s">
        <v>122</v>
      </c>
      <c r="G38" s="131"/>
      <c r="H38" s="132"/>
    </row>
    <row r="39" spans="1:8" ht="27" customHeight="1" x14ac:dyDescent="0.2">
      <c r="A39" s="119"/>
      <c r="B39" s="120"/>
      <c r="C39" s="120"/>
      <c r="D39" s="120"/>
      <c r="E39" s="133"/>
      <c r="F39" s="68" t="s">
        <v>122</v>
      </c>
      <c r="G39" s="131"/>
      <c r="H39" s="132"/>
    </row>
    <row r="40" spans="1:8" ht="12.75" customHeight="1" x14ac:dyDescent="0.2">
      <c r="A40" s="119"/>
      <c r="B40" s="120"/>
      <c r="C40" s="120"/>
      <c r="D40" s="120"/>
      <c r="E40" s="133"/>
      <c r="F40" s="68" t="s">
        <v>122</v>
      </c>
      <c r="G40" s="131"/>
      <c r="H40" s="132"/>
    </row>
    <row r="41" spans="1:8" ht="12.75" customHeight="1" x14ac:dyDescent="0.2">
      <c r="A41" s="119"/>
      <c r="B41" s="120"/>
      <c r="C41" s="120"/>
      <c r="D41" s="120"/>
      <c r="E41" s="133"/>
      <c r="F41" s="68" t="s">
        <v>122</v>
      </c>
      <c r="G41" s="131"/>
      <c r="H41" s="132"/>
    </row>
    <row r="42" spans="1:8" x14ac:dyDescent="0.2">
      <c r="A42" s="119"/>
      <c r="B42" s="120"/>
      <c r="C42" s="120"/>
      <c r="D42" s="120"/>
      <c r="E42" s="133"/>
      <c r="F42" s="68" t="s">
        <v>122</v>
      </c>
      <c r="G42" s="131"/>
      <c r="H42" s="132"/>
    </row>
    <row r="43" spans="1:8" x14ac:dyDescent="0.2">
      <c r="A43" s="119"/>
      <c r="B43" s="120"/>
      <c r="C43" s="120"/>
      <c r="D43" s="120"/>
      <c r="E43" s="133"/>
      <c r="F43" s="68" t="s">
        <v>122</v>
      </c>
      <c r="G43" s="416"/>
      <c r="H43" s="417"/>
    </row>
    <row r="44" spans="1:8" x14ac:dyDescent="0.2">
      <c r="A44" s="134"/>
      <c r="B44" s="135" t="s">
        <v>230</v>
      </c>
      <c r="C44" s="135"/>
      <c r="D44" s="136"/>
      <c r="E44" s="137"/>
      <c r="F44" s="68" t="s">
        <v>122</v>
      </c>
      <c r="G44" s="418"/>
      <c r="H44" s="419"/>
    </row>
    <row r="48" spans="1:8" ht="15.75" x14ac:dyDescent="0.2">
      <c r="A48" s="411" t="s">
        <v>818</v>
      </c>
      <c r="B48" s="411"/>
      <c r="C48" s="411"/>
      <c r="D48" s="411"/>
      <c r="E48" s="411"/>
      <c r="F48" s="411"/>
      <c r="G48" s="411"/>
      <c r="H48" s="411"/>
    </row>
    <row r="49" spans="1:8" ht="24" x14ac:dyDescent="0.2">
      <c r="A49" s="85"/>
      <c r="B49" s="86" t="s">
        <v>131</v>
      </c>
      <c r="C49" s="86"/>
      <c r="D49" s="87" t="s">
        <v>817</v>
      </c>
      <c r="E49" s="88"/>
      <c r="F49" s="89" t="s">
        <v>133</v>
      </c>
      <c r="G49" s="90" t="s">
        <v>828</v>
      </c>
      <c r="H49" s="91"/>
    </row>
    <row r="50" spans="1:8" x14ac:dyDescent="0.2">
      <c r="A50" s="92"/>
      <c r="B50" s="93" t="s">
        <v>135</v>
      </c>
      <c r="C50" s="94"/>
      <c r="D50" s="427" t="s">
        <v>77</v>
      </c>
      <c r="E50" s="428"/>
      <c r="F50" s="429"/>
      <c r="G50" s="430"/>
      <c r="H50" s="91"/>
    </row>
    <row r="51" spans="1:8" x14ac:dyDescent="0.2">
      <c r="A51" s="95"/>
      <c r="B51" s="93" t="s">
        <v>137</v>
      </c>
      <c r="C51" s="94"/>
      <c r="D51" s="427"/>
      <c r="E51" s="428"/>
      <c r="F51" s="429"/>
      <c r="G51" s="430"/>
      <c r="H51" s="91"/>
    </row>
    <row r="52" spans="1:8" x14ac:dyDescent="0.2">
      <c r="A52" s="95"/>
      <c r="B52" s="93" t="s">
        <v>139</v>
      </c>
      <c r="C52" s="96"/>
      <c r="D52" s="438"/>
      <c r="E52" s="438"/>
      <c r="F52" s="438"/>
      <c r="G52" s="438"/>
      <c r="H52" s="91"/>
    </row>
    <row r="53" spans="1:8" x14ac:dyDescent="0.2">
      <c r="A53" s="97"/>
      <c r="B53" s="98" t="s">
        <v>141</v>
      </c>
      <c r="C53" s="99"/>
      <c r="D53" s="431"/>
      <c r="E53" s="429"/>
      <c r="F53" s="429"/>
      <c r="G53" s="430"/>
      <c r="H53" s="100"/>
    </row>
    <row r="54" spans="1:8" x14ac:dyDescent="0.2">
      <c r="A54" s="101"/>
      <c r="B54" s="102" t="s">
        <v>143</v>
      </c>
      <c r="C54" s="102"/>
      <c r="D54" s="103"/>
      <c r="E54" s="104"/>
      <c r="F54" s="105" t="s">
        <v>145</v>
      </c>
      <c r="G54" s="106"/>
      <c r="H54" s="107"/>
    </row>
    <row r="55" spans="1:8" x14ac:dyDescent="0.2">
      <c r="A55" s="108"/>
      <c r="B55" s="109" t="s">
        <v>146</v>
      </c>
      <c r="C55" s="109"/>
      <c r="D55" s="110" t="s">
        <v>147</v>
      </c>
      <c r="E55" s="111"/>
      <c r="F55" s="112" t="s">
        <v>148</v>
      </c>
      <c r="G55" s="113" t="s">
        <v>821</v>
      </c>
      <c r="H55" s="114"/>
    </row>
    <row r="56" spans="1:8" ht="25.5" x14ac:dyDescent="0.2">
      <c r="A56" s="115" t="s">
        <v>150</v>
      </c>
      <c r="B56" s="116" t="s">
        <v>151</v>
      </c>
      <c r="C56" s="116"/>
      <c r="D56" s="116" t="s">
        <v>153</v>
      </c>
      <c r="E56" s="116"/>
      <c r="F56" s="117" t="s">
        <v>113</v>
      </c>
      <c r="G56" s="423" t="s">
        <v>155</v>
      </c>
      <c r="H56" s="424"/>
    </row>
    <row r="57" spans="1:8" x14ac:dyDescent="0.2">
      <c r="A57" s="119">
        <v>1</v>
      </c>
      <c r="B57" s="125" t="s">
        <v>680</v>
      </c>
      <c r="C57" s="125"/>
      <c r="D57" s="126" t="s">
        <v>161</v>
      </c>
      <c r="E57" s="121"/>
      <c r="F57" s="68" t="s">
        <v>122</v>
      </c>
      <c r="G57" s="425"/>
      <c r="H57" s="426"/>
    </row>
    <row r="58" spans="1:8" ht="24" x14ac:dyDescent="0.2">
      <c r="A58" s="119">
        <v>2</v>
      </c>
      <c r="B58" s="125" t="s">
        <v>217</v>
      </c>
      <c r="C58" s="125"/>
      <c r="D58" s="126" t="s">
        <v>822</v>
      </c>
      <c r="E58" s="121"/>
      <c r="F58" s="68" t="s">
        <v>122</v>
      </c>
      <c r="G58" s="445"/>
      <c r="H58" s="446"/>
    </row>
    <row r="59" spans="1:8" x14ac:dyDescent="0.2">
      <c r="A59" s="119">
        <v>3</v>
      </c>
      <c r="B59" s="142" t="s">
        <v>823</v>
      </c>
      <c r="C59" s="120"/>
      <c r="D59" s="120" t="s">
        <v>824</v>
      </c>
      <c r="E59" s="133"/>
      <c r="F59" s="68" t="s">
        <v>122</v>
      </c>
      <c r="G59" s="416"/>
      <c r="H59" s="417"/>
    </row>
    <row r="60" spans="1:8" x14ac:dyDescent="0.2">
      <c r="A60" s="119">
        <v>4</v>
      </c>
      <c r="B60" s="142" t="s">
        <v>829</v>
      </c>
      <c r="C60" s="120"/>
      <c r="D60" s="120" t="s">
        <v>830</v>
      </c>
      <c r="E60" s="133"/>
      <c r="F60" s="68" t="s">
        <v>122</v>
      </c>
      <c r="G60" s="416"/>
      <c r="H60" s="417"/>
    </row>
    <row r="61" spans="1:8" x14ac:dyDescent="0.2">
      <c r="A61" s="119"/>
      <c r="B61" s="142"/>
      <c r="C61" s="120"/>
      <c r="D61" s="120"/>
      <c r="E61" s="133"/>
      <c r="F61" s="68" t="s">
        <v>122</v>
      </c>
      <c r="G61" s="131"/>
      <c r="H61" s="132"/>
    </row>
    <row r="62" spans="1:8" x14ac:dyDescent="0.2">
      <c r="A62" s="119"/>
      <c r="B62" s="142"/>
      <c r="C62" s="120"/>
      <c r="D62" s="120"/>
      <c r="E62" s="133"/>
      <c r="F62" s="68" t="s">
        <v>122</v>
      </c>
      <c r="G62" s="416"/>
      <c r="H62" s="417"/>
    </row>
    <row r="63" spans="1:8" x14ac:dyDescent="0.2">
      <c r="A63" s="119"/>
      <c r="B63" s="142"/>
      <c r="C63" s="120"/>
      <c r="D63" s="120"/>
      <c r="E63" s="133"/>
      <c r="F63" s="68" t="s">
        <v>122</v>
      </c>
      <c r="G63" s="416"/>
      <c r="H63" s="417"/>
    </row>
    <row r="64" spans="1:8" x14ac:dyDescent="0.2">
      <c r="A64" s="119"/>
      <c r="B64" s="142"/>
      <c r="C64" s="120"/>
      <c r="D64" s="120"/>
      <c r="E64" s="133"/>
      <c r="F64" s="68" t="s">
        <v>122</v>
      </c>
      <c r="G64" s="416"/>
      <c r="H64" s="417"/>
    </row>
    <row r="65" spans="1:8" x14ac:dyDescent="0.2">
      <c r="A65" s="119"/>
      <c r="B65" s="120"/>
      <c r="C65" s="120"/>
      <c r="D65" s="120"/>
      <c r="E65" s="133"/>
      <c r="F65" s="68" t="s">
        <v>122</v>
      </c>
      <c r="G65" s="416"/>
      <c r="H65" s="417"/>
    </row>
    <row r="66" spans="1:8" x14ac:dyDescent="0.2">
      <c r="A66" s="119"/>
      <c r="B66" s="120"/>
      <c r="C66" s="120"/>
      <c r="D66" s="120"/>
      <c r="E66" s="133"/>
      <c r="F66" s="68" t="s">
        <v>122</v>
      </c>
      <c r="G66" s="416"/>
      <c r="H66" s="417"/>
    </row>
    <row r="67" spans="1:8" x14ac:dyDescent="0.2">
      <c r="A67" s="119"/>
      <c r="B67" s="120"/>
      <c r="C67" s="120"/>
      <c r="D67" s="120"/>
      <c r="E67" s="133"/>
      <c r="F67" s="68" t="s">
        <v>122</v>
      </c>
      <c r="G67" s="131"/>
      <c r="H67" s="132"/>
    </row>
    <row r="68" spans="1:8" x14ac:dyDescent="0.2">
      <c r="A68" s="119"/>
      <c r="B68" s="120"/>
      <c r="C68" s="120"/>
      <c r="D68" s="120"/>
      <c r="E68" s="133"/>
      <c r="F68" s="68" t="s">
        <v>122</v>
      </c>
      <c r="G68" s="131"/>
      <c r="H68" s="132"/>
    </row>
    <row r="69" spans="1:8" x14ac:dyDescent="0.2">
      <c r="A69" s="119"/>
      <c r="B69" s="120"/>
      <c r="C69" s="120"/>
      <c r="D69" s="120"/>
      <c r="E69" s="133"/>
      <c r="F69" s="68" t="s">
        <v>122</v>
      </c>
      <c r="G69" s="131"/>
      <c r="H69" s="132"/>
    </row>
    <row r="70" spans="1:8" x14ac:dyDescent="0.2">
      <c r="A70" s="119"/>
      <c r="B70" s="120"/>
      <c r="C70" s="120"/>
      <c r="D70" s="120"/>
      <c r="E70" s="133"/>
      <c r="F70" s="68" t="s">
        <v>122</v>
      </c>
      <c r="G70" s="131"/>
      <c r="H70" s="132"/>
    </row>
    <row r="71" spans="1:8" x14ac:dyDescent="0.2">
      <c r="A71" s="119"/>
      <c r="B71" s="120"/>
      <c r="C71" s="120"/>
      <c r="D71" s="120"/>
      <c r="E71" s="133"/>
      <c r="F71" s="68" t="s">
        <v>122</v>
      </c>
      <c r="G71" s="131"/>
      <c r="H71" s="132"/>
    </row>
    <row r="72" spans="1:8" x14ac:dyDescent="0.2">
      <c r="A72" s="119"/>
      <c r="B72" s="120"/>
      <c r="C72" s="120"/>
      <c r="D72" s="120"/>
      <c r="E72" s="133"/>
      <c r="F72" s="68" t="s">
        <v>122</v>
      </c>
      <c r="G72" s="131"/>
      <c r="H72" s="132"/>
    </row>
    <row r="73" spans="1:8" x14ac:dyDescent="0.2">
      <c r="A73" s="119"/>
      <c r="B73" s="120"/>
      <c r="C73" s="120"/>
      <c r="D73" s="120"/>
      <c r="E73" s="133"/>
      <c r="F73" s="68" t="s">
        <v>122</v>
      </c>
      <c r="G73" s="131"/>
      <c r="H73" s="132"/>
    </row>
    <row r="74" spans="1:8" x14ac:dyDescent="0.2">
      <c r="A74" s="119"/>
      <c r="B74" s="120"/>
      <c r="C74" s="120"/>
      <c r="D74" s="120"/>
      <c r="E74" s="133"/>
      <c r="F74" s="68" t="s">
        <v>122</v>
      </c>
      <c r="G74" s="416"/>
      <c r="H74" s="417"/>
    </row>
    <row r="75" spans="1:8" x14ac:dyDescent="0.2">
      <c r="A75" s="119"/>
      <c r="B75" s="120"/>
      <c r="C75" s="120"/>
      <c r="D75" s="120"/>
      <c r="E75" s="133"/>
      <c r="F75" s="68" t="s">
        <v>122</v>
      </c>
      <c r="G75" s="416"/>
      <c r="H75" s="417"/>
    </row>
    <row r="76" spans="1:8" x14ac:dyDescent="0.2">
      <c r="A76" s="119"/>
      <c r="B76" s="120"/>
      <c r="C76" s="120"/>
      <c r="D76" s="120"/>
      <c r="E76" s="133"/>
      <c r="F76" s="68" t="s">
        <v>122</v>
      </c>
      <c r="G76" s="416"/>
      <c r="H76" s="417"/>
    </row>
    <row r="77" spans="1:8" x14ac:dyDescent="0.2">
      <c r="A77" s="119"/>
      <c r="B77" s="120"/>
      <c r="C77" s="120"/>
      <c r="D77" s="120"/>
      <c r="E77" s="133"/>
      <c r="F77" s="68" t="s">
        <v>122</v>
      </c>
      <c r="G77" s="416"/>
      <c r="H77" s="417"/>
    </row>
    <row r="78" spans="1:8" x14ac:dyDescent="0.2">
      <c r="A78" s="119"/>
      <c r="B78" s="120"/>
      <c r="C78" s="120"/>
      <c r="D78" s="120"/>
      <c r="E78" s="133"/>
      <c r="F78" s="68" t="s">
        <v>122</v>
      </c>
      <c r="G78" s="416"/>
      <c r="H78" s="417"/>
    </row>
    <row r="79" spans="1:8" x14ac:dyDescent="0.2">
      <c r="A79" s="119"/>
      <c r="B79" s="120"/>
      <c r="C79" s="120"/>
      <c r="D79" s="120"/>
      <c r="E79" s="133"/>
      <c r="F79" s="68" t="s">
        <v>122</v>
      </c>
      <c r="G79" s="416"/>
      <c r="H79" s="417"/>
    </row>
    <row r="80" spans="1:8" x14ac:dyDescent="0.2">
      <c r="A80" s="119"/>
      <c r="B80" s="120"/>
      <c r="C80" s="120"/>
      <c r="D80" s="120"/>
      <c r="E80" s="133"/>
      <c r="F80" s="68" t="s">
        <v>122</v>
      </c>
      <c r="G80" s="416"/>
      <c r="H80" s="417"/>
    </row>
    <row r="81" spans="1:8" x14ac:dyDescent="0.2">
      <c r="A81" s="119"/>
      <c r="B81" s="120"/>
      <c r="C81" s="120"/>
      <c r="D81" s="120"/>
      <c r="E81" s="133"/>
      <c r="F81" s="68" t="s">
        <v>122</v>
      </c>
      <c r="G81" s="131"/>
      <c r="H81" s="132"/>
    </row>
    <row r="82" spans="1:8" x14ac:dyDescent="0.2">
      <c r="A82" s="119"/>
      <c r="B82" s="120"/>
      <c r="C82" s="120"/>
      <c r="D82" s="120"/>
      <c r="E82" s="133"/>
      <c r="F82" s="68" t="s">
        <v>122</v>
      </c>
      <c r="G82" s="131"/>
      <c r="H82" s="132"/>
    </row>
    <row r="83" spans="1:8" x14ac:dyDescent="0.2">
      <c r="A83" s="119"/>
      <c r="B83" s="120"/>
      <c r="C83" s="120"/>
      <c r="D83" s="120"/>
      <c r="E83" s="133"/>
      <c r="F83" s="68" t="s">
        <v>122</v>
      </c>
      <c r="G83" s="131"/>
      <c r="H83" s="132"/>
    </row>
    <row r="84" spans="1:8" x14ac:dyDescent="0.2">
      <c r="A84" s="119"/>
      <c r="B84" s="120"/>
      <c r="C84" s="120"/>
      <c r="D84" s="120"/>
      <c r="E84" s="133"/>
      <c r="F84" s="68" t="s">
        <v>122</v>
      </c>
      <c r="G84" s="131"/>
      <c r="H84" s="132"/>
    </row>
    <row r="85" spans="1:8" x14ac:dyDescent="0.2">
      <c r="A85" s="119"/>
      <c r="B85" s="120"/>
      <c r="C85" s="120"/>
      <c r="D85" s="120"/>
      <c r="E85" s="133"/>
      <c r="F85" s="68" t="s">
        <v>122</v>
      </c>
      <c r="G85" s="131"/>
      <c r="H85" s="132"/>
    </row>
    <row r="86" spans="1:8" x14ac:dyDescent="0.2">
      <c r="A86" s="119"/>
      <c r="B86" s="120"/>
      <c r="C86" s="120"/>
      <c r="D86" s="120"/>
      <c r="E86" s="133"/>
      <c r="F86" s="68" t="s">
        <v>122</v>
      </c>
      <c r="G86" s="131"/>
      <c r="H86" s="132"/>
    </row>
    <row r="87" spans="1:8" x14ac:dyDescent="0.2">
      <c r="A87" s="119"/>
      <c r="B87" s="120"/>
      <c r="C87" s="120"/>
      <c r="D87" s="120"/>
      <c r="E87" s="133"/>
      <c r="F87" s="68" t="s">
        <v>122</v>
      </c>
      <c r="G87" s="131"/>
      <c r="H87" s="132"/>
    </row>
    <row r="88" spans="1:8" x14ac:dyDescent="0.2">
      <c r="A88" s="119"/>
      <c r="B88" s="120"/>
      <c r="C88" s="120"/>
      <c r="D88" s="120"/>
      <c r="E88" s="133"/>
      <c r="F88" s="68" t="s">
        <v>122</v>
      </c>
      <c r="G88" s="131"/>
      <c r="H88" s="132"/>
    </row>
    <row r="89" spans="1:8" x14ac:dyDescent="0.2">
      <c r="A89" s="119"/>
      <c r="B89" s="120"/>
      <c r="C89" s="120"/>
      <c r="D89" s="120"/>
      <c r="E89" s="133"/>
      <c r="F89" s="68" t="s">
        <v>122</v>
      </c>
      <c r="G89" s="131"/>
      <c r="H89" s="132"/>
    </row>
    <row r="90" spans="1:8" x14ac:dyDescent="0.2">
      <c r="A90" s="119"/>
      <c r="B90" s="120"/>
      <c r="C90" s="120"/>
      <c r="D90" s="120"/>
      <c r="E90" s="133"/>
      <c r="F90" s="68" t="s">
        <v>122</v>
      </c>
      <c r="G90" s="416"/>
      <c r="H90" s="417"/>
    </row>
    <row r="91" spans="1:8" x14ac:dyDescent="0.2">
      <c r="A91" s="134"/>
      <c r="B91" s="135" t="s">
        <v>230</v>
      </c>
      <c r="C91" s="135"/>
      <c r="D91" s="136"/>
      <c r="E91" s="137"/>
      <c r="F91" s="68" t="s">
        <v>122</v>
      </c>
      <c r="G91" s="418"/>
      <c r="H91" s="419"/>
    </row>
  </sheetData>
  <mergeCells count="48">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 ref="A48:H48"/>
    <mergeCell ref="D50:G50"/>
    <mergeCell ref="D51:G51"/>
    <mergeCell ref="D52:G52"/>
    <mergeCell ref="D53:G53"/>
    <mergeCell ref="G56:H56"/>
    <mergeCell ref="G57:H57"/>
    <mergeCell ref="G58:H58"/>
    <mergeCell ref="G59:H59"/>
    <mergeCell ref="G60:H60"/>
    <mergeCell ref="G62:H62"/>
    <mergeCell ref="G63:H63"/>
    <mergeCell ref="G64:H64"/>
    <mergeCell ref="G65:H65"/>
    <mergeCell ref="G66:H66"/>
    <mergeCell ref="G74:H74"/>
    <mergeCell ref="G80:H80"/>
    <mergeCell ref="G90:H90"/>
    <mergeCell ref="G91:H91"/>
    <mergeCell ref="G75:H75"/>
    <mergeCell ref="G76:H76"/>
    <mergeCell ref="G77:H77"/>
    <mergeCell ref="G78:H78"/>
    <mergeCell ref="G79:H79"/>
  </mergeCells>
  <phoneticPr fontId="7" type="noConversion"/>
  <conditionalFormatting sqref="F10:F44">
    <cfRule type="cellIs" dxfId="128" priority="4" stopIfTrue="1" operator="equal">
      <formula>"F"</formula>
    </cfRule>
    <cfRule type="cellIs" dxfId="127" priority="5" stopIfTrue="1" operator="equal">
      <formula>"B"</formula>
    </cfRule>
    <cfRule type="cellIs" dxfId="126" priority="6" stopIfTrue="1" operator="equal">
      <formula>"u"</formula>
    </cfRule>
  </conditionalFormatting>
  <conditionalFormatting sqref="F57:F91">
    <cfRule type="cellIs" dxfId="125" priority="1" stopIfTrue="1" operator="equal">
      <formula>"F"</formula>
    </cfRule>
    <cfRule type="cellIs" dxfId="124" priority="2" stopIfTrue="1" operator="equal">
      <formula>"B"</formula>
    </cfRule>
    <cfRule type="cellIs" dxfId="12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4 F27 F57 F58 F61 F74 F12:F13 F15:F19 F20:F26 F28:F44 F59:F60 F62:F66 F67:F73 F75:F91" xr:uid="{00000000-0002-0000-1400-000000000000}">
      <formula1>"U,P,F,B,S,n/a"</formula1>
    </dataValidation>
  </dataValidations>
  <hyperlinks>
    <hyperlink ref="G2" location="'Cancel Blend From Bin'!A1" display="UC009-01" xr:uid="{00000000-0004-0000-1400-000000000000}"/>
    <hyperlink ref="G49" location="'Cancel Product Haul'!A1" display="UC009-02" xr:uid="{00000000-0004-0000-1400-000001000000}"/>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2"/>
  <sheetViews>
    <sheetView workbookViewId="0">
      <pane ySplit="12" topLeftCell="A13" activePane="bottomLeft" state="frozen"/>
      <selection pane="bottomLeft" activeCell="C14" sqref="C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ancel Product Haul Load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831</v>
      </c>
      <c r="B13" s="392"/>
      <c r="C13" s="392"/>
      <c r="D13" s="392"/>
      <c r="E13" s="392"/>
      <c r="F13" s="392"/>
      <c r="G13" s="392"/>
      <c r="H13" s="392"/>
      <c r="I13" s="393"/>
    </row>
    <row r="14" spans="1:9" ht="24" x14ac:dyDescent="0.2">
      <c r="A14" s="73">
        <f>MAX(A$12:A13)+1</f>
        <v>1</v>
      </c>
      <c r="B14" s="147" t="s">
        <v>832</v>
      </c>
      <c r="C14" s="146" t="s">
        <v>833</v>
      </c>
      <c r="D14" s="68" t="s">
        <v>122</v>
      </c>
      <c r="E14" s="76"/>
      <c r="F14" s="77"/>
      <c r="G14" s="71"/>
      <c r="H14" s="78"/>
      <c r="I14" s="77"/>
    </row>
    <row r="15" spans="1:9" x14ac:dyDescent="0.2">
      <c r="A15" s="73">
        <f>MAX(A$12:A14)+1</f>
        <v>2</v>
      </c>
      <c r="B15" s="139"/>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22" priority="1" stopIfTrue="1" operator="equal">
      <formula>"F"</formula>
    </cfRule>
    <cfRule type="cellIs" dxfId="121" priority="2" stopIfTrue="1" operator="equal">
      <formula>"B"</formula>
    </cfRule>
    <cfRule type="cellIs" dxfId="120" priority="3" stopIfTrue="1" operator="equal">
      <formula>"u"</formula>
    </cfRule>
  </conditionalFormatting>
  <dataValidations count="3">
    <dataValidation allowBlank="1" showErrorMessage="1" sqref="A12:B12" xr:uid="{00000000-0002-0000-1500-000000000000}"/>
    <dataValidation allowBlank="1" showErrorMessage="1" promptTitle="Valid values include:" sqref="D12" xr:uid="{00000000-0002-0000-1500-000001000000}"/>
    <dataValidation type="list" showInputMessage="1" showErrorMessage="1" promptTitle="Valid values include:" prompt="U - Untested_x000a_P - Pass_x000a_F - Fail_x000a_B - Blocked_x000a_S - Skipped_x000a_n/a - Not applicable_x000a_" sqref="D14:D60" xr:uid="{00000000-0002-0000-1500-000002000000}">
      <formula1>"U,P,F,B,S,n/a"</formula1>
    </dataValidation>
  </dataValidations>
  <hyperlinks>
    <hyperlink ref="B14" location="'UC010 Test Cases'!A1" display="Cancel Product Haul Load(Ideal scenrio)" xr:uid="{00000000-0004-0000-15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4865"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4865" r:id="rId3"/>
      </mc:Fallback>
    </mc:AlternateContent>
  </oleObjec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44"/>
  <sheetViews>
    <sheetView workbookViewId="0">
      <selection activeCell="E7" sqref="E1:E1048576"/>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834</v>
      </c>
      <c r="B1" s="411"/>
      <c r="C1" s="411"/>
      <c r="D1" s="411"/>
      <c r="E1" s="411"/>
      <c r="F1" s="411"/>
      <c r="G1" s="411"/>
      <c r="H1" s="411"/>
    </row>
    <row r="2" spans="1:8" ht="24" x14ac:dyDescent="0.2">
      <c r="A2" s="85"/>
      <c r="B2" s="86" t="s">
        <v>131</v>
      </c>
      <c r="C2" s="86"/>
      <c r="D2" s="87" t="s">
        <v>835</v>
      </c>
      <c r="E2" s="88"/>
      <c r="F2" s="89" t="s">
        <v>133</v>
      </c>
      <c r="G2" s="90" t="s">
        <v>836</v>
      </c>
      <c r="H2" s="91"/>
    </row>
    <row r="3" spans="1:8" ht="27.75" customHeight="1" x14ac:dyDescent="0.2">
      <c r="A3" s="92"/>
      <c r="B3" s="93" t="s">
        <v>135</v>
      </c>
      <c r="C3" s="94"/>
      <c r="D3" s="427" t="s">
        <v>79</v>
      </c>
      <c r="E3" s="428"/>
      <c r="F3" s="429"/>
      <c r="G3" s="430"/>
      <c r="H3" s="91"/>
    </row>
    <row r="4" spans="1:8" x14ac:dyDescent="0.2">
      <c r="A4" s="95"/>
      <c r="B4" s="93" t="s">
        <v>137</v>
      </c>
      <c r="C4" s="94"/>
      <c r="D4" s="427"/>
      <c r="E4" s="428"/>
      <c r="F4" s="429"/>
      <c r="G4" s="430"/>
      <c r="H4" s="91"/>
    </row>
    <row r="5" spans="1:8" x14ac:dyDescent="0.2">
      <c r="A5" s="95"/>
      <c r="B5" s="93" t="s">
        <v>139</v>
      </c>
      <c r="C5" s="96"/>
      <c r="D5" s="438"/>
      <c r="E5" s="438"/>
      <c r="F5" s="438"/>
      <c r="G5" s="438"/>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680</v>
      </c>
      <c r="C10" s="125"/>
      <c r="D10" s="126" t="s">
        <v>161</v>
      </c>
      <c r="E10" s="121"/>
      <c r="F10" s="68" t="s">
        <v>122</v>
      </c>
      <c r="G10" s="425"/>
      <c r="H10" s="426"/>
    </row>
    <row r="11" spans="1:8" ht="24" x14ac:dyDescent="0.2">
      <c r="A11" s="119">
        <v>2</v>
      </c>
      <c r="B11" s="125" t="s">
        <v>217</v>
      </c>
      <c r="C11" s="125"/>
      <c r="D11" s="126" t="s">
        <v>822</v>
      </c>
      <c r="E11" s="121"/>
      <c r="F11" s="68" t="s">
        <v>122</v>
      </c>
      <c r="G11" s="445"/>
      <c r="H11" s="446"/>
    </row>
    <row r="12" spans="1:8" ht="38.25" x14ac:dyDescent="0.2">
      <c r="A12" s="119">
        <v>3</v>
      </c>
      <c r="B12" s="142" t="s">
        <v>837</v>
      </c>
      <c r="C12" s="120"/>
      <c r="D12" s="120" t="s">
        <v>838</v>
      </c>
      <c r="E12" s="133"/>
      <c r="F12" s="68" t="s">
        <v>107</v>
      </c>
      <c r="G12" s="416" t="s">
        <v>839</v>
      </c>
      <c r="H12" s="417"/>
    </row>
    <row r="13" spans="1:8" x14ac:dyDescent="0.2">
      <c r="A13" s="119">
        <v>4</v>
      </c>
      <c r="B13" s="142"/>
      <c r="C13" s="120"/>
      <c r="D13" s="120"/>
      <c r="E13" s="133"/>
      <c r="F13" s="68" t="s">
        <v>122</v>
      </c>
      <c r="G13" s="416"/>
      <c r="H13" s="417"/>
    </row>
    <row r="14" spans="1:8" x14ac:dyDescent="0.2">
      <c r="A14" s="119">
        <v>5</v>
      </c>
      <c r="B14" s="142"/>
      <c r="C14" s="120"/>
      <c r="D14" s="120"/>
      <c r="E14" s="133"/>
      <c r="F14" s="68" t="s">
        <v>122</v>
      </c>
      <c r="G14" s="131"/>
      <c r="H14" s="132"/>
    </row>
    <row r="15" spans="1:8" x14ac:dyDescent="0.2">
      <c r="A15" s="119">
        <v>6</v>
      </c>
      <c r="B15" s="142"/>
      <c r="C15" s="120"/>
      <c r="D15" s="120"/>
      <c r="E15" s="133"/>
      <c r="F15" s="68" t="s">
        <v>122</v>
      </c>
      <c r="G15" s="416"/>
      <c r="H15" s="417"/>
    </row>
    <row r="16" spans="1:8" x14ac:dyDescent="0.2">
      <c r="A16" s="119">
        <v>7</v>
      </c>
      <c r="B16" s="142"/>
      <c r="C16" s="120"/>
      <c r="D16" s="120"/>
      <c r="E16" s="133"/>
      <c r="F16" s="68" t="s">
        <v>122</v>
      </c>
      <c r="G16" s="416"/>
      <c r="H16" s="417"/>
    </row>
    <row r="17" spans="1:8" x14ac:dyDescent="0.2">
      <c r="A17" s="119"/>
      <c r="B17" s="142"/>
      <c r="C17" s="120"/>
      <c r="D17" s="120"/>
      <c r="E17" s="133"/>
      <c r="F17" s="68" t="s">
        <v>122</v>
      </c>
      <c r="G17" s="416"/>
      <c r="H17" s="417"/>
    </row>
    <row r="18" spans="1:8" x14ac:dyDescent="0.2">
      <c r="A18" s="119"/>
      <c r="B18" s="120"/>
      <c r="C18" s="120"/>
      <c r="D18" s="120"/>
      <c r="E18" s="133"/>
      <c r="F18" s="68" t="s">
        <v>122</v>
      </c>
      <c r="G18" s="416"/>
      <c r="H18" s="417"/>
    </row>
    <row r="19" spans="1:8" x14ac:dyDescent="0.2">
      <c r="A19" s="119"/>
      <c r="B19" s="120"/>
      <c r="C19" s="120"/>
      <c r="D19" s="120"/>
      <c r="E19" s="133"/>
      <c r="F19" s="68" t="s">
        <v>122</v>
      </c>
      <c r="G19" s="416"/>
      <c r="H19" s="417"/>
    </row>
    <row r="20" spans="1:8" x14ac:dyDescent="0.2">
      <c r="A20" s="119"/>
      <c r="B20" s="120"/>
      <c r="C20" s="120"/>
      <c r="D20" s="120"/>
      <c r="E20" s="133"/>
      <c r="F20" s="68" t="s">
        <v>122</v>
      </c>
      <c r="G20" s="131"/>
      <c r="H20" s="132"/>
    </row>
    <row r="21" spans="1:8" x14ac:dyDescent="0.2">
      <c r="A21" s="119"/>
      <c r="B21" s="120"/>
      <c r="C21" s="120"/>
      <c r="D21" s="120"/>
      <c r="E21" s="133"/>
      <c r="F21" s="68" t="s">
        <v>122</v>
      </c>
      <c r="G21" s="131"/>
      <c r="H21" s="132"/>
    </row>
    <row r="22" spans="1:8" x14ac:dyDescent="0.2">
      <c r="A22" s="119"/>
      <c r="B22" s="120"/>
      <c r="C22" s="120"/>
      <c r="D22" s="120"/>
      <c r="E22" s="133"/>
      <c r="F22" s="68" t="s">
        <v>122</v>
      </c>
      <c r="G22" s="131"/>
      <c r="H22" s="132"/>
    </row>
    <row r="23" spans="1:8"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131"/>
      <c r="H25" s="132"/>
    </row>
    <row r="26" spans="1:8" x14ac:dyDescent="0.2">
      <c r="A26" s="119"/>
      <c r="B26" s="120"/>
      <c r="C26" s="120"/>
      <c r="D26" s="120"/>
      <c r="E26" s="133"/>
      <c r="F26" s="68" t="s">
        <v>122</v>
      </c>
      <c r="G26" s="131"/>
      <c r="H26" s="132"/>
    </row>
    <row r="27" spans="1:8" x14ac:dyDescent="0.2">
      <c r="A27" s="119"/>
      <c r="B27" s="120"/>
      <c r="C27" s="120"/>
      <c r="D27" s="120"/>
      <c r="E27" s="133"/>
      <c r="F27" s="68" t="s">
        <v>122</v>
      </c>
      <c r="G27" s="416"/>
      <c r="H27" s="417"/>
    </row>
    <row r="28" spans="1:8" x14ac:dyDescent="0.2">
      <c r="A28" s="119"/>
      <c r="B28" s="120"/>
      <c r="C28" s="120"/>
      <c r="D28" s="120"/>
      <c r="E28" s="133"/>
      <c r="F28" s="68" t="s">
        <v>122</v>
      </c>
      <c r="G28" s="416"/>
      <c r="H28" s="417"/>
    </row>
    <row r="29" spans="1:8" x14ac:dyDescent="0.2">
      <c r="A29" s="119"/>
      <c r="B29" s="120"/>
      <c r="C29" s="120"/>
      <c r="D29" s="120"/>
      <c r="E29" s="133"/>
      <c r="F29" s="68" t="s">
        <v>122</v>
      </c>
      <c r="G29" s="416"/>
      <c r="H29" s="417"/>
    </row>
    <row r="30" spans="1:8" x14ac:dyDescent="0.2">
      <c r="A30" s="119"/>
      <c r="B30" s="120"/>
      <c r="C30" s="120"/>
      <c r="D30" s="120"/>
      <c r="E30" s="133"/>
      <c r="F30" s="68" t="s">
        <v>122</v>
      </c>
      <c r="G30" s="416"/>
      <c r="H30" s="417"/>
    </row>
    <row r="31" spans="1:8" x14ac:dyDescent="0.2">
      <c r="A31" s="119"/>
      <c r="B31" s="120"/>
      <c r="C31" s="120"/>
      <c r="D31" s="120"/>
      <c r="E31" s="133"/>
      <c r="F31" s="68" t="s">
        <v>122</v>
      </c>
      <c r="G31" s="416"/>
      <c r="H31" s="417"/>
    </row>
    <row r="32" spans="1:8" x14ac:dyDescent="0.2">
      <c r="A32" s="119"/>
      <c r="B32" s="120"/>
      <c r="C32" s="120"/>
      <c r="D32" s="120"/>
      <c r="E32" s="133"/>
      <c r="F32" s="68" t="s">
        <v>122</v>
      </c>
      <c r="G32" s="416"/>
      <c r="H32" s="417"/>
    </row>
    <row r="33" spans="1:8" ht="12.75" customHeight="1" x14ac:dyDescent="0.2">
      <c r="A33" s="119"/>
      <c r="B33" s="120"/>
      <c r="C33" s="120"/>
      <c r="D33" s="120"/>
      <c r="E33" s="133"/>
      <c r="F33" s="68" t="s">
        <v>122</v>
      </c>
      <c r="G33" s="416"/>
      <c r="H33" s="417"/>
    </row>
    <row r="34" spans="1:8" x14ac:dyDescent="0.2">
      <c r="A34" s="119"/>
      <c r="B34" s="120"/>
      <c r="C34" s="120"/>
      <c r="D34" s="120"/>
      <c r="E34" s="133"/>
      <c r="F34" s="68" t="s">
        <v>122</v>
      </c>
      <c r="G34" s="131"/>
      <c r="H34" s="132"/>
    </row>
    <row r="35" spans="1:8" ht="12.75" customHeight="1" x14ac:dyDescent="0.2">
      <c r="A35" s="119"/>
      <c r="B35" s="120"/>
      <c r="C35" s="120"/>
      <c r="D35" s="120"/>
      <c r="E35" s="133"/>
      <c r="F35" s="68" t="s">
        <v>122</v>
      </c>
      <c r="G35" s="131"/>
      <c r="H35" s="132"/>
    </row>
    <row r="36" spans="1:8" ht="12.75" customHeight="1" x14ac:dyDescent="0.2">
      <c r="A36" s="119"/>
      <c r="B36" s="120"/>
      <c r="C36" s="120"/>
      <c r="D36" s="120"/>
      <c r="E36" s="133"/>
      <c r="F36" s="68" t="s">
        <v>122</v>
      </c>
      <c r="G36" s="131"/>
      <c r="H36" s="132"/>
    </row>
    <row r="37" spans="1:8" ht="12.75" customHeight="1" x14ac:dyDescent="0.2">
      <c r="A37" s="119"/>
      <c r="B37" s="120"/>
      <c r="C37" s="120"/>
      <c r="D37" s="120"/>
      <c r="E37" s="133"/>
      <c r="F37" s="68" t="s">
        <v>122</v>
      </c>
      <c r="G37" s="131"/>
      <c r="H37" s="132"/>
    </row>
    <row r="38" spans="1:8" ht="24" customHeight="1" x14ac:dyDescent="0.2">
      <c r="A38" s="119"/>
      <c r="B38" s="120"/>
      <c r="C38" s="120"/>
      <c r="D38" s="120"/>
      <c r="E38" s="133"/>
      <c r="F38" s="68" t="s">
        <v>122</v>
      </c>
      <c r="G38" s="131"/>
      <c r="H38" s="132"/>
    </row>
    <row r="39" spans="1:8" ht="27" customHeight="1" x14ac:dyDescent="0.2">
      <c r="A39" s="119"/>
      <c r="B39" s="120"/>
      <c r="C39" s="120"/>
      <c r="D39" s="120"/>
      <c r="E39" s="133"/>
      <c r="F39" s="68" t="s">
        <v>122</v>
      </c>
      <c r="G39" s="131"/>
      <c r="H39" s="132"/>
    </row>
    <row r="40" spans="1:8" ht="12.75" customHeight="1" x14ac:dyDescent="0.2">
      <c r="A40" s="119"/>
      <c r="B40" s="120"/>
      <c r="C40" s="120"/>
      <c r="D40" s="120"/>
      <c r="E40" s="133"/>
      <c r="F40" s="68" t="s">
        <v>122</v>
      </c>
      <c r="G40" s="131"/>
      <c r="H40" s="132"/>
    </row>
    <row r="41" spans="1:8" ht="12.75" customHeight="1" x14ac:dyDescent="0.2">
      <c r="A41" s="119"/>
      <c r="B41" s="120"/>
      <c r="C41" s="120"/>
      <c r="D41" s="120"/>
      <c r="E41" s="133"/>
      <c r="F41" s="68" t="s">
        <v>122</v>
      </c>
      <c r="G41" s="131"/>
      <c r="H41" s="132"/>
    </row>
    <row r="42" spans="1:8" x14ac:dyDescent="0.2">
      <c r="A42" s="119"/>
      <c r="B42" s="120"/>
      <c r="C42" s="120"/>
      <c r="D42" s="120"/>
      <c r="E42" s="133"/>
      <c r="F42" s="68" t="s">
        <v>122</v>
      </c>
      <c r="G42" s="131"/>
      <c r="H42" s="132"/>
    </row>
    <row r="43" spans="1:8" x14ac:dyDescent="0.2">
      <c r="A43" s="119"/>
      <c r="B43" s="120"/>
      <c r="C43" s="120"/>
      <c r="D43" s="120"/>
      <c r="E43" s="133"/>
      <c r="F43" s="68" t="s">
        <v>122</v>
      </c>
      <c r="G43" s="416"/>
      <c r="H43" s="417"/>
    </row>
    <row r="44" spans="1:8" x14ac:dyDescent="0.2">
      <c r="A44" s="134"/>
      <c r="B44" s="135" t="s">
        <v>230</v>
      </c>
      <c r="C44" s="135"/>
      <c r="D44" s="136"/>
      <c r="E44" s="137"/>
      <c r="F44" s="68" t="s">
        <v>122</v>
      </c>
      <c r="G44" s="418"/>
      <c r="H44" s="419"/>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32:H32"/>
    <mergeCell ref="G33:H33"/>
    <mergeCell ref="G43:H43"/>
    <mergeCell ref="G44:H44"/>
    <mergeCell ref="G27:H27"/>
    <mergeCell ref="G28:H28"/>
    <mergeCell ref="G29:H29"/>
    <mergeCell ref="G30:H30"/>
    <mergeCell ref="G31:H31"/>
  </mergeCells>
  <phoneticPr fontId="7" type="noConversion"/>
  <conditionalFormatting sqref="F10:F44">
    <cfRule type="cellIs" dxfId="119" priority="1" stopIfTrue="1" operator="equal">
      <formula>"F"</formula>
    </cfRule>
    <cfRule type="cellIs" dxfId="118" priority="2" stopIfTrue="1" operator="equal">
      <formula>"B"</formula>
    </cfRule>
    <cfRule type="cellIs" dxfId="117"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4 F27 F12:F13 F15:F19 F20:F26 F28:F44" xr:uid="{00000000-0002-0000-1600-000000000000}">
      <formula1>"U,P,F,B,S,n/a"</formula1>
    </dataValidation>
  </dataValidations>
  <hyperlinks>
    <hyperlink ref="G2" location="'Cancel Product Haul Load'!A1" display="UC010-01" xr:uid="{00000000-0004-0000-1600-000000000000}"/>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2"/>
  <sheetViews>
    <sheetView workbookViewId="0">
      <pane ySplit="12" topLeftCell="A13" activePane="bottomLeft" state="frozen"/>
      <selection pane="bottomLeft" activeCell="B14" sqref="B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nLocation Product Haul</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840</v>
      </c>
      <c r="B13" s="392"/>
      <c r="C13" s="392"/>
      <c r="D13" s="392"/>
      <c r="E13" s="392"/>
      <c r="F13" s="392"/>
      <c r="G13" s="392"/>
      <c r="H13" s="392"/>
      <c r="I13" s="393"/>
    </row>
    <row r="14" spans="1:9" ht="20.100000000000001" customHeight="1" x14ac:dyDescent="0.2">
      <c r="A14" s="73">
        <f>MAX(A$12:A13)+1</f>
        <v>1</v>
      </c>
      <c r="B14" s="147" t="s">
        <v>841</v>
      </c>
      <c r="C14" s="146" t="s">
        <v>842</v>
      </c>
      <c r="D14" s="68" t="s">
        <v>122</v>
      </c>
      <c r="E14" s="76"/>
      <c r="F14" s="77"/>
      <c r="G14" s="71"/>
      <c r="H14" s="78"/>
      <c r="I14" s="77"/>
    </row>
    <row r="15" spans="1:9" x14ac:dyDescent="0.2">
      <c r="A15" s="73">
        <f>MAX(A$12:A14)+1</f>
        <v>2</v>
      </c>
      <c r="B15" s="139"/>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16" priority="1" stopIfTrue="1" operator="equal">
      <formula>"F"</formula>
    </cfRule>
    <cfRule type="cellIs" dxfId="115" priority="2" stopIfTrue="1" operator="equal">
      <formula>"B"</formula>
    </cfRule>
    <cfRule type="cellIs" dxfId="114" priority="3" stopIfTrue="1" operator="equal">
      <formula>"u"</formula>
    </cfRule>
  </conditionalFormatting>
  <dataValidations count="3">
    <dataValidation allowBlank="1" showErrorMessage="1" sqref="A12:B12" xr:uid="{00000000-0002-0000-1700-000000000000}"/>
    <dataValidation allowBlank="1" showErrorMessage="1" promptTitle="Valid values include:" sqref="D12" xr:uid="{00000000-0002-0000-1700-000001000000}"/>
    <dataValidation type="list" showInputMessage="1" showErrorMessage="1" promptTitle="Valid values include:" prompt="U - Untested_x000a_P - Pass_x000a_F - Fail_x000a_B - Blocked_x000a_S - Skipped_x000a_n/a - Not applicable_x000a_" sqref="D14:D60" xr:uid="{00000000-0002-0000-1700-000002000000}">
      <formula1>"U,P,F,B,S,n/a"</formula1>
    </dataValidation>
  </dataValidations>
  <hyperlinks>
    <hyperlink ref="B14" location="'UC011 Test Cases'!A1" display="OnLocation Product Haul from blend" xr:uid="{00000000-0004-0000-17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588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5889" r:id="rId3"/>
      </mc:Fallback>
    </mc:AlternateContent>
  </oleObjec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4"/>
  <sheetViews>
    <sheetView workbookViewId="0">
      <selection activeCell="E7" sqref="E1:E1048576"/>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843</v>
      </c>
      <c r="B1" s="411"/>
      <c r="C1" s="411"/>
      <c r="D1" s="411"/>
      <c r="E1" s="411"/>
      <c r="F1" s="411"/>
      <c r="G1" s="411"/>
      <c r="H1" s="411"/>
    </row>
    <row r="2" spans="1:8" ht="24" x14ac:dyDescent="0.2">
      <c r="A2" s="85"/>
      <c r="B2" s="86" t="s">
        <v>131</v>
      </c>
      <c r="C2" s="86"/>
      <c r="D2" s="87" t="s">
        <v>841</v>
      </c>
      <c r="E2" s="88"/>
      <c r="F2" s="89" t="s">
        <v>133</v>
      </c>
      <c r="G2" s="90" t="s">
        <v>844</v>
      </c>
      <c r="H2" s="91"/>
    </row>
    <row r="3" spans="1:8" ht="27.75" customHeight="1" x14ac:dyDescent="0.2">
      <c r="A3" s="92"/>
      <c r="B3" s="93" t="s">
        <v>135</v>
      </c>
      <c r="C3" s="94"/>
      <c r="D3" s="427" t="s">
        <v>81</v>
      </c>
      <c r="E3" s="428"/>
      <c r="F3" s="429"/>
      <c r="G3" s="430"/>
      <c r="H3" s="91"/>
    </row>
    <row r="4" spans="1:8" x14ac:dyDescent="0.2">
      <c r="A4" s="95"/>
      <c r="B4" s="93" t="s">
        <v>137</v>
      </c>
      <c r="C4" s="94"/>
      <c r="D4" s="427"/>
      <c r="E4" s="428"/>
      <c r="F4" s="429"/>
      <c r="G4" s="430"/>
      <c r="H4" s="91"/>
    </row>
    <row r="5" spans="1:8" ht="27" customHeight="1" x14ac:dyDescent="0.2">
      <c r="A5" s="95"/>
      <c r="B5" s="93" t="s">
        <v>139</v>
      </c>
      <c r="C5" s="96"/>
      <c r="D5" s="444" t="s">
        <v>845</v>
      </c>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680</v>
      </c>
      <c r="C10" s="125"/>
      <c r="D10" s="126" t="s">
        <v>161</v>
      </c>
      <c r="E10" s="121"/>
      <c r="F10" s="68" t="s">
        <v>122</v>
      </c>
      <c r="G10" s="425"/>
      <c r="H10" s="426"/>
    </row>
    <row r="11" spans="1:8" ht="24" x14ac:dyDescent="0.2">
      <c r="A11" s="119">
        <v>2</v>
      </c>
      <c r="B11" s="125" t="s">
        <v>846</v>
      </c>
      <c r="C11" s="125"/>
      <c r="D11" s="126" t="s">
        <v>822</v>
      </c>
      <c r="E11" s="121"/>
      <c r="F11" s="68" t="s">
        <v>122</v>
      </c>
      <c r="G11" s="445"/>
      <c r="H11" s="446"/>
    </row>
    <row r="12" spans="1:8" ht="32.1" customHeight="1" x14ac:dyDescent="0.2">
      <c r="A12" s="119">
        <v>3</v>
      </c>
      <c r="B12" s="142" t="s">
        <v>847</v>
      </c>
      <c r="C12" s="120"/>
      <c r="D12" s="120" t="s">
        <v>824</v>
      </c>
      <c r="E12" s="133"/>
      <c r="F12" s="68" t="s">
        <v>107</v>
      </c>
      <c r="G12" s="416" t="s">
        <v>848</v>
      </c>
      <c r="H12" s="417"/>
    </row>
    <row r="13" spans="1:8" ht="25.5" x14ac:dyDescent="0.2">
      <c r="A13" s="119"/>
      <c r="B13" s="142"/>
      <c r="C13" s="120"/>
      <c r="D13" s="120" t="s">
        <v>849</v>
      </c>
      <c r="E13" s="133"/>
      <c r="F13" s="68" t="s">
        <v>122</v>
      </c>
      <c r="G13" s="416"/>
      <c r="H13" s="417"/>
    </row>
    <row r="14" spans="1:8" ht="25.5" x14ac:dyDescent="0.2">
      <c r="A14" s="119">
        <v>4</v>
      </c>
      <c r="B14" s="120" t="s">
        <v>850</v>
      </c>
      <c r="C14" s="120"/>
      <c r="D14" s="120" t="s">
        <v>197</v>
      </c>
      <c r="E14" s="133"/>
      <c r="F14" s="68" t="s">
        <v>122</v>
      </c>
      <c r="G14" s="131"/>
      <c r="H14" s="132"/>
    </row>
    <row r="15" spans="1:8" x14ac:dyDescent="0.2">
      <c r="A15" s="119">
        <v>5</v>
      </c>
      <c r="B15" s="142" t="s">
        <v>851</v>
      </c>
      <c r="C15" s="120"/>
      <c r="D15" s="120" t="s">
        <v>852</v>
      </c>
      <c r="E15" s="133"/>
      <c r="F15" s="68" t="s">
        <v>122</v>
      </c>
      <c r="G15" s="416"/>
      <c r="H15" s="417"/>
    </row>
    <row r="16" spans="1:8" x14ac:dyDescent="0.2">
      <c r="A16" s="119">
        <v>6</v>
      </c>
      <c r="B16" s="142" t="s">
        <v>853</v>
      </c>
      <c r="C16" s="120"/>
      <c r="D16" s="120" t="s">
        <v>854</v>
      </c>
      <c r="E16" s="133"/>
      <c r="F16" s="68" t="s">
        <v>122</v>
      </c>
      <c r="G16" s="416"/>
      <c r="H16" s="417"/>
    </row>
    <row r="17" spans="1:8" x14ac:dyDescent="0.2">
      <c r="A17" s="119"/>
      <c r="B17" s="142"/>
      <c r="C17" s="120"/>
      <c r="D17" s="120"/>
      <c r="E17" s="133"/>
      <c r="F17" s="68" t="s">
        <v>122</v>
      </c>
      <c r="G17" s="416"/>
      <c r="H17" s="417"/>
    </row>
    <row r="18" spans="1:8" x14ac:dyDescent="0.2">
      <c r="A18" s="119"/>
      <c r="B18" s="120"/>
      <c r="C18" s="120"/>
      <c r="D18" s="120"/>
      <c r="E18" s="133"/>
      <c r="F18" s="68" t="s">
        <v>122</v>
      </c>
      <c r="G18" s="416"/>
      <c r="H18" s="417"/>
    </row>
    <row r="19" spans="1:8" x14ac:dyDescent="0.2">
      <c r="A19" s="119"/>
      <c r="B19" s="120"/>
      <c r="C19" s="120"/>
      <c r="D19" s="120"/>
      <c r="E19" s="133"/>
      <c r="F19" s="68" t="s">
        <v>122</v>
      </c>
      <c r="G19" s="416"/>
      <c r="H19" s="417"/>
    </row>
    <row r="20" spans="1:8" x14ac:dyDescent="0.2">
      <c r="A20" s="119"/>
      <c r="B20" s="120"/>
      <c r="C20" s="120"/>
      <c r="D20" s="120"/>
      <c r="E20" s="133"/>
      <c r="F20" s="68" t="s">
        <v>122</v>
      </c>
      <c r="G20" s="131"/>
      <c r="H20" s="132"/>
    </row>
    <row r="21" spans="1:8" x14ac:dyDescent="0.2">
      <c r="A21" s="119"/>
      <c r="B21" s="120"/>
      <c r="C21" s="120"/>
      <c r="D21" s="120"/>
      <c r="E21" s="133"/>
      <c r="F21" s="68" t="s">
        <v>122</v>
      </c>
      <c r="G21" s="131"/>
      <c r="H21" s="132"/>
    </row>
    <row r="22" spans="1:8" x14ac:dyDescent="0.2">
      <c r="A22" s="119"/>
      <c r="B22" s="120"/>
      <c r="C22" s="120"/>
      <c r="D22" s="120"/>
      <c r="E22" s="133"/>
      <c r="F22" s="68" t="s">
        <v>122</v>
      </c>
      <c r="G22" s="131"/>
      <c r="H22" s="132"/>
    </row>
    <row r="23" spans="1:8"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131"/>
      <c r="H25" s="132"/>
    </row>
    <row r="26" spans="1:8" x14ac:dyDescent="0.2">
      <c r="A26" s="119"/>
      <c r="B26" s="120"/>
      <c r="C26" s="120"/>
      <c r="D26" s="120"/>
      <c r="E26" s="133"/>
      <c r="F26" s="68" t="s">
        <v>122</v>
      </c>
      <c r="G26" s="131"/>
      <c r="H26" s="132"/>
    </row>
    <row r="27" spans="1:8" x14ac:dyDescent="0.2">
      <c r="A27" s="119"/>
      <c r="B27" s="120"/>
      <c r="C27" s="120"/>
      <c r="D27" s="120"/>
      <c r="E27" s="133"/>
      <c r="F27" s="68" t="s">
        <v>122</v>
      </c>
      <c r="G27" s="416"/>
      <c r="H27" s="417"/>
    </row>
    <row r="28" spans="1:8" x14ac:dyDescent="0.2">
      <c r="A28" s="119"/>
      <c r="B28" s="120"/>
      <c r="C28" s="120"/>
      <c r="D28" s="120"/>
      <c r="E28" s="133"/>
      <c r="F28" s="68" t="s">
        <v>122</v>
      </c>
      <c r="G28" s="416"/>
      <c r="H28" s="417"/>
    </row>
    <row r="29" spans="1:8" x14ac:dyDescent="0.2">
      <c r="A29" s="119"/>
      <c r="B29" s="120"/>
      <c r="C29" s="120"/>
      <c r="D29" s="120"/>
      <c r="E29" s="133"/>
      <c r="F29" s="68" t="s">
        <v>122</v>
      </c>
      <c r="G29" s="416"/>
      <c r="H29" s="417"/>
    </row>
    <row r="30" spans="1:8" x14ac:dyDescent="0.2">
      <c r="A30" s="119"/>
      <c r="B30" s="120"/>
      <c r="C30" s="120"/>
      <c r="D30" s="120"/>
      <c r="E30" s="133"/>
      <c r="F30" s="68" t="s">
        <v>122</v>
      </c>
      <c r="G30" s="416"/>
      <c r="H30" s="417"/>
    </row>
    <row r="31" spans="1:8" x14ac:dyDescent="0.2">
      <c r="A31" s="119"/>
      <c r="B31" s="120"/>
      <c r="C31" s="120"/>
      <c r="D31" s="120"/>
      <c r="E31" s="133"/>
      <c r="F31" s="68" t="s">
        <v>122</v>
      </c>
      <c r="G31" s="416"/>
      <c r="H31" s="417"/>
    </row>
    <row r="32" spans="1:8" x14ac:dyDescent="0.2">
      <c r="A32" s="119"/>
      <c r="B32" s="120"/>
      <c r="C32" s="120"/>
      <c r="D32" s="120"/>
      <c r="E32" s="133"/>
      <c r="F32" s="68" t="s">
        <v>122</v>
      </c>
      <c r="G32" s="416"/>
      <c r="H32" s="417"/>
    </row>
    <row r="33" spans="1:8" ht="12.75" customHeight="1" x14ac:dyDescent="0.2">
      <c r="A33" s="119"/>
      <c r="B33" s="120"/>
      <c r="C33" s="120"/>
      <c r="D33" s="120"/>
      <c r="E33" s="133"/>
      <c r="F33" s="68" t="s">
        <v>122</v>
      </c>
      <c r="G33" s="416"/>
      <c r="H33" s="417"/>
    </row>
    <row r="34" spans="1:8" x14ac:dyDescent="0.2">
      <c r="A34" s="119"/>
      <c r="B34" s="120"/>
      <c r="C34" s="120"/>
      <c r="D34" s="120"/>
      <c r="E34" s="133"/>
      <c r="F34" s="68" t="s">
        <v>122</v>
      </c>
      <c r="G34" s="131"/>
      <c r="H34" s="132"/>
    </row>
    <row r="35" spans="1:8" ht="12.75" customHeight="1" x14ac:dyDescent="0.2">
      <c r="A35" s="119"/>
      <c r="B35" s="120"/>
      <c r="C35" s="120"/>
      <c r="D35" s="120"/>
      <c r="E35" s="133"/>
      <c r="F35" s="68" t="s">
        <v>122</v>
      </c>
      <c r="G35" s="131"/>
      <c r="H35" s="132"/>
    </row>
    <row r="36" spans="1:8" ht="12.75" customHeight="1" x14ac:dyDescent="0.2">
      <c r="A36" s="119"/>
      <c r="B36" s="120"/>
      <c r="C36" s="120"/>
      <c r="D36" s="120"/>
      <c r="E36" s="133"/>
      <c r="F36" s="68" t="s">
        <v>122</v>
      </c>
      <c r="G36" s="131"/>
      <c r="H36" s="132"/>
    </row>
    <row r="37" spans="1:8" ht="12.75" customHeight="1" x14ac:dyDescent="0.2">
      <c r="A37" s="119"/>
      <c r="B37" s="120"/>
      <c r="C37" s="120"/>
      <c r="D37" s="120"/>
      <c r="E37" s="133"/>
      <c r="F37" s="68" t="s">
        <v>122</v>
      </c>
      <c r="G37" s="131"/>
      <c r="H37" s="132"/>
    </row>
    <row r="38" spans="1:8" ht="24" customHeight="1" x14ac:dyDescent="0.2">
      <c r="A38" s="119"/>
      <c r="B38" s="120"/>
      <c r="C38" s="120"/>
      <c r="D38" s="120"/>
      <c r="E38" s="133"/>
      <c r="F38" s="68" t="s">
        <v>122</v>
      </c>
      <c r="G38" s="131"/>
      <c r="H38" s="132"/>
    </row>
    <row r="39" spans="1:8" ht="27" customHeight="1" x14ac:dyDescent="0.2">
      <c r="A39" s="119"/>
      <c r="B39" s="120"/>
      <c r="C39" s="120"/>
      <c r="D39" s="120"/>
      <c r="E39" s="133"/>
      <c r="F39" s="68" t="s">
        <v>122</v>
      </c>
      <c r="G39" s="131"/>
      <c r="H39" s="132"/>
    </row>
    <row r="40" spans="1:8" ht="12.75" customHeight="1" x14ac:dyDescent="0.2">
      <c r="A40" s="119"/>
      <c r="B40" s="120"/>
      <c r="C40" s="120"/>
      <c r="D40" s="120"/>
      <c r="E40" s="133"/>
      <c r="F40" s="68" t="s">
        <v>122</v>
      </c>
      <c r="G40" s="131"/>
      <c r="H40" s="132"/>
    </row>
    <row r="41" spans="1:8" ht="12.75" customHeight="1" x14ac:dyDescent="0.2">
      <c r="A41" s="119"/>
      <c r="B41" s="120"/>
      <c r="C41" s="120"/>
      <c r="D41" s="120"/>
      <c r="E41" s="133"/>
      <c r="F41" s="68" t="s">
        <v>122</v>
      </c>
      <c r="G41" s="131"/>
      <c r="H41" s="132"/>
    </row>
    <row r="42" spans="1:8" x14ac:dyDescent="0.2">
      <c r="A42" s="119"/>
      <c r="B42" s="120"/>
      <c r="C42" s="120"/>
      <c r="D42" s="120"/>
      <c r="E42" s="133"/>
      <c r="F42" s="68" t="s">
        <v>122</v>
      </c>
      <c r="G42" s="131"/>
      <c r="H42" s="132"/>
    </row>
    <row r="43" spans="1:8" x14ac:dyDescent="0.2">
      <c r="A43" s="119"/>
      <c r="B43" s="120"/>
      <c r="C43" s="120"/>
      <c r="D43" s="120"/>
      <c r="E43" s="133"/>
      <c r="F43" s="68" t="s">
        <v>122</v>
      </c>
      <c r="G43" s="416"/>
      <c r="H43" s="417"/>
    </row>
    <row r="44" spans="1:8" x14ac:dyDescent="0.2">
      <c r="A44" s="134"/>
      <c r="B44" s="135" t="s">
        <v>230</v>
      </c>
      <c r="C44" s="135"/>
      <c r="D44" s="136"/>
      <c r="E44" s="137"/>
      <c r="F44" s="68" t="s">
        <v>122</v>
      </c>
      <c r="G44" s="418"/>
      <c r="H44" s="419"/>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32:H32"/>
    <mergeCell ref="G33:H33"/>
    <mergeCell ref="G43:H43"/>
    <mergeCell ref="G44:H44"/>
    <mergeCell ref="G27:H27"/>
    <mergeCell ref="G28:H28"/>
    <mergeCell ref="G29:H29"/>
    <mergeCell ref="G30:H30"/>
    <mergeCell ref="G31:H31"/>
  </mergeCells>
  <phoneticPr fontId="7" type="noConversion"/>
  <conditionalFormatting sqref="F10:F44">
    <cfRule type="cellIs" dxfId="113" priority="1" stopIfTrue="1" operator="equal">
      <formula>"F"</formula>
    </cfRule>
    <cfRule type="cellIs" dxfId="112" priority="2" stopIfTrue="1" operator="equal">
      <formula>"B"</formula>
    </cfRule>
    <cfRule type="cellIs" dxfId="111"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4 F27 F12:F13 F15:F19 F20:F26 F28:F44" xr:uid="{00000000-0002-0000-1800-000000000000}">
      <formula1>"U,P,F,B,S,n/a"</formula1>
    </dataValidation>
  </dataValidations>
  <hyperlinks>
    <hyperlink ref="G2" location="'OnLocation Product Haul'!A1" display="UC011-01" xr:uid="{00000000-0004-0000-1800-000000000000}"/>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2"/>
  <sheetViews>
    <sheetView workbookViewId="0">
      <pane ySplit="12" topLeftCell="A13" activePane="bottomLeft" state="frozen"/>
      <selection pane="bottomLeft" activeCell="B14" sqref="B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nLocation Product Haul Load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831</v>
      </c>
      <c r="B13" s="392"/>
      <c r="C13" s="392"/>
      <c r="D13" s="392"/>
      <c r="E13" s="392"/>
      <c r="F13" s="392"/>
      <c r="G13" s="392"/>
      <c r="H13" s="392"/>
      <c r="I13" s="393"/>
    </row>
    <row r="14" spans="1:9" ht="24" x14ac:dyDescent="0.2">
      <c r="A14" s="73">
        <f>MAX(A$12:A13)+1</f>
        <v>1</v>
      </c>
      <c r="B14" s="147" t="s">
        <v>855</v>
      </c>
      <c r="C14" s="146" t="s">
        <v>842</v>
      </c>
      <c r="D14" s="68" t="s">
        <v>122</v>
      </c>
      <c r="E14" s="76"/>
      <c r="F14" s="77"/>
      <c r="G14" s="71"/>
      <c r="H14" s="78"/>
      <c r="I14" s="77"/>
    </row>
    <row r="15" spans="1:9" x14ac:dyDescent="0.2">
      <c r="A15" s="73">
        <f>MAX(A$12:A14)+1</f>
        <v>2</v>
      </c>
      <c r="B15" s="139"/>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10" priority="1" stopIfTrue="1" operator="equal">
      <formula>"F"</formula>
    </cfRule>
    <cfRule type="cellIs" dxfId="109" priority="2" stopIfTrue="1" operator="equal">
      <formula>"B"</formula>
    </cfRule>
    <cfRule type="cellIs" dxfId="108" priority="3" stopIfTrue="1" operator="equal">
      <formula>"u"</formula>
    </cfRule>
  </conditionalFormatting>
  <dataValidations count="3">
    <dataValidation allowBlank="1" showErrorMessage="1" sqref="A12:B12" xr:uid="{00000000-0002-0000-1900-000000000000}"/>
    <dataValidation allowBlank="1" showErrorMessage="1" promptTitle="Valid values include:" sqref="D12" xr:uid="{00000000-0002-0000-1900-000001000000}"/>
    <dataValidation type="list" showInputMessage="1" showErrorMessage="1" promptTitle="Valid values include:" prompt="U - Untested_x000a_P - Pass_x000a_F - Fail_x000a_B - Blocked_x000a_S - Skipped_x000a_n/a - Not applicable_x000a_" sqref="D14:D60" xr:uid="{00000000-0002-0000-1900-000002000000}">
      <formula1>"U,P,F,B,S,n/a"</formula1>
    </dataValidation>
  </dataValidations>
  <hyperlinks>
    <hyperlink ref="B14" location="'UC012 Test Cases'!A1" display="OnLocation Product Haul load from blend" xr:uid="{00000000-0004-0000-19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6913"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6913" r:id="rId3"/>
      </mc:Fallback>
    </mc:AlternateContent>
  </oleObjec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5"/>
  <sheetViews>
    <sheetView workbookViewId="0">
      <selection activeCell="A10" sqref="A10:E17"/>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856</v>
      </c>
      <c r="B1" s="411"/>
      <c r="C1" s="411"/>
      <c r="D1" s="411"/>
      <c r="E1" s="411"/>
      <c r="F1" s="411"/>
      <c r="G1" s="411"/>
      <c r="H1" s="411"/>
    </row>
    <row r="2" spans="1:8" ht="24" x14ac:dyDescent="0.2">
      <c r="A2" s="85"/>
      <c r="B2" s="86" t="s">
        <v>131</v>
      </c>
      <c r="C2" s="86"/>
      <c r="D2" s="87" t="s">
        <v>855</v>
      </c>
      <c r="E2" s="88"/>
      <c r="F2" s="89" t="s">
        <v>133</v>
      </c>
      <c r="G2" s="90" t="s">
        <v>857</v>
      </c>
      <c r="H2" s="91"/>
    </row>
    <row r="3" spans="1:8" ht="27.75" customHeight="1" x14ac:dyDescent="0.2">
      <c r="A3" s="92"/>
      <c r="B3" s="93" t="s">
        <v>135</v>
      </c>
      <c r="C3" s="94"/>
      <c r="D3" s="427" t="s">
        <v>79</v>
      </c>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t="s">
        <v>858</v>
      </c>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680</v>
      </c>
      <c r="C10" s="125"/>
      <c r="D10" s="126" t="s">
        <v>161</v>
      </c>
      <c r="E10" s="121"/>
      <c r="F10" s="68" t="s">
        <v>122</v>
      </c>
      <c r="G10" s="425"/>
      <c r="H10" s="426"/>
    </row>
    <row r="11" spans="1:8" ht="24" x14ac:dyDescent="0.2">
      <c r="A11" s="119">
        <v>2</v>
      </c>
      <c r="B11" s="125" t="s">
        <v>217</v>
      </c>
      <c r="C11" s="125"/>
      <c r="D11" s="126" t="s">
        <v>822</v>
      </c>
      <c r="E11" s="121"/>
      <c r="F11" s="68" t="s">
        <v>122</v>
      </c>
      <c r="G11" s="445"/>
      <c r="H11" s="446"/>
    </row>
    <row r="12" spans="1:8" ht="24" x14ac:dyDescent="0.2">
      <c r="A12" s="119">
        <v>3</v>
      </c>
      <c r="B12" s="125" t="s">
        <v>859</v>
      </c>
      <c r="C12" s="125"/>
      <c r="D12" s="143" t="s">
        <v>822</v>
      </c>
      <c r="E12" s="144"/>
      <c r="F12" s="68"/>
      <c r="G12" s="127"/>
      <c r="H12" s="128"/>
    </row>
    <row r="13" spans="1:8" ht="27" customHeight="1" x14ac:dyDescent="0.2">
      <c r="A13" s="119">
        <v>4</v>
      </c>
      <c r="B13" s="142" t="s">
        <v>860</v>
      </c>
      <c r="C13" s="120"/>
      <c r="D13" s="120" t="s">
        <v>861</v>
      </c>
      <c r="E13" s="133"/>
      <c r="F13" s="68" t="s">
        <v>107</v>
      </c>
      <c r="G13" s="416" t="s">
        <v>848</v>
      </c>
      <c r="H13" s="417"/>
    </row>
    <row r="14" spans="1:8" ht="25.5" x14ac:dyDescent="0.2">
      <c r="A14" s="119"/>
      <c r="B14" s="142"/>
      <c r="C14" s="120"/>
      <c r="D14" s="120" t="s">
        <v>849</v>
      </c>
      <c r="E14" s="133"/>
      <c r="F14" s="68" t="s">
        <v>122</v>
      </c>
      <c r="G14" s="416"/>
      <c r="H14" s="417"/>
    </row>
    <row r="15" spans="1:8" ht="25.5" x14ac:dyDescent="0.2">
      <c r="A15" s="119">
        <v>5</v>
      </c>
      <c r="B15" s="120" t="s">
        <v>850</v>
      </c>
      <c r="C15" s="120"/>
      <c r="D15" s="120" t="s">
        <v>197</v>
      </c>
      <c r="E15" s="133"/>
      <c r="F15" s="68" t="s">
        <v>122</v>
      </c>
      <c r="G15" s="131"/>
      <c r="H15" s="132"/>
    </row>
    <row r="16" spans="1:8" x14ac:dyDescent="0.2">
      <c r="A16" s="119">
        <v>6</v>
      </c>
      <c r="B16" s="142" t="s">
        <v>851</v>
      </c>
      <c r="C16" s="120"/>
      <c r="D16" s="120" t="s">
        <v>852</v>
      </c>
      <c r="E16" s="133"/>
      <c r="F16" s="68" t="s">
        <v>122</v>
      </c>
      <c r="G16" s="416"/>
      <c r="H16" s="417"/>
    </row>
    <row r="17" spans="1:8" x14ac:dyDescent="0.2">
      <c r="A17" s="119">
        <v>7</v>
      </c>
      <c r="B17" s="142" t="s">
        <v>853</v>
      </c>
      <c r="C17" s="120"/>
      <c r="D17" s="120" t="s">
        <v>854</v>
      </c>
      <c r="E17" s="133"/>
      <c r="F17" s="68" t="s">
        <v>122</v>
      </c>
      <c r="G17" s="416"/>
      <c r="H17" s="417"/>
    </row>
    <row r="18" spans="1:8" x14ac:dyDescent="0.2">
      <c r="A18" s="119"/>
      <c r="B18" s="142"/>
      <c r="C18" s="120"/>
      <c r="D18" s="120"/>
      <c r="E18" s="133"/>
      <c r="F18" s="68" t="s">
        <v>122</v>
      </c>
      <c r="G18" s="416"/>
      <c r="H18" s="417"/>
    </row>
    <row r="19" spans="1:8" x14ac:dyDescent="0.2">
      <c r="A19" s="119"/>
      <c r="B19" s="120"/>
      <c r="C19" s="120"/>
      <c r="D19" s="120"/>
      <c r="E19" s="133"/>
      <c r="F19" s="68" t="s">
        <v>122</v>
      </c>
      <c r="G19" s="416"/>
      <c r="H19" s="417"/>
    </row>
    <row r="20" spans="1:8" x14ac:dyDescent="0.2">
      <c r="A20" s="119"/>
      <c r="B20" s="120"/>
      <c r="C20" s="120"/>
      <c r="D20" s="120"/>
      <c r="E20" s="133"/>
      <c r="F20" s="68" t="s">
        <v>122</v>
      </c>
      <c r="G20" s="416"/>
      <c r="H20" s="417"/>
    </row>
    <row r="21" spans="1:8" x14ac:dyDescent="0.2">
      <c r="A21" s="119"/>
      <c r="B21" s="120"/>
      <c r="C21" s="120"/>
      <c r="D21" s="120"/>
      <c r="E21" s="133"/>
      <c r="F21" s="68" t="s">
        <v>122</v>
      </c>
      <c r="G21" s="131"/>
      <c r="H21" s="132"/>
    </row>
    <row r="22" spans="1:8" x14ac:dyDescent="0.2">
      <c r="A22" s="119"/>
      <c r="B22" s="120"/>
      <c r="C22" s="120"/>
      <c r="D22" s="120"/>
      <c r="E22" s="133"/>
      <c r="F22" s="68" t="s">
        <v>122</v>
      </c>
      <c r="G22" s="131"/>
      <c r="H22" s="132"/>
    </row>
    <row r="23" spans="1:8"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131"/>
      <c r="H25" s="132"/>
    </row>
    <row r="26" spans="1:8" x14ac:dyDescent="0.2">
      <c r="A26" s="119"/>
      <c r="B26" s="120"/>
      <c r="C26" s="120"/>
      <c r="D26" s="120"/>
      <c r="E26" s="133"/>
      <c r="F26" s="68" t="s">
        <v>122</v>
      </c>
      <c r="G26" s="131"/>
      <c r="H26" s="132"/>
    </row>
    <row r="27" spans="1:8" x14ac:dyDescent="0.2">
      <c r="A27" s="119"/>
      <c r="B27" s="120"/>
      <c r="C27" s="120"/>
      <c r="D27" s="120"/>
      <c r="E27" s="133"/>
      <c r="F27" s="68" t="s">
        <v>122</v>
      </c>
      <c r="G27" s="131"/>
      <c r="H27" s="132"/>
    </row>
    <row r="28" spans="1:8" x14ac:dyDescent="0.2">
      <c r="A28" s="119"/>
      <c r="B28" s="120"/>
      <c r="C28" s="120"/>
      <c r="D28" s="120"/>
      <c r="E28" s="133"/>
      <c r="F28" s="68" t="s">
        <v>122</v>
      </c>
      <c r="G28" s="416"/>
      <c r="H28" s="417"/>
    </row>
    <row r="29" spans="1:8" x14ac:dyDescent="0.2">
      <c r="A29" s="119"/>
      <c r="B29" s="120"/>
      <c r="C29" s="120"/>
      <c r="D29" s="120"/>
      <c r="E29" s="133"/>
      <c r="F29" s="68" t="s">
        <v>122</v>
      </c>
      <c r="G29" s="416"/>
      <c r="H29" s="417"/>
    </row>
    <row r="30" spans="1:8" x14ac:dyDescent="0.2">
      <c r="A30" s="119"/>
      <c r="B30" s="120"/>
      <c r="C30" s="120"/>
      <c r="D30" s="120"/>
      <c r="E30" s="133"/>
      <c r="F30" s="68" t="s">
        <v>122</v>
      </c>
      <c r="G30" s="416"/>
      <c r="H30" s="417"/>
    </row>
    <row r="31" spans="1:8" x14ac:dyDescent="0.2">
      <c r="A31" s="119"/>
      <c r="B31" s="120"/>
      <c r="C31" s="120"/>
      <c r="D31" s="120"/>
      <c r="E31" s="133"/>
      <c r="F31" s="68" t="s">
        <v>122</v>
      </c>
      <c r="G31" s="416"/>
      <c r="H31" s="417"/>
    </row>
    <row r="32" spans="1:8" x14ac:dyDescent="0.2">
      <c r="A32" s="119"/>
      <c r="B32" s="120"/>
      <c r="C32" s="120"/>
      <c r="D32" s="120"/>
      <c r="E32" s="133"/>
      <c r="F32" s="68" t="s">
        <v>122</v>
      </c>
      <c r="G32" s="416"/>
      <c r="H32" s="417"/>
    </row>
    <row r="33" spans="1:8" x14ac:dyDescent="0.2">
      <c r="A33" s="119"/>
      <c r="B33" s="120"/>
      <c r="C33" s="120"/>
      <c r="D33" s="120"/>
      <c r="E33" s="133"/>
      <c r="F33" s="68" t="s">
        <v>122</v>
      </c>
      <c r="G33" s="416"/>
      <c r="H33" s="417"/>
    </row>
    <row r="34" spans="1:8" ht="12.75" customHeight="1" x14ac:dyDescent="0.2">
      <c r="A34" s="119"/>
      <c r="B34" s="120"/>
      <c r="C34" s="120"/>
      <c r="D34" s="120"/>
      <c r="E34" s="133"/>
      <c r="F34" s="68" t="s">
        <v>122</v>
      </c>
      <c r="G34" s="416"/>
      <c r="H34" s="417"/>
    </row>
    <row r="35" spans="1:8" x14ac:dyDescent="0.2">
      <c r="A35" s="119"/>
      <c r="B35" s="120"/>
      <c r="C35" s="120"/>
      <c r="D35" s="120"/>
      <c r="E35" s="133"/>
      <c r="F35" s="68" t="s">
        <v>122</v>
      </c>
      <c r="G35" s="131"/>
      <c r="H35" s="132"/>
    </row>
    <row r="36" spans="1:8" ht="12.75" customHeight="1" x14ac:dyDescent="0.2">
      <c r="A36" s="119"/>
      <c r="B36" s="120"/>
      <c r="C36" s="120"/>
      <c r="D36" s="120"/>
      <c r="E36" s="133"/>
      <c r="F36" s="68" t="s">
        <v>122</v>
      </c>
      <c r="G36" s="131"/>
      <c r="H36" s="132"/>
    </row>
    <row r="37" spans="1:8" ht="12.75" customHeight="1" x14ac:dyDescent="0.2">
      <c r="A37" s="119"/>
      <c r="B37" s="120"/>
      <c r="C37" s="120"/>
      <c r="D37" s="120"/>
      <c r="E37" s="133"/>
      <c r="F37" s="68" t="s">
        <v>122</v>
      </c>
      <c r="G37" s="131"/>
      <c r="H37" s="132"/>
    </row>
    <row r="38" spans="1:8" ht="12.75" customHeight="1" x14ac:dyDescent="0.2">
      <c r="A38" s="119"/>
      <c r="B38" s="120"/>
      <c r="C38" s="120"/>
      <c r="D38" s="120"/>
      <c r="E38" s="133"/>
      <c r="F38" s="68" t="s">
        <v>122</v>
      </c>
      <c r="G38" s="131"/>
      <c r="H38" s="132"/>
    </row>
    <row r="39" spans="1:8" ht="24" customHeight="1" x14ac:dyDescent="0.2">
      <c r="A39" s="119"/>
      <c r="B39" s="120"/>
      <c r="C39" s="120"/>
      <c r="D39" s="120"/>
      <c r="E39" s="133"/>
      <c r="F39" s="68" t="s">
        <v>122</v>
      </c>
      <c r="G39" s="131"/>
      <c r="H39" s="132"/>
    </row>
    <row r="40" spans="1:8" ht="27" customHeight="1" x14ac:dyDescent="0.2">
      <c r="A40" s="119"/>
      <c r="B40" s="120"/>
      <c r="C40" s="120"/>
      <c r="D40" s="120"/>
      <c r="E40" s="133"/>
      <c r="F40" s="68" t="s">
        <v>122</v>
      </c>
      <c r="G40" s="131"/>
      <c r="H40" s="132"/>
    </row>
    <row r="41" spans="1:8" ht="12.75" customHeight="1" x14ac:dyDescent="0.2">
      <c r="A41" s="119"/>
      <c r="B41" s="120"/>
      <c r="C41" s="120"/>
      <c r="D41" s="120"/>
      <c r="E41" s="133"/>
      <c r="F41" s="68" t="s">
        <v>122</v>
      </c>
      <c r="G41" s="131"/>
      <c r="H41" s="132"/>
    </row>
    <row r="42" spans="1:8" ht="12.75" customHeight="1" x14ac:dyDescent="0.2">
      <c r="A42" s="119"/>
      <c r="B42" s="120"/>
      <c r="C42" s="120"/>
      <c r="D42" s="120"/>
      <c r="E42" s="133"/>
      <c r="F42" s="68" t="s">
        <v>122</v>
      </c>
      <c r="G42" s="131"/>
      <c r="H42" s="132"/>
    </row>
    <row r="43" spans="1:8" x14ac:dyDescent="0.2">
      <c r="A43" s="119"/>
      <c r="B43" s="120"/>
      <c r="C43" s="120"/>
      <c r="D43" s="120"/>
      <c r="E43" s="133"/>
      <c r="F43" s="68" t="s">
        <v>122</v>
      </c>
      <c r="G43" s="131"/>
      <c r="H43" s="132"/>
    </row>
    <row r="44" spans="1:8" x14ac:dyDescent="0.2">
      <c r="A44" s="119"/>
      <c r="B44" s="120"/>
      <c r="C44" s="120"/>
      <c r="D44" s="120"/>
      <c r="E44" s="133"/>
      <c r="F44" s="68" t="s">
        <v>122</v>
      </c>
      <c r="G44" s="416"/>
      <c r="H44" s="417"/>
    </row>
    <row r="45" spans="1:8" x14ac:dyDescent="0.2">
      <c r="A45" s="134"/>
      <c r="B45" s="135" t="s">
        <v>230</v>
      </c>
      <c r="C45" s="135"/>
      <c r="D45" s="136"/>
      <c r="E45" s="137"/>
      <c r="F45" s="68" t="s">
        <v>122</v>
      </c>
      <c r="G45" s="418"/>
      <c r="H45" s="419"/>
    </row>
  </sheetData>
  <mergeCells count="24">
    <mergeCell ref="A1:H1"/>
    <mergeCell ref="D3:G3"/>
    <mergeCell ref="D4:G4"/>
    <mergeCell ref="D5:G5"/>
    <mergeCell ref="D6:G6"/>
    <mergeCell ref="G9:H9"/>
    <mergeCell ref="G10:H10"/>
    <mergeCell ref="G11:H11"/>
    <mergeCell ref="G13:H13"/>
    <mergeCell ref="G14:H14"/>
    <mergeCell ref="G16:H16"/>
    <mergeCell ref="G17:H17"/>
    <mergeCell ref="G18:H18"/>
    <mergeCell ref="G19:H19"/>
    <mergeCell ref="G20:H20"/>
    <mergeCell ref="G33:H33"/>
    <mergeCell ref="G34:H34"/>
    <mergeCell ref="G44:H44"/>
    <mergeCell ref="G45:H45"/>
    <mergeCell ref="G28:H28"/>
    <mergeCell ref="G29:H29"/>
    <mergeCell ref="G30:H30"/>
    <mergeCell ref="G31:H31"/>
    <mergeCell ref="G32:H32"/>
  </mergeCells>
  <phoneticPr fontId="7" type="noConversion"/>
  <conditionalFormatting sqref="F10:F17">
    <cfRule type="cellIs" dxfId="107" priority="1" stopIfTrue="1" operator="equal">
      <formula>"F"</formula>
    </cfRule>
    <cfRule type="cellIs" dxfId="106" priority="2" stopIfTrue="1" operator="equal">
      <formula>"B"</formula>
    </cfRule>
    <cfRule type="cellIs" dxfId="105" priority="3" stopIfTrue="1" operator="equal">
      <formula>"u"</formula>
    </cfRule>
  </conditionalFormatting>
  <conditionalFormatting sqref="F18:F45">
    <cfRule type="cellIs" dxfId="104" priority="4" stopIfTrue="1" operator="equal">
      <formula>"F"</formula>
    </cfRule>
    <cfRule type="cellIs" dxfId="103" priority="5" stopIfTrue="1" operator="equal">
      <formula>"B"</formula>
    </cfRule>
    <cfRule type="cellIs" dxfId="102"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2 F15 F28 F13:F14 F16:F17 F18:F20 F21:F27 F29:F45" xr:uid="{00000000-0002-0000-1A00-000000000000}">
      <formula1>"U,P,F,B,S,n/a"</formula1>
    </dataValidation>
  </dataValidations>
  <hyperlinks>
    <hyperlink ref="G2" location="'OnLocation Product Haul Load'!A1" display="UC012-01" xr:uid="{00000000-0004-0000-1A00-000000000000}"/>
  </hyperlink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62"/>
  <sheetViews>
    <sheetView workbookViewId="0">
      <pane ySplit="12" topLeftCell="A13" activePane="bottomLeft" state="frozen"/>
      <selection pane="bottomLeft" activeCell="M29" sqref="A1:XFD104857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 xml:space="preserve">reate job alert </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862</v>
      </c>
      <c r="B13" s="392"/>
      <c r="C13" s="392"/>
      <c r="D13" s="392"/>
      <c r="E13" s="392"/>
      <c r="F13" s="392"/>
      <c r="G13" s="392"/>
      <c r="H13" s="392"/>
      <c r="I13" s="393"/>
    </row>
    <row r="14" spans="1:9" ht="44.1" customHeight="1" x14ac:dyDescent="0.2">
      <c r="A14" s="73">
        <f>MAX(A$12:A13)+1</f>
        <v>1</v>
      </c>
      <c r="B14" s="145" t="s">
        <v>863</v>
      </c>
      <c r="C14" s="146" t="s">
        <v>864</v>
      </c>
      <c r="D14" s="68" t="s">
        <v>122</v>
      </c>
      <c r="E14" s="76"/>
      <c r="F14" s="77"/>
      <c r="G14" s="71"/>
      <c r="H14" s="78"/>
      <c r="I14" s="77"/>
    </row>
    <row r="15" spans="1:9" ht="24" x14ac:dyDescent="0.2">
      <c r="A15" s="73">
        <f>MAX(A$12:A14)+1</f>
        <v>2</v>
      </c>
      <c r="B15" s="139" t="s">
        <v>865</v>
      </c>
      <c r="C15" s="75" t="s">
        <v>864</v>
      </c>
      <c r="D15" s="68" t="s">
        <v>122</v>
      </c>
      <c r="E15" s="76"/>
      <c r="F15" s="77"/>
      <c r="G15" s="71"/>
      <c r="H15" s="78"/>
      <c r="I15" s="77"/>
    </row>
    <row r="16" spans="1:9" ht="24" x14ac:dyDescent="0.2">
      <c r="A16" s="73">
        <f>MAX(A$12:A15)+1</f>
        <v>3</v>
      </c>
      <c r="B16" s="140" t="s">
        <v>866</v>
      </c>
      <c r="C16" s="75" t="s">
        <v>864</v>
      </c>
      <c r="D16" s="68" t="s">
        <v>122</v>
      </c>
      <c r="E16" s="76"/>
      <c r="F16" s="77"/>
      <c r="G16" s="71"/>
      <c r="H16" s="78"/>
      <c r="I16" s="77"/>
    </row>
    <row r="17" spans="1:9" ht="36" x14ac:dyDescent="0.2">
      <c r="A17" s="73">
        <f>MAX(A$12:A16)+1</f>
        <v>4</v>
      </c>
      <c r="B17" s="140" t="s">
        <v>867</v>
      </c>
      <c r="C17" s="75" t="s">
        <v>864</v>
      </c>
      <c r="D17" s="68" t="s">
        <v>122</v>
      </c>
      <c r="E17" s="76"/>
      <c r="F17" s="77"/>
      <c r="G17" s="71"/>
      <c r="H17" s="78"/>
      <c r="I17" s="77"/>
    </row>
    <row r="18" spans="1:9" x14ac:dyDescent="0.2">
      <c r="A18" s="73">
        <f>MAX(A$12:A17)+1</f>
        <v>5</v>
      </c>
      <c r="B18" s="140"/>
      <c r="C18" s="75"/>
      <c r="D18" s="68" t="s">
        <v>122</v>
      </c>
      <c r="E18" s="76"/>
      <c r="F18" s="77"/>
      <c r="G18" s="71"/>
      <c r="H18" s="78"/>
      <c r="I18" s="77"/>
    </row>
    <row r="19" spans="1:9" x14ac:dyDescent="0.2">
      <c r="A19" s="73">
        <f>MAX(A$12:A18)+1</f>
        <v>6</v>
      </c>
      <c r="B19" s="141"/>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394"/>
      <c r="B61" s="394"/>
      <c r="C61" s="394"/>
      <c r="D61" s="394"/>
      <c r="E61" s="394"/>
      <c r="F61" s="394"/>
      <c r="G61" s="394"/>
      <c r="H61" s="394"/>
      <c r="I61" s="394"/>
    </row>
    <row r="62" spans="1:9" x14ac:dyDescent="0.2">
      <c r="A62" s="395" t="s">
        <v>129</v>
      </c>
      <c r="B62" s="395"/>
      <c r="C62" s="395"/>
      <c r="D62" s="395"/>
      <c r="E62" s="395"/>
      <c r="F62" s="395"/>
      <c r="G62" s="395"/>
      <c r="H62" s="395"/>
      <c r="I62" s="395"/>
    </row>
  </sheetData>
  <mergeCells count="4">
    <mergeCell ref="A1:I1"/>
    <mergeCell ref="A13:I13"/>
    <mergeCell ref="A61:I61"/>
    <mergeCell ref="A62:I62"/>
  </mergeCells>
  <phoneticPr fontId="7" type="noConversion"/>
  <conditionalFormatting sqref="D14:D60">
    <cfRule type="cellIs" dxfId="101" priority="1" stopIfTrue="1" operator="equal">
      <formula>"F"</formula>
    </cfRule>
    <cfRule type="cellIs" dxfId="100" priority="2" stopIfTrue="1" operator="equal">
      <formula>"B"</formula>
    </cfRule>
    <cfRule type="cellIs" dxfId="99" priority="3" stopIfTrue="1" operator="equal">
      <formula>"u"</formula>
    </cfRule>
  </conditionalFormatting>
  <dataValidations count="3">
    <dataValidation allowBlank="1" showErrorMessage="1" sqref="A12:B12" xr:uid="{00000000-0002-0000-1B00-000000000000}"/>
    <dataValidation allowBlank="1" showErrorMessage="1" promptTitle="Valid values include:" sqref="D12" xr:uid="{00000000-0002-0000-1B00-000001000000}"/>
    <dataValidation type="list" showInputMessage="1" showErrorMessage="1" promptTitle="Valid values include:" prompt="U - Untested_x000a_P - Pass_x000a_F - Fail_x000a_B - Blocked_x000a_S - Skipped_x000a_n/a - Not applicable_x000a_" sqref="D14:D60" xr:uid="{00000000-0002-0000-1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793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7937" r:id="rId3"/>
      </mc:Fallback>
    </mc:AlternateContent>
  </oleObjec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94"/>
  <sheetViews>
    <sheetView workbookViewId="0">
      <selection activeCell="B12" sqref="B12"/>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868</v>
      </c>
      <c r="B1" s="411"/>
      <c r="C1" s="411"/>
      <c r="D1" s="411"/>
      <c r="E1" s="411"/>
      <c r="F1" s="411"/>
      <c r="G1" s="411"/>
      <c r="H1" s="411"/>
    </row>
    <row r="2" spans="1:8" ht="36" x14ac:dyDescent="0.2">
      <c r="A2" s="85"/>
      <c r="B2" s="86" t="s">
        <v>131</v>
      </c>
      <c r="C2" s="86"/>
      <c r="D2" s="87" t="s">
        <v>869</v>
      </c>
      <c r="E2" s="88"/>
      <c r="F2" s="89" t="s">
        <v>133</v>
      </c>
      <c r="G2" s="90" t="s">
        <v>870</v>
      </c>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871</v>
      </c>
      <c r="C10" s="125"/>
      <c r="D10" s="126" t="s">
        <v>872</v>
      </c>
      <c r="E10" s="121"/>
      <c r="F10" s="68" t="s">
        <v>122</v>
      </c>
      <c r="G10" s="425"/>
      <c r="H10" s="426"/>
    </row>
    <row r="11" spans="1:8" x14ac:dyDescent="0.2">
      <c r="A11" s="119">
        <v>2</v>
      </c>
      <c r="B11" s="125" t="s">
        <v>873</v>
      </c>
      <c r="C11" s="125"/>
      <c r="D11" s="126" t="s">
        <v>161</v>
      </c>
      <c r="E11" s="121"/>
      <c r="F11" s="68" t="s">
        <v>122</v>
      </c>
      <c r="G11" s="445"/>
      <c r="H11" s="446"/>
    </row>
    <row r="12" spans="1:8" ht="24" x14ac:dyDescent="0.2">
      <c r="A12" s="119">
        <v>3</v>
      </c>
      <c r="B12" s="125" t="s">
        <v>874</v>
      </c>
      <c r="C12" s="125"/>
      <c r="D12" s="126" t="s">
        <v>875</v>
      </c>
      <c r="E12" s="121"/>
      <c r="F12" s="68" t="s">
        <v>122</v>
      </c>
      <c r="G12" s="127"/>
      <c r="H12" s="128"/>
    </row>
    <row r="13" spans="1:8" x14ac:dyDescent="0.2">
      <c r="A13" s="119"/>
      <c r="B13" s="125"/>
      <c r="C13" s="125"/>
      <c r="D13" s="143" t="s">
        <v>876</v>
      </c>
      <c r="E13" s="144"/>
      <c r="F13" s="68" t="s">
        <v>122</v>
      </c>
      <c r="G13" s="127"/>
      <c r="H13" s="128"/>
    </row>
    <row r="14" spans="1:8" x14ac:dyDescent="0.2">
      <c r="A14" s="119"/>
      <c r="B14" s="125"/>
      <c r="C14" s="125"/>
      <c r="D14" s="143" t="s">
        <v>877</v>
      </c>
      <c r="E14" s="144"/>
      <c r="F14" s="68" t="s">
        <v>122</v>
      </c>
      <c r="G14" s="127"/>
      <c r="H14" s="128"/>
    </row>
    <row r="15" spans="1:8" x14ac:dyDescent="0.2">
      <c r="A15" s="119"/>
      <c r="B15" s="125"/>
      <c r="C15" s="125"/>
      <c r="D15" s="143" t="s">
        <v>878</v>
      </c>
      <c r="E15" s="144"/>
      <c r="F15" s="68" t="s">
        <v>122</v>
      </c>
      <c r="G15" s="127"/>
      <c r="H15" s="128"/>
    </row>
    <row r="16" spans="1:8" x14ac:dyDescent="0.2">
      <c r="A16" s="119"/>
      <c r="B16" s="125"/>
      <c r="C16" s="125"/>
      <c r="D16" s="143" t="s">
        <v>879</v>
      </c>
      <c r="E16" s="144"/>
      <c r="F16" s="68" t="s">
        <v>122</v>
      </c>
      <c r="G16" s="127"/>
      <c r="H16" s="128"/>
    </row>
    <row r="17" spans="1:8" x14ac:dyDescent="0.2">
      <c r="A17" s="119"/>
      <c r="B17" s="125"/>
      <c r="C17" s="125"/>
      <c r="D17" s="143" t="s">
        <v>880</v>
      </c>
      <c r="E17" s="144"/>
      <c r="F17" s="68" t="s">
        <v>122</v>
      </c>
      <c r="G17" s="127"/>
      <c r="H17" s="128"/>
    </row>
    <row r="18" spans="1:8" x14ac:dyDescent="0.2">
      <c r="A18" s="119"/>
      <c r="B18" s="125"/>
      <c r="C18" s="125"/>
      <c r="D18" s="143" t="s">
        <v>881</v>
      </c>
      <c r="E18" s="144"/>
      <c r="F18" s="68" t="s">
        <v>122</v>
      </c>
      <c r="G18" s="127"/>
      <c r="H18" s="128"/>
    </row>
    <row r="19" spans="1:8" x14ac:dyDescent="0.2">
      <c r="A19" s="119"/>
      <c r="B19" s="125"/>
      <c r="C19" s="125"/>
      <c r="D19" s="143" t="s">
        <v>882</v>
      </c>
      <c r="E19" s="144"/>
      <c r="F19" s="68" t="s">
        <v>122</v>
      </c>
      <c r="G19" s="127"/>
      <c r="H19" s="128"/>
    </row>
    <row r="20" spans="1:8" x14ac:dyDescent="0.2">
      <c r="A20" s="119"/>
      <c r="B20" s="125"/>
      <c r="C20" s="125"/>
      <c r="D20" s="143" t="s">
        <v>883</v>
      </c>
      <c r="E20" s="144"/>
      <c r="F20" s="68" t="s">
        <v>122</v>
      </c>
      <c r="G20" s="127"/>
      <c r="H20" s="128"/>
    </row>
    <row r="21" spans="1:8" x14ac:dyDescent="0.2">
      <c r="A21" s="119"/>
      <c r="B21" s="125"/>
      <c r="C21" s="125"/>
      <c r="D21" s="143" t="s">
        <v>884</v>
      </c>
      <c r="E21" s="144"/>
      <c r="F21" s="68" t="s">
        <v>122</v>
      </c>
      <c r="G21" s="127"/>
      <c r="H21" s="128"/>
    </row>
    <row r="22" spans="1:8" ht="14.1" customHeight="1" x14ac:dyDescent="0.2">
      <c r="A22" s="119">
        <v>4</v>
      </c>
      <c r="B22" s="125" t="s">
        <v>885</v>
      </c>
      <c r="C22" s="125"/>
      <c r="D22" s="143" t="s">
        <v>886</v>
      </c>
      <c r="E22" s="144"/>
      <c r="F22" s="68" t="s">
        <v>122</v>
      </c>
      <c r="G22" s="416"/>
      <c r="H22" s="417"/>
    </row>
    <row r="23" spans="1:8" ht="45" customHeight="1" x14ac:dyDescent="0.2">
      <c r="A23" s="119">
        <v>5</v>
      </c>
      <c r="B23" s="125" t="s">
        <v>887</v>
      </c>
      <c r="C23" s="125"/>
      <c r="D23" s="143" t="s">
        <v>888</v>
      </c>
      <c r="E23" s="144"/>
      <c r="F23" s="68" t="s">
        <v>122</v>
      </c>
      <c r="G23" s="131"/>
      <c r="H23" s="132"/>
    </row>
    <row r="24" spans="1:8" x14ac:dyDescent="0.2">
      <c r="A24" s="119">
        <v>6</v>
      </c>
      <c r="B24" s="142" t="s">
        <v>889</v>
      </c>
      <c r="C24" s="120"/>
      <c r="D24" s="120" t="s">
        <v>890</v>
      </c>
      <c r="E24" s="133"/>
      <c r="F24" s="68" t="s">
        <v>122</v>
      </c>
      <c r="G24" s="416"/>
      <c r="H24" s="417"/>
    </row>
    <row r="25" spans="1:8" ht="25.5" x14ac:dyDescent="0.2">
      <c r="A25" s="119">
        <v>7</v>
      </c>
      <c r="B25" s="142" t="s">
        <v>891</v>
      </c>
      <c r="C25" s="120"/>
      <c r="D25" s="120" t="s">
        <v>892</v>
      </c>
      <c r="E25" s="133"/>
      <c r="F25" s="68" t="s">
        <v>122</v>
      </c>
      <c r="G25" s="131"/>
      <c r="H25" s="132"/>
    </row>
    <row r="26" spans="1:8" x14ac:dyDescent="0.2">
      <c r="A26" s="119">
        <v>8</v>
      </c>
      <c r="B26" s="142" t="s">
        <v>893</v>
      </c>
      <c r="C26" s="120"/>
      <c r="D26" s="120" t="s">
        <v>894</v>
      </c>
      <c r="E26" s="133"/>
      <c r="F26" s="68" t="s">
        <v>122</v>
      </c>
      <c r="G26" s="131"/>
      <c r="H26" s="132"/>
    </row>
    <row r="27" spans="1:8" ht="25.5" x14ac:dyDescent="0.2">
      <c r="A27" s="119">
        <v>9</v>
      </c>
      <c r="B27" s="142" t="s">
        <v>895</v>
      </c>
      <c r="C27" s="120"/>
      <c r="D27" s="120" t="s">
        <v>896</v>
      </c>
      <c r="E27" s="133"/>
      <c r="F27" s="68" t="s">
        <v>122</v>
      </c>
      <c r="G27" s="131"/>
      <c r="H27" s="132"/>
    </row>
    <row r="28" spans="1:8" ht="25.5" x14ac:dyDescent="0.2">
      <c r="A28" s="119">
        <v>10</v>
      </c>
      <c r="B28" s="120" t="s">
        <v>897</v>
      </c>
      <c r="C28" s="120"/>
      <c r="D28" s="120" t="s">
        <v>197</v>
      </c>
      <c r="E28" s="133"/>
      <c r="F28" s="68" t="s">
        <v>122</v>
      </c>
      <c r="G28" s="131"/>
      <c r="H28" s="132"/>
    </row>
    <row r="29" spans="1:8" x14ac:dyDescent="0.2">
      <c r="A29" s="119">
        <v>11</v>
      </c>
      <c r="B29" s="142" t="s">
        <v>898</v>
      </c>
      <c r="C29" s="120"/>
      <c r="D29" s="120" t="s">
        <v>852</v>
      </c>
      <c r="E29" s="133"/>
      <c r="F29" s="68" t="s">
        <v>122</v>
      </c>
      <c r="G29" s="131"/>
      <c r="H29" s="132"/>
    </row>
    <row r="30" spans="1:8" x14ac:dyDescent="0.2">
      <c r="A30" s="119">
        <v>12</v>
      </c>
      <c r="B30" s="120" t="s">
        <v>899</v>
      </c>
      <c r="C30" s="120"/>
      <c r="D30" s="120" t="s">
        <v>900</v>
      </c>
      <c r="E30" s="133"/>
      <c r="F30" s="68" t="s">
        <v>122</v>
      </c>
      <c r="G30" s="131"/>
      <c r="H30" s="132"/>
    </row>
    <row r="31" spans="1:8" x14ac:dyDescent="0.2">
      <c r="A31" s="119">
        <v>13</v>
      </c>
      <c r="B31" s="120" t="s">
        <v>901</v>
      </c>
      <c r="C31" s="120"/>
      <c r="D31" s="120" t="s">
        <v>900</v>
      </c>
      <c r="E31" s="133"/>
      <c r="F31" s="68" t="s">
        <v>122</v>
      </c>
      <c r="G31" s="131"/>
      <c r="H31" s="132"/>
    </row>
    <row r="32" spans="1:8" x14ac:dyDescent="0.2">
      <c r="A32" s="119">
        <v>14</v>
      </c>
      <c r="B32" s="142" t="s">
        <v>902</v>
      </c>
      <c r="C32" s="120"/>
      <c r="D32" s="120" t="s">
        <v>903</v>
      </c>
      <c r="E32" s="133"/>
      <c r="F32" s="68" t="s">
        <v>122</v>
      </c>
      <c r="G32" s="131"/>
      <c r="H32" s="132"/>
    </row>
    <row r="33" spans="1:8" ht="25.5" x14ac:dyDescent="0.2">
      <c r="A33" s="119">
        <v>15</v>
      </c>
      <c r="B33" s="142" t="s">
        <v>904</v>
      </c>
      <c r="C33" s="120"/>
      <c r="D33" s="120" t="s">
        <v>905</v>
      </c>
      <c r="E33" s="133"/>
      <c r="F33" s="68" t="s">
        <v>122</v>
      </c>
      <c r="G33" s="416"/>
      <c r="H33" s="417"/>
    </row>
    <row r="34" spans="1:8" x14ac:dyDescent="0.2">
      <c r="A34" s="119">
        <v>16</v>
      </c>
      <c r="B34" s="142" t="s">
        <v>853</v>
      </c>
      <c r="C34" s="120"/>
      <c r="D34" s="120" t="s">
        <v>906</v>
      </c>
      <c r="E34" s="133"/>
      <c r="F34" s="68" t="s">
        <v>122</v>
      </c>
      <c r="G34" s="416"/>
      <c r="H34" s="417"/>
    </row>
    <row r="35" spans="1:8" x14ac:dyDescent="0.2">
      <c r="A35" s="119"/>
      <c r="B35" s="120"/>
      <c r="C35" s="120"/>
      <c r="D35" s="120"/>
      <c r="E35" s="133"/>
      <c r="F35" s="68" t="s">
        <v>122</v>
      </c>
      <c r="G35" s="416"/>
      <c r="H35" s="417"/>
    </row>
    <row r="36" spans="1:8" x14ac:dyDescent="0.2">
      <c r="A36" s="119"/>
      <c r="B36" s="120"/>
      <c r="C36" s="120"/>
      <c r="D36" s="120"/>
      <c r="E36" s="133"/>
      <c r="F36" s="68" t="s">
        <v>122</v>
      </c>
      <c r="G36" s="416"/>
      <c r="H36" s="417"/>
    </row>
    <row r="37" spans="1:8" x14ac:dyDescent="0.2">
      <c r="A37" s="119"/>
      <c r="B37" s="120"/>
      <c r="C37" s="120"/>
      <c r="D37" s="120"/>
      <c r="E37" s="133"/>
      <c r="F37" s="68" t="s">
        <v>122</v>
      </c>
      <c r="G37" s="131"/>
      <c r="H37" s="132"/>
    </row>
    <row r="38" spans="1:8" x14ac:dyDescent="0.2">
      <c r="A38" s="119"/>
      <c r="B38" s="120"/>
      <c r="C38" s="120"/>
      <c r="D38" s="120"/>
      <c r="E38" s="133"/>
      <c r="F38" s="68" t="s">
        <v>122</v>
      </c>
      <c r="G38" s="131"/>
      <c r="H38" s="132"/>
    </row>
    <row r="39" spans="1:8" x14ac:dyDescent="0.2">
      <c r="A39" s="119"/>
      <c r="B39" s="120"/>
      <c r="C39" s="120"/>
      <c r="D39" s="120"/>
      <c r="E39" s="133"/>
      <c r="F39" s="68" t="s">
        <v>122</v>
      </c>
      <c r="G39" s="131"/>
      <c r="H39" s="132"/>
    </row>
    <row r="40" spans="1:8" ht="27" customHeight="1" x14ac:dyDescent="0.2">
      <c r="A40" s="119"/>
      <c r="B40" s="120"/>
      <c r="C40" s="120"/>
      <c r="D40" s="120"/>
      <c r="E40" s="133"/>
      <c r="F40" s="68" t="s">
        <v>122</v>
      </c>
      <c r="G40" s="131"/>
      <c r="H40" s="132"/>
    </row>
    <row r="41" spans="1:8" ht="12.75" customHeight="1" x14ac:dyDescent="0.2">
      <c r="A41" s="119"/>
      <c r="B41" s="120"/>
      <c r="C41" s="120"/>
      <c r="D41" s="120"/>
      <c r="E41" s="133"/>
      <c r="F41" s="68" t="s">
        <v>122</v>
      </c>
      <c r="G41" s="131"/>
      <c r="H41" s="132"/>
    </row>
    <row r="42" spans="1:8" ht="12.75" customHeight="1" x14ac:dyDescent="0.2">
      <c r="A42" s="119"/>
      <c r="B42" s="120"/>
      <c r="C42" s="120"/>
      <c r="D42" s="120"/>
      <c r="E42" s="133"/>
      <c r="F42" s="68" t="s">
        <v>122</v>
      </c>
      <c r="G42" s="131"/>
      <c r="H42" s="132"/>
    </row>
    <row r="43" spans="1:8" x14ac:dyDescent="0.2">
      <c r="A43" s="119"/>
      <c r="B43" s="120"/>
      <c r="C43" s="120"/>
      <c r="D43" s="120"/>
      <c r="E43" s="133"/>
      <c r="F43" s="68" t="s">
        <v>122</v>
      </c>
      <c r="G43" s="131"/>
      <c r="H43" s="132"/>
    </row>
    <row r="44" spans="1:8" x14ac:dyDescent="0.2">
      <c r="A44" s="119"/>
      <c r="B44" s="120"/>
      <c r="C44" s="120"/>
      <c r="D44" s="120"/>
      <c r="E44" s="133"/>
      <c r="F44" s="68" t="s">
        <v>122</v>
      </c>
      <c r="G44" s="416"/>
      <c r="H44" s="417"/>
    </row>
    <row r="45" spans="1:8" x14ac:dyDescent="0.2">
      <c r="A45" s="134"/>
      <c r="B45" s="135" t="s">
        <v>230</v>
      </c>
      <c r="C45" s="135"/>
      <c r="D45" s="136"/>
      <c r="E45" s="137"/>
      <c r="F45" s="68" t="s">
        <v>122</v>
      </c>
      <c r="G45" s="418"/>
      <c r="H45" s="419"/>
    </row>
    <row r="49" spans="1:8" ht="15.75" x14ac:dyDescent="0.2">
      <c r="A49" s="411" t="s">
        <v>907</v>
      </c>
      <c r="B49" s="411"/>
      <c r="C49" s="411"/>
      <c r="D49" s="411"/>
      <c r="E49" s="411"/>
      <c r="F49" s="411"/>
      <c r="G49" s="411"/>
      <c r="H49" s="411"/>
    </row>
    <row r="50" spans="1:8" ht="36" x14ac:dyDescent="0.2">
      <c r="A50" s="85"/>
      <c r="B50" s="86" t="s">
        <v>131</v>
      </c>
      <c r="C50" s="86"/>
      <c r="D50" s="87" t="s">
        <v>908</v>
      </c>
      <c r="E50" s="88"/>
      <c r="F50" s="89" t="s">
        <v>133</v>
      </c>
      <c r="G50" s="90" t="s">
        <v>870</v>
      </c>
      <c r="H50" s="91"/>
    </row>
    <row r="51" spans="1:8" x14ac:dyDescent="0.2">
      <c r="A51" s="92"/>
      <c r="B51" s="93" t="s">
        <v>135</v>
      </c>
      <c r="C51" s="94"/>
      <c r="D51" s="427"/>
      <c r="E51" s="428"/>
      <c r="F51" s="429"/>
      <c r="G51" s="430"/>
      <c r="H51" s="91"/>
    </row>
    <row r="52" spans="1:8" x14ac:dyDescent="0.2">
      <c r="A52" s="95"/>
      <c r="B52" s="93" t="s">
        <v>137</v>
      </c>
      <c r="C52" s="94"/>
      <c r="D52" s="427"/>
      <c r="E52" s="428"/>
      <c r="F52" s="429"/>
      <c r="G52" s="430"/>
      <c r="H52" s="91"/>
    </row>
    <row r="53" spans="1:8" x14ac:dyDescent="0.2">
      <c r="A53" s="95"/>
      <c r="B53" s="93" t="s">
        <v>139</v>
      </c>
      <c r="C53" s="96"/>
      <c r="D53" s="444"/>
      <c r="E53" s="444"/>
      <c r="F53" s="444"/>
      <c r="G53" s="444"/>
      <c r="H53" s="91"/>
    </row>
    <row r="54" spans="1:8" x14ac:dyDescent="0.2">
      <c r="A54" s="97"/>
      <c r="B54" s="98" t="s">
        <v>141</v>
      </c>
      <c r="C54" s="99"/>
      <c r="D54" s="431"/>
      <c r="E54" s="429"/>
      <c r="F54" s="429"/>
      <c r="G54" s="430"/>
      <c r="H54" s="100"/>
    </row>
    <row r="55" spans="1:8" x14ac:dyDescent="0.2">
      <c r="A55" s="101"/>
      <c r="B55" s="102" t="s">
        <v>143</v>
      </c>
      <c r="C55" s="102"/>
      <c r="D55" s="103"/>
      <c r="E55" s="104"/>
      <c r="F55" s="105" t="s">
        <v>145</v>
      </c>
      <c r="G55" s="106"/>
      <c r="H55" s="107"/>
    </row>
    <row r="56" spans="1:8" x14ac:dyDescent="0.2">
      <c r="A56" s="108"/>
      <c r="B56" s="109" t="s">
        <v>146</v>
      </c>
      <c r="C56" s="109"/>
      <c r="D56" s="110" t="s">
        <v>147</v>
      </c>
      <c r="E56" s="111"/>
      <c r="F56" s="112" t="s">
        <v>148</v>
      </c>
      <c r="G56" s="113" t="s">
        <v>821</v>
      </c>
      <c r="H56" s="114"/>
    </row>
    <row r="57" spans="1:8" ht="25.5" x14ac:dyDescent="0.2">
      <c r="A57" s="115" t="s">
        <v>150</v>
      </c>
      <c r="B57" s="116" t="s">
        <v>151</v>
      </c>
      <c r="C57" s="116"/>
      <c r="D57" s="116" t="s">
        <v>153</v>
      </c>
      <c r="E57" s="116"/>
      <c r="F57" s="117" t="s">
        <v>113</v>
      </c>
      <c r="G57" s="423" t="s">
        <v>155</v>
      </c>
      <c r="H57" s="424"/>
    </row>
    <row r="58" spans="1:8" x14ac:dyDescent="0.2">
      <c r="A58" s="119">
        <v>1</v>
      </c>
      <c r="B58" s="125" t="s">
        <v>871</v>
      </c>
      <c r="C58" s="125"/>
      <c r="D58" s="126" t="s">
        <v>872</v>
      </c>
      <c r="E58" s="121"/>
      <c r="F58" s="68" t="s">
        <v>122</v>
      </c>
      <c r="G58" s="425"/>
      <c r="H58" s="426"/>
    </row>
    <row r="59" spans="1:8" x14ac:dyDescent="0.2">
      <c r="A59" s="119">
        <v>2</v>
      </c>
      <c r="B59" s="125" t="s">
        <v>873</v>
      </c>
      <c r="C59" s="125"/>
      <c r="D59" s="126" t="s">
        <v>161</v>
      </c>
      <c r="E59" s="121"/>
      <c r="F59" s="68" t="s">
        <v>122</v>
      </c>
      <c r="G59" s="445"/>
      <c r="H59" s="446"/>
    </row>
    <row r="60" spans="1:8" ht="24" x14ac:dyDescent="0.2">
      <c r="A60" s="119">
        <v>3</v>
      </c>
      <c r="B60" s="125" t="s">
        <v>909</v>
      </c>
      <c r="C60" s="125"/>
      <c r="D60" s="126" t="s">
        <v>875</v>
      </c>
      <c r="E60" s="121"/>
      <c r="F60" s="68" t="s">
        <v>122</v>
      </c>
      <c r="G60" s="127"/>
      <c r="H60" s="128"/>
    </row>
    <row r="61" spans="1:8" x14ac:dyDescent="0.2">
      <c r="A61" s="119"/>
      <c r="B61" s="125"/>
      <c r="C61" s="125"/>
      <c r="D61" s="143" t="s">
        <v>876</v>
      </c>
      <c r="E61" s="144"/>
      <c r="F61" s="68" t="s">
        <v>122</v>
      </c>
      <c r="G61" s="127"/>
      <c r="H61" s="128"/>
    </row>
    <row r="62" spans="1:8" x14ac:dyDescent="0.2">
      <c r="A62" s="119"/>
      <c r="B62" s="125"/>
      <c r="C62" s="125"/>
      <c r="D62" s="143" t="s">
        <v>877</v>
      </c>
      <c r="E62" s="144"/>
      <c r="F62" s="68" t="s">
        <v>122</v>
      </c>
      <c r="G62" s="127"/>
      <c r="H62" s="128"/>
    </row>
    <row r="63" spans="1:8" x14ac:dyDescent="0.2">
      <c r="A63" s="119"/>
      <c r="B63" s="125"/>
      <c r="C63" s="125"/>
      <c r="D63" s="143" t="s">
        <v>878</v>
      </c>
      <c r="E63" s="144"/>
      <c r="F63" s="68" t="s">
        <v>122</v>
      </c>
      <c r="G63" s="127"/>
      <c r="H63" s="128"/>
    </row>
    <row r="64" spans="1:8" x14ac:dyDescent="0.2">
      <c r="A64" s="119"/>
      <c r="B64" s="125"/>
      <c r="C64" s="125"/>
      <c r="D64" s="143" t="s">
        <v>879</v>
      </c>
      <c r="E64" s="144"/>
      <c r="F64" s="68" t="s">
        <v>122</v>
      </c>
      <c r="G64" s="127"/>
      <c r="H64" s="128"/>
    </row>
    <row r="65" spans="1:8" x14ac:dyDescent="0.2">
      <c r="A65" s="119"/>
      <c r="B65" s="125"/>
      <c r="C65" s="125"/>
      <c r="D65" s="143" t="s">
        <v>880</v>
      </c>
      <c r="E65" s="144"/>
      <c r="F65" s="68" t="s">
        <v>122</v>
      </c>
      <c r="G65" s="127"/>
      <c r="H65" s="128"/>
    </row>
    <row r="66" spans="1:8" x14ac:dyDescent="0.2">
      <c r="A66" s="119"/>
      <c r="B66" s="125"/>
      <c r="C66" s="125"/>
      <c r="D66" s="143" t="s">
        <v>881</v>
      </c>
      <c r="E66" s="144"/>
      <c r="F66" s="68" t="s">
        <v>122</v>
      </c>
      <c r="G66" s="127"/>
      <c r="H66" s="128"/>
    </row>
    <row r="67" spans="1:8" x14ac:dyDescent="0.2">
      <c r="A67" s="119"/>
      <c r="B67" s="125"/>
      <c r="C67" s="125"/>
      <c r="D67" s="143" t="s">
        <v>882</v>
      </c>
      <c r="E67" s="144"/>
      <c r="F67" s="68" t="s">
        <v>122</v>
      </c>
      <c r="G67" s="127"/>
      <c r="H67" s="128"/>
    </row>
    <row r="68" spans="1:8" x14ac:dyDescent="0.2">
      <c r="A68" s="119"/>
      <c r="B68" s="125"/>
      <c r="C68" s="125"/>
      <c r="D68" s="143" t="s">
        <v>883</v>
      </c>
      <c r="E68" s="144"/>
      <c r="F68" s="68" t="s">
        <v>122</v>
      </c>
      <c r="G68" s="127"/>
      <c r="H68" s="128"/>
    </row>
    <row r="69" spans="1:8" x14ac:dyDescent="0.2">
      <c r="A69" s="119"/>
      <c r="B69" s="125"/>
      <c r="C69" s="125"/>
      <c r="D69" s="143" t="s">
        <v>884</v>
      </c>
      <c r="E69" s="144"/>
      <c r="F69" s="68" t="s">
        <v>122</v>
      </c>
      <c r="G69" s="127"/>
      <c r="H69" s="128"/>
    </row>
    <row r="70" spans="1:8" x14ac:dyDescent="0.2">
      <c r="A70" s="119">
        <v>4</v>
      </c>
      <c r="B70" s="125" t="s">
        <v>885</v>
      </c>
      <c r="C70" s="125"/>
      <c r="D70" s="143" t="s">
        <v>886</v>
      </c>
      <c r="E70" s="144"/>
      <c r="F70" s="68" t="s">
        <v>122</v>
      </c>
      <c r="G70" s="416"/>
      <c r="H70" s="417"/>
    </row>
    <row r="71" spans="1:8" ht="36" x14ac:dyDescent="0.2">
      <c r="A71" s="119">
        <v>5</v>
      </c>
      <c r="B71" s="125" t="s">
        <v>887</v>
      </c>
      <c r="C71" s="125"/>
      <c r="D71" s="143" t="s">
        <v>888</v>
      </c>
      <c r="E71" s="144"/>
      <c r="F71" s="68" t="s">
        <v>122</v>
      </c>
      <c r="G71" s="131"/>
      <c r="H71" s="132"/>
    </row>
    <row r="72" spans="1:8" x14ac:dyDescent="0.2">
      <c r="A72" s="119">
        <v>6</v>
      </c>
      <c r="B72" s="142" t="s">
        <v>889</v>
      </c>
      <c r="C72" s="120"/>
      <c r="D72" s="120" t="s">
        <v>890</v>
      </c>
      <c r="E72" s="133"/>
      <c r="F72" s="68" t="s">
        <v>122</v>
      </c>
      <c r="G72" s="416"/>
      <c r="H72" s="417"/>
    </row>
    <row r="73" spans="1:8" ht="25.5" x14ac:dyDescent="0.2">
      <c r="A73" s="119">
        <v>7</v>
      </c>
      <c r="B73" s="142" t="s">
        <v>891</v>
      </c>
      <c r="C73" s="120"/>
      <c r="D73" s="120" t="s">
        <v>892</v>
      </c>
      <c r="E73" s="133"/>
      <c r="F73" s="68" t="s">
        <v>122</v>
      </c>
      <c r="G73" s="131"/>
      <c r="H73" s="132"/>
    </row>
    <row r="74" spans="1:8" x14ac:dyDescent="0.2">
      <c r="A74" s="119">
        <v>8</v>
      </c>
      <c r="B74" s="142" t="s">
        <v>893</v>
      </c>
      <c r="C74" s="120"/>
      <c r="D74" s="120" t="s">
        <v>894</v>
      </c>
      <c r="E74" s="133"/>
      <c r="F74" s="68" t="s">
        <v>122</v>
      </c>
      <c r="G74" s="131"/>
      <c r="H74" s="132"/>
    </row>
    <row r="75" spans="1:8" ht="25.5" x14ac:dyDescent="0.2">
      <c r="A75" s="119">
        <v>9</v>
      </c>
      <c r="B75" s="142" t="s">
        <v>895</v>
      </c>
      <c r="C75" s="120"/>
      <c r="D75" s="120" t="s">
        <v>896</v>
      </c>
      <c r="E75" s="133"/>
      <c r="F75" s="68" t="s">
        <v>122</v>
      </c>
      <c r="G75" s="131"/>
      <c r="H75" s="132"/>
    </row>
    <row r="76" spans="1:8" ht="25.5" x14ac:dyDescent="0.2">
      <c r="A76" s="119">
        <v>10</v>
      </c>
      <c r="B76" s="120" t="s">
        <v>897</v>
      </c>
      <c r="C76" s="120"/>
      <c r="D76" s="120" t="s">
        <v>197</v>
      </c>
      <c r="E76" s="133"/>
      <c r="F76" s="68" t="s">
        <v>122</v>
      </c>
      <c r="G76" s="131"/>
      <c r="H76" s="132"/>
    </row>
    <row r="77" spans="1:8" x14ac:dyDescent="0.2">
      <c r="A77" s="119">
        <v>11</v>
      </c>
      <c r="B77" s="142" t="s">
        <v>898</v>
      </c>
      <c r="C77" s="120"/>
      <c r="D77" s="120" t="s">
        <v>852</v>
      </c>
      <c r="E77" s="133"/>
      <c r="F77" s="68" t="s">
        <v>122</v>
      </c>
      <c r="G77" s="131"/>
      <c r="H77" s="132"/>
    </row>
    <row r="78" spans="1:8" x14ac:dyDescent="0.2">
      <c r="A78" s="119">
        <v>12</v>
      </c>
      <c r="B78" s="120" t="s">
        <v>910</v>
      </c>
      <c r="C78" s="120"/>
      <c r="D78" s="120" t="s">
        <v>911</v>
      </c>
      <c r="E78" s="133"/>
      <c r="F78" s="68"/>
      <c r="G78" s="131"/>
      <c r="H78" s="132"/>
    </row>
    <row r="79" spans="1:8" x14ac:dyDescent="0.2">
      <c r="A79" s="119">
        <v>13</v>
      </c>
      <c r="B79" s="120" t="s">
        <v>899</v>
      </c>
      <c r="C79" s="120"/>
      <c r="D79" s="120" t="s">
        <v>900</v>
      </c>
      <c r="E79" s="133"/>
      <c r="F79" s="68" t="s">
        <v>122</v>
      </c>
      <c r="G79" s="131"/>
      <c r="H79" s="132"/>
    </row>
    <row r="80" spans="1:8" x14ac:dyDescent="0.2">
      <c r="A80" s="119">
        <v>14</v>
      </c>
      <c r="B80" s="120" t="s">
        <v>901</v>
      </c>
      <c r="C80" s="120"/>
      <c r="D80" s="120" t="s">
        <v>900</v>
      </c>
      <c r="E80" s="133"/>
      <c r="F80" s="68" t="s">
        <v>122</v>
      </c>
      <c r="G80" s="131"/>
      <c r="H80" s="132"/>
    </row>
    <row r="81" spans="1:8" x14ac:dyDescent="0.2">
      <c r="A81" s="119">
        <v>15</v>
      </c>
      <c r="B81" s="142" t="s">
        <v>902</v>
      </c>
      <c r="C81" s="120"/>
      <c r="D81" s="120" t="s">
        <v>903</v>
      </c>
      <c r="E81" s="133"/>
      <c r="F81" s="68" t="s">
        <v>122</v>
      </c>
      <c r="G81" s="131"/>
      <c r="H81" s="132"/>
    </row>
    <row r="82" spans="1:8" ht="25.5" x14ac:dyDescent="0.2">
      <c r="A82" s="119">
        <v>16</v>
      </c>
      <c r="B82" s="142" t="s">
        <v>904</v>
      </c>
      <c r="C82" s="120"/>
      <c r="D82" s="120" t="s">
        <v>905</v>
      </c>
      <c r="E82" s="133"/>
      <c r="F82" s="68" t="s">
        <v>122</v>
      </c>
      <c r="G82" s="416"/>
      <c r="H82" s="417"/>
    </row>
    <row r="83" spans="1:8" x14ac:dyDescent="0.2">
      <c r="A83" s="119">
        <v>17</v>
      </c>
      <c r="B83" s="142" t="s">
        <v>853</v>
      </c>
      <c r="C83" s="120"/>
      <c r="D83" s="120" t="s">
        <v>906</v>
      </c>
      <c r="E83" s="133"/>
      <c r="F83" s="68" t="s">
        <v>122</v>
      </c>
      <c r="G83" s="416"/>
      <c r="H83" s="417"/>
    </row>
    <row r="84" spans="1:8" x14ac:dyDescent="0.2">
      <c r="A84" s="119"/>
      <c r="B84" s="120"/>
      <c r="C84" s="120"/>
      <c r="D84" s="120"/>
      <c r="E84" s="133"/>
      <c r="F84" s="68" t="s">
        <v>122</v>
      </c>
      <c r="G84" s="416"/>
      <c r="H84" s="417"/>
    </row>
    <row r="85" spans="1:8" x14ac:dyDescent="0.2">
      <c r="A85" s="119"/>
      <c r="B85" s="120"/>
      <c r="C85" s="120"/>
      <c r="D85" s="120"/>
      <c r="E85" s="133"/>
      <c r="F85" s="68" t="s">
        <v>122</v>
      </c>
      <c r="G85" s="416"/>
      <c r="H85" s="417"/>
    </row>
    <row r="86" spans="1:8" x14ac:dyDescent="0.2">
      <c r="A86" s="119"/>
      <c r="B86" s="120"/>
      <c r="C86" s="120"/>
      <c r="D86" s="120"/>
      <c r="E86" s="133"/>
      <c r="F86" s="68" t="s">
        <v>122</v>
      </c>
      <c r="G86" s="131"/>
      <c r="H86" s="132"/>
    </row>
    <row r="87" spans="1:8" x14ac:dyDescent="0.2">
      <c r="A87" s="119"/>
      <c r="B87" s="120"/>
      <c r="C87" s="120"/>
      <c r="D87" s="120"/>
      <c r="E87" s="133"/>
      <c r="F87" s="68" t="s">
        <v>122</v>
      </c>
      <c r="G87" s="131"/>
      <c r="H87" s="132"/>
    </row>
    <row r="88" spans="1:8" x14ac:dyDescent="0.2">
      <c r="A88" s="119"/>
      <c r="B88" s="120"/>
      <c r="C88" s="120"/>
      <c r="D88" s="120"/>
      <c r="E88" s="133"/>
      <c r="F88" s="68" t="s">
        <v>122</v>
      </c>
      <c r="G88" s="131"/>
      <c r="H88" s="132"/>
    </row>
    <row r="89" spans="1:8" x14ac:dyDescent="0.2">
      <c r="A89" s="119"/>
      <c r="B89" s="120"/>
      <c r="C89" s="120"/>
      <c r="D89" s="120"/>
      <c r="E89" s="133"/>
      <c r="F89" s="68" t="s">
        <v>122</v>
      </c>
      <c r="G89" s="131"/>
      <c r="H89" s="132"/>
    </row>
    <row r="90" spans="1:8" x14ac:dyDescent="0.2">
      <c r="A90" s="119"/>
      <c r="B90" s="120"/>
      <c r="C90" s="120"/>
      <c r="D90" s="120"/>
      <c r="E90" s="133"/>
      <c r="F90" s="68" t="s">
        <v>122</v>
      </c>
      <c r="G90" s="131"/>
      <c r="H90" s="132"/>
    </row>
    <row r="91" spans="1:8" x14ac:dyDescent="0.2">
      <c r="A91" s="119"/>
      <c r="B91" s="120"/>
      <c r="C91" s="120"/>
      <c r="D91" s="120"/>
      <c r="E91" s="133"/>
      <c r="F91" s="68" t="s">
        <v>122</v>
      </c>
      <c r="G91" s="131"/>
      <c r="H91" s="132"/>
    </row>
    <row r="92" spans="1:8" x14ac:dyDescent="0.2">
      <c r="A92" s="119"/>
      <c r="B92" s="120"/>
      <c r="C92" s="120"/>
      <c r="D92" s="120"/>
      <c r="E92" s="133"/>
      <c r="F92" s="68" t="s">
        <v>122</v>
      </c>
      <c r="G92" s="131"/>
      <c r="H92" s="132"/>
    </row>
    <row r="93" spans="1:8" x14ac:dyDescent="0.2">
      <c r="A93" s="119"/>
      <c r="B93" s="120"/>
      <c r="C93" s="120"/>
      <c r="D93" s="120"/>
      <c r="E93" s="133"/>
      <c r="F93" s="68" t="s">
        <v>122</v>
      </c>
      <c r="G93" s="416"/>
      <c r="H93" s="417"/>
    </row>
    <row r="94" spans="1:8" x14ac:dyDescent="0.2">
      <c r="A94" s="134"/>
      <c r="B94" s="135" t="s">
        <v>230</v>
      </c>
      <c r="C94" s="135"/>
      <c r="D94" s="136"/>
      <c r="E94" s="137"/>
      <c r="F94" s="68" t="s">
        <v>122</v>
      </c>
      <c r="G94" s="418"/>
      <c r="H94" s="419"/>
    </row>
    <row r="98" spans="1:8" ht="15.75" x14ac:dyDescent="0.2">
      <c r="A98" s="411" t="s">
        <v>912</v>
      </c>
      <c r="B98" s="411"/>
      <c r="C98" s="411"/>
      <c r="D98" s="411"/>
      <c r="E98" s="411"/>
      <c r="F98" s="411"/>
      <c r="G98" s="411"/>
      <c r="H98" s="411"/>
    </row>
    <row r="99" spans="1:8" ht="36" x14ac:dyDescent="0.2">
      <c r="A99" s="85"/>
      <c r="B99" s="86" t="s">
        <v>131</v>
      </c>
      <c r="C99" s="86"/>
      <c r="D99" s="87" t="s">
        <v>913</v>
      </c>
      <c r="E99" s="88"/>
      <c r="F99" s="89" t="s">
        <v>133</v>
      </c>
      <c r="G99" s="90" t="s">
        <v>870</v>
      </c>
      <c r="H99" s="91"/>
    </row>
    <row r="100" spans="1:8" x14ac:dyDescent="0.2">
      <c r="A100" s="92"/>
      <c r="B100" s="93" t="s">
        <v>135</v>
      </c>
      <c r="C100" s="94"/>
      <c r="D100" s="427"/>
      <c r="E100" s="428"/>
      <c r="F100" s="429"/>
      <c r="G100" s="430"/>
      <c r="H100" s="91"/>
    </row>
    <row r="101" spans="1:8" x14ac:dyDescent="0.2">
      <c r="A101" s="95"/>
      <c r="B101" s="93" t="s">
        <v>137</v>
      </c>
      <c r="C101" s="94"/>
      <c r="D101" s="427"/>
      <c r="E101" s="428"/>
      <c r="F101" s="429"/>
      <c r="G101" s="430"/>
      <c r="H101" s="91"/>
    </row>
    <row r="102" spans="1:8" x14ac:dyDescent="0.2">
      <c r="A102" s="95"/>
      <c r="B102" s="93" t="s">
        <v>139</v>
      </c>
      <c r="C102" s="96"/>
      <c r="D102" s="444"/>
      <c r="E102" s="444"/>
      <c r="F102" s="444"/>
      <c r="G102" s="444"/>
      <c r="H102" s="91"/>
    </row>
    <row r="103" spans="1:8" x14ac:dyDescent="0.2">
      <c r="A103" s="97"/>
      <c r="B103" s="98" t="s">
        <v>141</v>
      </c>
      <c r="C103" s="99"/>
      <c r="D103" s="431"/>
      <c r="E103" s="429"/>
      <c r="F103" s="429"/>
      <c r="G103" s="430"/>
      <c r="H103" s="100"/>
    </row>
    <row r="104" spans="1:8" x14ac:dyDescent="0.2">
      <c r="A104" s="101"/>
      <c r="B104" s="102" t="s">
        <v>143</v>
      </c>
      <c r="C104" s="102"/>
      <c r="D104" s="103"/>
      <c r="E104" s="104"/>
      <c r="F104" s="105" t="s">
        <v>145</v>
      </c>
      <c r="G104" s="106"/>
      <c r="H104" s="107"/>
    </row>
    <row r="105" spans="1:8" x14ac:dyDescent="0.2">
      <c r="A105" s="108"/>
      <c r="B105" s="109" t="s">
        <v>146</v>
      </c>
      <c r="C105" s="109"/>
      <c r="D105" s="110" t="s">
        <v>147</v>
      </c>
      <c r="E105" s="111"/>
      <c r="F105" s="112" t="s">
        <v>148</v>
      </c>
      <c r="G105" s="113" t="s">
        <v>821</v>
      </c>
      <c r="H105" s="114"/>
    </row>
    <row r="106" spans="1:8" ht="25.5" x14ac:dyDescent="0.2">
      <c r="A106" s="115" t="s">
        <v>150</v>
      </c>
      <c r="B106" s="116" t="s">
        <v>151</v>
      </c>
      <c r="C106" s="116"/>
      <c r="D106" s="116" t="s">
        <v>153</v>
      </c>
      <c r="E106" s="116"/>
      <c r="F106" s="117" t="s">
        <v>113</v>
      </c>
      <c r="G106" s="423" t="s">
        <v>155</v>
      </c>
      <c r="H106" s="424"/>
    </row>
    <row r="107" spans="1:8" x14ac:dyDescent="0.2">
      <c r="A107" s="119">
        <v>1</v>
      </c>
      <c r="B107" s="125" t="s">
        <v>871</v>
      </c>
      <c r="C107" s="125"/>
      <c r="D107" s="126" t="s">
        <v>872</v>
      </c>
      <c r="E107" s="121"/>
      <c r="F107" s="68" t="s">
        <v>122</v>
      </c>
      <c r="G107" s="425"/>
      <c r="H107" s="426"/>
    </row>
    <row r="108" spans="1:8" x14ac:dyDescent="0.2">
      <c r="A108" s="119">
        <v>2</v>
      </c>
      <c r="B108" s="125" t="s">
        <v>873</v>
      </c>
      <c r="C108" s="125"/>
      <c r="D108" s="126" t="s">
        <v>161</v>
      </c>
      <c r="E108" s="121"/>
      <c r="F108" s="68" t="s">
        <v>122</v>
      </c>
      <c r="G108" s="445"/>
      <c r="H108" s="446"/>
    </row>
    <row r="109" spans="1:8" ht="24" x14ac:dyDescent="0.2">
      <c r="A109" s="119">
        <v>3</v>
      </c>
      <c r="B109" s="125" t="s">
        <v>909</v>
      </c>
      <c r="C109" s="125"/>
      <c r="D109" s="126" t="s">
        <v>875</v>
      </c>
      <c r="E109" s="121"/>
      <c r="F109" s="68" t="s">
        <v>122</v>
      </c>
      <c r="G109" s="127"/>
      <c r="H109" s="128"/>
    </row>
    <row r="110" spans="1:8" x14ac:dyDescent="0.2">
      <c r="A110" s="119"/>
      <c r="B110" s="125"/>
      <c r="C110" s="125"/>
      <c r="D110" s="143" t="s">
        <v>876</v>
      </c>
      <c r="E110" s="144"/>
      <c r="F110" s="68" t="s">
        <v>122</v>
      </c>
      <c r="G110" s="127"/>
      <c r="H110" s="128"/>
    </row>
    <row r="111" spans="1:8" x14ac:dyDescent="0.2">
      <c r="A111" s="119"/>
      <c r="B111" s="125"/>
      <c r="C111" s="125"/>
      <c r="D111" s="143" t="s">
        <v>877</v>
      </c>
      <c r="E111" s="144"/>
      <c r="F111" s="68" t="s">
        <v>122</v>
      </c>
      <c r="G111" s="127"/>
      <c r="H111" s="128"/>
    </row>
    <row r="112" spans="1:8" x14ac:dyDescent="0.2">
      <c r="A112" s="119"/>
      <c r="B112" s="125"/>
      <c r="C112" s="125"/>
      <c r="D112" s="143" t="s">
        <v>878</v>
      </c>
      <c r="E112" s="144"/>
      <c r="F112" s="68" t="s">
        <v>122</v>
      </c>
      <c r="G112" s="127"/>
      <c r="H112" s="128"/>
    </row>
    <row r="113" spans="1:8" x14ac:dyDescent="0.2">
      <c r="A113" s="119"/>
      <c r="B113" s="125"/>
      <c r="C113" s="125"/>
      <c r="D113" s="143" t="s">
        <v>879</v>
      </c>
      <c r="E113" s="144"/>
      <c r="F113" s="68" t="s">
        <v>122</v>
      </c>
      <c r="G113" s="127"/>
      <c r="H113" s="128"/>
    </row>
    <row r="114" spans="1:8" x14ac:dyDescent="0.2">
      <c r="A114" s="119"/>
      <c r="B114" s="125"/>
      <c r="C114" s="125"/>
      <c r="D114" s="143" t="s">
        <v>880</v>
      </c>
      <c r="E114" s="144"/>
      <c r="F114" s="68" t="s">
        <v>122</v>
      </c>
      <c r="G114" s="127"/>
      <c r="H114" s="128"/>
    </row>
    <row r="115" spans="1:8" x14ac:dyDescent="0.2">
      <c r="A115" s="119"/>
      <c r="B115" s="125"/>
      <c r="C115" s="125"/>
      <c r="D115" s="143" t="s">
        <v>881</v>
      </c>
      <c r="E115" s="144"/>
      <c r="F115" s="68" t="s">
        <v>122</v>
      </c>
      <c r="G115" s="127"/>
      <c r="H115" s="128"/>
    </row>
    <row r="116" spans="1:8" x14ac:dyDescent="0.2">
      <c r="A116" s="119"/>
      <c r="B116" s="125"/>
      <c r="C116" s="125"/>
      <c r="D116" s="143" t="s">
        <v>882</v>
      </c>
      <c r="E116" s="144"/>
      <c r="F116" s="68" t="s">
        <v>122</v>
      </c>
      <c r="G116" s="127"/>
      <c r="H116" s="128"/>
    </row>
    <row r="117" spans="1:8" x14ac:dyDescent="0.2">
      <c r="A117" s="119"/>
      <c r="B117" s="125"/>
      <c r="C117" s="125"/>
      <c r="D117" s="143" t="s">
        <v>883</v>
      </c>
      <c r="E117" s="144"/>
      <c r="F117" s="68" t="s">
        <v>122</v>
      </c>
      <c r="G117" s="127"/>
      <c r="H117" s="128"/>
    </row>
    <row r="118" spans="1:8" x14ac:dyDescent="0.2">
      <c r="A118" s="119"/>
      <c r="B118" s="125"/>
      <c r="C118" s="125"/>
      <c r="D118" s="143" t="s">
        <v>884</v>
      </c>
      <c r="E118" s="144"/>
      <c r="F118" s="68" t="s">
        <v>122</v>
      </c>
      <c r="G118" s="127"/>
      <c r="H118" s="128"/>
    </row>
    <row r="119" spans="1:8" x14ac:dyDescent="0.2">
      <c r="A119" s="119">
        <v>4</v>
      </c>
      <c r="B119" s="125" t="s">
        <v>885</v>
      </c>
      <c r="C119" s="125"/>
      <c r="D119" s="143" t="s">
        <v>886</v>
      </c>
      <c r="E119" s="144"/>
      <c r="F119" s="68" t="s">
        <v>122</v>
      </c>
      <c r="G119" s="416"/>
      <c r="H119" s="417"/>
    </row>
    <row r="120" spans="1:8" ht="36" x14ac:dyDescent="0.2">
      <c r="A120" s="119">
        <v>5</v>
      </c>
      <c r="B120" s="125" t="s">
        <v>887</v>
      </c>
      <c r="C120" s="125"/>
      <c r="D120" s="143" t="s">
        <v>888</v>
      </c>
      <c r="E120" s="144"/>
      <c r="F120" s="68" t="s">
        <v>122</v>
      </c>
      <c r="G120" s="131"/>
      <c r="H120" s="132"/>
    </row>
    <row r="121" spans="1:8" x14ac:dyDescent="0.2">
      <c r="A121" s="119">
        <v>6</v>
      </c>
      <c r="B121" s="142" t="s">
        <v>889</v>
      </c>
      <c r="C121" s="120"/>
      <c r="D121" s="120" t="s">
        <v>890</v>
      </c>
      <c r="E121" s="133"/>
      <c r="F121" s="68" t="s">
        <v>122</v>
      </c>
      <c r="G121" s="416"/>
      <c r="H121" s="417"/>
    </row>
    <row r="122" spans="1:8" ht="25.5" x14ac:dyDescent="0.2">
      <c r="A122" s="119">
        <v>7</v>
      </c>
      <c r="B122" s="142" t="s">
        <v>891</v>
      </c>
      <c r="C122" s="120"/>
      <c r="D122" s="120" t="s">
        <v>892</v>
      </c>
      <c r="E122" s="133"/>
      <c r="F122" s="68" t="s">
        <v>122</v>
      </c>
      <c r="G122" s="131"/>
      <c r="H122" s="132"/>
    </row>
    <row r="123" spans="1:8" x14ac:dyDescent="0.2">
      <c r="A123" s="119">
        <v>8</v>
      </c>
      <c r="B123" s="142" t="s">
        <v>893</v>
      </c>
      <c r="C123" s="120"/>
      <c r="D123" s="120" t="s">
        <v>894</v>
      </c>
      <c r="E123" s="133"/>
      <c r="F123" s="68" t="s">
        <v>122</v>
      </c>
      <c r="G123" s="131"/>
      <c r="H123" s="132"/>
    </row>
    <row r="124" spans="1:8" ht="25.5" x14ac:dyDescent="0.2">
      <c r="A124" s="119">
        <v>9</v>
      </c>
      <c r="B124" s="142" t="s">
        <v>895</v>
      </c>
      <c r="C124" s="120"/>
      <c r="D124" s="120" t="s">
        <v>896</v>
      </c>
      <c r="E124" s="133"/>
      <c r="F124" s="68" t="s">
        <v>122</v>
      </c>
      <c r="G124" s="131"/>
      <c r="H124" s="132"/>
    </row>
    <row r="125" spans="1:8" ht="25.5" x14ac:dyDescent="0.2">
      <c r="A125" s="119">
        <v>10</v>
      </c>
      <c r="B125" s="120" t="s">
        <v>897</v>
      </c>
      <c r="C125" s="120"/>
      <c r="D125" s="120" t="s">
        <v>197</v>
      </c>
      <c r="E125" s="133"/>
      <c r="F125" s="68" t="s">
        <v>122</v>
      </c>
      <c r="G125" s="131"/>
      <c r="H125" s="132"/>
    </row>
    <row r="126" spans="1:8" x14ac:dyDescent="0.2">
      <c r="A126" s="119">
        <v>11</v>
      </c>
      <c r="B126" s="142" t="s">
        <v>898</v>
      </c>
      <c r="C126" s="120"/>
      <c r="D126" s="120" t="s">
        <v>852</v>
      </c>
      <c r="E126" s="133"/>
      <c r="F126" s="68" t="s">
        <v>122</v>
      </c>
      <c r="G126" s="131"/>
      <c r="H126" s="132"/>
    </row>
    <row r="127" spans="1:8" x14ac:dyDescent="0.2">
      <c r="A127" s="119">
        <v>12</v>
      </c>
      <c r="B127" s="120" t="s">
        <v>914</v>
      </c>
      <c r="C127" s="120"/>
      <c r="D127" s="120" t="s">
        <v>915</v>
      </c>
      <c r="E127" s="133"/>
      <c r="F127" s="68"/>
      <c r="G127" s="131"/>
      <c r="H127" s="132"/>
    </row>
    <row r="128" spans="1:8" x14ac:dyDescent="0.2">
      <c r="A128" s="119">
        <v>13</v>
      </c>
      <c r="B128" s="120" t="s">
        <v>899</v>
      </c>
      <c r="C128" s="120"/>
      <c r="D128" s="120" t="s">
        <v>900</v>
      </c>
      <c r="E128" s="133"/>
      <c r="F128" s="68" t="s">
        <v>122</v>
      </c>
      <c r="G128" s="131"/>
      <c r="H128" s="132"/>
    </row>
    <row r="129" spans="1:8" x14ac:dyDescent="0.2">
      <c r="A129" s="119">
        <v>14</v>
      </c>
      <c r="B129" s="120" t="s">
        <v>901</v>
      </c>
      <c r="C129" s="120"/>
      <c r="D129" s="120" t="s">
        <v>900</v>
      </c>
      <c r="E129" s="133"/>
      <c r="F129" s="68" t="s">
        <v>122</v>
      </c>
      <c r="G129" s="131"/>
      <c r="H129" s="132"/>
    </row>
    <row r="130" spans="1:8" x14ac:dyDescent="0.2">
      <c r="A130" s="119">
        <v>15</v>
      </c>
      <c r="B130" s="142" t="s">
        <v>902</v>
      </c>
      <c r="C130" s="120"/>
      <c r="D130" s="120" t="s">
        <v>903</v>
      </c>
      <c r="E130" s="133"/>
      <c r="F130" s="68" t="s">
        <v>122</v>
      </c>
      <c r="G130" s="131"/>
      <c r="H130" s="132"/>
    </row>
    <row r="131" spans="1:8" ht="25.5" x14ac:dyDescent="0.2">
      <c r="A131" s="119">
        <v>16</v>
      </c>
      <c r="B131" s="142" t="s">
        <v>904</v>
      </c>
      <c r="C131" s="120"/>
      <c r="D131" s="120" t="s">
        <v>905</v>
      </c>
      <c r="E131" s="133"/>
      <c r="F131" s="68" t="s">
        <v>122</v>
      </c>
      <c r="G131" s="416"/>
      <c r="H131" s="417"/>
    </row>
    <row r="132" spans="1:8" x14ac:dyDescent="0.2">
      <c r="A132" s="119">
        <v>17</v>
      </c>
      <c r="B132" s="142" t="s">
        <v>853</v>
      </c>
      <c r="C132" s="120"/>
      <c r="D132" s="120" t="s">
        <v>906</v>
      </c>
      <c r="E132" s="133"/>
      <c r="F132" s="68" t="s">
        <v>122</v>
      </c>
      <c r="G132" s="416"/>
      <c r="H132" s="417"/>
    </row>
    <row r="133" spans="1:8" x14ac:dyDescent="0.2">
      <c r="A133" s="119"/>
      <c r="B133" s="120"/>
      <c r="C133" s="120"/>
      <c r="D133" s="120"/>
      <c r="E133" s="133"/>
      <c r="F133" s="68" t="s">
        <v>122</v>
      </c>
      <c r="G133" s="416"/>
      <c r="H133" s="417"/>
    </row>
    <row r="134" spans="1:8" x14ac:dyDescent="0.2">
      <c r="A134" s="119"/>
      <c r="B134" s="120"/>
      <c r="C134" s="120"/>
      <c r="D134" s="120"/>
      <c r="E134" s="133"/>
      <c r="F134" s="68" t="s">
        <v>122</v>
      </c>
      <c r="G134" s="416"/>
      <c r="H134" s="417"/>
    </row>
    <row r="135" spans="1:8" x14ac:dyDescent="0.2">
      <c r="A135" s="119"/>
      <c r="B135" s="120"/>
      <c r="C135" s="120"/>
      <c r="D135" s="120"/>
      <c r="E135" s="133"/>
      <c r="F135" s="68" t="s">
        <v>122</v>
      </c>
      <c r="G135" s="131"/>
      <c r="H135" s="132"/>
    </row>
    <row r="136" spans="1:8" x14ac:dyDescent="0.2">
      <c r="A136" s="119"/>
      <c r="B136" s="120"/>
      <c r="C136" s="120"/>
      <c r="D136" s="120"/>
      <c r="E136" s="133"/>
      <c r="F136" s="68" t="s">
        <v>122</v>
      </c>
      <c r="G136" s="131"/>
      <c r="H136" s="132"/>
    </row>
    <row r="137" spans="1:8" x14ac:dyDescent="0.2">
      <c r="A137" s="119"/>
      <c r="B137" s="120"/>
      <c r="C137" s="120"/>
      <c r="D137" s="120"/>
      <c r="E137" s="133"/>
      <c r="F137" s="68" t="s">
        <v>122</v>
      </c>
      <c r="G137" s="131"/>
      <c r="H137" s="132"/>
    </row>
    <row r="138" spans="1:8" x14ac:dyDescent="0.2">
      <c r="A138" s="119"/>
      <c r="B138" s="120"/>
      <c r="C138" s="120"/>
      <c r="D138" s="120"/>
      <c r="E138" s="133"/>
      <c r="F138" s="68" t="s">
        <v>122</v>
      </c>
      <c r="G138" s="131"/>
      <c r="H138" s="132"/>
    </row>
    <row r="139" spans="1:8" x14ac:dyDescent="0.2">
      <c r="A139" s="119"/>
      <c r="B139" s="120"/>
      <c r="C139" s="120"/>
      <c r="D139" s="120"/>
      <c r="E139" s="133"/>
      <c r="F139" s="68" t="s">
        <v>122</v>
      </c>
      <c r="G139" s="131"/>
      <c r="H139" s="132"/>
    </row>
    <row r="140" spans="1:8" x14ac:dyDescent="0.2">
      <c r="A140" s="119"/>
      <c r="B140" s="120"/>
      <c r="C140" s="120"/>
      <c r="D140" s="120"/>
      <c r="E140" s="133"/>
      <c r="F140" s="68" t="s">
        <v>122</v>
      </c>
      <c r="G140" s="131"/>
      <c r="H140" s="132"/>
    </row>
    <row r="141" spans="1:8" x14ac:dyDescent="0.2">
      <c r="A141" s="119"/>
      <c r="B141" s="120"/>
      <c r="C141" s="120"/>
      <c r="D141" s="120"/>
      <c r="E141" s="133"/>
      <c r="F141" s="68" t="s">
        <v>122</v>
      </c>
      <c r="G141" s="131"/>
      <c r="H141" s="132"/>
    </row>
    <row r="142" spans="1:8" x14ac:dyDescent="0.2">
      <c r="A142" s="119"/>
      <c r="B142" s="120"/>
      <c r="C142" s="120"/>
      <c r="D142" s="120"/>
      <c r="E142" s="133"/>
      <c r="F142" s="68" t="s">
        <v>122</v>
      </c>
      <c r="G142" s="416"/>
      <c r="H142" s="417"/>
    </row>
    <row r="143" spans="1:8" x14ac:dyDescent="0.2">
      <c r="A143" s="134"/>
      <c r="B143" s="135" t="s">
        <v>230</v>
      </c>
      <c r="C143" s="135"/>
      <c r="D143" s="136"/>
      <c r="E143" s="137"/>
      <c r="F143" s="68" t="s">
        <v>122</v>
      </c>
      <c r="G143" s="418"/>
      <c r="H143" s="419"/>
    </row>
    <row r="148" spans="1:8" ht="15.75" x14ac:dyDescent="0.2">
      <c r="A148" s="411" t="s">
        <v>916</v>
      </c>
      <c r="B148" s="411"/>
      <c r="C148" s="411"/>
      <c r="D148" s="411"/>
      <c r="E148" s="411"/>
      <c r="F148" s="411"/>
      <c r="G148" s="411"/>
      <c r="H148" s="411"/>
    </row>
    <row r="149" spans="1:8" ht="48" x14ac:dyDescent="0.2">
      <c r="A149" s="85"/>
      <c r="B149" s="86" t="s">
        <v>131</v>
      </c>
      <c r="C149" s="86"/>
      <c r="D149" s="87" t="s">
        <v>917</v>
      </c>
      <c r="E149" s="88"/>
      <c r="F149" s="89" t="s">
        <v>133</v>
      </c>
      <c r="G149" s="90" t="s">
        <v>870</v>
      </c>
      <c r="H149" s="91"/>
    </row>
    <row r="150" spans="1:8" x14ac:dyDescent="0.2">
      <c r="A150" s="92"/>
      <c r="B150" s="93" t="s">
        <v>135</v>
      </c>
      <c r="C150" s="94"/>
      <c r="D150" s="427"/>
      <c r="E150" s="428"/>
      <c r="F150" s="429"/>
      <c r="G150" s="430"/>
      <c r="H150" s="91"/>
    </row>
    <row r="151" spans="1:8" x14ac:dyDescent="0.2">
      <c r="A151" s="95"/>
      <c r="B151" s="93" t="s">
        <v>137</v>
      </c>
      <c r="C151" s="94"/>
      <c r="D151" s="427"/>
      <c r="E151" s="428"/>
      <c r="F151" s="429"/>
      <c r="G151" s="430"/>
      <c r="H151" s="91"/>
    </row>
    <row r="152" spans="1:8" x14ac:dyDescent="0.2">
      <c r="A152" s="95"/>
      <c r="B152" s="93" t="s">
        <v>139</v>
      </c>
      <c r="C152" s="96"/>
      <c r="D152" s="444"/>
      <c r="E152" s="444"/>
      <c r="F152" s="444"/>
      <c r="G152" s="444"/>
      <c r="H152" s="91"/>
    </row>
    <row r="153" spans="1:8" x14ac:dyDescent="0.2">
      <c r="A153" s="97"/>
      <c r="B153" s="98" t="s">
        <v>141</v>
      </c>
      <c r="C153" s="99"/>
      <c r="D153" s="431"/>
      <c r="E153" s="429"/>
      <c r="F153" s="429"/>
      <c r="G153" s="430"/>
      <c r="H153" s="100"/>
    </row>
    <row r="154" spans="1:8" x14ac:dyDescent="0.2">
      <c r="A154" s="101"/>
      <c r="B154" s="102" t="s">
        <v>143</v>
      </c>
      <c r="C154" s="102"/>
      <c r="D154" s="103"/>
      <c r="E154" s="104"/>
      <c r="F154" s="105" t="s">
        <v>145</v>
      </c>
      <c r="G154" s="106"/>
      <c r="H154" s="107"/>
    </row>
    <row r="155" spans="1:8" x14ac:dyDescent="0.2">
      <c r="A155" s="108"/>
      <c r="B155" s="109" t="s">
        <v>146</v>
      </c>
      <c r="C155" s="109"/>
      <c r="D155" s="110" t="s">
        <v>147</v>
      </c>
      <c r="E155" s="111"/>
      <c r="F155" s="112" t="s">
        <v>148</v>
      </c>
      <c r="G155" s="113" t="s">
        <v>821</v>
      </c>
      <c r="H155" s="114"/>
    </row>
    <row r="156" spans="1:8" ht="25.5" x14ac:dyDescent="0.2">
      <c r="A156" s="115" t="s">
        <v>150</v>
      </c>
      <c r="B156" s="116" t="s">
        <v>151</v>
      </c>
      <c r="C156" s="116"/>
      <c r="D156" s="116" t="s">
        <v>153</v>
      </c>
      <c r="E156" s="116"/>
      <c r="F156" s="117" t="s">
        <v>113</v>
      </c>
      <c r="G156" s="423" t="s">
        <v>155</v>
      </c>
      <c r="H156" s="424"/>
    </row>
    <row r="157" spans="1:8" x14ac:dyDescent="0.2">
      <c r="A157" s="119">
        <v>1</v>
      </c>
      <c r="B157" s="125" t="s">
        <v>871</v>
      </c>
      <c r="C157" s="125"/>
      <c r="D157" s="126" t="s">
        <v>872</v>
      </c>
      <c r="E157" s="121"/>
      <c r="F157" s="68" t="s">
        <v>122</v>
      </c>
      <c r="G157" s="425"/>
      <c r="H157" s="426"/>
    </row>
    <row r="158" spans="1:8" x14ac:dyDescent="0.2">
      <c r="A158" s="119">
        <v>2</v>
      </c>
      <c r="B158" s="125" t="s">
        <v>873</v>
      </c>
      <c r="C158" s="125"/>
      <c r="D158" s="126" t="s">
        <v>161</v>
      </c>
      <c r="E158" s="121"/>
      <c r="F158" s="68" t="s">
        <v>122</v>
      </c>
      <c r="G158" s="445"/>
      <c r="H158" s="446"/>
    </row>
    <row r="159" spans="1:8" ht="24" x14ac:dyDescent="0.2">
      <c r="A159" s="119">
        <v>3</v>
      </c>
      <c r="B159" s="125" t="s">
        <v>909</v>
      </c>
      <c r="C159" s="125"/>
      <c r="D159" s="126" t="s">
        <v>875</v>
      </c>
      <c r="E159" s="121"/>
      <c r="F159" s="68" t="s">
        <v>122</v>
      </c>
      <c r="G159" s="127"/>
      <c r="H159" s="128"/>
    </row>
    <row r="160" spans="1:8" x14ac:dyDescent="0.2">
      <c r="A160" s="119"/>
      <c r="B160" s="125"/>
      <c r="C160" s="125"/>
      <c r="D160" s="143" t="s">
        <v>876</v>
      </c>
      <c r="E160" s="144"/>
      <c r="F160" s="68" t="s">
        <v>122</v>
      </c>
      <c r="G160" s="127"/>
      <c r="H160" s="128"/>
    </row>
    <row r="161" spans="1:8" x14ac:dyDescent="0.2">
      <c r="A161" s="119"/>
      <c r="B161" s="125"/>
      <c r="C161" s="125"/>
      <c r="D161" s="143" t="s">
        <v>877</v>
      </c>
      <c r="E161" s="144"/>
      <c r="F161" s="68" t="s">
        <v>122</v>
      </c>
      <c r="G161" s="127"/>
      <c r="H161" s="128"/>
    </row>
    <row r="162" spans="1:8" x14ac:dyDescent="0.2">
      <c r="A162" s="119"/>
      <c r="B162" s="125"/>
      <c r="C162" s="125"/>
      <c r="D162" s="143" t="s">
        <v>878</v>
      </c>
      <c r="E162" s="144"/>
      <c r="F162" s="68" t="s">
        <v>122</v>
      </c>
      <c r="G162" s="127"/>
      <c r="H162" s="128"/>
    </row>
    <row r="163" spans="1:8" x14ac:dyDescent="0.2">
      <c r="A163" s="119"/>
      <c r="B163" s="125"/>
      <c r="C163" s="125"/>
      <c r="D163" s="143" t="s">
        <v>879</v>
      </c>
      <c r="E163" s="144"/>
      <c r="F163" s="68" t="s">
        <v>122</v>
      </c>
      <c r="G163" s="127"/>
      <c r="H163" s="128"/>
    </row>
    <row r="164" spans="1:8" x14ac:dyDescent="0.2">
      <c r="A164" s="119"/>
      <c r="B164" s="125"/>
      <c r="C164" s="125"/>
      <c r="D164" s="143" t="s">
        <v>880</v>
      </c>
      <c r="E164" s="144"/>
      <c r="F164" s="68" t="s">
        <v>122</v>
      </c>
      <c r="G164" s="127"/>
      <c r="H164" s="128"/>
    </row>
    <row r="165" spans="1:8" x14ac:dyDescent="0.2">
      <c r="A165" s="119"/>
      <c r="B165" s="125"/>
      <c r="C165" s="125"/>
      <c r="D165" s="143" t="s">
        <v>881</v>
      </c>
      <c r="E165" s="144"/>
      <c r="F165" s="68" t="s">
        <v>122</v>
      </c>
      <c r="G165" s="127"/>
      <c r="H165" s="128"/>
    </row>
    <row r="166" spans="1:8" x14ac:dyDescent="0.2">
      <c r="A166" s="119"/>
      <c r="B166" s="125"/>
      <c r="C166" s="125"/>
      <c r="D166" s="143" t="s">
        <v>882</v>
      </c>
      <c r="E166" s="144"/>
      <c r="F166" s="68" t="s">
        <v>122</v>
      </c>
      <c r="G166" s="127"/>
      <c r="H166" s="128"/>
    </row>
    <row r="167" spans="1:8" x14ac:dyDescent="0.2">
      <c r="A167" s="119"/>
      <c r="B167" s="125"/>
      <c r="C167" s="125"/>
      <c r="D167" s="143" t="s">
        <v>883</v>
      </c>
      <c r="E167" s="144"/>
      <c r="F167" s="68" t="s">
        <v>122</v>
      </c>
      <c r="G167" s="127"/>
      <c r="H167" s="128"/>
    </row>
    <row r="168" spans="1:8" x14ac:dyDescent="0.2">
      <c r="A168" s="119"/>
      <c r="B168" s="125"/>
      <c r="C168" s="125"/>
      <c r="D168" s="143" t="s">
        <v>884</v>
      </c>
      <c r="E168" s="144"/>
      <c r="F168" s="68" t="s">
        <v>122</v>
      </c>
      <c r="G168" s="127"/>
      <c r="H168" s="128"/>
    </row>
    <row r="169" spans="1:8" x14ac:dyDescent="0.2">
      <c r="A169" s="119">
        <v>4</v>
      </c>
      <c r="B169" s="125" t="s">
        <v>885</v>
      </c>
      <c r="C169" s="125"/>
      <c r="D169" s="143" t="s">
        <v>886</v>
      </c>
      <c r="E169" s="144"/>
      <c r="F169" s="68" t="s">
        <v>122</v>
      </c>
      <c r="G169" s="416"/>
      <c r="H169" s="417"/>
    </row>
    <row r="170" spans="1:8" ht="36" x14ac:dyDescent="0.2">
      <c r="A170" s="119">
        <v>5</v>
      </c>
      <c r="B170" s="125" t="s">
        <v>887</v>
      </c>
      <c r="C170" s="125"/>
      <c r="D170" s="143" t="s">
        <v>888</v>
      </c>
      <c r="E170" s="144"/>
      <c r="F170" s="68" t="s">
        <v>122</v>
      </c>
      <c r="G170" s="131"/>
      <c r="H170" s="132"/>
    </row>
    <row r="171" spans="1:8" x14ac:dyDescent="0.2">
      <c r="A171" s="119">
        <v>6</v>
      </c>
      <c r="B171" s="142" t="s">
        <v>889</v>
      </c>
      <c r="C171" s="120"/>
      <c r="D171" s="120" t="s">
        <v>890</v>
      </c>
      <c r="E171" s="133"/>
      <c r="F171" s="68" t="s">
        <v>122</v>
      </c>
      <c r="G171" s="416"/>
      <c r="H171" s="417"/>
    </row>
    <row r="172" spans="1:8" ht="25.5" x14ac:dyDescent="0.2">
      <c r="A172" s="119">
        <v>7</v>
      </c>
      <c r="B172" s="142" t="s">
        <v>891</v>
      </c>
      <c r="C172" s="120"/>
      <c r="D172" s="120" t="s">
        <v>892</v>
      </c>
      <c r="E172" s="133"/>
      <c r="F172" s="68" t="s">
        <v>122</v>
      </c>
      <c r="G172" s="131"/>
      <c r="H172" s="132"/>
    </row>
    <row r="173" spans="1:8" x14ac:dyDescent="0.2">
      <c r="A173" s="119">
        <v>8</v>
      </c>
      <c r="B173" s="142" t="s">
        <v>893</v>
      </c>
      <c r="C173" s="120"/>
      <c r="D173" s="120" t="s">
        <v>894</v>
      </c>
      <c r="E173" s="133"/>
      <c r="F173" s="68" t="s">
        <v>122</v>
      </c>
      <c r="G173" s="131"/>
      <c r="H173" s="132"/>
    </row>
    <row r="174" spans="1:8" ht="25.5" x14ac:dyDescent="0.2">
      <c r="A174" s="119">
        <v>9</v>
      </c>
      <c r="B174" s="142" t="s">
        <v>895</v>
      </c>
      <c r="C174" s="120"/>
      <c r="D174" s="120" t="s">
        <v>896</v>
      </c>
      <c r="E174" s="133"/>
      <c r="F174" s="68" t="s">
        <v>122</v>
      </c>
      <c r="G174" s="131"/>
      <c r="H174" s="132"/>
    </row>
    <row r="175" spans="1:8" ht="25.5" x14ac:dyDescent="0.2">
      <c r="A175" s="119">
        <v>10</v>
      </c>
      <c r="B175" s="120" t="s">
        <v>897</v>
      </c>
      <c r="C175" s="120"/>
      <c r="D175" s="120" t="s">
        <v>197</v>
      </c>
      <c r="E175" s="133"/>
      <c r="F175" s="68" t="s">
        <v>122</v>
      </c>
      <c r="G175" s="131"/>
      <c r="H175" s="132"/>
    </row>
    <row r="176" spans="1:8" x14ac:dyDescent="0.2">
      <c r="A176" s="119">
        <v>11</v>
      </c>
      <c r="B176" s="142" t="s">
        <v>898</v>
      </c>
      <c r="C176" s="120"/>
      <c r="D176" s="120" t="s">
        <v>852</v>
      </c>
      <c r="E176" s="133"/>
      <c r="F176" s="68" t="s">
        <v>122</v>
      </c>
      <c r="G176" s="131"/>
      <c r="H176" s="132"/>
    </row>
    <row r="177" spans="1:8" x14ac:dyDescent="0.2">
      <c r="A177" s="119">
        <v>12</v>
      </c>
      <c r="B177" s="120" t="s">
        <v>910</v>
      </c>
      <c r="C177" s="120"/>
      <c r="D177" s="120" t="s">
        <v>911</v>
      </c>
      <c r="E177" s="133"/>
      <c r="F177" s="68" t="s">
        <v>122</v>
      </c>
      <c r="G177" s="131"/>
      <c r="H177" s="132"/>
    </row>
    <row r="178" spans="1:8" x14ac:dyDescent="0.2">
      <c r="A178" s="119">
        <v>13</v>
      </c>
      <c r="B178" s="120" t="s">
        <v>914</v>
      </c>
      <c r="C178" s="120"/>
      <c r="D178" s="120" t="s">
        <v>915</v>
      </c>
      <c r="E178" s="133"/>
      <c r="F178" s="68" t="s">
        <v>122</v>
      </c>
      <c r="G178" s="131"/>
      <c r="H178" s="132"/>
    </row>
    <row r="179" spans="1:8" x14ac:dyDescent="0.2">
      <c r="A179" s="119">
        <v>14</v>
      </c>
      <c r="B179" s="120" t="s">
        <v>899</v>
      </c>
      <c r="C179" s="120"/>
      <c r="D179" s="120" t="s">
        <v>900</v>
      </c>
      <c r="E179" s="133"/>
      <c r="F179" s="68" t="s">
        <v>122</v>
      </c>
      <c r="G179" s="131"/>
      <c r="H179" s="132"/>
    </row>
    <row r="180" spans="1:8" x14ac:dyDescent="0.2">
      <c r="A180" s="119">
        <v>15</v>
      </c>
      <c r="B180" s="120" t="s">
        <v>901</v>
      </c>
      <c r="C180" s="120"/>
      <c r="D180" s="120" t="s">
        <v>900</v>
      </c>
      <c r="E180" s="133"/>
      <c r="F180" s="68" t="s">
        <v>122</v>
      </c>
      <c r="G180" s="131"/>
      <c r="H180" s="132"/>
    </row>
    <row r="181" spans="1:8" x14ac:dyDescent="0.2">
      <c r="A181" s="119">
        <v>16</v>
      </c>
      <c r="B181" s="142" t="s">
        <v>902</v>
      </c>
      <c r="C181" s="120"/>
      <c r="D181" s="120" t="s">
        <v>903</v>
      </c>
      <c r="E181" s="133"/>
      <c r="F181" s="68" t="s">
        <v>122</v>
      </c>
      <c r="G181" s="131"/>
      <c r="H181" s="132"/>
    </row>
    <row r="182" spans="1:8" ht="25.5" x14ac:dyDescent="0.2">
      <c r="A182" s="119">
        <v>17</v>
      </c>
      <c r="B182" s="142" t="s">
        <v>904</v>
      </c>
      <c r="C182" s="120"/>
      <c r="D182" s="120" t="s">
        <v>905</v>
      </c>
      <c r="E182" s="133"/>
      <c r="F182" s="68" t="s">
        <v>122</v>
      </c>
      <c r="G182" s="416"/>
      <c r="H182" s="417"/>
    </row>
    <row r="183" spans="1:8" x14ac:dyDescent="0.2">
      <c r="A183" s="119">
        <v>18</v>
      </c>
      <c r="B183" s="142" t="s">
        <v>853</v>
      </c>
      <c r="C183" s="120"/>
      <c r="D183" s="120" t="s">
        <v>906</v>
      </c>
      <c r="E183" s="133"/>
      <c r="F183" s="68" t="s">
        <v>122</v>
      </c>
      <c r="G183" s="416"/>
      <c r="H183" s="417"/>
    </row>
    <row r="184" spans="1:8" x14ac:dyDescent="0.2">
      <c r="A184" s="119">
        <v>19</v>
      </c>
      <c r="B184" s="120"/>
      <c r="C184" s="120"/>
      <c r="D184" s="120"/>
      <c r="E184" s="133"/>
      <c r="F184" s="68" t="s">
        <v>122</v>
      </c>
      <c r="G184" s="416"/>
      <c r="H184" s="417"/>
    </row>
    <row r="185" spans="1:8" x14ac:dyDescent="0.2">
      <c r="A185" s="119">
        <v>20</v>
      </c>
      <c r="B185" s="120"/>
      <c r="C185" s="120"/>
      <c r="D185" s="120"/>
      <c r="E185" s="133"/>
      <c r="F185" s="68" t="s">
        <v>122</v>
      </c>
      <c r="G185" s="416"/>
      <c r="H185" s="417"/>
    </row>
    <row r="186" spans="1:8" x14ac:dyDescent="0.2">
      <c r="A186" s="119">
        <v>21</v>
      </c>
      <c r="B186" s="120"/>
      <c r="C186" s="120"/>
      <c r="D186" s="120"/>
      <c r="E186" s="133"/>
      <c r="F186" s="68" t="s">
        <v>122</v>
      </c>
      <c r="G186" s="131"/>
      <c r="H186" s="132"/>
    </row>
    <row r="187" spans="1:8" x14ac:dyDescent="0.2">
      <c r="A187" s="119">
        <v>22</v>
      </c>
      <c r="B187" s="120"/>
      <c r="C187" s="120"/>
      <c r="D187" s="120"/>
      <c r="E187" s="133"/>
      <c r="F187" s="68" t="s">
        <v>122</v>
      </c>
      <c r="G187" s="131"/>
      <c r="H187" s="132"/>
    </row>
    <row r="188" spans="1:8" x14ac:dyDescent="0.2">
      <c r="A188" s="119">
        <v>23</v>
      </c>
      <c r="B188" s="120"/>
      <c r="C188" s="120"/>
      <c r="D188" s="120"/>
      <c r="E188" s="133"/>
      <c r="F188" s="68" t="s">
        <v>122</v>
      </c>
      <c r="G188" s="131"/>
      <c r="H188" s="132"/>
    </row>
    <row r="189" spans="1:8" x14ac:dyDescent="0.2">
      <c r="A189" s="119"/>
      <c r="B189" s="120"/>
      <c r="C189" s="120"/>
      <c r="D189" s="120"/>
      <c r="E189" s="133"/>
      <c r="F189" s="68" t="s">
        <v>122</v>
      </c>
      <c r="G189" s="131"/>
      <c r="H189" s="132"/>
    </row>
    <row r="190" spans="1:8" x14ac:dyDescent="0.2">
      <c r="A190" s="119"/>
      <c r="B190" s="120"/>
      <c r="C190" s="120"/>
      <c r="D190" s="120"/>
      <c r="E190" s="133"/>
      <c r="F190" s="68" t="s">
        <v>122</v>
      </c>
      <c r="G190" s="131"/>
      <c r="H190" s="132"/>
    </row>
    <row r="191" spans="1:8" x14ac:dyDescent="0.2">
      <c r="A191" s="119"/>
      <c r="B191" s="120"/>
      <c r="C191" s="120"/>
      <c r="D191" s="120"/>
      <c r="E191" s="133"/>
      <c r="F191" s="68" t="s">
        <v>122</v>
      </c>
      <c r="G191" s="131"/>
      <c r="H191" s="132"/>
    </row>
    <row r="192" spans="1:8" x14ac:dyDescent="0.2">
      <c r="A192" s="119"/>
      <c r="B192" s="120"/>
      <c r="C192" s="120"/>
      <c r="D192" s="120"/>
      <c r="E192" s="133"/>
      <c r="F192" s="68" t="s">
        <v>122</v>
      </c>
      <c r="G192" s="131"/>
      <c r="H192" s="132"/>
    </row>
    <row r="193" spans="1:8" x14ac:dyDescent="0.2">
      <c r="A193" s="119"/>
      <c r="B193" s="120"/>
      <c r="C193" s="120"/>
      <c r="D193" s="120"/>
      <c r="E193" s="133"/>
      <c r="F193" s="68" t="s">
        <v>122</v>
      </c>
      <c r="G193" s="416"/>
      <c r="H193" s="417"/>
    </row>
    <row r="194" spans="1:8" x14ac:dyDescent="0.2">
      <c r="A194" s="134"/>
      <c r="B194" s="135" t="s">
        <v>230</v>
      </c>
      <c r="C194" s="135"/>
      <c r="D194" s="136"/>
      <c r="E194" s="137"/>
      <c r="F194" s="68" t="s">
        <v>122</v>
      </c>
      <c r="G194" s="418"/>
      <c r="H194" s="419"/>
    </row>
  </sheetData>
  <mergeCells count="64">
    <mergeCell ref="A1:H1"/>
    <mergeCell ref="D3:G3"/>
    <mergeCell ref="D4:G4"/>
    <mergeCell ref="D5:G5"/>
    <mergeCell ref="D6:G6"/>
    <mergeCell ref="G9:H9"/>
    <mergeCell ref="G10:H10"/>
    <mergeCell ref="G11:H11"/>
    <mergeCell ref="G22:H22"/>
    <mergeCell ref="G24:H24"/>
    <mergeCell ref="G33:H33"/>
    <mergeCell ref="G34:H34"/>
    <mergeCell ref="G35:H35"/>
    <mergeCell ref="G36:H36"/>
    <mergeCell ref="G44:H44"/>
    <mergeCell ref="G45:H45"/>
    <mergeCell ref="A49:H49"/>
    <mergeCell ref="D51:G51"/>
    <mergeCell ref="D52:G52"/>
    <mergeCell ref="D53:G53"/>
    <mergeCell ref="D54:G54"/>
    <mergeCell ref="G57:H57"/>
    <mergeCell ref="G58:H58"/>
    <mergeCell ref="G59:H59"/>
    <mergeCell ref="G70:H70"/>
    <mergeCell ref="G72:H72"/>
    <mergeCell ref="G82:H82"/>
    <mergeCell ref="G83:H83"/>
    <mergeCell ref="G84:H84"/>
    <mergeCell ref="G85:H85"/>
    <mergeCell ref="G93:H93"/>
    <mergeCell ref="G94:H94"/>
    <mergeCell ref="A98:H98"/>
    <mergeCell ref="D100:G100"/>
    <mergeCell ref="D101:G101"/>
    <mergeCell ref="D102:G102"/>
    <mergeCell ref="D103:G103"/>
    <mergeCell ref="G106:H106"/>
    <mergeCell ref="G107:H107"/>
    <mergeCell ref="G108:H108"/>
    <mergeCell ref="G119:H119"/>
    <mergeCell ref="G121:H121"/>
    <mergeCell ref="G131:H131"/>
    <mergeCell ref="G132:H132"/>
    <mergeCell ref="G133:H133"/>
    <mergeCell ref="G134:H134"/>
    <mergeCell ref="G142:H142"/>
    <mergeCell ref="G143:H143"/>
    <mergeCell ref="A148:H148"/>
    <mergeCell ref="D150:G150"/>
    <mergeCell ref="D151:G151"/>
    <mergeCell ref="D152:G152"/>
    <mergeCell ref="D153:G153"/>
    <mergeCell ref="G156:H156"/>
    <mergeCell ref="G157:H157"/>
    <mergeCell ref="G184:H184"/>
    <mergeCell ref="G185:H185"/>
    <mergeCell ref="G193:H193"/>
    <mergeCell ref="G194:H194"/>
    <mergeCell ref="G158:H158"/>
    <mergeCell ref="G169:H169"/>
    <mergeCell ref="G171:H171"/>
    <mergeCell ref="G182:H182"/>
    <mergeCell ref="G183:H183"/>
  </mergeCells>
  <phoneticPr fontId="7" type="noConversion"/>
  <conditionalFormatting sqref="F10:F35">
    <cfRule type="cellIs" dxfId="98" priority="19" stopIfTrue="1" operator="equal">
      <formula>"F"</formula>
    </cfRule>
    <cfRule type="cellIs" dxfId="97" priority="20" stopIfTrue="1" operator="equal">
      <formula>"B"</formula>
    </cfRule>
    <cfRule type="cellIs" dxfId="96" priority="21" stopIfTrue="1" operator="equal">
      <formula>"u"</formula>
    </cfRule>
  </conditionalFormatting>
  <conditionalFormatting sqref="F36:F45">
    <cfRule type="cellIs" dxfId="95" priority="22" stopIfTrue="1" operator="equal">
      <formula>"F"</formula>
    </cfRule>
    <cfRule type="cellIs" dxfId="94" priority="23" stopIfTrue="1" operator="equal">
      <formula>"B"</formula>
    </cfRule>
    <cfRule type="cellIs" dxfId="93" priority="24" stopIfTrue="1" operator="equal">
      <formula>"u"</formula>
    </cfRule>
  </conditionalFormatting>
  <conditionalFormatting sqref="F58:F84">
    <cfRule type="cellIs" dxfId="92" priority="13" stopIfTrue="1" operator="equal">
      <formula>"F"</formula>
    </cfRule>
    <cfRule type="cellIs" dxfId="91" priority="14" stopIfTrue="1" operator="equal">
      <formula>"B"</formula>
    </cfRule>
    <cfRule type="cellIs" dxfId="90" priority="15" stopIfTrue="1" operator="equal">
      <formula>"u"</formula>
    </cfRule>
  </conditionalFormatting>
  <conditionalFormatting sqref="F85:F94">
    <cfRule type="cellIs" dxfId="89" priority="16" stopIfTrue="1" operator="equal">
      <formula>"F"</formula>
    </cfRule>
    <cfRule type="cellIs" dxfId="88" priority="17" stopIfTrue="1" operator="equal">
      <formula>"B"</formula>
    </cfRule>
    <cfRule type="cellIs" dxfId="87" priority="18" stopIfTrue="1" operator="equal">
      <formula>"u"</formula>
    </cfRule>
  </conditionalFormatting>
  <conditionalFormatting sqref="F107:F133">
    <cfRule type="cellIs" dxfId="86" priority="7" stopIfTrue="1" operator="equal">
      <formula>"F"</formula>
    </cfRule>
    <cfRule type="cellIs" dxfId="85" priority="8" stopIfTrue="1" operator="equal">
      <formula>"B"</formula>
    </cfRule>
    <cfRule type="cellIs" dxfId="84" priority="9" stopIfTrue="1" operator="equal">
      <formula>"u"</formula>
    </cfRule>
  </conditionalFormatting>
  <conditionalFormatting sqref="F134:F143">
    <cfRule type="cellIs" dxfId="83" priority="10" stopIfTrue="1" operator="equal">
      <formula>"F"</formula>
    </cfRule>
    <cfRule type="cellIs" dxfId="82" priority="11" stopIfTrue="1" operator="equal">
      <formula>"B"</formula>
    </cfRule>
    <cfRule type="cellIs" dxfId="81" priority="12" stopIfTrue="1" operator="equal">
      <formula>"u"</formula>
    </cfRule>
  </conditionalFormatting>
  <conditionalFormatting sqref="F157:F184">
    <cfRule type="cellIs" dxfId="80" priority="1" stopIfTrue="1" operator="equal">
      <formula>"F"</formula>
    </cfRule>
    <cfRule type="cellIs" dxfId="79" priority="2" stopIfTrue="1" operator="equal">
      <formula>"B"</formula>
    </cfRule>
    <cfRule type="cellIs" dxfId="78" priority="3" stopIfTrue="1" operator="equal">
      <formula>"u"</formula>
    </cfRule>
  </conditionalFormatting>
  <conditionalFormatting sqref="F185:F194">
    <cfRule type="cellIs" dxfId="77" priority="4" stopIfTrue="1" operator="equal">
      <formula>"F"</formula>
    </cfRule>
    <cfRule type="cellIs" dxfId="76" priority="5" stopIfTrue="1" operator="equal">
      <formula>"B"</formula>
    </cfRule>
    <cfRule type="cellIs" dxfId="75"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36 F58 F78 F85 F107 F127 F134 F157 F185 F11:F35 F37:F39 F40:F45 F59:F77 F79:F84 F86:F88 F89:F94 F108:F126 F128:F133 F135:F137 F138:F143 F158:F175 F176:F180 F181:F184 F186:F188 F189:F194" xr:uid="{00000000-0002-0000-1C00-000000000000}">
      <formula1>"U,P,F,B,S,n/a"</formula1>
    </dataValidation>
  </dataValidations>
  <hyperlinks>
    <hyperlink ref="G2" location="'Product Haul page display for a'!A1" display="UC013-01" xr:uid="{00000000-0004-0000-1C00-000000000000}"/>
    <hyperlink ref="G50" location="'Product Haul page display for a'!A1" display="UC013-01" xr:uid="{00000000-0004-0000-1C00-000001000000}"/>
    <hyperlink ref="G99" location="'Product Haul page display for a'!A1" display="UC013-01" xr:uid="{00000000-0004-0000-1C00-000002000000}"/>
    <hyperlink ref="G149" location="'Product Haul page display for a'!A1" display="UC013-01" xr:uid="{00000000-0004-0000-1C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54"/>
  <sheetViews>
    <sheetView tabSelected="1" workbookViewId="0">
      <selection activeCell="C58" sqref="C58"/>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27" customHeight="1" x14ac:dyDescent="0.2">
      <c r="A2" s="198" t="s">
        <v>62</v>
      </c>
      <c r="B2" s="199"/>
      <c r="C2" s="199"/>
      <c r="D2" s="199"/>
    </row>
    <row r="3" spans="1:4" x14ac:dyDescent="0.2">
      <c r="A3" s="200" t="s">
        <v>63</v>
      </c>
      <c r="B3" s="200" t="s">
        <v>64</v>
      </c>
      <c r="C3" s="200" t="s">
        <v>65</v>
      </c>
      <c r="D3" s="200"/>
    </row>
    <row r="4" spans="1:4" x14ac:dyDescent="0.2">
      <c r="A4" s="201" t="s">
        <v>66</v>
      </c>
      <c r="B4" s="202" t="s">
        <v>1236</v>
      </c>
      <c r="C4" s="307" t="s">
        <v>1302</v>
      </c>
      <c r="D4" s="200"/>
    </row>
    <row r="5" spans="1:4" x14ac:dyDescent="0.2">
      <c r="A5" s="201" t="s">
        <v>67</v>
      </c>
      <c r="B5" s="202" t="s">
        <v>1248</v>
      </c>
      <c r="C5" s="307" t="s">
        <v>1302</v>
      </c>
      <c r="D5" s="202"/>
    </row>
    <row r="6" spans="1:4" x14ac:dyDescent="0.2">
      <c r="A6" s="306" t="s">
        <v>68</v>
      </c>
      <c r="B6" s="202" t="s">
        <v>1249</v>
      </c>
      <c r="C6" s="307" t="s">
        <v>1302</v>
      </c>
      <c r="D6" s="202"/>
    </row>
    <row r="7" spans="1:4" x14ac:dyDescent="0.2">
      <c r="A7" s="306" t="s">
        <v>70</v>
      </c>
      <c r="B7" s="202" t="s">
        <v>1246</v>
      </c>
      <c r="C7" s="307" t="s">
        <v>1302</v>
      </c>
      <c r="D7" s="203"/>
    </row>
    <row r="8" spans="1:4" x14ac:dyDescent="0.2">
      <c r="A8" s="306" t="s">
        <v>72</v>
      </c>
      <c r="B8" s="202" t="s">
        <v>1239</v>
      </c>
      <c r="C8" s="307" t="s">
        <v>1302</v>
      </c>
    </row>
    <row r="9" spans="1:4" x14ac:dyDescent="0.2">
      <c r="A9" s="306" t="s">
        <v>73</v>
      </c>
      <c r="B9" s="202" t="s">
        <v>1260</v>
      </c>
      <c r="C9" s="307" t="s">
        <v>1302</v>
      </c>
    </row>
    <row r="10" spans="1:4" x14ac:dyDescent="0.2">
      <c r="A10" s="306" t="s">
        <v>74</v>
      </c>
      <c r="B10" s="202" t="s">
        <v>1261</v>
      </c>
      <c r="C10" s="307" t="s">
        <v>1302</v>
      </c>
    </row>
    <row r="11" spans="1:4" x14ac:dyDescent="0.2">
      <c r="A11" s="306" t="s">
        <v>75</v>
      </c>
      <c r="B11" s="202" t="s">
        <v>1262</v>
      </c>
      <c r="C11" s="307" t="s">
        <v>1302</v>
      </c>
    </row>
    <row r="12" spans="1:4" x14ac:dyDescent="0.2">
      <c r="A12" s="306" t="s">
        <v>76</v>
      </c>
      <c r="B12" s="202" t="s">
        <v>1240</v>
      </c>
      <c r="C12" s="307" t="s">
        <v>1302</v>
      </c>
    </row>
    <row r="13" spans="1:4" x14ac:dyDescent="0.2">
      <c r="A13" s="306" t="s">
        <v>78</v>
      </c>
      <c r="B13" s="202" t="s">
        <v>1241</v>
      </c>
      <c r="C13" s="307" t="s">
        <v>1302</v>
      </c>
    </row>
    <row r="14" spans="1:4" x14ac:dyDescent="0.2">
      <c r="A14" s="306" t="s">
        <v>80</v>
      </c>
      <c r="B14" s="202" t="s">
        <v>1263</v>
      </c>
      <c r="C14" s="307" t="s">
        <v>1302</v>
      </c>
    </row>
    <row r="15" spans="1:4" x14ac:dyDescent="0.2">
      <c r="A15" s="306" t="s">
        <v>82</v>
      </c>
      <c r="B15" s="202" t="s">
        <v>1242</v>
      </c>
      <c r="C15" s="307" t="s">
        <v>1302</v>
      </c>
    </row>
    <row r="16" spans="1:4" x14ac:dyDescent="0.2">
      <c r="A16" s="306" t="s">
        <v>83</v>
      </c>
      <c r="B16" s="202" t="s">
        <v>1244</v>
      </c>
      <c r="C16" s="307" t="s">
        <v>1302</v>
      </c>
    </row>
    <row r="17" spans="1:3" x14ac:dyDescent="0.2">
      <c r="A17" s="35" t="s">
        <v>84</v>
      </c>
      <c r="B17" s="202" t="s">
        <v>1264</v>
      </c>
      <c r="C17" s="307" t="s">
        <v>1302</v>
      </c>
    </row>
    <row r="18" spans="1:3" x14ac:dyDescent="0.2">
      <c r="A18" s="35" t="s">
        <v>85</v>
      </c>
      <c r="B18" s="202" t="s">
        <v>1235</v>
      </c>
      <c r="C18" s="307" t="s">
        <v>1302</v>
      </c>
    </row>
    <row r="19" spans="1:3" x14ac:dyDescent="0.2">
      <c r="A19" s="35" t="s">
        <v>86</v>
      </c>
      <c r="B19" s="202" t="s">
        <v>1243</v>
      </c>
      <c r="C19" s="307" t="s">
        <v>1302</v>
      </c>
    </row>
    <row r="20" spans="1:3" x14ac:dyDescent="0.2">
      <c r="A20" s="35" t="s">
        <v>87</v>
      </c>
      <c r="B20" s="202" t="s">
        <v>1237</v>
      </c>
      <c r="C20" s="307" t="s">
        <v>1302</v>
      </c>
    </row>
    <row r="21" spans="1:3" x14ac:dyDescent="0.2">
      <c r="A21" s="35" t="s">
        <v>88</v>
      </c>
      <c r="B21" s="202" t="s">
        <v>1238</v>
      </c>
      <c r="C21" s="307" t="s">
        <v>1302</v>
      </c>
    </row>
    <row r="22" spans="1:3" x14ac:dyDescent="0.2">
      <c r="A22" s="35" t="s">
        <v>89</v>
      </c>
      <c r="B22" s="202" t="s">
        <v>1245</v>
      </c>
      <c r="C22" s="307" t="s">
        <v>1301</v>
      </c>
    </row>
    <row r="23" spans="1:3" x14ac:dyDescent="0.2">
      <c r="A23" s="35" t="s">
        <v>90</v>
      </c>
      <c r="B23" s="202" t="s">
        <v>1247</v>
      </c>
      <c r="C23" s="307" t="s">
        <v>1301</v>
      </c>
    </row>
    <row r="24" spans="1:3" x14ac:dyDescent="0.2">
      <c r="A24" s="35" t="s">
        <v>91</v>
      </c>
      <c r="B24" s="202" t="s">
        <v>1250</v>
      </c>
      <c r="C24" s="307" t="s">
        <v>1301</v>
      </c>
    </row>
    <row r="25" spans="1:3" x14ac:dyDescent="0.2">
      <c r="A25" s="35" t="s">
        <v>92</v>
      </c>
      <c r="B25" s="202" t="s">
        <v>1251</v>
      </c>
      <c r="C25" s="307" t="s">
        <v>1301</v>
      </c>
    </row>
    <row r="26" spans="1:3" x14ac:dyDescent="0.2">
      <c r="A26" s="35" t="s">
        <v>93</v>
      </c>
      <c r="B26" s="202" t="s">
        <v>1252</v>
      </c>
      <c r="C26" s="307" t="s">
        <v>1301</v>
      </c>
    </row>
    <row r="27" spans="1:3" x14ac:dyDescent="0.2">
      <c r="A27" s="35" t="s">
        <v>93</v>
      </c>
      <c r="B27" s="202" t="s">
        <v>1253</v>
      </c>
      <c r="C27" s="307" t="s">
        <v>1301</v>
      </c>
    </row>
    <row r="28" spans="1:3" x14ac:dyDescent="0.2">
      <c r="A28" s="35" t="s">
        <v>94</v>
      </c>
      <c r="B28" s="202" t="s">
        <v>1254</v>
      </c>
      <c r="C28" s="307" t="s">
        <v>1301</v>
      </c>
    </row>
    <row r="29" spans="1:3" x14ac:dyDescent="0.2">
      <c r="A29" s="35" t="s">
        <v>95</v>
      </c>
      <c r="B29" s="202" t="s">
        <v>1255</v>
      </c>
      <c r="C29" s="307" t="s">
        <v>1301</v>
      </c>
    </row>
    <row r="30" spans="1:3" x14ac:dyDescent="0.2">
      <c r="A30" s="35" t="s">
        <v>96</v>
      </c>
      <c r="B30" s="202" t="s">
        <v>1256</v>
      </c>
      <c r="C30" s="307" t="s">
        <v>1301</v>
      </c>
    </row>
    <row r="31" spans="1:3" x14ac:dyDescent="0.2">
      <c r="A31" s="35" t="s">
        <v>97</v>
      </c>
      <c r="B31" s="202" t="s">
        <v>1257</v>
      </c>
      <c r="C31" s="307" t="s">
        <v>1301</v>
      </c>
    </row>
    <row r="32" spans="1:3" x14ac:dyDescent="0.2">
      <c r="A32" s="35" t="s">
        <v>98</v>
      </c>
      <c r="B32" s="202" t="s">
        <v>1258</v>
      </c>
      <c r="C32" s="307" t="s">
        <v>1301</v>
      </c>
    </row>
    <row r="33" spans="1:3" x14ac:dyDescent="0.2">
      <c r="A33" s="35" t="s">
        <v>99</v>
      </c>
      <c r="B33" s="202" t="s">
        <v>1259</v>
      </c>
      <c r="C33" s="307" t="s">
        <v>1301</v>
      </c>
    </row>
    <row r="34" spans="1:3" x14ac:dyDescent="0.2">
      <c r="A34" s="35" t="s">
        <v>100</v>
      </c>
      <c r="B34" s="202" t="s">
        <v>1265</v>
      </c>
      <c r="C34" s="307" t="s">
        <v>1301</v>
      </c>
    </row>
    <row r="35" spans="1:3" x14ac:dyDescent="0.2">
      <c r="A35" s="35" t="s">
        <v>101</v>
      </c>
      <c r="B35" s="202" t="s">
        <v>1266</v>
      </c>
      <c r="C35" s="307" t="s">
        <v>1301</v>
      </c>
    </row>
    <row r="36" spans="1:3" x14ac:dyDescent="0.2">
      <c r="A36" s="35" t="s">
        <v>102</v>
      </c>
      <c r="B36" s="202" t="s">
        <v>1267</v>
      </c>
      <c r="C36" s="307" t="s">
        <v>1301</v>
      </c>
    </row>
    <row r="37" spans="1:3" x14ac:dyDescent="0.2">
      <c r="A37" s="35" t="s">
        <v>103</v>
      </c>
      <c r="B37" s="202" t="s">
        <v>1268</v>
      </c>
      <c r="C37" s="307" t="s">
        <v>1301</v>
      </c>
    </row>
    <row r="38" spans="1:3" x14ac:dyDescent="0.2">
      <c r="A38" s="35" t="s">
        <v>1269</v>
      </c>
      <c r="B38" s="202" t="s">
        <v>1275</v>
      </c>
      <c r="C38" s="307" t="s">
        <v>1301</v>
      </c>
    </row>
    <row r="39" spans="1:3" x14ac:dyDescent="0.2">
      <c r="A39" s="35" t="s">
        <v>1270</v>
      </c>
      <c r="B39" s="202" t="s">
        <v>1276</v>
      </c>
      <c r="C39" s="307" t="s">
        <v>1301</v>
      </c>
    </row>
    <row r="40" spans="1:3" x14ac:dyDescent="0.2">
      <c r="A40" s="35" t="s">
        <v>1271</v>
      </c>
      <c r="B40" s="202" t="s">
        <v>1277</v>
      </c>
      <c r="C40" s="307" t="s">
        <v>1301</v>
      </c>
    </row>
    <row r="41" spans="1:3" x14ac:dyDescent="0.2">
      <c r="A41" s="35" t="s">
        <v>1272</v>
      </c>
      <c r="B41" s="202" t="s">
        <v>1278</v>
      </c>
      <c r="C41" s="307" t="s">
        <v>1301</v>
      </c>
    </row>
    <row r="42" spans="1:3" x14ac:dyDescent="0.2">
      <c r="A42" s="35" t="s">
        <v>1273</v>
      </c>
      <c r="B42" s="202" t="s">
        <v>1279</v>
      </c>
      <c r="C42" s="307" t="s">
        <v>1301</v>
      </c>
    </row>
    <row r="43" spans="1:3" x14ac:dyDescent="0.2">
      <c r="A43" s="35" t="s">
        <v>1274</v>
      </c>
      <c r="B43" s="202" t="s">
        <v>1280</v>
      </c>
      <c r="C43" s="307" t="s">
        <v>1301</v>
      </c>
    </row>
    <row r="44" spans="1:3" x14ac:dyDescent="0.2">
      <c r="A44" s="35" t="s">
        <v>1291</v>
      </c>
      <c r="B44" s="202" t="s">
        <v>1281</v>
      </c>
      <c r="C44" s="307" t="s">
        <v>1301</v>
      </c>
    </row>
    <row r="45" spans="1:3" x14ac:dyDescent="0.2">
      <c r="A45" s="35" t="s">
        <v>1292</v>
      </c>
      <c r="B45" s="202" t="s">
        <v>1282</v>
      </c>
      <c r="C45" s="307" t="s">
        <v>1301</v>
      </c>
    </row>
    <row r="46" spans="1:3" x14ac:dyDescent="0.2">
      <c r="A46" s="35" t="s">
        <v>1293</v>
      </c>
      <c r="B46" s="202" t="s">
        <v>1283</v>
      </c>
      <c r="C46" s="307" t="s">
        <v>1301</v>
      </c>
    </row>
    <row r="47" spans="1:3" x14ac:dyDescent="0.2">
      <c r="A47" s="35" t="s">
        <v>1294</v>
      </c>
      <c r="B47" s="202" t="s">
        <v>1284</v>
      </c>
      <c r="C47" s="307" t="s">
        <v>1301</v>
      </c>
    </row>
    <row r="48" spans="1:3" x14ac:dyDescent="0.2">
      <c r="A48" s="35" t="s">
        <v>1295</v>
      </c>
      <c r="B48" s="202" t="s">
        <v>1285</v>
      </c>
      <c r="C48" s="307" t="s">
        <v>1301</v>
      </c>
    </row>
    <row r="49" spans="1:3" x14ac:dyDescent="0.2">
      <c r="A49" s="35" t="s">
        <v>1296</v>
      </c>
      <c r="B49" s="202" t="s">
        <v>1286</v>
      </c>
      <c r="C49" s="307" t="s">
        <v>1301</v>
      </c>
    </row>
    <row r="50" spans="1:3" x14ac:dyDescent="0.2">
      <c r="A50" s="35" t="s">
        <v>1297</v>
      </c>
      <c r="B50" s="202" t="s">
        <v>1287</v>
      </c>
      <c r="C50" s="307" t="s">
        <v>1301</v>
      </c>
    </row>
    <row r="51" spans="1:3" x14ac:dyDescent="0.2">
      <c r="A51" s="35" t="s">
        <v>1298</v>
      </c>
      <c r="B51" s="202" t="s">
        <v>1288</v>
      </c>
      <c r="C51" s="307" t="s">
        <v>1301</v>
      </c>
    </row>
    <row r="52" spans="1:3" x14ac:dyDescent="0.2">
      <c r="A52" s="35" t="s">
        <v>1299</v>
      </c>
      <c r="B52" s="202" t="s">
        <v>1289</v>
      </c>
      <c r="C52" s="307" t="s">
        <v>1301</v>
      </c>
    </row>
    <row r="53" spans="1:3" x14ac:dyDescent="0.2">
      <c r="A53" s="35" t="s">
        <v>1300</v>
      </c>
      <c r="B53" s="202" t="s">
        <v>1290</v>
      </c>
      <c r="C53" s="307" t="s">
        <v>1301</v>
      </c>
    </row>
    <row r="54" spans="1:3" x14ac:dyDescent="0.2">
      <c r="A54" s="35" t="s">
        <v>1304</v>
      </c>
      <c r="B54" s="202" t="s">
        <v>1303</v>
      </c>
      <c r="C54" s="307" t="s">
        <v>1302</v>
      </c>
    </row>
  </sheetData>
  <phoneticPr fontId="7" type="noConversion"/>
  <hyperlinks>
    <hyperlink ref="A5" location="'UC002'!A1" display="UC002" xr:uid="{00000000-0004-0000-0200-000000000000}"/>
    <hyperlink ref="A4" location="' Schedule Product Haul'!A1" display="UC001" xr:uid="{00000000-0004-0000-0200-000001000000}"/>
    <hyperlink ref="A6" location="'Release Bin'!A1" display="UC003" xr:uid="{00000000-0004-0000-0200-000002000000}"/>
    <hyperlink ref="A7" location="'Adjust Blend Amount'!A1" display="UC004" xr:uid="{00000000-0004-0000-0200-000003000000}"/>
    <hyperlink ref="A8" location="'Reschedule Product Haul'!A1" display="UC005" xr:uid="{00000000-0004-0000-0200-000004000000}"/>
    <hyperlink ref="A10" location="'Schedule Blend'!A1" display="UC007" xr:uid="{00000000-0004-0000-0200-000005000000}"/>
    <hyperlink ref="A9" location="'Reschedule Product Haul Load'!A1" display="UC006" xr:uid="{00000000-0004-0000-0200-000006000000}"/>
    <hyperlink ref="A11" location="'UC008 Test Cases'!A1" display="UC008" xr:uid="{00000000-0004-0000-0200-000007000000}"/>
    <hyperlink ref="A12" location="'Cancel Product Haul'!A1" display="UC009" xr:uid="{00000000-0004-0000-0200-000008000000}"/>
    <hyperlink ref="A13" location="'Cancel Product Haul Load'!A1" display="UC010" xr:uid="{00000000-0004-0000-0200-000009000000}"/>
    <hyperlink ref="A14" location="'OnLocation Product Haul'!A1" display="UC011" xr:uid="{00000000-0004-0000-0200-00000A000000}"/>
    <hyperlink ref="A15" location="'OnLocation Product Haul Load'!A1" display="UC012" xr:uid="{00000000-0004-0000-0200-00000B000000}"/>
    <hyperlink ref="A16" location="'Product Haul page display for a'!A1" display="UC013" xr:uid="{00000000-0004-0000-0200-00000C000000}"/>
  </hyperlinks>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61"/>
  <sheetViews>
    <sheetView workbookViewId="0">
      <selection activeCell="C17" sqref="C17"/>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pdate Company Short Name</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918</v>
      </c>
      <c r="B13" s="392"/>
      <c r="C13" s="392"/>
      <c r="D13" s="392"/>
      <c r="E13" s="392"/>
      <c r="F13" s="392"/>
      <c r="G13" s="392"/>
      <c r="H13" s="392"/>
      <c r="I13" s="393"/>
    </row>
    <row r="14" spans="1:9" ht="24" x14ac:dyDescent="0.2">
      <c r="A14" s="73">
        <f>MAX(A$12:A13)+1</f>
        <v>1</v>
      </c>
      <c r="B14" s="139" t="s">
        <v>919</v>
      </c>
      <c r="C14" s="75" t="s">
        <v>864</v>
      </c>
      <c r="D14" s="68" t="s">
        <v>122</v>
      </c>
      <c r="E14" s="76"/>
      <c r="F14" s="77"/>
      <c r="G14" s="71"/>
      <c r="H14" s="78"/>
      <c r="I14" s="77"/>
    </row>
    <row r="15" spans="1:9" x14ac:dyDescent="0.2">
      <c r="A15" s="73">
        <f>MAX(A$12:A14)+1</f>
        <v>2</v>
      </c>
      <c r="B15" s="140"/>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74" priority="1" stopIfTrue="1" operator="equal">
      <formula>"F"</formula>
    </cfRule>
    <cfRule type="cellIs" dxfId="73" priority="2" stopIfTrue="1" operator="equal">
      <formula>"B"</formula>
    </cfRule>
    <cfRule type="cellIs" dxfId="72" priority="3" stopIfTrue="1" operator="equal">
      <formula>"u"</formula>
    </cfRule>
  </conditionalFormatting>
  <dataValidations count="3">
    <dataValidation allowBlank="1" showErrorMessage="1" sqref="A12:B12" xr:uid="{00000000-0002-0000-1D00-000000000000}"/>
    <dataValidation allowBlank="1" showErrorMessage="1" promptTitle="Valid values include:" sqref="D12" xr:uid="{00000000-0002-0000-1D00-000001000000}"/>
    <dataValidation type="list" showInputMessage="1" showErrorMessage="1" promptTitle="Valid values include:" prompt="U - Untested_x000a_P - Pass_x000a_F - Fail_x000a_B - Blocked_x000a_S - Skipped_x000a_n/a - Not applicable_x000a_" sqref="D14:D59" xr:uid="{00000000-0002-0000-1D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69985"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9985" r:id="rId3"/>
      </mc:Fallback>
    </mc:AlternateContent>
  </oleObjec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6"/>
  <sheetViews>
    <sheetView workbookViewId="0">
      <selection sqref="A1:H1"/>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920</v>
      </c>
      <c r="B1" s="411"/>
      <c r="C1" s="411"/>
      <c r="D1" s="411"/>
      <c r="E1" s="411"/>
      <c r="F1" s="411"/>
      <c r="G1" s="411"/>
      <c r="H1" s="411"/>
    </row>
    <row r="2" spans="1:8" ht="24" x14ac:dyDescent="0.2">
      <c r="A2" s="85"/>
      <c r="B2" s="86" t="s">
        <v>131</v>
      </c>
      <c r="C2" s="86"/>
      <c r="D2" s="87" t="s">
        <v>919</v>
      </c>
      <c r="E2" s="88"/>
      <c r="F2" s="89" t="s">
        <v>133</v>
      </c>
      <c r="G2" s="90" t="s">
        <v>870</v>
      </c>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871</v>
      </c>
      <c r="C10" s="125"/>
      <c r="D10" s="126" t="s">
        <v>872</v>
      </c>
      <c r="E10" s="121"/>
      <c r="F10" s="68" t="s">
        <v>122</v>
      </c>
      <c r="G10" s="425"/>
      <c r="H10" s="426"/>
    </row>
    <row r="11" spans="1:8" x14ac:dyDescent="0.2">
      <c r="A11" s="119">
        <v>2</v>
      </c>
      <c r="B11" s="125" t="s">
        <v>873</v>
      </c>
      <c r="C11" s="125"/>
      <c r="D11" s="126" t="s">
        <v>161</v>
      </c>
      <c r="E11" s="121"/>
      <c r="F11" s="68" t="s">
        <v>122</v>
      </c>
      <c r="G11" s="445"/>
      <c r="H11" s="446"/>
    </row>
    <row r="12" spans="1:8" ht="24" x14ac:dyDescent="0.2">
      <c r="A12" s="119">
        <v>3</v>
      </c>
      <c r="B12" s="125" t="s">
        <v>921</v>
      </c>
      <c r="C12" s="125"/>
      <c r="D12" s="126" t="s">
        <v>922</v>
      </c>
      <c r="E12" s="121"/>
      <c r="F12" s="68" t="s">
        <v>122</v>
      </c>
      <c r="G12" s="127"/>
      <c r="H12" s="128"/>
    </row>
    <row r="13" spans="1:8" x14ac:dyDescent="0.2">
      <c r="A13" s="119"/>
      <c r="B13" s="125"/>
      <c r="C13" s="125"/>
      <c r="D13" s="143" t="s">
        <v>923</v>
      </c>
      <c r="E13" s="144"/>
      <c r="F13" s="68" t="s">
        <v>122</v>
      </c>
      <c r="G13" s="127"/>
      <c r="H13" s="128"/>
    </row>
    <row r="14" spans="1:8" ht="27" customHeight="1" x14ac:dyDescent="0.2">
      <c r="A14" s="119">
        <v>4</v>
      </c>
      <c r="B14" s="125" t="s">
        <v>924</v>
      </c>
      <c r="C14" s="125"/>
      <c r="D14" s="143" t="s">
        <v>925</v>
      </c>
      <c r="E14" s="144"/>
      <c r="F14" s="68" t="s">
        <v>122</v>
      </c>
      <c r="G14" s="416"/>
      <c r="H14" s="417"/>
    </row>
    <row r="15" spans="1:8" x14ac:dyDescent="0.2">
      <c r="A15" s="119">
        <v>16</v>
      </c>
      <c r="B15" s="142" t="s">
        <v>853</v>
      </c>
      <c r="C15" s="120"/>
      <c r="D15" s="120" t="s">
        <v>906</v>
      </c>
      <c r="E15" s="133"/>
      <c r="F15" s="68" t="s">
        <v>122</v>
      </c>
      <c r="G15" s="416"/>
      <c r="H15" s="417"/>
    </row>
    <row r="16" spans="1:8" x14ac:dyDescent="0.2">
      <c r="A16" s="119"/>
      <c r="B16" s="120"/>
      <c r="C16" s="120"/>
      <c r="D16" s="120" t="s">
        <v>212</v>
      </c>
      <c r="E16" s="133"/>
      <c r="F16" s="68" t="s">
        <v>122</v>
      </c>
      <c r="G16" s="416"/>
      <c r="H16" s="417"/>
    </row>
    <row r="17" spans="1:8" ht="25.5" x14ac:dyDescent="0.2">
      <c r="A17" s="119"/>
      <c r="B17" s="120" t="s">
        <v>926</v>
      </c>
      <c r="C17" s="120"/>
      <c r="D17" s="120" t="s">
        <v>927</v>
      </c>
      <c r="E17" s="133"/>
      <c r="F17" s="68" t="s">
        <v>122</v>
      </c>
      <c r="G17" s="416"/>
      <c r="H17" s="417"/>
    </row>
    <row r="18" spans="1:8" x14ac:dyDescent="0.2">
      <c r="A18" s="119"/>
      <c r="B18" s="120"/>
      <c r="C18" s="120"/>
      <c r="D18" s="120"/>
      <c r="E18" s="133"/>
      <c r="F18" s="68" t="s">
        <v>122</v>
      </c>
      <c r="G18" s="131"/>
      <c r="H18" s="132"/>
    </row>
    <row r="19" spans="1:8" x14ac:dyDescent="0.2">
      <c r="A19" s="119"/>
      <c r="B19" s="120"/>
      <c r="C19" s="120"/>
      <c r="D19" s="120"/>
      <c r="E19" s="133"/>
      <c r="F19" s="68" t="s">
        <v>122</v>
      </c>
      <c r="G19" s="131"/>
      <c r="H19" s="132"/>
    </row>
    <row r="20" spans="1:8" x14ac:dyDescent="0.2">
      <c r="A20" s="119"/>
      <c r="B20" s="120"/>
      <c r="C20" s="120"/>
      <c r="D20" s="120"/>
      <c r="E20" s="133"/>
      <c r="F20" s="68" t="s">
        <v>122</v>
      </c>
      <c r="G20" s="131"/>
      <c r="H20" s="132"/>
    </row>
    <row r="21" spans="1:8" ht="27" customHeight="1" x14ac:dyDescent="0.2">
      <c r="A21" s="119"/>
      <c r="B21" s="120"/>
      <c r="C21" s="120"/>
      <c r="D21" s="120"/>
      <c r="E21" s="133"/>
      <c r="F21" s="68" t="s">
        <v>122</v>
      </c>
      <c r="G21" s="131"/>
      <c r="H21" s="132"/>
    </row>
    <row r="22" spans="1:8" ht="12.75" customHeight="1" x14ac:dyDescent="0.2">
      <c r="A22" s="119"/>
      <c r="B22" s="120"/>
      <c r="C22" s="120"/>
      <c r="D22" s="120"/>
      <c r="E22" s="133"/>
      <c r="F22" s="68" t="s">
        <v>122</v>
      </c>
      <c r="G22" s="131"/>
      <c r="H22" s="132"/>
    </row>
    <row r="23" spans="1:8" ht="12.75" customHeight="1"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416"/>
      <c r="H25" s="417"/>
    </row>
    <row r="26" spans="1:8" x14ac:dyDescent="0.2">
      <c r="A26" s="134"/>
      <c r="B26" s="135" t="s">
        <v>230</v>
      </c>
      <c r="C26" s="135"/>
      <c r="D26" s="136"/>
      <c r="E26" s="137"/>
      <c r="F26" s="68" t="s">
        <v>122</v>
      </c>
      <c r="G26" s="418"/>
      <c r="H26" s="419"/>
    </row>
  </sheetData>
  <mergeCells count="14">
    <mergeCell ref="A1:H1"/>
    <mergeCell ref="D3:G3"/>
    <mergeCell ref="D4:G4"/>
    <mergeCell ref="D5:G5"/>
    <mergeCell ref="D6:G6"/>
    <mergeCell ref="G16:H16"/>
    <mergeCell ref="G17:H17"/>
    <mergeCell ref="G25:H25"/>
    <mergeCell ref="G26:H26"/>
    <mergeCell ref="G9:H9"/>
    <mergeCell ref="G10:H10"/>
    <mergeCell ref="G11:H11"/>
    <mergeCell ref="G14:H14"/>
    <mergeCell ref="G15:H15"/>
  </mergeCells>
  <phoneticPr fontId="7" type="noConversion"/>
  <conditionalFormatting sqref="F10:F16">
    <cfRule type="cellIs" dxfId="71" priority="19" stopIfTrue="1" operator="equal">
      <formula>"F"</formula>
    </cfRule>
    <cfRule type="cellIs" dxfId="70" priority="20" stopIfTrue="1" operator="equal">
      <formula>"B"</formula>
    </cfRule>
    <cfRule type="cellIs" dxfId="69" priority="21" stopIfTrue="1" operator="equal">
      <formula>"u"</formula>
    </cfRule>
  </conditionalFormatting>
  <conditionalFormatting sqref="F17:F26">
    <cfRule type="cellIs" dxfId="68" priority="22" stopIfTrue="1" operator="equal">
      <formula>"F"</formula>
    </cfRule>
    <cfRule type="cellIs" dxfId="67" priority="23" stopIfTrue="1" operator="equal">
      <formula>"B"</formula>
    </cfRule>
    <cfRule type="cellIs" dxfId="66" priority="24"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4 F17 F11:F13 F15:F16 F18:F20 F21:F26" xr:uid="{00000000-0002-0000-1E00-000000000000}">
      <formula1>"U,P,F,B,S,n/a"</formula1>
    </dataValidation>
  </dataValidations>
  <hyperlinks>
    <hyperlink ref="G2" location="'Product Haul page display for a'!A1" display="UC013-01" xr:uid="{00000000-0004-0000-1E00-000000000000}"/>
  </hyperlinks>
  <pageMargins left="0.75" right="0.75" top="1" bottom="1" header="0.5" footer="0.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61"/>
  <sheetViews>
    <sheetView workbookViewId="0">
      <selection activeCell="L24" sqref="A1:XFD104857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emove Job Alert</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928</v>
      </c>
      <c r="B13" s="392"/>
      <c r="C13" s="392"/>
      <c r="D13" s="392"/>
      <c r="E13" s="392"/>
      <c r="F13" s="392"/>
      <c r="G13" s="392"/>
      <c r="H13" s="392"/>
      <c r="I13" s="393"/>
    </row>
    <row r="14" spans="1:9" ht="24" x14ac:dyDescent="0.2">
      <c r="A14" s="73">
        <f>MAX(A$12:A13)+1</f>
        <v>1</v>
      </c>
      <c r="B14" s="139" t="s">
        <v>929</v>
      </c>
      <c r="C14" s="75" t="s">
        <v>864</v>
      </c>
      <c r="D14" s="68" t="s">
        <v>122</v>
      </c>
      <c r="E14" s="76"/>
      <c r="F14" s="77"/>
      <c r="G14" s="71"/>
      <c r="H14" s="78"/>
      <c r="I14" s="77"/>
    </row>
    <row r="15" spans="1:9" x14ac:dyDescent="0.2">
      <c r="A15" s="73">
        <f>MAX(A$12:A14)+1</f>
        <v>2</v>
      </c>
      <c r="B15" s="140"/>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65" priority="1" stopIfTrue="1" operator="equal">
      <formula>"F"</formula>
    </cfRule>
    <cfRule type="cellIs" dxfId="64" priority="2" stopIfTrue="1" operator="equal">
      <formula>"B"</formula>
    </cfRule>
    <cfRule type="cellIs" dxfId="63" priority="3" stopIfTrue="1" operator="equal">
      <formula>"u"</formula>
    </cfRule>
  </conditionalFormatting>
  <dataValidations count="3">
    <dataValidation allowBlank="1" showErrorMessage="1" sqref="A12:B12" xr:uid="{00000000-0002-0000-1F00-000000000000}"/>
    <dataValidation allowBlank="1" showErrorMessage="1" promptTitle="Valid values include:" sqref="D12" xr:uid="{00000000-0002-0000-1F00-000001000000}"/>
    <dataValidation type="list" showInputMessage="1" showErrorMessage="1" promptTitle="Valid values include:" prompt="U - Untested_x000a_P - Pass_x000a_F - Fail_x000a_B - Blocked_x000a_S - Skipped_x000a_n/a - Not applicable_x000a_" sqref="D14:D59" xr:uid="{00000000-0002-0000-1F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7100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1009" r:id="rId3"/>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5"/>
  <sheetViews>
    <sheetView workbookViewId="0">
      <selection activeCell="K14" sqref="A1:XFD1048576"/>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930</v>
      </c>
      <c r="B1" s="411"/>
      <c r="C1" s="411"/>
      <c r="D1" s="411"/>
      <c r="E1" s="411"/>
      <c r="F1" s="411"/>
      <c r="G1" s="411"/>
      <c r="H1" s="411"/>
    </row>
    <row r="2" spans="1:8" ht="24" x14ac:dyDescent="0.2">
      <c r="A2" s="85"/>
      <c r="B2" s="86" t="s">
        <v>131</v>
      </c>
      <c r="C2" s="86"/>
      <c r="D2" s="87" t="s">
        <v>929</v>
      </c>
      <c r="E2" s="88"/>
      <c r="F2" s="89" t="s">
        <v>133</v>
      </c>
      <c r="G2" s="90" t="s">
        <v>870</v>
      </c>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t="s">
        <v>931</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871</v>
      </c>
      <c r="C10" s="125"/>
      <c r="D10" s="126" t="s">
        <v>872</v>
      </c>
      <c r="E10" s="121"/>
      <c r="F10" s="68" t="s">
        <v>122</v>
      </c>
      <c r="G10" s="425"/>
      <c r="H10" s="426"/>
    </row>
    <row r="11" spans="1:8" x14ac:dyDescent="0.2">
      <c r="A11" s="119">
        <v>2</v>
      </c>
      <c r="B11" s="125" t="s">
        <v>873</v>
      </c>
      <c r="C11" s="125"/>
      <c r="D11" s="126" t="s">
        <v>161</v>
      </c>
      <c r="E11" s="121"/>
      <c r="F11" s="68" t="s">
        <v>122</v>
      </c>
      <c r="G11" s="445"/>
      <c r="H11" s="446"/>
    </row>
    <row r="12" spans="1:8" ht="24" x14ac:dyDescent="0.2">
      <c r="A12" s="119">
        <v>3</v>
      </c>
      <c r="B12" s="125" t="s">
        <v>932</v>
      </c>
      <c r="C12" s="125"/>
      <c r="D12" s="126" t="s">
        <v>933</v>
      </c>
      <c r="E12" s="121"/>
      <c r="F12" s="68" t="s">
        <v>122</v>
      </c>
      <c r="G12" s="127"/>
      <c r="H12" s="128"/>
    </row>
    <row r="13" spans="1:8" ht="24" x14ac:dyDescent="0.2">
      <c r="A13" s="119"/>
      <c r="B13" s="125"/>
      <c r="C13" s="125"/>
      <c r="D13" s="143" t="s">
        <v>934</v>
      </c>
      <c r="E13" s="144"/>
      <c r="F13" s="68" t="s">
        <v>122</v>
      </c>
      <c r="G13" s="127"/>
      <c r="H13" s="128"/>
    </row>
    <row r="14" spans="1:8" ht="27" customHeight="1" x14ac:dyDescent="0.2">
      <c r="A14" s="119">
        <v>4</v>
      </c>
      <c r="B14" s="125" t="s">
        <v>924</v>
      </c>
      <c r="C14" s="125"/>
      <c r="D14" s="143" t="s">
        <v>925</v>
      </c>
      <c r="E14" s="144"/>
      <c r="F14" s="68" t="s">
        <v>122</v>
      </c>
      <c r="G14" s="416"/>
      <c r="H14" s="417"/>
    </row>
    <row r="15" spans="1:8" x14ac:dyDescent="0.2">
      <c r="A15" s="119">
        <v>5</v>
      </c>
      <c r="B15" s="142" t="s">
        <v>935</v>
      </c>
      <c r="C15" s="120"/>
      <c r="D15" s="120" t="s">
        <v>906</v>
      </c>
      <c r="E15" s="133"/>
      <c r="F15" s="68" t="s">
        <v>122</v>
      </c>
      <c r="G15" s="416"/>
      <c r="H15" s="417"/>
    </row>
    <row r="16" spans="1:8" x14ac:dyDescent="0.2">
      <c r="A16" s="119"/>
      <c r="B16" s="120"/>
      <c r="C16" s="120"/>
      <c r="D16" s="120" t="s">
        <v>212</v>
      </c>
      <c r="E16" s="133"/>
      <c r="F16" s="68" t="s">
        <v>122</v>
      </c>
      <c r="G16" s="416"/>
      <c r="H16" s="417"/>
    </row>
    <row r="17" spans="1:8" x14ac:dyDescent="0.2">
      <c r="A17" s="119"/>
      <c r="B17" s="120"/>
      <c r="C17" s="120"/>
      <c r="D17" s="120"/>
      <c r="E17" s="133"/>
      <c r="F17" s="68" t="s">
        <v>122</v>
      </c>
      <c r="G17" s="131"/>
      <c r="H17" s="132"/>
    </row>
    <row r="18" spans="1:8" x14ac:dyDescent="0.2">
      <c r="A18" s="119"/>
      <c r="B18" s="120"/>
      <c r="C18" s="120"/>
      <c r="D18" s="120"/>
      <c r="E18" s="133"/>
      <c r="F18" s="68" t="s">
        <v>122</v>
      </c>
      <c r="G18" s="131"/>
      <c r="H18" s="132"/>
    </row>
    <row r="19" spans="1:8" x14ac:dyDescent="0.2">
      <c r="A19" s="119"/>
      <c r="B19" s="120"/>
      <c r="C19" s="120"/>
      <c r="D19" s="120"/>
      <c r="E19" s="133"/>
      <c r="F19" s="68" t="s">
        <v>122</v>
      </c>
      <c r="G19" s="131"/>
      <c r="H19" s="132"/>
    </row>
    <row r="20" spans="1:8" ht="27" customHeight="1" x14ac:dyDescent="0.2">
      <c r="A20" s="119"/>
      <c r="B20" s="120"/>
      <c r="C20" s="120"/>
      <c r="D20" s="120"/>
      <c r="E20" s="133"/>
      <c r="F20" s="68" t="s">
        <v>122</v>
      </c>
      <c r="G20" s="131"/>
      <c r="H20" s="132"/>
    </row>
    <row r="21" spans="1:8" ht="12.75" customHeight="1" x14ac:dyDescent="0.2">
      <c r="A21" s="119"/>
      <c r="B21" s="120"/>
      <c r="C21" s="120"/>
      <c r="D21" s="120"/>
      <c r="E21" s="133"/>
      <c r="F21" s="68" t="s">
        <v>122</v>
      </c>
      <c r="G21" s="131"/>
      <c r="H21" s="132"/>
    </row>
    <row r="22" spans="1:8" ht="12.75" customHeight="1" x14ac:dyDescent="0.2">
      <c r="A22" s="119"/>
      <c r="B22" s="120"/>
      <c r="C22" s="120"/>
      <c r="D22" s="120"/>
      <c r="E22" s="133"/>
      <c r="F22" s="68" t="s">
        <v>122</v>
      </c>
      <c r="G22" s="131"/>
      <c r="H22" s="132"/>
    </row>
    <row r="23" spans="1:8" x14ac:dyDescent="0.2">
      <c r="A23" s="119"/>
      <c r="B23" s="120"/>
      <c r="C23" s="120"/>
      <c r="D23" s="120"/>
      <c r="E23" s="133"/>
      <c r="F23" s="68" t="s">
        <v>122</v>
      </c>
      <c r="G23" s="131"/>
      <c r="H23" s="132"/>
    </row>
    <row r="24" spans="1:8" x14ac:dyDescent="0.2">
      <c r="A24" s="119"/>
      <c r="B24" s="120"/>
      <c r="C24" s="120"/>
      <c r="D24" s="120"/>
      <c r="E24" s="133"/>
      <c r="F24" s="68" t="s">
        <v>122</v>
      </c>
      <c r="G24" s="416"/>
      <c r="H24" s="417"/>
    </row>
    <row r="25" spans="1:8" x14ac:dyDescent="0.2">
      <c r="A25" s="134"/>
      <c r="B25" s="135" t="s">
        <v>230</v>
      </c>
      <c r="C25" s="135"/>
      <c r="D25" s="136"/>
      <c r="E25" s="137"/>
      <c r="F25" s="68" t="s">
        <v>122</v>
      </c>
      <c r="G25" s="418"/>
      <c r="H25" s="419"/>
    </row>
  </sheetData>
  <mergeCells count="13">
    <mergeCell ref="A1:H1"/>
    <mergeCell ref="D3:G3"/>
    <mergeCell ref="D4:G4"/>
    <mergeCell ref="D5:G5"/>
    <mergeCell ref="D6:G6"/>
    <mergeCell ref="G16:H16"/>
    <mergeCell ref="G24:H24"/>
    <mergeCell ref="G25:H25"/>
    <mergeCell ref="G9:H9"/>
    <mergeCell ref="G10:H10"/>
    <mergeCell ref="G11:H11"/>
    <mergeCell ref="G14:H14"/>
    <mergeCell ref="G15:H15"/>
  </mergeCells>
  <phoneticPr fontId="7" type="noConversion"/>
  <conditionalFormatting sqref="F10:F16">
    <cfRule type="cellIs" dxfId="62" priority="1" stopIfTrue="1" operator="equal">
      <formula>"F"</formula>
    </cfRule>
    <cfRule type="cellIs" dxfId="61" priority="2" stopIfTrue="1" operator="equal">
      <formula>"B"</formula>
    </cfRule>
    <cfRule type="cellIs" dxfId="60" priority="3" stopIfTrue="1" operator="equal">
      <formula>"u"</formula>
    </cfRule>
  </conditionalFormatting>
  <conditionalFormatting sqref="F17:F25">
    <cfRule type="cellIs" dxfId="59" priority="4" stopIfTrue="1" operator="equal">
      <formula>"F"</formula>
    </cfRule>
    <cfRule type="cellIs" dxfId="58" priority="5" stopIfTrue="1" operator="equal">
      <formula>"B"</formula>
    </cfRule>
    <cfRule type="cellIs" dxfId="57"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4 F11:F13 F15:F16 F17:F19 F20:F25" xr:uid="{00000000-0002-0000-2000-000000000000}">
      <formula1>"U,P,F,B,S,n/a"</formula1>
    </dataValidation>
  </dataValidations>
  <hyperlinks>
    <hyperlink ref="G2" location="'Product Haul page display for a'!A1" display="UC013-01" xr:uid="{00000000-0004-0000-2000-000000000000}"/>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61"/>
  <sheetViews>
    <sheetView workbookViewId="0">
      <selection activeCell="B16" sqref="B1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pdate well Location</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936</v>
      </c>
      <c r="B13" s="392"/>
      <c r="C13" s="392"/>
      <c r="D13" s="392"/>
      <c r="E13" s="392"/>
      <c r="F13" s="392"/>
      <c r="G13" s="392"/>
      <c r="H13" s="392"/>
      <c r="I13" s="393"/>
    </row>
    <row r="14" spans="1:9" ht="24" x14ac:dyDescent="0.2">
      <c r="A14" s="73">
        <f>MAX(A$12:A13)+1</f>
        <v>1</v>
      </c>
      <c r="B14" s="139" t="s">
        <v>937</v>
      </c>
      <c r="C14" s="75" t="s">
        <v>864</v>
      </c>
      <c r="D14" s="68" t="s">
        <v>122</v>
      </c>
      <c r="E14" s="76"/>
      <c r="F14" s="77"/>
      <c r="G14" s="71"/>
      <c r="H14" s="78"/>
      <c r="I14" s="77"/>
    </row>
    <row r="15" spans="1:9" x14ac:dyDescent="0.2">
      <c r="A15" s="73">
        <f>MAX(A$12:A14)+1</f>
        <v>2</v>
      </c>
      <c r="B15" s="140"/>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56" priority="1" stopIfTrue="1" operator="equal">
      <formula>"F"</formula>
    </cfRule>
    <cfRule type="cellIs" dxfId="55" priority="2" stopIfTrue="1" operator="equal">
      <formula>"B"</formula>
    </cfRule>
    <cfRule type="cellIs" dxfId="54" priority="3" stopIfTrue="1" operator="equal">
      <formula>"u"</formula>
    </cfRule>
  </conditionalFormatting>
  <dataValidations count="3">
    <dataValidation allowBlank="1" showErrorMessage="1" sqref="A12:B12" xr:uid="{00000000-0002-0000-2100-000000000000}"/>
    <dataValidation allowBlank="1" showErrorMessage="1" promptTitle="Valid values include:" sqref="D12" xr:uid="{00000000-0002-0000-2100-000001000000}"/>
    <dataValidation type="list" showInputMessage="1" showErrorMessage="1" promptTitle="Valid values include:" prompt="U - Untested_x000a_P - Pass_x000a_F - Fail_x000a_B - Blocked_x000a_S - Skipped_x000a_n/a - Not applicable_x000a_" sqref="D14:D59" xr:uid="{00000000-0002-0000-21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72033"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2033" r:id="rId3"/>
      </mc:Fallback>
    </mc:AlternateContent>
  </oleObjec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3"/>
  <sheetViews>
    <sheetView workbookViewId="0">
      <selection activeCell="C6" sqref="C6"/>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938</v>
      </c>
      <c r="B1" s="411"/>
      <c r="C1" s="411"/>
      <c r="D1" s="411"/>
      <c r="E1" s="411"/>
      <c r="F1" s="411"/>
      <c r="G1" s="411"/>
      <c r="H1" s="411"/>
    </row>
    <row r="2" spans="1:8" ht="24" x14ac:dyDescent="0.2">
      <c r="A2" s="85"/>
      <c r="B2" s="86" t="s">
        <v>131</v>
      </c>
      <c r="C2" s="86"/>
      <c r="D2" s="87" t="s">
        <v>937</v>
      </c>
      <c r="E2" s="88"/>
      <c r="F2" s="89" t="s">
        <v>133</v>
      </c>
      <c r="G2" s="90" t="s">
        <v>870</v>
      </c>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871</v>
      </c>
      <c r="C10" s="125"/>
      <c r="D10" s="126" t="s">
        <v>872</v>
      </c>
      <c r="E10" s="121"/>
      <c r="F10" s="68" t="s">
        <v>122</v>
      </c>
      <c r="G10" s="425"/>
      <c r="H10" s="426"/>
    </row>
    <row r="11" spans="1:8" x14ac:dyDescent="0.2">
      <c r="A11" s="119">
        <v>2</v>
      </c>
      <c r="B11" s="125" t="s">
        <v>939</v>
      </c>
      <c r="C11" s="125"/>
      <c r="D11" s="126" t="s">
        <v>161</v>
      </c>
      <c r="E11" s="121"/>
      <c r="F11" s="68" t="s">
        <v>122</v>
      </c>
      <c r="G11" s="445"/>
      <c r="H11" s="446"/>
    </row>
    <row r="12" spans="1:8" ht="24" x14ac:dyDescent="0.2">
      <c r="A12" s="119">
        <v>3</v>
      </c>
      <c r="B12" s="125" t="s">
        <v>940</v>
      </c>
      <c r="C12" s="125"/>
      <c r="D12" s="126" t="s">
        <v>941</v>
      </c>
      <c r="E12" s="121"/>
      <c r="F12" s="68" t="s">
        <v>122</v>
      </c>
      <c r="G12" s="127"/>
      <c r="H12" s="128"/>
    </row>
    <row r="13" spans="1:8" ht="24" x14ac:dyDescent="0.2">
      <c r="A13" s="119"/>
      <c r="B13" s="125"/>
      <c r="C13" s="125"/>
      <c r="D13" s="143" t="s">
        <v>942</v>
      </c>
      <c r="E13" s="144"/>
      <c r="F13" s="68" t="s">
        <v>122</v>
      </c>
      <c r="G13" s="127"/>
      <c r="H13" s="128"/>
    </row>
    <row r="14" spans="1:8" x14ac:dyDescent="0.2">
      <c r="A14" s="119"/>
      <c r="B14" s="125"/>
      <c r="C14" s="125"/>
      <c r="D14" s="143" t="s">
        <v>943</v>
      </c>
      <c r="E14" s="144"/>
      <c r="F14" s="68"/>
      <c r="G14" s="127"/>
      <c r="H14" s="128"/>
    </row>
    <row r="15" spans="1:8" ht="24" x14ac:dyDescent="0.2">
      <c r="A15" s="119"/>
      <c r="B15" s="125"/>
      <c r="C15" s="125"/>
      <c r="D15" s="143" t="s">
        <v>944</v>
      </c>
      <c r="E15" s="144"/>
      <c r="F15" s="68"/>
      <c r="G15" s="127"/>
      <c r="H15" s="128"/>
    </row>
    <row r="16" spans="1:8" ht="24" x14ac:dyDescent="0.2">
      <c r="A16" s="119"/>
      <c r="B16" s="125"/>
      <c r="C16" s="125"/>
      <c r="D16" s="143" t="s">
        <v>945</v>
      </c>
      <c r="E16" s="144"/>
      <c r="F16" s="68"/>
      <c r="G16" s="127"/>
      <c r="H16" s="128"/>
    </row>
    <row r="17" spans="1:8" x14ac:dyDescent="0.2">
      <c r="A17" s="119"/>
      <c r="B17" s="125"/>
      <c r="C17" s="125"/>
      <c r="D17" s="143" t="s">
        <v>946</v>
      </c>
      <c r="E17" s="144"/>
      <c r="F17" s="68"/>
      <c r="G17" s="127"/>
      <c r="H17" s="128"/>
    </row>
    <row r="18" spans="1:8" ht="27" customHeight="1" x14ac:dyDescent="0.2">
      <c r="A18" s="119">
        <v>4</v>
      </c>
      <c r="B18" s="125" t="s">
        <v>947</v>
      </c>
      <c r="C18" s="125"/>
      <c r="D18" s="143" t="s">
        <v>948</v>
      </c>
      <c r="E18" s="144"/>
      <c r="F18" s="68" t="s">
        <v>122</v>
      </c>
      <c r="G18" s="416"/>
      <c r="H18" s="417"/>
    </row>
    <row r="19" spans="1:8" ht="27" customHeight="1" x14ac:dyDescent="0.2">
      <c r="A19" s="119">
        <v>5</v>
      </c>
      <c r="B19" s="125" t="s">
        <v>949</v>
      </c>
      <c r="C19" s="125"/>
      <c r="D19" s="143" t="s">
        <v>950</v>
      </c>
      <c r="E19" s="144"/>
      <c r="F19" s="68"/>
      <c r="G19" s="131"/>
      <c r="H19" s="132"/>
    </row>
    <row r="20" spans="1:8" ht="27" customHeight="1" x14ac:dyDescent="0.2">
      <c r="A20" s="119">
        <v>6</v>
      </c>
      <c r="B20" s="125" t="s">
        <v>947</v>
      </c>
      <c r="C20" s="125"/>
      <c r="D20" s="143" t="s">
        <v>948</v>
      </c>
      <c r="E20" s="144"/>
      <c r="F20" s="68"/>
      <c r="G20" s="131"/>
      <c r="H20" s="132"/>
    </row>
    <row r="21" spans="1:8" ht="27" customHeight="1" x14ac:dyDescent="0.2">
      <c r="A21" s="119">
        <v>7</v>
      </c>
      <c r="B21" s="125" t="s">
        <v>951</v>
      </c>
      <c r="C21" s="125"/>
      <c r="D21" s="143" t="s">
        <v>952</v>
      </c>
      <c r="E21" s="144"/>
      <c r="F21" s="68"/>
      <c r="G21" s="131"/>
      <c r="H21" s="132"/>
    </row>
    <row r="22" spans="1:8" ht="27" customHeight="1" x14ac:dyDescent="0.2">
      <c r="A22" s="119">
        <v>8</v>
      </c>
      <c r="B22" s="125" t="s">
        <v>953</v>
      </c>
      <c r="C22" s="125"/>
      <c r="D22" s="143" t="s">
        <v>954</v>
      </c>
      <c r="E22" s="144"/>
      <c r="F22" s="68"/>
      <c r="G22" s="131"/>
      <c r="H22" s="132"/>
    </row>
    <row r="23" spans="1:8" x14ac:dyDescent="0.2">
      <c r="A23" s="119">
        <v>9</v>
      </c>
      <c r="B23" s="142" t="s">
        <v>935</v>
      </c>
      <c r="C23" s="120"/>
      <c r="D23" s="120" t="s">
        <v>906</v>
      </c>
      <c r="E23" s="133"/>
      <c r="F23" s="68" t="s">
        <v>122</v>
      </c>
      <c r="G23" s="416"/>
      <c r="H23" s="417"/>
    </row>
    <row r="24" spans="1:8" x14ac:dyDescent="0.2">
      <c r="A24" s="119"/>
      <c r="B24" s="120"/>
      <c r="C24" s="120"/>
      <c r="D24" s="120" t="s">
        <v>212</v>
      </c>
      <c r="E24" s="133"/>
      <c r="F24" s="68" t="s">
        <v>122</v>
      </c>
      <c r="G24" s="416"/>
      <c r="H24" s="417"/>
    </row>
    <row r="25" spans="1:8" x14ac:dyDescent="0.2">
      <c r="A25" s="119"/>
      <c r="B25" s="120"/>
      <c r="C25" s="120"/>
      <c r="D25" s="120"/>
      <c r="E25" s="133"/>
      <c r="F25" s="68" t="s">
        <v>122</v>
      </c>
      <c r="G25" s="131"/>
      <c r="H25" s="132"/>
    </row>
    <row r="26" spans="1:8" x14ac:dyDescent="0.2">
      <c r="A26" s="119"/>
      <c r="B26" s="120"/>
      <c r="C26" s="120"/>
      <c r="D26" s="120"/>
      <c r="E26" s="133"/>
      <c r="F26" s="68" t="s">
        <v>122</v>
      </c>
      <c r="G26" s="131"/>
      <c r="H26" s="132"/>
    </row>
    <row r="27" spans="1:8" x14ac:dyDescent="0.2">
      <c r="A27" s="119"/>
      <c r="B27" s="120"/>
      <c r="C27" s="120"/>
      <c r="D27" s="120"/>
      <c r="E27" s="133"/>
      <c r="F27" s="68" t="s">
        <v>122</v>
      </c>
      <c r="G27" s="131"/>
      <c r="H27" s="132"/>
    </row>
    <row r="28" spans="1:8" ht="27" customHeight="1" x14ac:dyDescent="0.2">
      <c r="A28" s="119"/>
      <c r="B28" s="120"/>
      <c r="C28" s="120"/>
      <c r="D28" s="120"/>
      <c r="E28" s="133"/>
      <c r="F28" s="68" t="s">
        <v>122</v>
      </c>
      <c r="G28" s="131"/>
      <c r="H28" s="132"/>
    </row>
    <row r="29" spans="1:8" ht="12.75" customHeight="1" x14ac:dyDescent="0.2">
      <c r="A29" s="119"/>
      <c r="B29" s="120"/>
      <c r="C29" s="120"/>
      <c r="D29" s="120"/>
      <c r="E29" s="133"/>
      <c r="F29" s="68" t="s">
        <v>122</v>
      </c>
      <c r="G29" s="131"/>
      <c r="H29" s="132"/>
    </row>
    <row r="30" spans="1:8" ht="12.75" customHeight="1" x14ac:dyDescent="0.2">
      <c r="A30" s="119"/>
      <c r="B30" s="120"/>
      <c r="C30" s="120"/>
      <c r="D30" s="120"/>
      <c r="E30" s="133"/>
      <c r="F30" s="68" t="s">
        <v>122</v>
      </c>
      <c r="G30" s="131"/>
      <c r="H30" s="132"/>
    </row>
    <row r="31" spans="1:8" x14ac:dyDescent="0.2">
      <c r="A31" s="119"/>
      <c r="B31" s="120"/>
      <c r="C31" s="120"/>
      <c r="D31" s="120"/>
      <c r="E31" s="133"/>
      <c r="F31" s="68" t="s">
        <v>122</v>
      </c>
      <c r="G31" s="131"/>
      <c r="H31" s="132"/>
    </row>
    <row r="32" spans="1:8" x14ac:dyDescent="0.2">
      <c r="A32" s="119"/>
      <c r="B32" s="120"/>
      <c r="C32" s="120"/>
      <c r="D32" s="120"/>
      <c r="E32" s="133"/>
      <c r="F32" s="68" t="s">
        <v>122</v>
      </c>
      <c r="G32" s="416"/>
      <c r="H32" s="417"/>
    </row>
    <row r="33" spans="1:8" x14ac:dyDescent="0.2">
      <c r="A33" s="134"/>
      <c r="B33" s="135" t="s">
        <v>230</v>
      </c>
      <c r="C33" s="135"/>
      <c r="D33" s="136"/>
      <c r="E33" s="137"/>
      <c r="F33" s="68" t="s">
        <v>122</v>
      </c>
      <c r="G33" s="418"/>
      <c r="H33" s="419"/>
    </row>
  </sheetData>
  <mergeCells count="13">
    <mergeCell ref="A1:H1"/>
    <mergeCell ref="D3:G3"/>
    <mergeCell ref="D4:G4"/>
    <mergeCell ref="D5:G5"/>
    <mergeCell ref="D6:G6"/>
    <mergeCell ref="G24:H24"/>
    <mergeCell ref="G32:H32"/>
    <mergeCell ref="G33:H33"/>
    <mergeCell ref="G9:H9"/>
    <mergeCell ref="G10:H10"/>
    <mergeCell ref="G11:H11"/>
    <mergeCell ref="G18:H18"/>
    <mergeCell ref="G23:H23"/>
  </mergeCells>
  <phoneticPr fontId="7" type="noConversion"/>
  <conditionalFormatting sqref="F10:F24">
    <cfRule type="cellIs" dxfId="53" priority="1" stopIfTrue="1" operator="equal">
      <formula>"F"</formula>
    </cfRule>
    <cfRule type="cellIs" dxfId="52" priority="2" stopIfTrue="1" operator="equal">
      <formula>"B"</formula>
    </cfRule>
    <cfRule type="cellIs" dxfId="51" priority="3" stopIfTrue="1" operator="equal">
      <formula>"u"</formula>
    </cfRule>
  </conditionalFormatting>
  <conditionalFormatting sqref="F25:F33">
    <cfRule type="cellIs" dxfId="50" priority="4" stopIfTrue="1" operator="equal">
      <formula>"F"</formula>
    </cfRule>
    <cfRule type="cellIs" dxfId="49" priority="5" stopIfTrue="1" operator="equal">
      <formula>"B"</formula>
    </cfRule>
    <cfRule type="cellIs" dxfId="48"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8 F11:F13 F14:F17 F19:F22 F23:F24 F25:F27 F28:F33" xr:uid="{00000000-0002-0000-2200-000000000000}">
      <formula1>"U,P,F,B,S,n/a"</formula1>
    </dataValidation>
  </dataValidations>
  <hyperlinks>
    <hyperlink ref="G2" location="'Product Haul page display for a'!A1" display="UC013-01" xr:uid="{00000000-0004-0000-2200-000000000000}"/>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61"/>
  <sheetViews>
    <sheetView workbookViewId="0">
      <selection activeCell="L31" sqref="A1:XFD104857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pdate direction</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955</v>
      </c>
      <c r="B13" s="392"/>
      <c r="C13" s="392"/>
      <c r="D13" s="392"/>
      <c r="E13" s="392"/>
      <c r="F13" s="392"/>
      <c r="G13" s="392"/>
      <c r="H13" s="392"/>
      <c r="I13" s="393"/>
    </row>
    <row r="14" spans="1:9" x14ac:dyDescent="0.2">
      <c r="A14" s="73">
        <f>MAX(A$12:A13)+1</f>
        <v>1</v>
      </c>
      <c r="B14" s="139" t="s">
        <v>956</v>
      </c>
      <c r="C14" s="75" t="s">
        <v>864</v>
      </c>
      <c r="D14" s="68" t="s">
        <v>122</v>
      </c>
      <c r="E14" s="76"/>
      <c r="F14" s="77"/>
      <c r="G14" s="71"/>
      <c r="H14" s="78"/>
      <c r="I14" s="77"/>
    </row>
    <row r="15" spans="1:9" x14ac:dyDescent="0.2">
      <c r="A15" s="73">
        <f>MAX(A$12:A14)+1</f>
        <v>2</v>
      </c>
      <c r="B15" s="140"/>
      <c r="C15" s="75"/>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47" priority="1" stopIfTrue="1" operator="equal">
      <formula>"F"</formula>
    </cfRule>
    <cfRule type="cellIs" dxfId="46" priority="2" stopIfTrue="1" operator="equal">
      <formula>"B"</formula>
    </cfRule>
    <cfRule type="cellIs" dxfId="45" priority="3" stopIfTrue="1" operator="equal">
      <formula>"u"</formula>
    </cfRule>
  </conditionalFormatting>
  <dataValidations count="3">
    <dataValidation allowBlank="1" showErrorMessage="1" sqref="A12:B12" xr:uid="{00000000-0002-0000-2300-000000000000}"/>
    <dataValidation allowBlank="1" showErrorMessage="1" promptTitle="Valid values include:" sqref="D12" xr:uid="{00000000-0002-0000-2300-000001000000}"/>
    <dataValidation type="list" showInputMessage="1" showErrorMessage="1" promptTitle="Valid values include:" prompt="U - Untested_x000a_P - Pass_x000a_F - Fail_x000a_B - Blocked_x000a_S - Skipped_x000a_n/a - Not applicable_x000a_" sqref="D14:D59" xr:uid="{00000000-0002-0000-23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7305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3057" r:id="rId3"/>
      </mc:Fallback>
    </mc:AlternateContent>
  </oleObjec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26"/>
  <sheetViews>
    <sheetView workbookViewId="0">
      <selection activeCell="G30" sqref="A1:XFD1048576"/>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957</v>
      </c>
      <c r="B1" s="411"/>
      <c r="C1" s="411"/>
      <c r="D1" s="411"/>
      <c r="E1" s="411"/>
      <c r="F1" s="411"/>
      <c r="G1" s="411"/>
      <c r="H1" s="411"/>
    </row>
    <row r="2" spans="1:8" ht="24" x14ac:dyDescent="0.2">
      <c r="A2" s="85"/>
      <c r="B2" s="86" t="s">
        <v>131</v>
      </c>
      <c r="C2" s="86"/>
      <c r="D2" s="87" t="s">
        <v>956</v>
      </c>
      <c r="E2" s="88"/>
      <c r="F2" s="89" t="s">
        <v>133</v>
      </c>
      <c r="G2" s="90" t="s">
        <v>870</v>
      </c>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5" t="s">
        <v>871</v>
      </c>
      <c r="C10" s="125"/>
      <c r="D10" s="126" t="s">
        <v>872</v>
      </c>
      <c r="E10" s="121"/>
      <c r="F10" s="68" t="s">
        <v>122</v>
      </c>
      <c r="G10" s="425"/>
      <c r="H10" s="426"/>
    </row>
    <row r="11" spans="1:8" x14ac:dyDescent="0.2">
      <c r="A11" s="119">
        <v>2</v>
      </c>
      <c r="B11" s="125" t="s">
        <v>939</v>
      </c>
      <c r="C11" s="125"/>
      <c r="D11" s="126" t="s">
        <v>161</v>
      </c>
      <c r="E11" s="121"/>
      <c r="F11" s="68" t="s">
        <v>122</v>
      </c>
      <c r="G11" s="445"/>
      <c r="H11" s="446"/>
    </row>
    <row r="12" spans="1:8" ht="24" x14ac:dyDescent="0.2">
      <c r="A12" s="119">
        <v>3</v>
      </c>
      <c r="B12" s="125" t="s">
        <v>958</v>
      </c>
      <c r="C12" s="125"/>
      <c r="D12" s="126" t="s">
        <v>959</v>
      </c>
      <c r="E12" s="121"/>
      <c r="F12" s="68" t="s">
        <v>122</v>
      </c>
      <c r="G12" s="127"/>
      <c r="H12" s="128"/>
    </row>
    <row r="13" spans="1:8" x14ac:dyDescent="0.2">
      <c r="A13" s="119"/>
      <c r="B13" s="125"/>
      <c r="C13" s="125"/>
      <c r="D13" s="143" t="s">
        <v>946</v>
      </c>
      <c r="E13" s="144"/>
      <c r="F13" s="68"/>
      <c r="G13" s="127"/>
      <c r="H13" s="128"/>
    </row>
    <row r="14" spans="1:8" ht="27" customHeight="1" x14ac:dyDescent="0.2">
      <c r="A14" s="119">
        <v>4</v>
      </c>
      <c r="B14" s="125" t="s">
        <v>947</v>
      </c>
      <c r="C14" s="125"/>
      <c r="D14" s="143" t="s">
        <v>948</v>
      </c>
      <c r="E14" s="144"/>
      <c r="F14" s="68" t="s">
        <v>122</v>
      </c>
      <c r="G14" s="416"/>
      <c r="H14" s="417"/>
    </row>
    <row r="15" spans="1:8" ht="27" customHeight="1" x14ac:dyDescent="0.2">
      <c r="A15" s="119">
        <v>5</v>
      </c>
      <c r="B15" s="125" t="s">
        <v>953</v>
      </c>
      <c r="C15" s="125"/>
      <c r="D15" s="143" t="s">
        <v>954</v>
      </c>
      <c r="E15" s="144"/>
      <c r="F15" s="68"/>
      <c r="G15" s="131"/>
      <c r="H15" s="132"/>
    </row>
    <row r="16" spans="1:8" x14ac:dyDescent="0.2">
      <c r="A16" s="119">
        <v>6</v>
      </c>
      <c r="B16" s="142" t="s">
        <v>935</v>
      </c>
      <c r="C16" s="120"/>
      <c r="D16" s="120" t="s">
        <v>906</v>
      </c>
      <c r="E16" s="133"/>
      <c r="F16" s="68" t="s">
        <v>122</v>
      </c>
      <c r="G16" s="416"/>
      <c r="H16" s="417"/>
    </row>
    <row r="17" spans="1:8" x14ac:dyDescent="0.2">
      <c r="A17" s="119"/>
      <c r="B17" s="120"/>
      <c r="C17" s="120"/>
      <c r="D17" s="120" t="s">
        <v>212</v>
      </c>
      <c r="E17" s="133"/>
      <c r="F17" s="68" t="s">
        <v>122</v>
      </c>
      <c r="G17" s="416"/>
      <c r="H17" s="417"/>
    </row>
    <row r="18" spans="1:8" x14ac:dyDescent="0.2">
      <c r="A18" s="119"/>
      <c r="B18" s="120"/>
      <c r="C18" s="120"/>
      <c r="D18" s="120"/>
      <c r="E18" s="133"/>
      <c r="F18" s="68" t="s">
        <v>122</v>
      </c>
      <c r="G18" s="131"/>
      <c r="H18" s="132"/>
    </row>
    <row r="19" spans="1:8" x14ac:dyDescent="0.2">
      <c r="A19" s="119"/>
      <c r="B19" s="120"/>
      <c r="C19" s="120"/>
      <c r="D19" s="120"/>
      <c r="E19" s="133"/>
      <c r="F19" s="68" t="s">
        <v>122</v>
      </c>
      <c r="G19" s="131"/>
      <c r="H19" s="132"/>
    </row>
    <row r="20" spans="1:8" x14ac:dyDescent="0.2">
      <c r="A20" s="119"/>
      <c r="B20" s="120"/>
      <c r="C20" s="120"/>
      <c r="D20" s="120"/>
      <c r="E20" s="133"/>
      <c r="F20" s="68" t="s">
        <v>122</v>
      </c>
      <c r="G20" s="131"/>
      <c r="H20" s="132"/>
    </row>
    <row r="21" spans="1:8" ht="27" customHeight="1" x14ac:dyDescent="0.2">
      <c r="A21" s="119"/>
      <c r="B21" s="120"/>
      <c r="C21" s="120"/>
      <c r="D21" s="120"/>
      <c r="E21" s="133"/>
      <c r="F21" s="68" t="s">
        <v>122</v>
      </c>
      <c r="G21" s="131"/>
      <c r="H21" s="132"/>
    </row>
    <row r="22" spans="1:8" ht="12.75" customHeight="1" x14ac:dyDescent="0.2">
      <c r="A22" s="119"/>
      <c r="B22" s="120"/>
      <c r="C22" s="120"/>
      <c r="D22" s="120"/>
      <c r="E22" s="133"/>
      <c r="F22" s="68" t="s">
        <v>122</v>
      </c>
      <c r="G22" s="131"/>
      <c r="H22" s="132"/>
    </row>
    <row r="23" spans="1:8" ht="12.75" customHeight="1" x14ac:dyDescent="0.2">
      <c r="A23" s="119"/>
      <c r="B23" s="120"/>
      <c r="C23" s="120"/>
      <c r="D23" s="120"/>
      <c r="E23" s="133"/>
      <c r="F23" s="68" t="s">
        <v>122</v>
      </c>
      <c r="G23" s="131"/>
      <c r="H23" s="132"/>
    </row>
    <row r="24" spans="1:8" x14ac:dyDescent="0.2">
      <c r="A24" s="119"/>
      <c r="B24" s="120"/>
      <c r="C24" s="120"/>
      <c r="D24" s="120"/>
      <c r="E24" s="133"/>
      <c r="F24" s="68" t="s">
        <v>122</v>
      </c>
      <c r="G24" s="131"/>
      <c r="H24" s="132"/>
    </row>
    <row r="25" spans="1:8" x14ac:dyDescent="0.2">
      <c r="A25" s="119"/>
      <c r="B25" s="120"/>
      <c r="C25" s="120"/>
      <c r="D25" s="120"/>
      <c r="E25" s="133"/>
      <c r="F25" s="68" t="s">
        <v>122</v>
      </c>
      <c r="G25" s="416"/>
      <c r="H25" s="417"/>
    </row>
    <row r="26" spans="1:8" x14ac:dyDescent="0.2">
      <c r="A26" s="134"/>
      <c r="B26" s="135" t="s">
        <v>230</v>
      </c>
      <c r="C26" s="135"/>
      <c r="D26" s="136"/>
      <c r="E26" s="137"/>
      <c r="F26" s="68" t="s">
        <v>122</v>
      </c>
      <c r="G26" s="418"/>
      <c r="H26" s="419"/>
    </row>
  </sheetData>
  <mergeCells count="13">
    <mergeCell ref="A1:H1"/>
    <mergeCell ref="D3:G3"/>
    <mergeCell ref="D4:G4"/>
    <mergeCell ref="D5:G5"/>
    <mergeCell ref="D6:G6"/>
    <mergeCell ref="G17:H17"/>
    <mergeCell ref="G25:H25"/>
    <mergeCell ref="G26:H26"/>
    <mergeCell ref="G9:H9"/>
    <mergeCell ref="G10:H10"/>
    <mergeCell ref="G11:H11"/>
    <mergeCell ref="G14:H14"/>
    <mergeCell ref="G16:H16"/>
  </mergeCells>
  <phoneticPr fontId="7" type="noConversion"/>
  <conditionalFormatting sqref="F10:F17">
    <cfRule type="cellIs" dxfId="44" priority="1" stopIfTrue="1" operator="equal">
      <formula>"F"</formula>
    </cfRule>
    <cfRule type="cellIs" dxfId="43" priority="2" stopIfTrue="1" operator="equal">
      <formula>"B"</formula>
    </cfRule>
    <cfRule type="cellIs" dxfId="42" priority="3" stopIfTrue="1" operator="equal">
      <formula>"u"</formula>
    </cfRule>
  </conditionalFormatting>
  <conditionalFormatting sqref="F18:F26">
    <cfRule type="cellIs" dxfId="41" priority="4" stopIfTrue="1" operator="equal">
      <formula>"F"</formula>
    </cfRule>
    <cfRule type="cellIs" dxfId="40" priority="5" stopIfTrue="1" operator="equal">
      <formula>"B"</formula>
    </cfRule>
    <cfRule type="cellIs" dxfId="39"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3 F14 F15 F11:F12 F16:F17 F18:F20 F21:F26" xr:uid="{00000000-0002-0000-2400-000000000000}">
      <formula1>"U,P,F,B,S,n/a"</formula1>
    </dataValidation>
  </dataValidations>
  <hyperlinks>
    <hyperlink ref="G2" location="'Product Haul page display for a'!A1" display="UC013-01" xr:uid="{00000000-0004-0000-2400-000000000000}"/>
  </hyperlinks>
  <pageMargins left="0.75" right="0.75" top="1" bottom="1" header="0.5" footer="0.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61"/>
  <sheetViews>
    <sheetView workbookViewId="0">
      <selection activeCell="L22" sqref="A1:XFD104857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ancel blend</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960</v>
      </c>
      <c r="B13" s="392"/>
      <c r="C13" s="392"/>
      <c r="D13" s="392"/>
      <c r="E13" s="392"/>
      <c r="F13" s="392"/>
      <c r="G13" s="392"/>
      <c r="H13" s="392"/>
      <c r="I13" s="393"/>
    </row>
    <row r="14" spans="1:9" ht="24" x14ac:dyDescent="0.2">
      <c r="A14" s="73">
        <f>MAX(A$12:A13)+1</f>
        <v>1</v>
      </c>
      <c r="B14" s="139" t="s">
        <v>961</v>
      </c>
      <c r="C14" s="75" t="s">
        <v>864</v>
      </c>
      <c r="D14" s="68" t="s">
        <v>122</v>
      </c>
      <c r="E14" s="76"/>
      <c r="F14" s="77"/>
      <c r="G14" s="71"/>
      <c r="H14" s="78"/>
      <c r="I14" s="77"/>
    </row>
    <row r="15" spans="1:9" ht="24" x14ac:dyDescent="0.2">
      <c r="A15" s="73">
        <f>MAX(A$12:A14)+1</f>
        <v>2</v>
      </c>
      <c r="B15" s="140" t="s">
        <v>962</v>
      </c>
      <c r="C15" s="75" t="s">
        <v>864</v>
      </c>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3">
    <dataValidation allowBlank="1" showErrorMessage="1" sqref="A12:B12" xr:uid="{00000000-0002-0000-2500-000000000000}"/>
    <dataValidation allowBlank="1" showErrorMessage="1" promptTitle="Valid values include:" sqref="D12" xr:uid="{00000000-0002-0000-2500-000001000000}"/>
    <dataValidation type="list" showInputMessage="1" showErrorMessage="1" promptTitle="Valid values include:" prompt="U - Untested_x000a_P - Pass_x000a_F - Fail_x000a_B - Blocked_x000a_S - Skipped_x000a_n/a - Not applicable_x000a_" sqref="D14:D59" xr:uid="{00000000-0002-0000-25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75105"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5105" r:id="rId3"/>
      </mc:Fallback>
    </mc:AlternateContent>
  </oleObjec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50"/>
  <sheetViews>
    <sheetView topLeftCell="A10" workbookViewId="0">
      <selection activeCell="J25" sqref="A1:XFD1048576"/>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963</v>
      </c>
      <c r="B1" s="411"/>
      <c r="C1" s="411"/>
      <c r="D1" s="411"/>
      <c r="E1" s="411"/>
      <c r="F1" s="411"/>
      <c r="G1" s="411"/>
      <c r="H1" s="411"/>
    </row>
    <row r="2" spans="1:8" ht="24" x14ac:dyDescent="0.2">
      <c r="A2" s="85"/>
      <c r="B2" s="86" t="s">
        <v>131</v>
      </c>
      <c r="C2" s="86"/>
      <c r="D2" s="87" t="s">
        <v>961</v>
      </c>
      <c r="E2" s="88"/>
      <c r="F2" s="89" t="s">
        <v>133</v>
      </c>
      <c r="G2" s="90"/>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t="s">
        <v>517</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ht="25.5" x14ac:dyDescent="0.2">
      <c r="A10" s="119">
        <v>1</v>
      </c>
      <c r="B10" s="120" t="s">
        <v>720</v>
      </c>
      <c r="C10" s="120"/>
      <c r="D10" s="120" t="s">
        <v>161</v>
      </c>
      <c r="E10" s="121"/>
      <c r="F10" s="68" t="s">
        <v>122</v>
      </c>
      <c r="G10" s="425"/>
      <c r="H10" s="426"/>
    </row>
    <row r="11" spans="1:8" ht="60" x14ac:dyDescent="0.2">
      <c r="A11" s="119">
        <v>2</v>
      </c>
      <c r="B11" s="125" t="s">
        <v>747</v>
      </c>
      <c r="C11" s="125"/>
      <c r="D11" s="126" t="s">
        <v>443</v>
      </c>
      <c r="E11" s="121"/>
      <c r="F11" s="68" t="s">
        <v>122</v>
      </c>
      <c r="G11" s="445"/>
      <c r="H11" s="446"/>
    </row>
    <row r="12" spans="1:8" ht="48" x14ac:dyDescent="0.2">
      <c r="A12" s="119">
        <v>3</v>
      </c>
      <c r="B12" s="129" t="s">
        <v>964</v>
      </c>
      <c r="C12" s="129"/>
      <c r="D12" s="130" t="s">
        <v>965</v>
      </c>
      <c r="E12" s="121"/>
      <c r="F12" s="68" t="s">
        <v>122</v>
      </c>
      <c r="G12" s="127"/>
      <c r="H12" s="128"/>
    </row>
    <row r="13" spans="1:8" x14ac:dyDescent="0.2">
      <c r="A13" s="119">
        <v>4</v>
      </c>
      <c r="B13" s="142" t="s">
        <v>935</v>
      </c>
      <c r="C13" s="120"/>
      <c r="D13" s="120" t="s">
        <v>906</v>
      </c>
      <c r="E13" s="133"/>
      <c r="F13" s="68" t="s">
        <v>122</v>
      </c>
      <c r="G13" s="416"/>
      <c r="H13" s="417"/>
    </row>
    <row r="14" spans="1:8" x14ac:dyDescent="0.2">
      <c r="A14" s="119"/>
      <c r="B14" s="120"/>
      <c r="C14" s="120"/>
      <c r="D14" s="120" t="s">
        <v>212</v>
      </c>
      <c r="E14" s="133"/>
      <c r="F14" s="68" t="s">
        <v>122</v>
      </c>
      <c r="G14" s="416"/>
      <c r="H14" s="417"/>
    </row>
    <row r="15" spans="1:8" x14ac:dyDescent="0.2">
      <c r="A15" s="119"/>
      <c r="B15" s="120"/>
      <c r="C15" s="120"/>
      <c r="D15" s="120"/>
      <c r="E15" s="133"/>
      <c r="F15" s="68" t="s">
        <v>122</v>
      </c>
      <c r="G15" s="131"/>
      <c r="H15" s="132"/>
    </row>
    <row r="16" spans="1:8" x14ac:dyDescent="0.2">
      <c r="A16" s="119"/>
      <c r="B16" s="120"/>
      <c r="C16" s="120"/>
      <c r="D16" s="120"/>
      <c r="E16" s="133"/>
      <c r="F16" s="68" t="s">
        <v>122</v>
      </c>
      <c r="G16" s="131"/>
      <c r="H16" s="132"/>
    </row>
    <row r="17" spans="1:8" x14ac:dyDescent="0.2">
      <c r="A17" s="119"/>
      <c r="B17" s="120"/>
      <c r="C17" s="120"/>
      <c r="D17" s="120"/>
      <c r="E17" s="133"/>
      <c r="F17" s="68" t="s">
        <v>122</v>
      </c>
      <c r="G17" s="131"/>
      <c r="H17" s="132"/>
    </row>
    <row r="18" spans="1:8" ht="27" customHeight="1" x14ac:dyDescent="0.2">
      <c r="A18" s="119"/>
      <c r="B18" s="120"/>
      <c r="C18" s="120"/>
      <c r="D18" s="120"/>
      <c r="E18" s="133"/>
      <c r="F18" s="68" t="s">
        <v>122</v>
      </c>
      <c r="G18" s="131"/>
      <c r="H18" s="132"/>
    </row>
    <row r="19" spans="1:8" ht="12.75" customHeight="1" x14ac:dyDescent="0.2">
      <c r="A19" s="119"/>
      <c r="B19" s="120"/>
      <c r="C19" s="120"/>
      <c r="D19" s="120"/>
      <c r="E19" s="133"/>
      <c r="F19" s="68" t="s">
        <v>122</v>
      </c>
      <c r="G19" s="131"/>
      <c r="H19" s="132"/>
    </row>
    <row r="20" spans="1:8" ht="12.75" customHeight="1" x14ac:dyDescent="0.2">
      <c r="A20" s="119"/>
      <c r="B20" s="120"/>
      <c r="C20" s="120"/>
      <c r="D20" s="120"/>
      <c r="E20" s="133"/>
      <c r="F20" s="68" t="s">
        <v>122</v>
      </c>
      <c r="G20" s="131"/>
      <c r="H20" s="132"/>
    </row>
    <row r="21" spans="1:8" x14ac:dyDescent="0.2">
      <c r="A21" s="119"/>
      <c r="B21" s="120"/>
      <c r="C21" s="120"/>
      <c r="D21" s="120"/>
      <c r="E21" s="133"/>
      <c r="F21" s="68" t="s">
        <v>122</v>
      </c>
      <c r="G21" s="131"/>
      <c r="H21" s="132"/>
    </row>
    <row r="22" spans="1:8" x14ac:dyDescent="0.2">
      <c r="A22" s="119"/>
      <c r="B22" s="120"/>
      <c r="C22" s="120"/>
      <c r="D22" s="120"/>
      <c r="E22" s="133"/>
      <c r="F22" s="68" t="s">
        <v>122</v>
      </c>
      <c r="G22" s="416"/>
      <c r="H22" s="417"/>
    </row>
    <row r="23" spans="1:8" x14ac:dyDescent="0.2">
      <c r="A23" s="134"/>
      <c r="B23" s="135" t="s">
        <v>230</v>
      </c>
      <c r="C23" s="135"/>
      <c r="D23" s="136"/>
      <c r="E23" s="137"/>
      <c r="F23" s="68" t="s">
        <v>122</v>
      </c>
      <c r="G23" s="418"/>
      <c r="H23" s="419"/>
    </row>
    <row r="27" spans="1:8" ht="15.75" x14ac:dyDescent="0.2">
      <c r="A27" s="411" t="s">
        <v>966</v>
      </c>
      <c r="B27" s="411"/>
      <c r="C27" s="411"/>
      <c r="D27" s="411"/>
      <c r="E27" s="411"/>
      <c r="F27" s="411"/>
      <c r="G27" s="411"/>
      <c r="H27" s="411"/>
    </row>
    <row r="28" spans="1:8" ht="24" x14ac:dyDescent="0.2">
      <c r="A28" s="85"/>
      <c r="B28" s="86" t="s">
        <v>131</v>
      </c>
      <c r="C28" s="86"/>
      <c r="D28" s="87" t="s">
        <v>962</v>
      </c>
      <c r="E28" s="88"/>
      <c r="F28" s="89" t="s">
        <v>133</v>
      </c>
      <c r="G28" s="90"/>
      <c r="H28" s="91"/>
    </row>
    <row r="29" spans="1:8" x14ac:dyDescent="0.2">
      <c r="A29" s="92"/>
      <c r="B29" s="93" t="s">
        <v>135</v>
      </c>
      <c r="C29" s="94"/>
      <c r="D29" s="427"/>
      <c r="E29" s="428"/>
      <c r="F29" s="429"/>
      <c r="G29" s="430"/>
      <c r="H29" s="91"/>
    </row>
    <row r="30" spans="1:8" x14ac:dyDescent="0.2">
      <c r="A30" s="95"/>
      <c r="B30" s="93" t="s">
        <v>137</v>
      </c>
      <c r="C30" s="94"/>
      <c r="D30" s="427"/>
      <c r="E30" s="428"/>
      <c r="F30" s="429"/>
      <c r="G30" s="430"/>
      <c r="H30" s="91"/>
    </row>
    <row r="31" spans="1:8" x14ac:dyDescent="0.2">
      <c r="A31" s="95"/>
      <c r="B31" s="93" t="s">
        <v>139</v>
      </c>
      <c r="C31" s="96"/>
      <c r="D31" s="444"/>
      <c r="E31" s="444"/>
      <c r="F31" s="444"/>
      <c r="G31" s="444"/>
      <c r="H31" s="91"/>
    </row>
    <row r="32" spans="1:8" x14ac:dyDescent="0.2">
      <c r="A32" s="97"/>
      <c r="B32" s="98" t="s">
        <v>141</v>
      </c>
      <c r="C32" s="99"/>
      <c r="D32" s="431" t="s">
        <v>967</v>
      </c>
      <c r="E32" s="429"/>
      <c r="F32" s="429"/>
      <c r="G32" s="430"/>
      <c r="H32" s="100"/>
    </row>
    <row r="33" spans="1:8" x14ac:dyDescent="0.2">
      <c r="A33" s="101"/>
      <c r="B33" s="102" t="s">
        <v>143</v>
      </c>
      <c r="C33" s="102"/>
      <c r="D33" s="103"/>
      <c r="E33" s="104"/>
      <c r="F33" s="105" t="s">
        <v>145</v>
      </c>
      <c r="G33" s="106"/>
      <c r="H33" s="107"/>
    </row>
    <row r="34" spans="1:8" x14ac:dyDescent="0.2">
      <c r="A34" s="108"/>
      <c r="B34" s="109" t="s">
        <v>146</v>
      </c>
      <c r="C34" s="109"/>
      <c r="D34" s="110" t="s">
        <v>147</v>
      </c>
      <c r="E34" s="111"/>
      <c r="F34" s="112" t="s">
        <v>148</v>
      </c>
      <c r="G34" s="113" t="s">
        <v>821</v>
      </c>
      <c r="H34" s="114"/>
    </row>
    <row r="35" spans="1:8" ht="25.5" x14ac:dyDescent="0.2">
      <c r="A35" s="115" t="s">
        <v>150</v>
      </c>
      <c r="B35" s="116" t="s">
        <v>151</v>
      </c>
      <c r="C35" s="116"/>
      <c r="D35" s="116" t="s">
        <v>153</v>
      </c>
      <c r="E35" s="116"/>
      <c r="F35" s="117" t="s">
        <v>113</v>
      </c>
      <c r="G35" s="423" t="s">
        <v>155</v>
      </c>
      <c r="H35" s="424"/>
    </row>
    <row r="36" spans="1:8" ht="25.5" x14ac:dyDescent="0.2">
      <c r="A36" s="119">
        <v>1</v>
      </c>
      <c r="B36" s="120" t="s">
        <v>720</v>
      </c>
      <c r="C36" s="120"/>
      <c r="D36" s="120" t="s">
        <v>161</v>
      </c>
      <c r="E36" s="121"/>
      <c r="F36" s="68" t="s">
        <v>122</v>
      </c>
      <c r="G36" s="425"/>
      <c r="H36" s="426"/>
    </row>
    <row r="37" spans="1:8" ht="60" x14ac:dyDescent="0.2">
      <c r="A37" s="119">
        <v>2</v>
      </c>
      <c r="B37" s="125" t="s">
        <v>747</v>
      </c>
      <c r="C37" s="125"/>
      <c r="D37" s="126" t="s">
        <v>443</v>
      </c>
      <c r="E37" s="121"/>
      <c r="F37" s="68" t="s">
        <v>122</v>
      </c>
      <c r="G37" s="445"/>
      <c r="H37" s="446"/>
    </row>
    <row r="38" spans="1:8" ht="72" x14ac:dyDescent="0.2">
      <c r="A38" s="119">
        <v>3</v>
      </c>
      <c r="B38" s="129" t="s">
        <v>722</v>
      </c>
      <c r="C38" s="129"/>
      <c r="D38" s="130" t="s">
        <v>777</v>
      </c>
      <c r="E38" s="121"/>
      <c r="F38" s="68" t="s">
        <v>122</v>
      </c>
      <c r="G38" s="127"/>
      <c r="H38" s="128"/>
    </row>
    <row r="39" spans="1:8" ht="36" x14ac:dyDescent="0.2">
      <c r="A39" s="119">
        <v>4</v>
      </c>
      <c r="B39" s="125" t="s">
        <v>968</v>
      </c>
      <c r="C39" s="125"/>
      <c r="D39" s="143" t="s">
        <v>969</v>
      </c>
      <c r="E39" s="144"/>
      <c r="F39" s="68"/>
      <c r="G39" s="127"/>
      <c r="H39" s="128"/>
    </row>
    <row r="40" spans="1:8" x14ac:dyDescent="0.2">
      <c r="A40" s="119">
        <v>5</v>
      </c>
      <c r="B40" s="142" t="s">
        <v>935</v>
      </c>
      <c r="C40" s="120"/>
      <c r="D40" s="120" t="s">
        <v>906</v>
      </c>
      <c r="E40" s="133"/>
      <c r="F40" s="68" t="s">
        <v>122</v>
      </c>
      <c r="G40" s="416"/>
      <c r="H40" s="417"/>
    </row>
    <row r="41" spans="1:8" x14ac:dyDescent="0.2">
      <c r="A41" s="119"/>
      <c r="B41" s="120"/>
      <c r="C41" s="120"/>
      <c r="D41" s="120" t="s">
        <v>212</v>
      </c>
      <c r="E41" s="133"/>
      <c r="F41" s="68" t="s">
        <v>122</v>
      </c>
      <c r="G41" s="416"/>
      <c r="H41" s="417"/>
    </row>
    <row r="42" spans="1:8" x14ac:dyDescent="0.2">
      <c r="A42" s="119"/>
      <c r="B42" s="120"/>
      <c r="C42" s="120"/>
      <c r="D42" s="120"/>
      <c r="E42" s="133"/>
      <c r="F42" s="68" t="s">
        <v>122</v>
      </c>
      <c r="G42" s="131"/>
      <c r="H42" s="132"/>
    </row>
    <row r="43" spans="1:8" x14ac:dyDescent="0.2">
      <c r="A43" s="119"/>
      <c r="B43" s="120"/>
      <c r="C43" s="120"/>
      <c r="D43" s="120"/>
      <c r="E43" s="133"/>
      <c r="F43" s="68" t="s">
        <v>122</v>
      </c>
      <c r="G43" s="131"/>
      <c r="H43" s="132"/>
    </row>
    <row r="44" spans="1:8" x14ac:dyDescent="0.2">
      <c r="A44" s="119"/>
      <c r="B44" s="120"/>
      <c r="C44" s="120"/>
      <c r="D44" s="120"/>
      <c r="E44" s="133"/>
      <c r="F44" s="68" t="s">
        <v>122</v>
      </c>
      <c r="G44" s="131"/>
      <c r="H44" s="132"/>
    </row>
    <row r="45" spans="1:8" x14ac:dyDescent="0.2">
      <c r="A45" s="119"/>
      <c r="B45" s="120"/>
      <c r="C45" s="120"/>
      <c r="D45" s="120"/>
      <c r="E45" s="133"/>
      <c r="F45" s="68" t="s">
        <v>122</v>
      </c>
      <c r="G45" s="131"/>
      <c r="H45" s="132"/>
    </row>
    <row r="46" spans="1:8" x14ac:dyDescent="0.2">
      <c r="A46" s="119"/>
      <c r="B46" s="120"/>
      <c r="C46" s="120"/>
      <c r="D46" s="120"/>
      <c r="E46" s="133"/>
      <c r="F46" s="68" t="s">
        <v>122</v>
      </c>
      <c r="G46" s="131"/>
      <c r="H46" s="132"/>
    </row>
    <row r="47" spans="1:8" x14ac:dyDescent="0.2">
      <c r="A47" s="119"/>
      <c r="B47" s="120"/>
      <c r="C47" s="120"/>
      <c r="D47" s="120"/>
      <c r="E47" s="133"/>
      <c r="F47" s="68" t="s">
        <v>122</v>
      </c>
      <c r="G47" s="131"/>
      <c r="H47" s="132"/>
    </row>
    <row r="48" spans="1:8" x14ac:dyDescent="0.2">
      <c r="A48" s="119"/>
      <c r="B48" s="120"/>
      <c r="C48" s="120"/>
      <c r="D48" s="120"/>
      <c r="E48" s="133"/>
      <c r="F48" s="68" t="s">
        <v>122</v>
      </c>
      <c r="G48" s="131"/>
      <c r="H48" s="132"/>
    </row>
    <row r="49" spans="1:8" x14ac:dyDescent="0.2">
      <c r="A49" s="119"/>
      <c r="B49" s="120"/>
      <c r="C49" s="120"/>
      <c r="D49" s="120"/>
      <c r="E49" s="133"/>
      <c r="F49" s="68" t="s">
        <v>122</v>
      </c>
      <c r="G49" s="416"/>
      <c r="H49" s="417"/>
    </row>
    <row r="50" spans="1:8" x14ac:dyDescent="0.2">
      <c r="A50" s="134"/>
      <c r="B50" s="135" t="s">
        <v>230</v>
      </c>
      <c r="C50" s="135"/>
      <c r="D50" s="136"/>
      <c r="E50" s="137"/>
      <c r="F50" s="68" t="s">
        <v>122</v>
      </c>
      <c r="G50" s="418"/>
      <c r="H50" s="419"/>
    </row>
  </sheetData>
  <mergeCells count="24">
    <mergeCell ref="A1:H1"/>
    <mergeCell ref="D3:G3"/>
    <mergeCell ref="D4:G4"/>
    <mergeCell ref="D5:G5"/>
    <mergeCell ref="D6:G6"/>
    <mergeCell ref="G9:H9"/>
    <mergeCell ref="G10:H10"/>
    <mergeCell ref="G11:H11"/>
    <mergeCell ref="G13:H13"/>
    <mergeCell ref="G14:H14"/>
    <mergeCell ref="G22:H22"/>
    <mergeCell ref="G23:H23"/>
    <mergeCell ref="A27:H27"/>
    <mergeCell ref="D29:G29"/>
    <mergeCell ref="D30:G30"/>
    <mergeCell ref="G40:H40"/>
    <mergeCell ref="G41:H41"/>
    <mergeCell ref="G49:H49"/>
    <mergeCell ref="G50:H50"/>
    <mergeCell ref="D31:G31"/>
    <mergeCell ref="D32:G32"/>
    <mergeCell ref="G35:H35"/>
    <mergeCell ref="G36:H36"/>
    <mergeCell ref="G37:H37"/>
  </mergeCells>
  <phoneticPr fontId="7" type="noConversion"/>
  <conditionalFormatting sqref="F10:F14">
    <cfRule type="cellIs" dxfId="35" priority="7" stopIfTrue="1" operator="equal">
      <formula>"F"</formula>
    </cfRule>
    <cfRule type="cellIs" dxfId="34" priority="8" stopIfTrue="1" operator="equal">
      <formula>"B"</formula>
    </cfRule>
    <cfRule type="cellIs" dxfId="33" priority="9" stopIfTrue="1" operator="equal">
      <formula>"u"</formula>
    </cfRule>
  </conditionalFormatting>
  <conditionalFormatting sqref="F15:F23">
    <cfRule type="cellIs" dxfId="32" priority="10" stopIfTrue="1" operator="equal">
      <formula>"F"</formula>
    </cfRule>
    <cfRule type="cellIs" dxfId="31" priority="11" stopIfTrue="1" operator="equal">
      <formula>"B"</formula>
    </cfRule>
    <cfRule type="cellIs" dxfId="30" priority="12" stopIfTrue="1" operator="equal">
      <formula>"u"</formula>
    </cfRule>
  </conditionalFormatting>
  <conditionalFormatting sqref="F36:F41">
    <cfRule type="cellIs" dxfId="29" priority="1" stopIfTrue="1" operator="equal">
      <formula>"F"</formula>
    </cfRule>
    <cfRule type="cellIs" dxfId="28" priority="2" stopIfTrue="1" operator="equal">
      <formula>"B"</formula>
    </cfRule>
    <cfRule type="cellIs" dxfId="27" priority="3" stopIfTrue="1" operator="equal">
      <formula>"u"</formula>
    </cfRule>
  </conditionalFormatting>
  <conditionalFormatting sqref="F42:F50">
    <cfRule type="cellIs" dxfId="26" priority="4" stopIfTrue="1" operator="equal">
      <formula>"F"</formula>
    </cfRule>
    <cfRule type="cellIs" dxfId="25" priority="5" stopIfTrue="1" operator="equal">
      <formula>"B"</formula>
    </cfRule>
    <cfRule type="cellIs" dxfId="24"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36 F39 F11:F12 F13:F14 F15:F17 F18:F23 F37:F38 F40:F41 F42:F44 F45:F50" xr:uid="{00000000-0002-0000-2600-000000000000}">
      <formula1>"U,P,F,B,S,n/a"</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6"/>
  <sheetViews>
    <sheetView workbookViewId="0">
      <pane ySplit="12" topLeftCell="A13" activePane="bottomLeft" state="frozen"/>
      <selection pane="bottomLeft" activeCell="D16" sqref="D1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Schedule Product Haul</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COUNTIF($D$12:$D$66,"U")</f>
        <v>0</v>
      </c>
      <c r="F4" s="48">
        <f>IF($E$9=0,"-",$E4/$E$9)</f>
        <v>0</v>
      </c>
      <c r="G4" s="49">
        <f>SUMIF($D$12:$D$65,"U",$G$12:$G$65)/60</f>
        <v>0</v>
      </c>
      <c r="H4" s="42"/>
      <c r="I4" s="42"/>
    </row>
    <row r="5" spans="1:9" s="37" customFormat="1" ht="12" x14ac:dyDescent="0.2">
      <c r="A5" s="42"/>
      <c r="B5" s="42"/>
      <c r="C5" s="42"/>
      <c r="D5" s="46" t="s">
        <v>106</v>
      </c>
      <c r="E5" s="47">
        <f>COUNTIF($D$12:$D$66,"P")</f>
        <v>3</v>
      </c>
      <c r="F5" s="48">
        <f>IF($E$9=0,"-",$E5/$E$9)</f>
        <v>1</v>
      </c>
      <c r="G5" s="50">
        <f>SUMIF($D$12:$D$66,"P",$G$12:$G$66)/60</f>
        <v>0</v>
      </c>
      <c r="H5" s="42"/>
      <c r="I5" s="42"/>
    </row>
    <row r="6" spans="1:9" s="37" customFormat="1" ht="12" x14ac:dyDescent="0.2">
      <c r="A6" s="42"/>
      <c r="B6" s="42"/>
      <c r="C6" s="42"/>
      <c r="D6" s="46" t="s">
        <v>107</v>
      </c>
      <c r="E6" s="47">
        <f>COUNTIF($D$12:$D$66,"F")</f>
        <v>0</v>
      </c>
      <c r="F6" s="48">
        <f>IF($E$9=0,"-",$E6/$E$9)</f>
        <v>0</v>
      </c>
      <c r="G6" s="50">
        <f>SUMIF($D$12:$D$66,"F",$G$12:$G$66)/60</f>
        <v>0</v>
      </c>
      <c r="H6" s="42"/>
      <c r="I6" s="42"/>
    </row>
    <row r="7" spans="1:9" s="37" customFormat="1" ht="12" x14ac:dyDescent="0.2">
      <c r="A7" s="51"/>
      <c r="B7" s="51"/>
      <c r="C7" s="52"/>
      <c r="D7" s="46" t="s">
        <v>108</v>
      </c>
      <c r="E7" s="47">
        <f>COUNTIF($D$12:$D$66,"S")</f>
        <v>0</v>
      </c>
      <c r="F7" s="48">
        <f>IF($E$9=0,"-",$E7/$E$9)</f>
        <v>0</v>
      </c>
      <c r="G7" s="50">
        <f>SUMIF($D$12:$D$66,"S",$G$12:$G$66)/60</f>
        <v>0</v>
      </c>
      <c r="H7" s="42"/>
      <c r="I7" s="42"/>
    </row>
    <row r="8" spans="1:9" s="37" customFormat="1" ht="12" x14ac:dyDescent="0.2">
      <c r="A8" s="51"/>
      <c r="B8" s="51"/>
      <c r="C8" s="52"/>
      <c r="D8" s="46" t="s">
        <v>109</v>
      </c>
      <c r="E8" s="47">
        <f>COUNTIF($D$12:$D$66,"B")</f>
        <v>0</v>
      </c>
      <c r="F8" s="53">
        <f>IF($E$9=0,"-",$E8/$E$9)</f>
        <v>0</v>
      </c>
      <c r="G8" s="50">
        <f>SUMIF($D$12:$D$66,"B",$G$12:$G$66)/60</f>
        <v>0</v>
      </c>
      <c r="H8" s="42"/>
      <c r="I8" s="42"/>
    </row>
    <row r="9" spans="1:9" s="37" customFormat="1" ht="12" hidden="1" x14ac:dyDescent="0.2">
      <c r="A9" s="51"/>
      <c r="B9" s="51"/>
      <c r="C9" s="51"/>
      <c r="D9" s="54" t="s">
        <v>42</v>
      </c>
      <c r="E9" s="55">
        <f>SUM(E4:E8)</f>
        <v>3</v>
      </c>
      <c r="F9" s="56">
        <f>IF($E$9=0,"-",$E$9/$E$9)</f>
        <v>1</v>
      </c>
      <c r="G9" s="57">
        <f>SUM(G4:G8)</f>
        <v>0</v>
      </c>
      <c r="I9" s="80"/>
    </row>
    <row r="10" spans="1:9" s="37" customFormat="1" ht="12" hidden="1" x14ac:dyDescent="0.2">
      <c r="A10" s="51"/>
      <c r="B10" s="51"/>
      <c r="C10" s="51"/>
      <c r="D10" s="58" t="s">
        <v>44</v>
      </c>
      <c r="E10" s="59">
        <f>COUNTIF($D$12:$D$66,"N/A")</f>
        <v>47</v>
      </c>
      <c r="F10" s="60"/>
      <c r="G10" s="61">
        <f>SUMIF($D$12:$D$66,"n/a",$G$12:$G$66)/60</f>
        <v>0</v>
      </c>
      <c r="I10" s="80"/>
    </row>
    <row r="11" spans="1:9" ht="4.5" customHeight="1" x14ac:dyDescent="0.2">
      <c r="A11" s="62"/>
      <c r="B11" s="62"/>
      <c r="C11" s="62"/>
      <c r="D11" s="62"/>
      <c r="E11" s="62"/>
      <c r="F11" s="62"/>
      <c r="G11" s="62"/>
      <c r="H11" s="62"/>
      <c r="I11" s="81"/>
    </row>
    <row r="12" spans="1:9" ht="29.25" customHeight="1" x14ac:dyDescent="0.2">
      <c r="A12" s="63" t="s">
        <v>110</v>
      </c>
      <c r="B12" s="63" t="s">
        <v>111</v>
      </c>
      <c r="C12" s="63" t="s">
        <v>112</v>
      </c>
      <c r="D12" s="63" t="s">
        <v>113</v>
      </c>
      <c r="E12" s="63" t="s">
        <v>114</v>
      </c>
      <c r="F12" s="63" t="s">
        <v>31</v>
      </c>
      <c r="G12" s="63" t="s">
        <v>115</v>
      </c>
      <c r="H12" s="64" t="s">
        <v>65</v>
      </c>
      <c r="I12" s="82"/>
    </row>
    <row r="13" spans="1:9" x14ac:dyDescent="0.2">
      <c r="A13" s="391" t="s">
        <v>116</v>
      </c>
      <c r="B13" s="392"/>
      <c r="C13" s="392"/>
      <c r="D13" s="392"/>
      <c r="E13" s="392"/>
      <c r="F13" s="392"/>
      <c r="G13" s="392"/>
      <c r="H13" s="392"/>
      <c r="I13" s="393"/>
    </row>
    <row r="14" spans="1:9" ht="36" x14ac:dyDescent="0.2">
      <c r="A14" s="65">
        <f>MAX(A$12:A12)+1</f>
        <v>1</v>
      </c>
      <c r="B14" s="173" t="s">
        <v>117</v>
      </c>
      <c r="C14" s="67" t="s">
        <v>118</v>
      </c>
      <c r="D14" s="68" t="s">
        <v>106</v>
      </c>
      <c r="E14" s="69"/>
      <c r="F14" s="70"/>
      <c r="G14" s="71"/>
      <c r="H14" s="72"/>
      <c r="I14" s="70"/>
    </row>
    <row r="15" spans="1:9" ht="36" x14ac:dyDescent="0.2">
      <c r="A15" s="73">
        <f>MAX(A$12:A14)+1</f>
        <v>2</v>
      </c>
      <c r="B15" s="139" t="s">
        <v>119</v>
      </c>
      <c r="C15" s="67" t="s">
        <v>118</v>
      </c>
      <c r="D15" s="68" t="s">
        <v>106</v>
      </c>
      <c r="E15" s="76"/>
      <c r="F15" s="77"/>
      <c r="G15" s="71"/>
      <c r="H15" s="78"/>
      <c r="I15" s="77"/>
    </row>
    <row r="16" spans="1:9" ht="36" x14ac:dyDescent="0.2">
      <c r="A16" s="73">
        <f>MAX(A$12:A15)+1</f>
        <v>3</v>
      </c>
      <c r="B16" s="140" t="s">
        <v>120</v>
      </c>
      <c r="C16" s="67" t="s">
        <v>118</v>
      </c>
      <c r="D16" s="68" t="s">
        <v>106</v>
      </c>
      <c r="E16" s="76"/>
      <c r="F16" s="77"/>
      <c r="G16" s="71"/>
      <c r="H16" s="78"/>
      <c r="I16" s="77"/>
    </row>
    <row r="17" spans="1:9" ht="36" x14ac:dyDescent="0.2">
      <c r="A17" s="73">
        <f>MAX(A$12:A16)+1</f>
        <v>4</v>
      </c>
      <c r="B17" s="140" t="s">
        <v>121</v>
      </c>
      <c r="C17" s="67" t="s">
        <v>118</v>
      </c>
      <c r="D17" s="68" t="s">
        <v>122</v>
      </c>
      <c r="E17" s="76"/>
      <c r="F17" s="77"/>
      <c r="G17" s="71"/>
      <c r="H17" s="78"/>
      <c r="I17" s="77"/>
    </row>
    <row r="18" spans="1:9" ht="25.5" x14ac:dyDescent="0.2">
      <c r="A18" s="73">
        <f>MAX(A$12:A17)+1</f>
        <v>5</v>
      </c>
      <c r="B18" s="140" t="s">
        <v>123</v>
      </c>
      <c r="C18" s="67" t="s">
        <v>118</v>
      </c>
      <c r="D18" s="68" t="s">
        <v>122</v>
      </c>
      <c r="E18" s="76"/>
      <c r="F18" s="77"/>
      <c r="G18" s="71"/>
      <c r="H18" s="78"/>
      <c r="I18" s="77"/>
    </row>
    <row r="19" spans="1:9" ht="36" x14ac:dyDescent="0.2">
      <c r="A19" s="73">
        <f>MAX(A$12:A18)+1</f>
        <v>6</v>
      </c>
      <c r="B19" s="166" t="s">
        <v>124</v>
      </c>
      <c r="C19" s="67" t="s">
        <v>118</v>
      </c>
      <c r="D19" s="68" t="s">
        <v>122</v>
      </c>
      <c r="E19" s="76"/>
      <c r="F19" s="77"/>
      <c r="G19" s="71"/>
      <c r="H19" s="78"/>
      <c r="I19" s="77"/>
    </row>
    <row r="20" spans="1:9" ht="36" x14ac:dyDescent="0.2">
      <c r="A20" s="73">
        <f>MAX(A$12:A19)+1</f>
        <v>7</v>
      </c>
      <c r="B20" s="141" t="s">
        <v>125</v>
      </c>
      <c r="C20" s="67"/>
      <c r="D20" s="68"/>
      <c r="E20" s="76"/>
      <c r="F20" s="77"/>
      <c r="G20" s="71"/>
      <c r="H20" s="78"/>
      <c r="I20" s="77"/>
    </row>
    <row r="21" spans="1:9" ht="25.5" x14ac:dyDescent="0.2">
      <c r="A21" s="73">
        <f>MAX(A$12:A20)+1</f>
        <v>8</v>
      </c>
      <c r="B21" s="166" t="s">
        <v>126</v>
      </c>
      <c r="C21" s="74" t="s">
        <v>118</v>
      </c>
      <c r="D21" s="68" t="s">
        <v>122</v>
      </c>
      <c r="E21" s="76"/>
      <c r="F21" s="77"/>
      <c r="G21" s="71"/>
      <c r="H21" s="78"/>
      <c r="I21" s="77"/>
    </row>
    <row r="22" spans="1:9" ht="36" x14ac:dyDescent="0.2">
      <c r="A22" s="73">
        <f>MAX(A$12:A21)+1</f>
        <v>9</v>
      </c>
      <c r="B22" s="140" t="s">
        <v>127</v>
      </c>
      <c r="C22" s="74" t="s">
        <v>118</v>
      </c>
      <c r="D22" s="68" t="s">
        <v>122</v>
      </c>
      <c r="E22" s="76"/>
      <c r="F22" s="77"/>
      <c r="G22" s="71"/>
      <c r="H22" s="78"/>
      <c r="I22" s="77"/>
    </row>
    <row r="23" spans="1:9" ht="36" x14ac:dyDescent="0.2">
      <c r="A23" s="73">
        <f>MAX(A$12:A22)+1</f>
        <v>10</v>
      </c>
      <c r="B23" s="140" t="s">
        <v>128</v>
      </c>
      <c r="C23" s="74" t="s">
        <v>118</v>
      </c>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4"/>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4"/>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4"/>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4"/>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4"/>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4"/>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4"/>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4"/>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4"/>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4"/>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4"/>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4"/>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5"/>
      <c r="C60" s="74"/>
      <c r="D60" s="68" t="s">
        <v>122</v>
      </c>
      <c r="E60" s="76"/>
      <c r="F60" s="77"/>
      <c r="G60" s="71"/>
      <c r="H60" s="78"/>
      <c r="I60" s="77"/>
    </row>
    <row r="61" spans="1:9" x14ac:dyDescent="0.2">
      <c r="A61" s="73">
        <f>MAX(A$12:A60)+1</f>
        <v>48</v>
      </c>
      <c r="B61" s="74"/>
      <c r="C61" s="74"/>
      <c r="D61" s="68" t="s">
        <v>122</v>
      </c>
      <c r="E61" s="76"/>
      <c r="F61" s="77"/>
      <c r="G61" s="71"/>
      <c r="H61" s="78"/>
      <c r="I61" s="77"/>
    </row>
    <row r="62" spans="1:9" x14ac:dyDescent="0.2">
      <c r="A62" s="73">
        <f>MAX(A$12:A61)+1</f>
        <v>49</v>
      </c>
      <c r="B62" s="75"/>
      <c r="C62" s="74"/>
      <c r="D62" s="68" t="s">
        <v>122</v>
      </c>
      <c r="E62" s="76"/>
      <c r="F62" s="77"/>
      <c r="G62" s="71"/>
      <c r="H62" s="78"/>
      <c r="I62" s="77"/>
    </row>
    <row r="63" spans="1:9" x14ac:dyDescent="0.2">
      <c r="A63" s="73">
        <f>MAX(A$12:A62)+1</f>
        <v>50</v>
      </c>
      <c r="B63" s="75"/>
      <c r="C63" s="74"/>
      <c r="D63" s="68" t="s">
        <v>122</v>
      </c>
      <c r="E63" s="76"/>
      <c r="F63" s="77"/>
      <c r="G63" s="71"/>
      <c r="H63" s="78"/>
      <c r="I63" s="77"/>
    </row>
    <row r="64" spans="1:9" x14ac:dyDescent="0.2">
      <c r="A64" s="73">
        <f>MAX(A$12:A63)+1</f>
        <v>51</v>
      </c>
      <c r="B64" s="74"/>
      <c r="C64" s="74"/>
      <c r="D64" s="68" t="s">
        <v>122</v>
      </c>
      <c r="E64" s="76"/>
      <c r="F64" s="77"/>
      <c r="G64" s="71"/>
      <c r="H64" s="78"/>
      <c r="I64" s="77"/>
    </row>
    <row r="65" spans="1:9" x14ac:dyDescent="0.2">
      <c r="A65" s="394"/>
      <c r="B65" s="394"/>
      <c r="C65" s="394"/>
      <c r="D65" s="394"/>
      <c r="E65" s="394"/>
      <c r="F65" s="394"/>
      <c r="G65" s="394"/>
      <c r="H65" s="394"/>
      <c r="I65" s="394"/>
    </row>
    <row r="66" spans="1:9" x14ac:dyDescent="0.2">
      <c r="A66" s="395" t="s">
        <v>129</v>
      </c>
      <c r="B66" s="395"/>
      <c r="C66" s="395"/>
      <c r="D66" s="395"/>
      <c r="E66" s="395"/>
      <c r="F66" s="395"/>
      <c r="G66" s="395"/>
      <c r="H66" s="395"/>
      <c r="I66" s="395"/>
    </row>
    <row r="67" spans="1:9" x14ac:dyDescent="0.2">
      <c r="A67" s="394"/>
      <c r="B67" s="394"/>
      <c r="C67" s="394"/>
      <c r="D67" s="394"/>
      <c r="E67" s="394"/>
      <c r="F67" s="394"/>
      <c r="G67" s="394"/>
      <c r="H67" s="394"/>
      <c r="I67" s="394"/>
    </row>
    <row r="68" spans="1:9" s="38" customFormat="1" ht="18" customHeight="1" x14ac:dyDescent="0.2">
      <c r="A68" s="83"/>
      <c r="B68" s="84"/>
      <c r="I68" s="84"/>
    </row>
    <row r="69" spans="1:9" s="38" customFormat="1" ht="18" customHeight="1" x14ac:dyDescent="0.2">
      <c r="A69" s="83"/>
      <c r="B69" s="84"/>
      <c r="I69" s="84"/>
    </row>
    <row r="70" spans="1:9" s="38" customFormat="1" ht="18" customHeight="1" x14ac:dyDescent="0.2">
      <c r="A70" s="84"/>
      <c r="B70" s="84"/>
      <c r="I70" s="84"/>
    </row>
    <row r="71" spans="1:9" s="38" customFormat="1" ht="18" customHeight="1" x14ac:dyDescent="0.2">
      <c r="A71" s="84"/>
      <c r="B71" s="84"/>
      <c r="I71" s="84"/>
    </row>
    <row r="72" spans="1:9" s="38" customFormat="1" ht="18" customHeight="1" x14ac:dyDescent="0.2">
      <c r="A72" s="84"/>
      <c r="B72" s="84"/>
      <c r="I72" s="84"/>
    </row>
    <row r="73" spans="1:9" s="38" customFormat="1" ht="18" customHeight="1" x14ac:dyDescent="0.2">
      <c r="A73" s="84"/>
      <c r="B73" s="84"/>
      <c r="I73" s="84"/>
    </row>
    <row r="74" spans="1:9" s="38" customFormat="1" ht="18" customHeight="1" x14ac:dyDescent="0.2">
      <c r="A74" s="84"/>
      <c r="B74" s="84"/>
      <c r="I74" s="84"/>
    </row>
    <row r="75" spans="1:9" s="38" customFormat="1" ht="18" customHeight="1" x14ac:dyDescent="0.2">
      <c r="A75" s="84"/>
      <c r="B75" s="84"/>
      <c r="I75" s="84"/>
    </row>
    <row r="76" spans="1:9" s="38" customFormat="1" x14ac:dyDescent="0.2">
      <c r="A76" s="84"/>
      <c r="B76" s="84"/>
      <c r="C76" s="84"/>
      <c r="D76" s="84"/>
      <c r="E76" s="84"/>
      <c r="F76" s="84"/>
      <c r="G76" s="84"/>
      <c r="H76" s="84"/>
      <c r="I76" s="84"/>
    </row>
  </sheetData>
  <mergeCells count="5">
    <mergeCell ref="A1:I1"/>
    <mergeCell ref="A13:I13"/>
    <mergeCell ref="A65:I65"/>
    <mergeCell ref="A66:I66"/>
    <mergeCell ref="A67:I67"/>
  </mergeCells>
  <phoneticPr fontId="7" type="noConversion"/>
  <conditionalFormatting sqref="D14:D64">
    <cfRule type="cellIs" dxfId="353" priority="1" stopIfTrue="1" operator="equal">
      <formula>"F"</formula>
    </cfRule>
    <cfRule type="cellIs" dxfId="352" priority="2" stopIfTrue="1" operator="equal">
      <formula>"B"</formula>
    </cfRule>
    <cfRule type="cellIs" dxfId="351"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64" xr:uid="{00000000-0002-0000-0300-000002000000}">
      <formula1>"U,P,F,B,S,n/a"</formula1>
    </dataValidation>
  </dataValidations>
  <hyperlinks>
    <hyperlink ref="B14" location="'UC001 Test Cases'!A1" display="Schedule Product Haul From Rig Job Blend  (Not Blend Test all checkboxs is not checked)" xr:uid="{00000000-0004-0000-0300-000000000000}"/>
    <hyperlink ref="B15" location="'UC001 Test Cases'!A51" display="Schedule Product Haul From Rig Job Blend  (Blend Test checkbox is checked)" xr:uid="{00000000-0004-0000-0300-000001000000}"/>
    <hyperlink ref="B16" location="'UC001 Test Cases'!A86" display="Schedule Product Haul From Rig Job Blend  (Load to An Existing Haul checkboxs is checked)" xr:uid="{00000000-0004-0000-0300-000002000000}"/>
    <hyperlink ref="B17" location="'UC001 Test Cases'!A131" display="Schedule Product Haul From Rig Job Blend  (Third Party checkbox checked)" xr:uid="{00000000-0004-0000-0300-000003000000}"/>
    <hyperlink ref="B18" location="'UC001 Test Cases'!A181" display="Schedule Product Haul From Rig Job Blend  (Go With Crew checked)" xr:uid="{00000000-0004-0000-0300-000004000000}"/>
    <hyperlink ref="B19" location="'UC001 Test Cases'!A230" display="Schedule Product Haul From Rig Job Blend (Go With Crew And Third Party)" xr:uid="{00000000-0004-0000-0300-000005000000}"/>
    <hyperlink ref="B21" location="'UC001 Test Cases'!A355" display="Schedule Product Haul From Rig Job Blend  (Verify Rig Bin amount)" xr:uid="{00000000-0004-0000-0300-000006000000}"/>
    <hyperlink ref="B22" location="'UC001 Test Cases'!A406" display="Schedule Product Haul From Rig Job Blend (Verify Bulk Plant Bin amount)" xr:uid="{00000000-0004-0000-0300-000007000000}"/>
    <hyperlink ref="B23" location="'UC001 Test Cases'!A456" display="Schedule Product Haul From Rig Job Blend (Blend section set Need Field Testing)" xr:uid="{00000000-0004-0000-0300-000008000000}"/>
    <hyperlink ref="B20" location="'UC001 Test Cases'!A281" display="Schedule Product Haul From Rig Job Blend  (Verify amount against blend requirements)" xr:uid="{00000000-0004-0000-0300-000009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745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7" r:id="rId3"/>
      </mc:Fallback>
    </mc:AlternateContent>
    <mc:AlternateContent xmlns:mc="http://schemas.openxmlformats.org/markup-compatibility/2006">
      <mc:Choice Requires="x14">
        <oleObject progId="Paint.Picture" shapeId="147458"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8" r:id="rId5"/>
      </mc:Fallback>
    </mc:AlternateContent>
    <mc:AlternateContent xmlns:mc="http://schemas.openxmlformats.org/markup-compatibility/2006">
      <mc:Choice Requires="x14">
        <oleObject progId="Paint.Picture" shapeId="147459"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9" r:id="rId6"/>
      </mc:Fallback>
    </mc:AlternateContent>
  </oleObjec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workbookViewId="0">
      <selection activeCell="K29" sqref="K29"/>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ontext Menu</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COUNTIF($D$12:$D$13,"U")</f>
        <v>0</v>
      </c>
      <c r="F4" s="48" t="str">
        <f t="shared" ref="F4:F8" si="0">IF($E$9=0,"-",$E4/$E$9)</f>
        <v>-</v>
      </c>
      <c r="G4" s="49">
        <f>SUMIF($D$12:$D$13,"U",$G$12:$G$13)/60</f>
        <v>0</v>
      </c>
      <c r="H4" s="42"/>
      <c r="I4" s="42"/>
    </row>
    <row r="5" spans="1:9" s="37" customFormat="1" ht="12" x14ac:dyDescent="0.2">
      <c r="A5" s="42"/>
      <c r="B5" s="42"/>
      <c r="C5" s="42"/>
      <c r="D5" s="46" t="s">
        <v>106</v>
      </c>
      <c r="E5" s="47">
        <f>COUNTIF($D$12:$D$13,"P")</f>
        <v>0</v>
      </c>
      <c r="F5" s="48" t="str">
        <f t="shared" si="0"/>
        <v>-</v>
      </c>
      <c r="G5" s="50">
        <f>SUMIF($D$12:$D$13,"P",$G$12:$G$13)/60</f>
        <v>0</v>
      </c>
      <c r="H5" s="42"/>
      <c r="I5" s="42"/>
    </row>
    <row r="6" spans="1:9" s="37" customFormat="1" ht="12" x14ac:dyDescent="0.2">
      <c r="A6" s="42"/>
      <c r="B6" s="42"/>
      <c r="C6" s="42"/>
      <c r="D6" s="46" t="s">
        <v>107</v>
      </c>
      <c r="E6" s="47">
        <f>COUNTIF($D$12:$D$13,"F")</f>
        <v>0</v>
      </c>
      <c r="F6" s="48" t="str">
        <f t="shared" si="0"/>
        <v>-</v>
      </c>
      <c r="G6" s="50">
        <f>SUMIF($D$12:$D$13,"F",$G$12:$G$13)/60</f>
        <v>0</v>
      </c>
      <c r="H6" s="42"/>
      <c r="I6" s="42"/>
    </row>
    <row r="7" spans="1:9" s="37" customFormat="1" ht="12" x14ac:dyDescent="0.2">
      <c r="A7" s="51"/>
      <c r="B7" s="51"/>
      <c r="C7" s="52"/>
      <c r="D7" s="46" t="s">
        <v>108</v>
      </c>
      <c r="E7" s="47">
        <f>COUNTIF($D$12:$D$13,"S")</f>
        <v>0</v>
      </c>
      <c r="F7" s="48" t="str">
        <f t="shared" si="0"/>
        <v>-</v>
      </c>
      <c r="G7" s="50">
        <f>SUMIF($D$12:$D$13,"S",$G$12:$G$13)/60</f>
        <v>0</v>
      </c>
      <c r="H7" s="42"/>
      <c r="I7" s="42"/>
    </row>
    <row r="8" spans="1:9" s="37" customFormat="1" ht="12" x14ac:dyDescent="0.2">
      <c r="A8" s="51"/>
      <c r="B8" s="51"/>
      <c r="C8" s="52"/>
      <c r="D8" s="46" t="s">
        <v>109</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960</v>
      </c>
      <c r="B13" s="392"/>
      <c r="C13" s="392"/>
      <c r="D13" s="392"/>
      <c r="E13" s="392"/>
      <c r="F13" s="392"/>
      <c r="G13" s="392"/>
      <c r="H13" s="392"/>
      <c r="I13" s="393"/>
    </row>
    <row r="14" spans="1:9" ht="24" x14ac:dyDescent="0.2">
      <c r="A14" s="73">
        <f>MAX(A$12:A13)+1</f>
        <v>1</v>
      </c>
      <c r="B14" s="139" t="s">
        <v>961</v>
      </c>
      <c r="C14" s="75" t="s">
        <v>864</v>
      </c>
      <c r="D14" s="68" t="s">
        <v>122</v>
      </c>
      <c r="E14" s="76"/>
      <c r="F14" s="77"/>
      <c r="G14" s="71"/>
      <c r="H14" s="78"/>
      <c r="I14" s="77"/>
    </row>
    <row r="15" spans="1:9" ht="24" x14ac:dyDescent="0.2">
      <c r="A15" s="73">
        <f>MAX(A$12:A14)+1</f>
        <v>2</v>
      </c>
      <c r="B15" s="140" t="s">
        <v>962</v>
      </c>
      <c r="C15" s="75" t="s">
        <v>864</v>
      </c>
      <c r="D15" s="68" t="s">
        <v>122</v>
      </c>
      <c r="E15" s="76"/>
      <c r="F15" s="77"/>
      <c r="G15" s="71"/>
      <c r="H15" s="78"/>
      <c r="I15" s="77"/>
    </row>
    <row r="16" spans="1:9" x14ac:dyDescent="0.2">
      <c r="A16" s="73">
        <f>MAX(A$12:A15)+1</f>
        <v>3</v>
      </c>
      <c r="B16" s="140"/>
      <c r="C16" s="75"/>
      <c r="D16" s="68" t="s">
        <v>122</v>
      </c>
      <c r="E16" s="76"/>
      <c r="F16" s="77"/>
      <c r="G16" s="71"/>
      <c r="H16" s="78"/>
      <c r="I16" s="77"/>
    </row>
    <row r="17" spans="1:9" x14ac:dyDescent="0.2">
      <c r="A17" s="73">
        <f>MAX(A$12:A16)+1</f>
        <v>4</v>
      </c>
      <c r="B17" s="140"/>
      <c r="C17" s="75"/>
      <c r="D17" s="68" t="s">
        <v>122</v>
      </c>
      <c r="E17" s="76"/>
      <c r="F17" s="77"/>
      <c r="G17" s="71"/>
      <c r="H17" s="78"/>
      <c r="I17" s="77"/>
    </row>
    <row r="18" spans="1:9" x14ac:dyDescent="0.2">
      <c r="A18" s="73">
        <f>MAX(A$12:A17)+1</f>
        <v>5</v>
      </c>
      <c r="B18" s="141"/>
      <c r="C18" s="74"/>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4"/>
      <c r="C20" s="74"/>
      <c r="D20" s="68" t="s">
        <v>122</v>
      </c>
      <c r="E20" s="76"/>
      <c r="F20" s="77"/>
      <c r="G20" s="71"/>
      <c r="H20" s="78"/>
      <c r="I20" s="77"/>
    </row>
    <row r="21" spans="1:9" x14ac:dyDescent="0.2">
      <c r="A21" s="73">
        <f>MAX(A$12:A20)+1</f>
        <v>8</v>
      </c>
      <c r="B21" s="75"/>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4"/>
      <c r="C23" s="74"/>
      <c r="D23" s="68" t="s">
        <v>122</v>
      </c>
      <c r="E23" s="76"/>
      <c r="F23" s="77"/>
      <c r="G23" s="71"/>
      <c r="H23" s="78"/>
      <c r="I23" s="77"/>
    </row>
    <row r="24" spans="1:9" x14ac:dyDescent="0.2">
      <c r="A24" s="73">
        <f>MAX(A$12:A23)+1</f>
        <v>11</v>
      </c>
      <c r="B24" s="75"/>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4"/>
      <c r="C26" s="74"/>
      <c r="D26" s="68" t="s">
        <v>122</v>
      </c>
      <c r="E26" s="76"/>
      <c r="F26" s="77"/>
      <c r="G26" s="71"/>
      <c r="H26" s="78"/>
      <c r="I26" s="77"/>
    </row>
    <row r="27" spans="1:9" x14ac:dyDescent="0.2">
      <c r="A27" s="73">
        <f>MAX(A$12:A26)+1</f>
        <v>14</v>
      </c>
      <c r="B27" s="75"/>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4"/>
      <c r="C29" s="74"/>
      <c r="D29" s="68" t="s">
        <v>122</v>
      </c>
      <c r="E29" s="76"/>
      <c r="F29" s="77"/>
      <c r="G29" s="71"/>
      <c r="H29" s="78"/>
      <c r="I29" s="77"/>
    </row>
    <row r="30" spans="1:9" x14ac:dyDescent="0.2">
      <c r="A30" s="73">
        <f>MAX(A$12:A29)+1</f>
        <v>17</v>
      </c>
      <c r="B30" s="75"/>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4"/>
      <c r="C32" s="74"/>
      <c r="D32" s="68" t="s">
        <v>122</v>
      </c>
      <c r="E32" s="76"/>
      <c r="F32" s="77"/>
      <c r="G32" s="71"/>
      <c r="H32" s="78"/>
      <c r="I32" s="77"/>
    </row>
    <row r="33" spans="1:9" x14ac:dyDescent="0.2">
      <c r="A33" s="73">
        <f>MAX(A$12:A32)+1</f>
        <v>20</v>
      </c>
      <c r="B33" s="75"/>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4"/>
      <c r="C35" s="74"/>
      <c r="D35" s="68" t="s">
        <v>122</v>
      </c>
      <c r="E35" s="76"/>
      <c r="F35" s="77"/>
      <c r="G35" s="71"/>
      <c r="H35" s="78"/>
      <c r="I35" s="77"/>
    </row>
    <row r="36" spans="1:9" x14ac:dyDescent="0.2">
      <c r="A36" s="73">
        <f>MAX(A$12:A35)+1</f>
        <v>23</v>
      </c>
      <c r="B36" s="75"/>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4"/>
      <c r="C38" s="74"/>
      <c r="D38" s="68" t="s">
        <v>122</v>
      </c>
      <c r="E38" s="76"/>
      <c r="F38" s="77"/>
      <c r="G38" s="71"/>
      <c r="H38" s="78"/>
      <c r="I38" s="77"/>
    </row>
    <row r="39" spans="1:9" x14ac:dyDescent="0.2">
      <c r="A39" s="73">
        <f>MAX(A$12:A38)+1</f>
        <v>26</v>
      </c>
      <c r="B39" s="75"/>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4"/>
      <c r="C41" s="74"/>
      <c r="D41" s="68" t="s">
        <v>122</v>
      </c>
      <c r="E41" s="76"/>
      <c r="F41" s="77"/>
      <c r="G41" s="71"/>
      <c r="H41" s="78"/>
      <c r="I41" s="77"/>
    </row>
    <row r="42" spans="1:9" x14ac:dyDescent="0.2">
      <c r="A42" s="73">
        <f>MAX(A$12:A41)+1</f>
        <v>29</v>
      </c>
      <c r="B42" s="75"/>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4"/>
      <c r="C44" s="74"/>
      <c r="D44" s="68" t="s">
        <v>122</v>
      </c>
      <c r="E44" s="76"/>
      <c r="F44" s="77"/>
      <c r="G44" s="71"/>
      <c r="H44" s="78"/>
      <c r="I44" s="77"/>
    </row>
    <row r="45" spans="1:9" x14ac:dyDescent="0.2">
      <c r="A45" s="73">
        <f>MAX(A$12:A44)+1</f>
        <v>32</v>
      </c>
      <c r="B45" s="75"/>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4"/>
      <c r="C47" s="74"/>
      <c r="D47" s="68" t="s">
        <v>122</v>
      </c>
      <c r="E47" s="76"/>
      <c r="F47" s="77"/>
      <c r="G47" s="71"/>
      <c r="H47" s="78"/>
      <c r="I47" s="77"/>
    </row>
    <row r="48" spans="1:9" x14ac:dyDescent="0.2">
      <c r="A48" s="73">
        <f>MAX(A$12:A47)+1</f>
        <v>35</v>
      </c>
      <c r="B48" s="75"/>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4"/>
      <c r="C50" s="74"/>
      <c r="D50" s="68" t="s">
        <v>122</v>
      </c>
      <c r="E50" s="76"/>
      <c r="F50" s="77"/>
      <c r="G50" s="71"/>
      <c r="H50" s="78"/>
      <c r="I50" s="77"/>
    </row>
    <row r="51" spans="1:9" x14ac:dyDescent="0.2">
      <c r="A51" s="73">
        <f>MAX(A$12:A50)+1</f>
        <v>38</v>
      </c>
      <c r="B51" s="75"/>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4"/>
      <c r="C53" s="74"/>
      <c r="D53" s="68" t="s">
        <v>122</v>
      </c>
      <c r="E53" s="76"/>
      <c r="F53" s="77"/>
      <c r="G53" s="71"/>
      <c r="H53" s="78"/>
      <c r="I53" s="77"/>
    </row>
    <row r="54" spans="1:9" x14ac:dyDescent="0.2">
      <c r="A54" s="73">
        <f>MAX(A$12:A53)+1</f>
        <v>41</v>
      </c>
      <c r="B54" s="75"/>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4"/>
      <c r="C56" s="74"/>
      <c r="D56" s="68" t="s">
        <v>122</v>
      </c>
      <c r="E56" s="76"/>
      <c r="F56" s="77"/>
      <c r="G56" s="71"/>
      <c r="H56" s="78"/>
      <c r="I56" s="77"/>
    </row>
    <row r="57" spans="1:9" x14ac:dyDescent="0.2">
      <c r="A57" s="73">
        <f>MAX(A$12:A56)+1</f>
        <v>44</v>
      </c>
      <c r="B57" s="75"/>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4"/>
      <c r="C59" s="74"/>
      <c r="D59" s="68" t="s">
        <v>122</v>
      </c>
      <c r="E59" s="76"/>
      <c r="F59" s="77"/>
      <c r="G59" s="71"/>
      <c r="H59" s="78"/>
      <c r="I59" s="77"/>
    </row>
    <row r="60" spans="1:9" x14ac:dyDescent="0.2">
      <c r="A60" s="394"/>
      <c r="B60" s="394"/>
      <c r="C60" s="394"/>
      <c r="D60" s="394"/>
      <c r="E60" s="394"/>
      <c r="F60" s="394"/>
      <c r="G60" s="394"/>
      <c r="H60" s="394"/>
      <c r="I60" s="394"/>
    </row>
    <row r="61" spans="1:9" x14ac:dyDescent="0.2">
      <c r="A61" s="395" t="s">
        <v>129</v>
      </c>
      <c r="B61" s="395"/>
      <c r="C61" s="395"/>
      <c r="D61" s="395"/>
      <c r="E61" s="395"/>
      <c r="F61" s="395"/>
      <c r="G61" s="395"/>
      <c r="H61" s="395"/>
      <c r="I61" s="395"/>
    </row>
  </sheetData>
  <mergeCells count="4">
    <mergeCell ref="A1:I1"/>
    <mergeCell ref="A13:I13"/>
    <mergeCell ref="A60:I60"/>
    <mergeCell ref="A61:I61"/>
  </mergeCells>
  <phoneticPr fontId="7" type="noConversion"/>
  <conditionalFormatting sqref="D14:D59">
    <cfRule type="cellIs" dxfId="23" priority="1" stopIfTrue="1" operator="equal">
      <formula>"F"</formula>
    </cfRule>
    <cfRule type="cellIs" dxfId="22" priority="2" stopIfTrue="1" operator="equal">
      <formula>"B"</formula>
    </cfRule>
    <cfRule type="cellIs" dxfId="21"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pageMargins left="0.75" right="0.75" top="1" bottom="1" header="0.5" footer="0.5"/>
  <drawing r:id="rId1"/>
  <legacyDrawing r:id="rId2"/>
  <oleObjects>
    <mc:AlternateContent xmlns:mc="http://schemas.openxmlformats.org/markup-compatibility/2006">
      <mc:Choice Requires="x14">
        <oleObject progId="Paint.Picture" shapeId="17612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3"/>
      </mc:Fallback>
    </mc:AlternateContent>
  </oleObjec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119"/>
  <sheetViews>
    <sheetView topLeftCell="A51" workbookViewId="0">
      <selection activeCell="L92" sqref="L92"/>
    </sheetView>
  </sheetViews>
  <sheetFormatPr defaultColWidth="9" defaultRowHeight="12.75" x14ac:dyDescent="0.2"/>
  <cols>
    <col min="1" max="1" width="3.140625" customWidth="1"/>
    <col min="2" max="2" width="32.140625" customWidth="1"/>
    <col min="3" max="3" width="29.5703125" customWidth="1"/>
    <col min="4" max="4" width="30.42578125" customWidth="1"/>
    <col min="5" max="5" width="24.7109375" customWidth="1"/>
    <col min="6" max="6" width="9.140625" customWidth="1"/>
    <col min="7" max="7" width="12.140625" customWidth="1"/>
  </cols>
  <sheetData>
    <row r="1" spans="1:8" ht="15.75" x14ac:dyDescent="0.2">
      <c r="A1" s="411" t="s">
        <v>970</v>
      </c>
      <c r="B1" s="411"/>
      <c r="C1" s="411"/>
      <c r="D1" s="411"/>
      <c r="E1" s="411"/>
      <c r="F1" s="411"/>
      <c r="G1" s="411"/>
      <c r="H1" s="411"/>
    </row>
    <row r="2" spans="1:8" ht="24" x14ac:dyDescent="0.2">
      <c r="A2" s="85"/>
      <c r="B2" s="86" t="s">
        <v>131</v>
      </c>
      <c r="C2" s="86"/>
      <c r="D2" s="87" t="s">
        <v>971</v>
      </c>
      <c r="E2" s="88"/>
      <c r="F2" s="89" t="s">
        <v>133</v>
      </c>
      <c r="G2" s="90"/>
      <c r="H2" s="91"/>
    </row>
    <row r="3" spans="1:8" ht="27.75" customHeight="1" x14ac:dyDescent="0.2">
      <c r="A3" s="92"/>
      <c r="B3" s="93" t="s">
        <v>135</v>
      </c>
      <c r="C3" s="94"/>
      <c r="D3" s="427"/>
      <c r="E3" s="428"/>
      <c r="F3" s="429"/>
      <c r="G3" s="430"/>
      <c r="H3" s="91"/>
    </row>
    <row r="4" spans="1:8" x14ac:dyDescent="0.2">
      <c r="A4" s="95"/>
      <c r="B4" s="93" t="s">
        <v>137</v>
      </c>
      <c r="C4" s="94"/>
      <c r="D4" s="427"/>
      <c r="E4" s="428"/>
      <c r="F4" s="429"/>
      <c r="G4" s="430"/>
      <c r="H4" s="91"/>
    </row>
    <row r="5" spans="1:8" ht="30" customHeight="1" x14ac:dyDescent="0.2">
      <c r="A5" s="95"/>
      <c r="B5" s="93" t="s">
        <v>139</v>
      </c>
      <c r="C5" s="96"/>
      <c r="D5" s="444"/>
      <c r="E5" s="444"/>
      <c r="F5" s="444"/>
      <c r="G5" s="444"/>
      <c r="H5" s="91"/>
    </row>
    <row r="6" spans="1:8" ht="26.25" customHeight="1" x14ac:dyDescent="0.2">
      <c r="A6" s="97"/>
      <c r="B6" s="98" t="s">
        <v>141</v>
      </c>
      <c r="C6" s="99"/>
      <c r="D6" s="431" t="s">
        <v>438</v>
      </c>
      <c r="E6" s="429"/>
      <c r="F6" s="429"/>
      <c r="G6" s="430"/>
      <c r="H6" s="100"/>
    </row>
    <row r="7" spans="1:8" x14ac:dyDescent="0.2">
      <c r="A7" s="101"/>
      <c r="B7" s="102" t="s">
        <v>143</v>
      </c>
      <c r="C7" s="102"/>
      <c r="D7" s="103"/>
      <c r="E7" s="104"/>
      <c r="F7" s="105" t="s">
        <v>145</v>
      </c>
      <c r="G7" s="106"/>
      <c r="H7" s="107"/>
    </row>
    <row r="8" spans="1:8" x14ac:dyDescent="0.2">
      <c r="A8" s="108"/>
      <c r="B8" s="109" t="s">
        <v>146</v>
      </c>
      <c r="C8" s="109"/>
      <c r="D8" s="110" t="s">
        <v>147</v>
      </c>
      <c r="E8" s="111"/>
      <c r="F8" s="112" t="s">
        <v>148</v>
      </c>
      <c r="G8" s="113" t="s">
        <v>821</v>
      </c>
      <c r="H8" s="114"/>
    </row>
    <row r="9" spans="1:8" ht="25.5" x14ac:dyDescent="0.2">
      <c r="A9" s="115" t="s">
        <v>150</v>
      </c>
      <c r="B9" s="116" t="s">
        <v>151</v>
      </c>
      <c r="C9" s="116"/>
      <c r="D9" s="116" t="s">
        <v>153</v>
      </c>
      <c r="E9" s="116"/>
      <c r="F9" s="117" t="s">
        <v>113</v>
      </c>
      <c r="G9" s="423" t="s">
        <v>155</v>
      </c>
      <c r="H9" s="424"/>
    </row>
    <row r="10" spans="1:8" x14ac:dyDescent="0.2">
      <c r="A10" s="119">
        <v>1</v>
      </c>
      <c r="B10" s="120" t="s">
        <v>972</v>
      </c>
      <c r="C10" s="120"/>
      <c r="D10" s="120" t="s">
        <v>973</v>
      </c>
      <c r="E10" s="121"/>
      <c r="F10" s="68" t="s">
        <v>122</v>
      </c>
      <c r="G10" s="425"/>
      <c r="H10" s="426"/>
    </row>
    <row r="11" spans="1:8" ht="25.5" x14ac:dyDescent="0.2">
      <c r="A11" s="119">
        <v>2</v>
      </c>
      <c r="B11" s="120" t="s">
        <v>974</v>
      </c>
      <c r="C11" s="120"/>
      <c r="D11" s="120" t="s">
        <v>161</v>
      </c>
      <c r="E11" s="121"/>
      <c r="F11" s="68"/>
      <c r="G11" s="123"/>
      <c r="H11" s="124"/>
    </row>
    <row r="12" spans="1:8" ht="48" x14ac:dyDescent="0.2">
      <c r="A12" s="119">
        <v>3</v>
      </c>
      <c r="B12" s="125" t="s">
        <v>975</v>
      </c>
      <c r="C12" s="125"/>
      <c r="D12" s="126" t="s">
        <v>976</v>
      </c>
      <c r="E12" s="121"/>
      <c r="F12" s="68" t="s">
        <v>122</v>
      </c>
      <c r="G12" s="445"/>
      <c r="H12" s="446"/>
    </row>
    <row r="13" spans="1:8" ht="48" x14ac:dyDescent="0.2">
      <c r="A13" s="119">
        <v>4</v>
      </c>
      <c r="B13" s="129" t="s">
        <v>977</v>
      </c>
      <c r="C13" s="129"/>
      <c r="D13" s="130" t="s">
        <v>220</v>
      </c>
      <c r="E13" s="121"/>
      <c r="F13" s="68" t="s">
        <v>122</v>
      </c>
      <c r="G13" s="127"/>
      <c r="H13" s="128"/>
    </row>
    <row r="14" spans="1:8" ht="25.5" x14ac:dyDescent="0.2">
      <c r="A14" s="119">
        <v>5</v>
      </c>
      <c r="B14" s="120" t="s">
        <v>974</v>
      </c>
      <c r="C14" s="120"/>
      <c r="D14" s="120" t="s">
        <v>161</v>
      </c>
      <c r="E14" s="121"/>
      <c r="F14" s="68" t="s">
        <v>122</v>
      </c>
      <c r="G14" s="127"/>
      <c r="H14" s="128"/>
    </row>
    <row r="15" spans="1:8" ht="48" x14ac:dyDescent="0.2">
      <c r="A15" s="119">
        <v>6</v>
      </c>
      <c r="B15" s="125" t="s">
        <v>978</v>
      </c>
      <c r="C15" s="125"/>
      <c r="D15" s="126" t="s">
        <v>976</v>
      </c>
      <c r="E15" s="121"/>
      <c r="F15" s="68" t="s">
        <v>122</v>
      </c>
      <c r="G15" s="127"/>
      <c r="H15" s="128"/>
    </row>
    <row r="16" spans="1:8" ht="36.75" x14ac:dyDescent="0.2">
      <c r="A16" s="119">
        <v>7</v>
      </c>
      <c r="B16" s="129" t="s">
        <v>977</v>
      </c>
      <c r="C16" s="129"/>
      <c r="D16" s="130" t="s">
        <v>216</v>
      </c>
      <c r="E16" s="121"/>
      <c r="F16" s="68" t="s">
        <v>122</v>
      </c>
      <c r="G16" s="127"/>
      <c r="H16" s="128"/>
    </row>
    <row r="17" spans="1:8" ht="25.5" x14ac:dyDescent="0.2">
      <c r="A17" s="119">
        <v>8</v>
      </c>
      <c r="B17" s="120" t="s">
        <v>979</v>
      </c>
      <c r="C17" s="120"/>
      <c r="D17" s="120" t="s">
        <v>161</v>
      </c>
      <c r="E17" s="121"/>
      <c r="F17" s="68" t="s">
        <v>122</v>
      </c>
      <c r="G17" s="416"/>
      <c r="H17" s="417"/>
    </row>
    <row r="18" spans="1:8" ht="25.5" x14ac:dyDescent="0.2">
      <c r="A18" s="119">
        <v>9</v>
      </c>
      <c r="B18" s="120" t="s">
        <v>974</v>
      </c>
      <c r="C18" s="120"/>
      <c r="D18" s="120" t="s">
        <v>161</v>
      </c>
      <c r="E18" s="121"/>
      <c r="F18" s="68" t="s">
        <v>122</v>
      </c>
      <c r="G18" s="416"/>
      <c r="H18" s="417"/>
    </row>
    <row r="19" spans="1:8" ht="48" x14ac:dyDescent="0.2">
      <c r="A19" s="119">
        <v>10</v>
      </c>
      <c r="B19" s="125" t="s">
        <v>747</v>
      </c>
      <c r="C19" s="125"/>
      <c r="D19" s="126" t="s">
        <v>976</v>
      </c>
      <c r="E19" s="121"/>
      <c r="F19" s="68" t="s">
        <v>122</v>
      </c>
      <c r="G19" s="131"/>
      <c r="H19" s="132"/>
    </row>
    <row r="20" spans="1:8" ht="48" x14ac:dyDescent="0.2">
      <c r="A20" s="119">
        <v>11</v>
      </c>
      <c r="B20" s="129" t="s">
        <v>977</v>
      </c>
      <c r="C20" s="129"/>
      <c r="D20" s="130" t="s">
        <v>220</v>
      </c>
      <c r="E20" s="121"/>
      <c r="F20" s="68" t="s">
        <v>122</v>
      </c>
      <c r="G20" s="131"/>
      <c r="H20" s="132"/>
    </row>
    <row r="21" spans="1:8" ht="25.5" x14ac:dyDescent="0.2">
      <c r="A21" s="119">
        <v>12</v>
      </c>
      <c r="B21" s="120" t="s">
        <v>974</v>
      </c>
      <c r="C21" s="120"/>
      <c r="D21" s="120" t="s">
        <v>161</v>
      </c>
      <c r="E21" s="121"/>
      <c r="F21" s="68"/>
      <c r="G21" s="131"/>
      <c r="H21" s="132"/>
    </row>
    <row r="22" spans="1:8" ht="48" x14ac:dyDescent="0.2">
      <c r="A22" s="119">
        <v>13</v>
      </c>
      <c r="B22" s="125" t="s">
        <v>978</v>
      </c>
      <c r="C22" s="125"/>
      <c r="D22" s="126" t="s">
        <v>976</v>
      </c>
      <c r="E22" s="121"/>
      <c r="F22" s="68"/>
      <c r="G22" s="131"/>
      <c r="H22" s="132"/>
    </row>
    <row r="23" spans="1:8" ht="36.75" x14ac:dyDescent="0.2">
      <c r="A23" s="119">
        <v>14</v>
      </c>
      <c r="B23" s="129" t="s">
        <v>977</v>
      </c>
      <c r="C23" s="129"/>
      <c r="D23" s="130" t="s">
        <v>216</v>
      </c>
      <c r="E23" s="121"/>
      <c r="F23" s="68"/>
      <c r="G23" s="131"/>
      <c r="H23" s="132"/>
    </row>
    <row r="24" spans="1:8" ht="25.5" x14ac:dyDescent="0.2">
      <c r="A24" s="119">
        <v>15</v>
      </c>
      <c r="B24" s="120" t="s">
        <v>979</v>
      </c>
      <c r="C24" s="120"/>
      <c r="D24" s="120" t="s">
        <v>161</v>
      </c>
      <c r="E24" s="121"/>
      <c r="F24" s="68"/>
      <c r="G24" s="131"/>
      <c r="H24" s="132"/>
    </row>
    <row r="25" spans="1:8" x14ac:dyDescent="0.2">
      <c r="A25" s="119"/>
      <c r="B25" s="120"/>
      <c r="C25" s="120"/>
      <c r="D25" s="120"/>
      <c r="E25" s="133"/>
      <c r="F25" s="68"/>
      <c r="G25" s="131"/>
      <c r="H25" s="132"/>
    </row>
    <row r="26" spans="1:8" x14ac:dyDescent="0.2">
      <c r="A26" s="119"/>
      <c r="B26" s="120"/>
      <c r="C26" s="120"/>
      <c r="D26" s="120"/>
      <c r="E26" s="133"/>
      <c r="F26" s="68"/>
      <c r="G26" s="131"/>
      <c r="H26" s="132"/>
    </row>
    <row r="27" spans="1:8" x14ac:dyDescent="0.2">
      <c r="A27" s="119"/>
      <c r="B27" s="120"/>
      <c r="C27" s="120"/>
      <c r="D27" s="120"/>
      <c r="E27" s="133"/>
      <c r="F27" s="68"/>
      <c r="G27" s="131"/>
      <c r="H27" s="132"/>
    </row>
    <row r="28" spans="1:8" x14ac:dyDescent="0.2">
      <c r="A28" s="119"/>
      <c r="B28" s="120"/>
      <c r="C28" s="120"/>
      <c r="D28" s="120"/>
      <c r="E28" s="133"/>
      <c r="F28" s="68"/>
      <c r="G28" s="131"/>
      <c r="H28" s="132"/>
    </row>
    <row r="29" spans="1:8" x14ac:dyDescent="0.2">
      <c r="A29" s="119"/>
      <c r="B29" s="120"/>
      <c r="C29" s="120"/>
      <c r="D29" s="120"/>
      <c r="E29" s="133"/>
      <c r="F29" s="68"/>
      <c r="G29" s="131"/>
      <c r="H29" s="132"/>
    </row>
    <row r="30" spans="1:8" x14ac:dyDescent="0.2">
      <c r="A30" s="119"/>
      <c r="B30" s="120"/>
      <c r="C30" s="120"/>
      <c r="D30" s="120"/>
      <c r="E30" s="133"/>
      <c r="F30" s="68" t="s">
        <v>122</v>
      </c>
      <c r="G30" s="131"/>
      <c r="H30" s="132"/>
    </row>
    <row r="31" spans="1:8" ht="27" customHeight="1" x14ac:dyDescent="0.2">
      <c r="A31" s="119"/>
      <c r="B31" s="120"/>
      <c r="C31" s="120"/>
      <c r="D31" s="120"/>
      <c r="E31" s="133"/>
      <c r="F31" s="68" t="s">
        <v>122</v>
      </c>
      <c r="G31" s="131"/>
      <c r="H31" s="132"/>
    </row>
    <row r="32" spans="1:8" ht="12.75" customHeight="1" x14ac:dyDescent="0.2">
      <c r="A32" s="119"/>
      <c r="B32" s="120"/>
      <c r="C32" s="120"/>
      <c r="D32" s="120"/>
      <c r="E32" s="133"/>
      <c r="F32" s="68" t="s">
        <v>122</v>
      </c>
      <c r="G32" s="131"/>
      <c r="H32" s="132"/>
    </row>
    <row r="33" spans="1:8" ht="12.75" customHeight="1" x14ac:dyDescent="0.2">
      <c r="A33" s="119"/>
      <c r="B33" s="120"/>
      <c r="C33" s="120"/>
      <c r="D33" s="120"/>
      <c r="E33" s="133"/>
      <c r="F33" s="68" t="s">
        <v>122</v>
      </c>
      <c r="G33" s="131"/>
      <c r="H33" s="132"/>
    </row>
    <row r="34" spans="1:8" x14ac:dyDescent="0.2">
      <c r="A34" s="119"/>
      <c r="B34" s="120"/>
      <c r="C34" s="120"/>
      <c r="D34" s="120"/>
      <c r="E34" s="133"/>
      <c r="F34" s="68" t="s">
        <v>122</v>
      </c>
      <c r="G34" s="131"/>
      <c r="H34" s="132"/>
    </row>
    <row r="35" spans="1:8" x14ac:dyDescent="0.2">
      <c r="A35" s="119"/>
      <c r="B35" s="120"/>
      <c r="C35" s="120"/>
      <c r="D35" s="120"/>
      <c r="E35" s="133"/>
      <c r="F35" s="68" t="s">
        <v>122</v>
      </c>
      <c r="G35" s="416"/>
      <c r="H35" s="417"/>
    </row>
    <row r="36" spans="1:8" x14ac:dyDescent="0.2">
      <c r="A36" s="134"/>
      <c r="B36" s="135" t="s">
        <v>230</v>
      </c>
      <c r="C36" s="135"/>
      <c r="D36" s="136"/>
      <c r="E36" s="137"/>
      <c r="F36" s="68" t="s">
        <v>122</v>
      </c>
      <c r="G36" s="418"/>
      <c r="H36" s="419"/>
    </row>
    <row r="40" spans="1:8" ht="15.75" x14ac:dyDescent="0.2">
      <c r="A40" s="411" t="s">
        <v>980</v>
      </c>
      <c r="B40" s="411"/>
      <c r="C40" s="411"/>
      <c r="D40" s="411"/>
      <c r="E40" s="411"/>
      <c r="F40" s="411"/>
      <c r="G40" s="411"/>
      <c r="H40" s="411"/>
    </row>
    <row r="41" spans="1:8" ht="24" x14ac:dyDescent="0.2">
      <c r="A41" s="85"/>
      <c r="B41" s="86" t="s">
        <v>131</v>
      </c>
      <c r="C41" s="86"/>
      <c r="D41" s="87" t="s">
        <v>981</v>
      </c>
      <c r="E41" s="88"/>
      <c r="F41" s="89" t="s">
        <v>133</v>
      </c>
      <c r="G41" s="90"/>
      <c r="H41" s="91"/>
    </row>
    <row r="42" spans="1:8" x14ac:dyDescent="0.2">
      <c r="A42" s="92"/>
      <c r="B42" s="93" t="s">
        <v>135</v>
      </c>
      <c r="C42" s="94"/>
      <c r="D42" s="427"/>
      <c r="E42" s="428"/>
      <c r="F42" s="429"/>
      <c r="G42" s="430"/>
      <c r="H42" s="91"/>
    </row>
    <row r="43" spans="1:8" x14ac:dyDescent="0.2">
      <c r="A43" s="95"/>
      <c r="B43" s="93" t="s">
        <v>137</v>
      </c>
      <c r="C43" s="94"/>
      <c r="D43" s="427"/>
      <c r="E43" s="428"/>
      <c r="F43" s="429"/>
      <c r="G43" s="430"/>
      <c r="H43" s="91"/>
    </row>
    <row r="44" spans="1:8" x14ac:dyDescent="0.2">
      <c r="A44" s="95"/>
      <c r="B44" s="93" t="s">
        <v>139</v>
      </c>
      <c r="C44" s="96"/>
      <c r="D44" s="444"/>
      <c r="E44" s="444"/>
      <c r="F44" s="444"/>
      <c r="G44" s="444"/>
      <c r="H44" s="91"/>
    </row>
    <row r="45" spans="1:8" x14ac:dyDescent="0.2">
      <c r="A45" s="97"/>
      <c r="B45" s="98" t="s">
        <v>141</v>
      </c>
      <c r="C45" s="99"/>
      <c r="D45" s="431" t="s">
        <v>982</v>
      </c>
      <c r="E45" s="429"/>
      <c r="F45" s="429"/>
      <c r="G45" s="430"/>
      <c r="H45" s="100"/>
    </row>
    <row r="46" spans="1:8" x14ac:dyDescent="0.2">
      <c r="A46" s="101"/>
      <c r="B46" s="102" t="s">
        <v>143</v>
      </c>
      <c r="C46" s="102"/>
      <c r="D46" s="103"/>
      <c r="E46" s="104"/>
      <c r="F46" s="105" t="s">
        <v>145</v>
      </c>
      <c r="G46" s="106"/>
      <c r="H46" s="107"/>
    </row>
    <row r="47" spans="1:8" x14ac:dyDescent="0.2">
      <c r="A47" s="108"/>
      <c r="B47" s="109" t="s">
        <v>146</v>
      </c>
      <c r="C47" s="109"/>
      <c r="D47" s="110" t="s">
        <v>147</v>
      </c>
      <c r="E47" s="111"/>
      <c r="F47" s="112" t="s">
        <v>148</v>
      </c>
      <c r="G47" s="113" t="s">
        <v>821</v>
      </c>
      <c r="H47" s="114"/>
    </row>
    <row r="48" spans="1:8" ht="25.5" x14ac:dyDescent="0.2">
      <c r="A48" s="115" t="s">
        <v>150</v>
      </c>
      <c r="B48" s="116" t="s">
        <v>151</v>
      </c>
      <c r="C48" s="116"/>
      <c r="D48" s="116" t="s">
        <v>153</v>
      </c>
      <c r="E48" s="116"/>
      <c r="F48" s="117" t="s">
        <v>113</v>
      </c>
      <c r="G48" s="423" t="s">
        <v>155</v>
      </c>
      <c r="H48" s="424"/>
    </row>
    <row r="49" spans="1:8" x14ac:dyDescent="0.2">
      <c r="A49" s="119">
        <v>1</v>
      </c>
      <c r="B49" s="120" t="s">
        <v>983</v>
      </c>
      <c r="C49" s="120"/>
      <c r="D49" s="120" t="s">
        <v>973</v>
      </c>
      <c r="E49" s="121"/>
      <c r="F49" s="68" t="s">
        <v>122</v>
      </c>
      <c r="G49" s="425"/>
      <c r="H49" s="426"/>
    </row>
    <row r="50" spans="1:8" ht="25.5" x14ac:dyDescent="0.2">
      <c r="A50" s="119">
        <v>2</v>
      </c>
      <c r="B50" s="120" t="s">
        <v>984</v>
      </c>
      <c r="C50" s="120"/>
      <c r="D50" s="120" t="s">
        <v>161</v>
      </c>
      <c r="E50" s="121"/>
      <c r="F50" s="68"/>
      <c r="G50" s="123"/>
      <c r="H50" s="124"/>
    </row>
    <row r="51" spans="1:8" ht="48" x14ac:dyDescent="0.2">
      <c r="A51" s="119">
        <v>3</v>
      </c>
      <c r="B51" s="125" t="s">
        <v>747</v>
      </c>
      <c r="C51" s="125"/>
      <c r="D51" s="126" t="s">
        <v>976</v>
      </c>
      <c r="E51" s="121"/>
      <c r="F51" s="68" t="s">
        <v>122</v>
      </c>
      <c r="G51" s="445"/>
      <c r="H51" s="446"/>
    </row>
    <row r="52" spans="1:8" ht="48" x14ac:dyDescent="0.2">
      <c r="A52" s="119">
        <v>4</v>
      </c>
      <c r="B52" s="129" t="s">
        <v>977</v>
      </c>
      <c r="C52" s="129"/>
      <c r="D52" s="130" t="s">
        <v>220</v>
      </c>
      <c r="E52" s="121"/>
      <c r="F52" s="68" t="s">
        <v>122</v>
      </c>
      <c r="G52" s="127"/>
      <c r="H52" s="128"/>
    </row>
    <row r="53" spans="1:8" ht="25.5" x14ac:dyDescent="0.2">
      <c r="A53" s="119">
        <v>5</v>
      </c>
      <c r="B53" s="120" t="s">
        <v>979</v>
      </c>
      <c r="C53" s="120"/>
      <c r="D53" s="120" t="s">
        <v>161</v>
      </c>
      <c r="E53" s="121"/>
      <c r="F53" s="68" t="s">
        <v>122</v>
      </c>
      <c r="G53" s="127"/>
      <c r="H53" s="128"/>
    </row>
    <row r="54" spans="1:8" ht="48" x14ac:dyDescent="0.2">
      <c r="A54" s="119">
        <v>6</v>
      </c>
      <c r="B54" s="125" t="s">
        <v>978</v>
      </c>
      <c r="C54" s="125"/>
      <c r="D54" s="126" t="s">
        <v>976</v>
      </c>
      <c r="E54" s="121"/>
      <c r="F54" s="68" t="s">
        <v>122</v>
      </c>
      <c r="G54" s="127"/>
      <c r="H54" s="128"/>
    </row>
    <row r="55" spans="1:8" ht="36.75" x14ac:dyDescent="0.2">
      <c r="A55" s="119">
        <v>7</v>
      </c>
      <c r="B55" s="129" t="s">
        <v>977</v>
      </c>
      <c r="C55" s="129"/>
      <c r="D55" s="130" t="s">
        <v>216</v>
      </c>
      <c r="E55" s="121"/>
      <c r="F55" s="68" t="s">
        <v>122</v>
      </c>
      <c r="G55" s="127"/>
      <c r="H55" s="128"/>
    </row>
    <row r="56" spans="1:8" ht="25.5" x14ac:dyDescent="0.2">
      <c r="A56" s="119">
        <v>8</v>
      </c>
      <c r="B56" s="120" t="s">
        <v>979</v>
      </c>
      <c r="C56" s="120"/>
      <c r="D56" s="120" t="s">
        <v>161</v>
      </c>
      <c r="E56" s="121"/>
      <c r="F56" s="68" t="s">
        <v>122</v>
      </c>
      <c r="G56" s="416"/>
      <c r="H56" s="417"/>
    </row>
    <row r="57" spans="1:8" ht="24" x14ac:dyDescent="0.2">
      <c r="A57" s="119">
        <v>9</v>
      </c>
      <c r="B57" s="125" t="s">
        <v>985</v>
      </c>
      <c r="C57" s="125"/>
      <c r="D57" s="126" t="s">
        <v>986</v>
      </c>
      <c r="E57" s="121"/>
      <c r="F57" s="68" t="s">
        <v>122</v>
      </c>
      <c r="G57" s="416"/>
      <c r="H57" s="417"/>
    </row>
    <row r="58" spans="1:8" ht="24" x14ac:dyDescent="0.2">
      <c r="A58" s="119">
        <v>10</v>
      </c>
      <c r="B58" s="125" t="s">
        <v>987</v>
      </c>
      <c r="C58" s="125"/>
      <c r="D58" s="126" t="s">
        <v>986</v>
      </c>
      <c r="E58" s="121"/>
      <c r="F58" s="68" t="s">
        <v>122</v>
      </c>
      <c r="G58" s="131"/>
      <c r="H58" s="132"/>
    </row>
    <row r="59" spans="1:8" x14ac:dyDescent="0.2">
      <c r="A59" s="119"/>
      <c r="B59" s="125"/>
      <c r="C59" s="125"/>
      <c r="D59" s="126"/>
      <c r="E59" s="121"/>
      <c r="F59" s="68" t="s">
        <v>122</v>
      </c>
      <c r="G59" s="131"/>
      <c r="H59" s="132"/>
    </row>
    <row r="60" spans="1:8" x14ac:dyDescent="0.2">
      <c r="A60" s="119"/>
      <c r="B60" s="120"/>
      <c r="C60" s="120"/>
      <c r="D60" s="120"/>
      <c r="E60" s="133"/>
      <c r="F60" s="68"/>
      <c r="G60" s="131"/>
      <c r="H60" s="132"/>
    </row>
    <row r="61" spans="1:8" x14ac:dyDescent="0.2">
      <c r="A61" s="119"/>
      <c r="B61" s="120"/>
      <c r="C61" s="120"/>
      <c r="D61" s="120"/>
      <c r="E61" s="133"/>
      <c r="F61" s="68"/>
      <c r="G61" s="131"/>
      <c r="H61" s="132"/>
    </row>
    <row r="62" spans="1:8" x14ac:dyDescent="0.2">
      <c r="A62" s="119"/>
      <c r="B62" s="120"/>
      <c r="C62" s="120"/>
      <c r="D62" s="120"/>
      <c r="E62" s="133"/>
      <c r="F62" s="68"/>
      <c r="G62" s="131"/>
      <c r="H62" s="132"/>
    </row>
    <row r="63" spans="1:8" x14ac:dyDescent="0.2">
      <c r="A63" s="119"/>
      <c r="B63" s="120"/>
      <c r="C63" s="120"/>
      <c r="D63" s="120"/>
      <c r="E63" s="133"/>
      <c r="F63" s="68"/>
      <c r="G63" s="131"/>
      <c r="H63" s="132"/>
    </row>
    <row r="64" spans="1:8" x14ac:dyDescent="0.2">
      <c r="A64" s="119"/>
      <c r="B64" s="120"/>
      <c r="C64" s="120"/>
      <c r="D64" s="120"/>
      <c r="E64" s="133"/>
      <c r="F64" s="68"/>
      <c r="G64" s="131"/>
      <c r="H64" s="132"/>
    </row>
    <row r="65" spans="1:8" x14ac:dyDescent="0.2">
      <c r="A65" s="119"/>
      <c r="B65" s="120"/>
      <c r="C65" s="120"/>
      <c r="D65" s="120"/>
      <c r="E65" s="133"/>
      <c r="F65" s="68"/>
      <c r="G65" s="131"/>
      <c r="H65" s="132"/>
    </row>
    <row r="66" spans="1:8" x14ac:dyDescent="0.2">
      <c r="A66" s="119"/>
      <c r="B66" s="120"/>
      <c r="C66" s="120"/>
      <c r="D66" s="120"/>
      <c r="E66" s="133"/>
      <c r="F66" s="68"/>
      <c r="G66" s="131"/>
      <c r="H66" s="132"/>
    </row>
    <row r="67" spans="1:8" x14ac:dyDescent="0.2">
      <c r="A67" s="119"/>
      <c r="B67" s="120"/>
      <c r="C67" s="120"/>
      <c r="D67" s="120"/>
      <c r="E67" s="133"/>
      <c r="F67" s="68"/>
      <c r="G67" s="131"/>
      <c r="H67" s="132"/>
    </row>
    <row r="68" spans="1:8" x14ac:dyDescent="0.2">
      <c r="A68" s="119"/>
      <c r="B68" s="120"/>
      <c r="C68" s="120"/>
      <c r="D68" s="120"/>
      <c r="E68" s="133"/>
      <c r="F68" s="68"/>
      <c r="G68" s="131"/>
      <c r="H68" s="132"/>
    </row>
    <row r="69" spans="1:8" x14ac:dyDescent="0.2">
      <c r="A69" s="119"/>
      <c r="B69" s="120"/>
      <c r="C69" s="120"/>
      <c r="D69" s="120"/>
      <c r="E69" s="133"/>
      <c r="F69" s="68" t="s">
        <v>122</v>
      </c>
      <c r="G69" s="131"/>
      <c r="H69" s="132"/>
    </row>
    <row r="70" spans="1:8" x14ac:dyDescent="0.2">
      <c r="A70" s="119"/>
      <c r="B70" s="120"/>
      <c r="C70" s="120"/>
      <c r="D70" s="120"/>
      <c r="E70" s="133"/>
      <c r="F70" s="68" t="s">
        <v>122</v>
      </c>
      <c r="G70" s="131"/>
      <c r="H70" s="132"/>
    </row>
    <row r="71" spans="1:8" x14ac:dyDescent="0.2">
      <c r="A71" s="119"/>
      <c r="B71" s="120"/>
      <c r="C71" s="120"/>
      <c r="D71" s="120"/>
      <c r="E71" s="133"/>
      <c r="F71" s="68" t="s">
        <v>122</v>
      </c>
      <c r="G71" s="131"/>
      <c r="H71" s="132"/>
    </row>
    <row r="72" spans="1:8" x14ac:dyDescent="0.2">
      <c r="A72" s="119"/>
      <c r="B72" s="120"/>
      <c r="C72" s="120"/>
      <c r="D72" s="120"/>
      <c r="E72" s="133"/>
      <c r="F72" s="68" t="s">
        <v>122</v>
      </c>
      <c r="G72" s="131"/>
      <c r="H72" s="132"/>
    </row>
    <row r="73" spans="1:8" x14ac:dyDescent="0.2">
      <c r="A73" s="119"/>
      <c r="B73" s="120"/>
      <c r="C73" s="120"/>
      <c r="D73" s="120"/>
      <c r="E73" s="133"/>
      <c r="F73" s="68" t="s">
        <v>122</v>
      </c>
      <c r="G73" s="131"/>
      <c r="H73" s="132"/>
    </row>
    <row r="74" spans="1:8" x14ac:dyDescent="0.2">
      <c r="A74" s="119"/>
      <c r="B74" s="120"/>
      <c r="C74" s="120"/>
      <c r="D74" s="120"/>
      <c r="E74" s="133"/>
      <c r="F74" s="68" t="s">
        <v>122</v>
      </c>
      <c r="G74" s="416"/>
      <c r="H74" s="417"/>
    </row>
    <row r="75" spans="1:8" x14ac:dyDescent="0.2">
      <c r="A75" s="134"/>
      <c r="B75" s="135" t="s">
        <v>230</v>
      </c>
      <c r="C75" s="135"/>
      <c r="D75" s="136"/>
      <c r="E75" s="137"/>
      <c r="F75" s="68" t="s">
        <v>122</v>
      </c>
      <c r="G75" s="418"/>
      <c r="H75" s="419"/>
    </row>
    <row r="78" spans="1:8" ht="15.75" x14ac:dyDescent="0.2">
      <c r="A78" s="411" t="s">
        <v>988</v>
      </c>
      <c r="B78" s="411"/>
      <c r="C78" s="411"/>
      <c r="D78" s="411"/>
      <c r="E78" s="411"/>
      <c r="F78" s="411"/>
      <c r="G78" s="411"/>
      <c r="H78" s="411"/>
    </row>
    <row r="79" spans="1:8" ht="36" x14ac:dyDescent="0.2">
      <c r="A79" s="85"/>
      <c r="B79" s="86" t="s">
        <v>131</v>
      </c>
      <c r="C79" s="86"/>
      <c r="D79" s="87" t="s">
        <v>989</v>
      </c>
      <c r="E79" s="88"/>
      <c r="F79" s="89" t="s">
        <v>133</v>
      </c>
      <c r="G79" s="90"/>
      <c r="H79" s="91"/>
    </row>
    <row r="80" spans="1:8" x14ac:dyDescent="0.2">
      <c r="A80" s="92"/>
      <c r="B80" s="93" t="s">
        <v>135</v>
      </c>
      <c r="C80" s="94"/>
      <c r="D80" s="427"/>
      <c r="E80" s="428"/>
      <c r="F80" s="429"/>
      <c r="G80" s="430"/>
      <c r="H80" s="91"/>
    </row>
    <row r="81" spans="1:8" x14ac:dyDescent="0.2">
      <c r="A81" s="95"/>
      <c r="B81" s="93" t="s">
        <v>137</v>
      </c>
      <c r="C81" s="94"/>
      <c r="D81" s="427"/>
      <c r="E81" s="428"/>
      <c r="F81" s="429"/>
      <c r="G81" s="430"/>
      <c r="H81" s="91"/>
    </row>
    <row r="82" spans="1:8" x14ac:dyDescent="0.2">
      <c r="A82" s="95"/>
      <c r="B82" s="93" t="s">
        <v>139</v>
      </c>
      <c r="C82" s="96"/>
      <c r="D82" s="444"/>
      <c r="E82" s="444"/>
      <c r="F82" s="444"/>
      <c r="G82" s="444"/>
      <c r="H82" s="91"/>
    </row>
    <row r="83" spans="1:8" x14ac:dyDescent="0.2">
      <c r="A83" s="97"/>
      <c r="B83" s="98" t="s">
        <v>141</v>
      </c>
      <c r="C83" s="99"/>
      <c r="D83" s="431" t="s">
        <v>990</v>
      </c>
      <c r="E83" s="429"/>
      <c r="F83" s="429"/>
      <c r="G83" s="430"/>
      <c r="H83" s="100"/>
    </row>
    <row r="84" spans="1:8" x14ac:dyDescent="0.2">
      <c r="A84" s="101"/>
      <c r="B84" s="102" t="s">
        <v>143</v>
      </c>
      <c r="C84" s="102"/>
      <c r="D84" s="103"/>
      <c r="E84" s="104"/>
      <c r="F84" s="105" t="s">
        <v>145</v>
      </c>
      <c r="G84" s="106"/>
      <c r="H84" s="107"/>
    </row>
    <row r="85" spans="1:8" x14ac:dyDescent="0.2">
      <c r="A85" s="108"/>
      <c r="B85" s="109" t="s">
        <v>146</v>
      </c>
      <c r="C85" s="109"/>
      <c r="D85" s="110" t="s">
        <v>147</v>
      </c>
      <c r="E85" s="111"/>
      <c r="F85" s="112" t="s">
        <v>148</v>
      </c>
      <c r="G85" s="113" t="s">
        <v>821</v>
      </c>
      <c r="H85" s="114"/>
    </row>
    <row r="86" spans="1:8" ht="25.5" x14ac:dyDescent="0.2">
      <c r="A86" s="115" t="s">
        <v>150</v>
      </c>
      <c r="B86" s="116" t="s">
        <v>151</v>
      </c>
      <c r="C86" s="116"/>
      <c r="D86" s="116" t="s">
        <v>153</v>
      </c>
      <c r="E86" s="116"/>
      <c r="F86" s="117" t="s">
        <v>113</v>
      </c>
      <c r="G86" s="423" t="s">
        <v>155</v>
      </c>
      <c r="H86" s="424"/>
    </row>
    <row r="87" spans="1:8" ht="25.5" x14ac:dyDescent="0.2">
      <c r="A87" s="119">
        <v>1</v>
      </c>
      <c r="B87" s="120" t="s">
        <v>991</v>
      </c>
      <c r="C87" s="120"/>
      <c r="D87" s="120" t="s">
        <v>973</v>
      </c>
      <c r="E87" s="121"/>
      <c r="F87" s="68" t="s">
        <v>122</v>
      </c>
      <c r="G87" s="425"/>
      <c r="H87" s="426"/>
    </row>
    <row r="88" spans="1:8" ht="25.5" x14ac:dyDescent="0.2">
      <c r="A88" s="119">
        <v>2</v>
      </c>
      <c r="B88" s="120" t="s">
        <v>992</v>
      </c>
      <c r="C88" s="120"/>
      <c r="D88" s="120" t="s">
        <v>161</v>
      </c>
      <c r="E88" s="121"/>
      <c r="F88" s="68"/>
      <c r="G88" s="123"/>
      <c r="H88" s="124"/>
    </row>
    <row r="89" spans="1:8" ht="48" x14ac:dyDescent="0.2">
      <c r="A89" s="119">
        <v>3</v>
      </c>
      <c r="B89" s="125" t="s">
        <v>975</v>
      </c>
      <c r="C89" s="125"/>
      <c r="D89" s="126" t="s">
        <v>976</v>
      </c>
      <c r="E89" s="121"/>
      <c r="F89" s="68" t="s">
        <v>122</v>
      </c>
      <c r="G89" s="445"/>
      <c r="H89" s="446"/>
    </row>
    <row r="90" spans="1:8" ht="80.099999999999994" customHeight="1" x14ac:dyDescent="0.2">
      <c r="A90" s="119">
        <v>4</v>
      </c>
      <c r="B90" s="129" t="s">
        <v>977</v>
      </c>
      <c r="C90" s="129"/>
      <c r="D90" s="130" t="s">
        <v>993</v>
      </c>
      <c r="E90" s="121"/>
      <c r="F90" s="68" t="s">
        <v>122</v>
      </c>
      <c r="G90" s="127"/>
      <c r="H90" s="128"/>
    </row>
    <row r="91" spans="1:8" ht="25.5" x14ac:dyDescent="0.2">
      <c r="A91" s="119">
        <v>5</v>
      </c>
      <c r="B91" s="120" t="s">
        <v>992</v>
      </c>
      <c r="C91" s="120"/>
      <c r="D91" s="120" t="s">
        <v>161</v>
      </c>
      <c r="E91" s="121"/>
      <c r="F91" s="68" t="s">
        <v>122</v>
      </c>
      <c r="G91" s="127"/>
      <c r="H91" s="128"/>
    </row>
    <row r="92" spans="1:8" ht="48" x14ac:dyDescent="0.2">
      <c r="A92" s="119">
        <v>6</v>
      </c>
      <c r="B92" s="125" t="s">
        <v>978</v>
      </c>
      <c r="C92" s="125"/>
      <c r="D92" s="126" t="s">
        <v>976</v>
      </c>
      <c r="E92" s="121"/>
      <c r="F92" s="68" t="s">
        <v>122</v>
      </c>
      <c r="G92" s="127"/>
      <c r="H92" s="128"/>
    </row>
    <row r="93" spans="1:8" ht="72" x14ac:dyDescent="0.2">
      <c r="A93" s="119">
        <v>7</v>
      </c>
      <c r="B93" s="129" t="s">
        <v>977</v>
      </c>
      <c r="C93" s="129"/>
      <c r="D93" s="130" t="s">
        <v>994</v>
      </c>
      <c r="E93" s="121"/>
      <c r="F93" s="68" t="s">
        <v>122</v>
      </c>
      <c r="G93" s="127"/>
      <c r="H93" s="128"/>
    </row>
    <row r="94" spans="1:8" ht="38.25" x14ac:dyDescent="0.2">
      <c r="A94" s="119">
        <v>8</v>
      </c>
      <c r="B94" s="120" t="s">
        <v>995</v>
      </c>
      <c r="C94" s="120"/>
      <c r="D94" s="120" t="s">
        <v>161</v>
      </c>
      <c r="E94" s="121"/>
      <c r="F94" s="68"/>
      <c r="G94" s="127"/>
      <c r="H94" s="128"/>
    </row>
    <row r="95" spans="1:8" ht="48" x14ac:dyDescent="0.2">
      <c r="A95" s="119">
        <v>9</v>
      </c>
      <c r="B95" s="125" t="s">
        <v>996</v>
      </c>
      <c r="C95" s="125"/>
      <c r="D95" s="126" t="s">
        <v>997</v>
      </c>
      <c r="E95" s="121"/>
      <c r="F95" s="68"/>
      <c r="G95" s="127"/>
      <c r="H95" s="128"/>
    </row>
    <row r="96" spans="1:8" ht="72" x14ac:dyDescent="0.2">
      <c r="A96" s="119">
        <v>10</v>
      </c>
      <c r="B96" s="129" t="s">
        <v>977</v>
      </c>
      <c r="C96" s="129"/>
      <c r="D96" s="130" t="s">
        <v>998</v>
      </c>
      <c r="E96" s="121"/>
      <c r="F96" s="68"/>
      <c r="G96" s="127"/>
      <c r="H96" s="128"/>
    </row>
    <row r="97" spans="1:8" ht="38.25" x14ac:dyDescent="0.2">
      <c r="A97" s="119">
        <v>11</v>
      </c>
      <c r="B97" s="120" t="s">
        <v>995</v>
      </c>
      <c r="C97" s="120"/>
      <c r="D97" s="120" t="s">
        <v>161</v>
      </c>
      <c r="E97" s="121"/>
      <c r="F97" s="68"/>
      <c r="G97" s="127"/>
      <c r="H97" s="128"/>
    </row>
    <row r="98" spans="1:8" ht="48" x14ac:dyDescent="0.2">
      <c r="A98" s="119">
        <v>12</v>
      </c>
      <c r="B98" s="125" t="s">
        <v>721</v>
      </c>
      <c r="C98" s="125"/>
      <c r="D98" s="126" t="s">
        <v>997</v>
      </c>
      <c r="E98" s="121"/>
      <c r="F98" s="68"/>
      <c r="G98" s="127"/>
      <c r="H98" s="128"/>
    </row>
    <row r="99" spans="1:8" ht="72" x14ac:dyDescent="0.2">
      <c r="A99" s="119">
        <v>13</v>
      </c>
      <c r="B99" s="129" t="s">
        <v>977</v>
      </c>
      <c r="C99" s="129"/>
      <c r="D99" s="130" t="s">
        <v>999</v>
      </c>
      <c r="E99" s="121"/>
      <c r="F99" s="68"/>
      <c r="G99" s="127"/>
      <c r="H99" s="128"/>
    </row>
    <row r="100" spans="1:8" ht="25.5" x14ac:dyDescent="0.2">
      <c r="A100" s="119">
        <v>14</v>
      </c>
      <c r="B100" s="120" t="s">
        <v>1000</v>
      </c>
      <c r="C100" s="120"/>
      <c r="D100" s="120" t="s">
        <v>161</v>
      </c>
      <c r="E100" s="121"/>
      <c r="F100" s="68" t="s">
        <v>122</v>
      </c>
      <c r="G100" s="416"/>
      <c r="H100" s="417"/>
    </row>
    <row r="101" spans="1:8" ht="48" x14ac:dyDescent="0.2">
      <c r="A101" s="119">
        <v>15</v>
      </c>
      <c r="B101" s="125" t="s">
        <v>996</v>
      </c>
      <c r="C101" s="125"/>
      <c r="D101" s="126" t="s">
        <v>976</v>
      </c>
      <c r="E101" s="121"/>
      <c r="F101" s="68" t="s">
        <v>122</v>
      </c>
      <c r="G101" s="416"/>
      <c r="H101" s="417"/>
    </row>
    <row r="102" spans="1:8" ht="72" x14ac:dyDescent="0.2">
      <c r="A102" s="119">
        <v>16</v>
      </c>
      <c r="B102" s="129" t="s">
        <v>977</v>
      </c>
      <c r="C102" s="129"/>
      <c r="D102" s="130" t="s">
        <v>1001</v>
      </c>
      <c r="E102" s="121"/>
      <c r="F102" s="68" t="s">
        <v>122</v>
      </c>
      <c r="G102" s="131"/>
      <c r="H102" s="132"/>
    </row>
    <row r="103" spans="1:8" ht="25.5" x14ac:dyDescent="0.2">
      <c r="A103" s="119">
        <v>17</v>
      </c>
      <c r="B103" s="120" t="s">
        <v>1000</v>
      </c>
      <c r="C103" s="120"/>
      <c r="D103" s="120" t="s">
        <v>161</v>
      </c>
      <c r="E103" s="121"/>
      <c r="F103" s="68" t="s">
        <v>122</v>
      </c>
      <c r="G103" s="131"/>
      <c r="H103" s="132"/>
    </row>
    <row r="104" spans="1:8" ht="48" x14ac:dyDescent="0.2">
      <c r="A104" s="119">
        <v>18</v>
      </c>
      <c r="B104" s="125" t="s">
        <v>721</v>
      </c>
      <c r="C104" s="125"/>
      <c r="D104" s="126" t="s">
        <v>976</v>
      </c>
      <c r="E104" s="121"/>
      <c r="F104" s="68"/>
      <c r="G104" s="131"/>
      <c r="H104" s="132"/>
    </row>
    <row r="105" spans="1:8" ht="72" x14ac:dyDescent="0.2">
      <c r="A105" s="119">
        <v>19</v>
      </c>
      <c r="B105" s="129" t="s">
        <v>977</v>
      </c>
      <c r="C105" s="129"/>
      <c r="D105" s="130" t="s">
        <v>1002</v>
      </c>
      <c r="E105" s="121"/>
      <c r="F105" s="68"/>
      <c r="G105" s="131"/>
      <c r="H105" s="132"/>
    </row>
    <row r="106" spans="1:8" ht="25.5" x14ac:dyDescent="0.2">
      <c r="A106" s="119">
        <v>20</v>
      </c>
      <c r="B106" s="120" t="s">
        <v>1003</v>
      </c>
      <c r="C106" s="120"/>
      <c r="D106" s="120" t="s">
        <v>161</v>
      </c>
      <c r="E106" s="133"/>
      <c r="F106" s="68"/>
      <c r="G106" s="131"/>
      <c r="H106" s="132"/>
    </row>
    <row r="107" spans="1:8" x14ac:dyDescent="0.2">
      <c r="A107" s="119"/>
      <c r="B107" s="125"/>
      <c r="C107" s="120"/>
      <c r="D107" s="120" t="s">
        <v>1004</v>
      </c>
      <c r="E107" s="133"/>
      <c r="F107" s="68"/>
      <c r="G107" s="131"/>
      <c r="H107" s="132"/>
    </row>
    <row r="108" spans="1:8" x14ac:dyDescent="0.2">
      <c r="A108" s="119"/>
      <c r="B108" s="120"/>
      <c r="C108" s="120"/>
      <c r="D108" s="120" t="s">
        <v>1005</v>
      </c>
      <c r="E108" s="133"/>
      <c r="F108" s="68"/>
      <c r="G108" s="131"/>
      <c r="H108" s="132"/>
    </row>
    <row r="109" spans="1:8" x14ac:dyDescent="0.2">
      <c r="A109" s="119"/>
      <c r="B109" s="120"/>
      <c r="C109" s="120"/>
      <c r="D109" s="120"/>
      <c r="E109" s="133"/>
      <c r="F109" s="68"/>
      <c r="G109" s="131"/>
      <c r="H109" s="132"/>
    </row>
    <row r="110" spans="1:8" x14ac:dyDescent="0.2">
      <c r="A110" s="119"/>
      <c r="B110" s="120"/>
      <c r="C110" s="120"/>
      <c r="D110" s="120"/>
      <c r="E110" s="133"/>
      <c r="F110" s="68"/>
      <c r="G110" s="131"/>
      <c r="H110" s="132"/>
    </row>
    <row r="111" spans="1:8" x14ac:dyDescent="0.2">
      <c r="A111" s="119"/>
      <c r="B111" s="120"/>
      <c r="C111" s="120"/>
      <c r="D111" s="120"/>
      <c r="E111" s="133"/>
      <c r="F111" s="68"/>
      <c r="G111" s="131"/>
      <c r="H111" s="132"/>
    </row>
    <row r="112" spans="1:8" x14ac:dyDescent="0.2">
      <c r="A112" s="119"/>
      <c r="B112" s="120"/>
      <c r="C112" s="120"/>
      <c r="D112" s="120"/>
      <c r="E112" s="133"/>
      <c r="F112" s="68"/>
      <c r="G112" s="131"/>
      <c r="H112" s="132"/>
    </row>
    <row r="113" spans="1:8" x14ac:dyDescent="0.2">
      <c r="A113" s="119"/>
      <c r="B113" s="120"/>
      <c r="C113" s="120"/>
      <c r="D113" s="120"/>
      <c r="E113" s="133"/>
      <c r="F113" s="68" t="s">
        <v>122</v>
      </c>
      <c r="G113" s="131"/>
      <c r="H113" s="132"/>
    </row>
    <row r="114" spans="1:8" x14ac:dyDescent="0.2">
      <c r="A114" s="119"/>
      <c r="B114" s="120"/>
      <c r="C114" s="120"/>
      <c r="D114" s="120"/>
      <c r="E114" s="133"/>
      <c r="F114" s="68" t="s">
        <v>122</v>
      </c>
      <c r="G114" s="131"/>
      <c r="H114" s="132"/>
    </row>
    <row r="115" spans="1:8" x14ac:dyDescent="0.2">
      <c r="A115" s="119"/>
      <c r="B115" s="120"/>
      <c r="C115" s="120"/>
      <c r="D115" s="120"/>
      <c r="E115" s="133"/>
      <c r="F115" s="68" t="s">
        <v>122</v>
      </c>
      <c r="G115" s="131"/>
      <c r="H115" s="132"/>
    </row>
    <row r="116" spans="1:8" x14ac:dyDescent="0.2">
      <c r="A116" s="119"/>
      <c r="B116" s="120"/>
      <c r="C116" s="120"/>
      <c r="D116" s="120"/>
      <c r="E116" s="133"/>
      <c r="F116" s="68" t="s">
        <v>122</v>
      </c>
      <c r="G116" s="131"/>
      <c r="H116" s="132"/>
    </row>
    <row r="117" spans="1:8" x14ac:dyDescent="0.2">
      <c r="A117" s="119"/>
      <c r="B117" s="120"/>
      <c r="C117" s="120"/>
      <c r="D117" s="120"/>
      <c r="E117" s="133"/>
      <c r="F117" s="68" t="s">
        <v>122</v>
      </c>
      <c r="G117" s="131"/>
      <c r="H117" s="132"/>
    </row>
    <row r="118" spans="1:8" x14ac:dyDescent="0.2">
      <c r="A118" s="119"/>
      <c r="B118" s="120"/>
      <c r="C118" s="120"/>
      <c r="D118" s="120"/>
      <c r="E118" s="133"/>
      <c r="F118" s="68" t="s">
        <v>122</v>
      </c>
      <c r="G118" s="416"/>
      <c r="H118" s="417"/>
    </row>
    <row r="119" spans="1:8" x14ac:dyDescent="0.2">
      <c r="A119" s="134"/>
      <c r="B119" s="135" t="s">
        <v>230</v>
      </c>
      <c r="C119" s="135"/>
      <c r="D119" s="136"/>
      <c r="E119" s="137"/>
      <c r="F119" s="68" t="s">
        <v>122</v>
      </c>
      <c r="G119" s="418"/>
      <c r="H119" s="419"/>
    </row>
  </sheetData>
  <mergeCells count="36">
    <mergeCell ref="A1:H1"/>
    <mergeCell ref="D3:G3"/>
    <mergeCell ref="D4:G4"/>
    <mergeCell ref="D5:G5"/>
    <mergeCell ref="D6:G6"/>
    <mergeCell ref="G9:H9"/>
    <mergeCell ref="G10:H10"/>
    <mergeCell ref="G12:H12"/>
    <mergeCell ref="G17:H17"/>
    <mergeCell ref="G18:H18"/>
    <mergeCell ref="G35:H35"/>
    <mergeCell ref="G36:H36"/>
    <mergeCell ref="A40:H40"/>
    <mergeCell ref="D42:G42"/>
    <mergeCell ref="D43:G43"/>
    <mergeCell ref="D44:G44"/>
    <mergeCell ref="D45:G45"/>
    <mergeCell ref="G48:H48"/>
    <mergeCell ref="G49:H49"/>
    <mergeCell ref="G51:H51"/>
    <mergeCell ref="G56:H56"/>
    <mergeCell ref="G57:H57"/>
    <mergeCell ref="G74:H74"/>
    <mergeCell ref="G75:H75"/>
    <mergeCell ref="A78:H78"/>
    <mergeCell ref="D80:G80"/>
    <mergeCell ref="D81:G81"/>
    <mergeCell ref="D82:G82"/>
    <mergeCell ref="D83:G83"/>
    <mergeCell ref="G86:H86"/>
    <mergeCell ref="G119:H119"/>
    <mergeCell ref="G87:H87"/>
    <mergeCell ref="G89:H89"/>
    <mergeCell ref="G100:H100"/>
    <mergeCell ref="G101:H101"/>
    <mergeCell ref="G118:H118"/>
  </mergeCells>
  <phoneticPr fontId="7" type="noConversion"/>
  <conditionalFormatting sqref="F10:F18">
    <cfRule type="cellIs" dxfId="20" priority="19" stopIfTrue="1" operator="equal">
      <formula>"F"</formula>
    </cfRule>
    <cfRule type="cellIs" dxfId="19" priority="20" stopIfTrue="1" operator="equal">
      <formula>"B"</formula>
    </cfRule>
    <cfRule type="cellIs" dxfId="18" priority="21" stopIfTrue="1" operator="equal">
      <formula>"u"</formula>
    </cfRule>
  </conditionalFormatting>
  <conditionalFormatting sqref="F19:F36">
    <cfRule type="cellIs" dxfId="17" priority="22" stopIfTrue="1" operator="equal">
      <formula>"F"</formula>
    </cfRule>
    <cfRule type="cellIs" dxfId="16" priority="23" stopIfTrue="1" operator="equal">
      <formula>"B"</formula>
    </cfRule>
    <cfRule type="cellIs" dxfId="15" priority="24" stopIfTrue="1" operator="equal">
      <formula>"u"</formula>
    </cfRule>
  </conditionalFormatting>
  <conditionalFormatting sqref="F49:F57">
    <cfRule type="cellIs" dxfId="14" priority="7" stopIfTrue="1" operator="equal">
      <formula>"F"</formula>
    </cfRule>
    <cfRule type="cellIs" dxfId="13" priority="8" stopIfTrue="1" operator="equal">
      <formula>"B"</formula>
    </cfRule>
    <cfRule type="cellIs" dxfId="12" priority="9" stopIfTrue="1" operator="equal">
      <formula>"u"</formula>
    </cfRule>
  </conditionalFormatting>
  <conditionalFormatting sqref="F58:F75">
    <cfRule type="cellIs" dxfId="11" priority="10" stopIfTrue="1" operator="equal">
      <formula>"F"</formula>
    </cfRule>
    <cfRule type="cellIs" dxfId="10" priority="11" stopIfTrue="1" operator="equal">
      <formula>"B"</formula>
    </cfRule>
    <cfRule type="cellIs" dxfId="9" priority="12" stopIfTrue="1" operator="equal">
      <formula>"u"</formula>
    </cfRule>
  </conditionalFormatting>
  <conditionalFormatting sqref="F87:F101">
    <cfRule type="cellIs" dxfId="8" priority="1" stopIfTrue="1" operator="equal">
      <formula>"F"</formula>
    </cfRule>
    <cfRule type="cellIs" dxfId="7" priority="2" stopIfTrue="1" operator="equal">
      <formula>"B"</formula>
    </cfRule>
    <cfRule type="cellIs" dxfId="6" priority="3" stopIfTrue="1" operator="equal">
      <formula>"u"</formula>
    </cfRule>
  </conditionalFormatting>
  <conditionalFormatting sqref="F102:F119">
    <cfRule type="cellIs" dxfId="5" priority="4" stopIfTrue="1" operator="equal">
      <formula>"F"</formula>
    </cfRule>
    <cfRule type="cellIs" dxfId="4"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2 F18 F30 F49 F50 F51 F57 F69 F87 F88 F89 F100 F101 F113 F13:F17 F19:F20 F21:F29 F31:F36 F52:F56 F58:F59 F60:F68 F70:F75 F90:F93 F94:F99 F102:F103 F104:F112 F114:F119" xr:uid="{00000000-0002-0000-2800-000000000000}">
      <formula1>"U,P,F,B,S,n/a"</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4"/>
  <dimension ref="A1:I75"/>
  <sheetViews>
    <sheetView workbookViewId="0">
      <pane ySplit="12" topLeftCell="A13" activePane="bottomLeft" state="frozen"/>
      <selection pane="bottomLeft" activeCell="D14" sqref="D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0 - X</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COUNTIF($D$12:$D$65,"U")</f>
        <v>0</v>
      </c>
      <c r="F4" s="48" t="str">
        <f>IF($E$9=0,"-",$E4/$E$9)</f>
        <v>-</v>
      </c>
      <c r="G4" s="49">
        <f>SUMIF($D$12:$D$64,"U",$G$12:$G$64)/60</f>
        <v>0</v>
      </c>
      <c r="H4" s="42"/>
      <c r="I4" s="42"/>
    </row>
    <row r="5" spans="1:9" s="37" customFormat="1" ht="12" x14ac:dyDescent="0.2">
      <c r="A5" s="42"/>
      <c r="B5" s="42"/>
      <c r="C5" s="42"/>
      <c r="D5" s="46" t="s">
        <v>106</v>
      </c>
      <c r="E5" s="47">
        <f>COUNTIF($D$12:$D$65,"P")</f>
        <v>0</v>
      </c>
      <c r="F5" s="48" t="str">
        <f>IF($E$9=0,"-",$E5/$E$9)</f>
        <v>-</v>
      </c>
      <c r="G5" s="50">
        <f>SUMIF($D$12:$D$65,"P",$G$12:$G$65)/60</f>
        <v>0</v>
      </c>
      <c r="H5" s="42"/>
      <c r="I5" s="42"/>
    </row>
    <row r="6" spans="1:9" s="37" customFormat="1" ht="12" x14ac:dyDescent="0.2">
      <c r="A6" s="42"/>
      <c r="B6" s="42"/>
      <c r="C6" s="42"/>
      <c r="D6" s="46" t="s">
        <v>107</v>
      </c>
      <c r="E6" s="47">
        <f>COUNTIF($D$12:$D$65,"F")</f>
        <v>0</v>
      </c>
      <c r="F6" s="48" t="str">
        <f>IF($E$9=0,"-",$E6/$E$9)</f>
        <v>-</v>
      </c>
      <c r="G6" s="50">
        <f>SUMIF($D$12:$D$65,"F",$G$12:$G$65)/60</f>
        <v>0</v>
      </c>
      <c r="H6" s="42"/>
      <c r="I6" s="42"/>
    </row>
    <row r="7" spans="1:9" s="37" customFormat="1" ht="12" x14ac:dyDescent="0.2">
      <c r="A7" s="51"/>
      <c r="B7" s="51"/>
      <c r="C7" s="52"/>
      <c r="D7" s="46" t="s">
        <v>108</v>
      </c>
      <c r="E7" s="47">
        <f>COUNTIF($D$12:$D$65,"S")</f>
        <v>0</v>
      </c>
      <c r="F7" s="48" t="str">
        <f>IF($E$9=0,"-",$E7/$E$9)</f>
        <v>-</v>
      </c>
      <c r="G7" s="50">
        <f>SUMIF($D$12:$D$65,"S",$G$12:$G$65)/60</f>
        <v>0</v>
      </c>
      <c r="H7" s="42"/>
      <c r="I7" s="42"/>
    </row>
    <row r="8" spans="1:9" s="37" customFormat="1" ht="12" x14ac:dyDescent="0.2">
      <c r="A8" s="51"/>
      <c r="B8" s="51"/>
      <c r="C8" s="52"/>
      <c r="D8" s="46" t="s">
        <v>109</v>
      </c>
      <c r="E8" s="47">
        <f>COUNTIF($D$12:$D$65,"B")</f>
        <v>0</v>
      </c>
      <c r="F8" s="53" t="str">
        <f>IF($E$9=0,"-",$E8/$E$9)</f>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50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391" t="s">
        <v>1006</v>
      </c>
      <c r="B13" s="392"/>
      <c r="C13" s="392"/>
      <c r="D13" s="392"/>
      <c r="E13" s="392"/>
      <c r="F13" s="392"/>
      <c r="G13" s="392"/>
      <c r="H13" s="392"/>
      <c r="I13" s="393"/>
    </row>
    <row r="14" spans="1:9" x14ac:dyDescent="0.2">
      <c r="A14" s="65">
        <f>MAX(A$12:A12)+1</f>
        <v>1</v>
      </c>
      <c r="B14" s="66"/>
      <c r="C14" s="67"/>
      <c r="D14" s="68" t="s">
        <v>122</v>
      </c>
      <c r="E14" s="69"/>
      <c r="F14" s="70"/>
      <c r="G14" s="71"/>
      <c r="H14" s="72"/>
      <c r="I14" s="70"/>
    </row>
    <row r="15" spans="1:9" x14ac:dyDescent="0.2">
      <c r="A15" s="73">
        <f>MAX(A$12:A14)+1</f>
        <v>2</v>
      </c>
      <c r="B15" s="74"/>
      <c r="C15" s="75"/>
      <c r="D15" s="68" t="s">
        <v>122</v>
      </c>
      <c r="E15" s="76"/>
      <c r="F15" s="77"/>
      <c r="G15" s="71"/>
      <c r="H15" s="78"/>
      <c r="I15" s="77"/>
    </row>
    <row r="16" spans="1:9" x14ac:dyDescent="0.2">
      <c r="A16" s="73">
        <f>MAX(A$12:A15)+1</f>
        <v>3</v>
      </c>
      <c r="B16" s="79"/>
      <c r="C16" s="75"/>
      <c r="D16" s="68" t="s">
        <v>122</v>
      </c>
      <c r="E16" s="76"/>
      <c r="F16" s="77"/>
      <c r="G16" s="71"/>
      <c r="H16" s="78"/>
      <c r="I16" s="77"/>
    </row>
    <row r="17" spans="1:9" x14ac:dyDescent="0.2">
      <c r="A17" s="73">
        <f>MAX(A$12:A16)+1</f>
        <v>4</v>
      </c>
      <c r="B17" s="74"/>
      <c r="C17" s="75"/>
      <c r="D17" s="68" t="s">
        <v>122</v>
      </c>
      <c r="E17" s="76"/>
      <c r="F17" s="77"/>
      <c r="G17" s="71"/>
      <c r="H17" s="78"/>
      <c r="I17" s="77"/>
    </row>
    <row r="18" spans="1:9" x14ac:dyDescent="0.2">
      <c r="A18" s="73">
        <f>MAX(A$12:A17)+1</f>
        <v>5</v>
      </c>
      <c r="B18" s="74"/>
      <c r="C18" s="75"/>
      <c r="D18" s="68" t="s">
        <v>122</v>
      </c>
      <c r="E18" s="76"/>
      <c r="F18" s="77"/>
      <c r="G18" s="71"/>
      <c r="H18" s="78"/>
      <c r="I18" s="77"/>
    </row>
    <row r="19" spans="1:9" x14ac:dyDescent="0.2">
      <c r="A19" s="73">
        <f>MAX(A$12:A18)+1</f>
        <v>6</v>
      </c>
      <c r="B19" s="75"/>
      <c r="C19" s="74"/>
      <c r="D19" s="68" t="s">
        <v>122</v>
      </c>
      <c r="E19" s="76"/>
      <c r="F19" s="77"/>
      <c r="G19" s="71"/>
      <c r="H19" s="78"/>
      <c r="I19" s="77"/>
    </row>
    <row r="20" spans="1:9" x14ac:dyDescent="0.2">
      <c r="A20" s="73">
        <f>MAX(A$12:A19)+1</f>
        <v>7</v>
      </c>
      <c r="B20" s="75"/>
      <c r="C20" s="74"/>
      <c r="D20" s="68" t="s">
        <v>122</v>
      </c>
      <c r="E20" s="76"/>
      <c r="F20" s="77"/>
      <c r="G20" s="71"/>
      <c r="H20" s="78"/>
      <c r="I20" s="77"/>
    </row>
    <row r="21" spans="1:9" x14ac:dyDescent="0.2">
      <c r="A21" s="73">
        <f>MAX(A$12:A20)+1</f>
        <v>8</v>
      </c>
      <c r="B21" s="74"/>
      <c r="C21" s="74"/>
      <c r="D21" s="68" t="s">
        <v>122</v>
      </c>
      <c r="E21" s="76"/>
      <c r="F21" s="77"/>
      <c r="G21" s="71"/>
      <c r="H21" s="78"/>
      <c r="I21" s="77"/>
    </row>
    <row r="22" spans="1:9" x14ac:dyDescent="0.2">
      <c r="A22" s="73">
        <f>MAX(A$12:A21)+1</f>
        <v>9</v>
      </c>
      <c r="B22" s="75"/>
      <c r="C22" s="74"/>
      <c r="D22" s="68" t="s">
        <v>122</v>
      </c>
      <c r="E22" s="76"/>
      <c r="F22" s="77"/>
      <c r="G22" s="71"/>
      <c r="H22" s="78"/>
      <c r="I22" s="77"/>
    </row>
    <row r="23" spans="1:9" x14ac:dyDescent="0.2">
      <c r="A23" s="73">
        <f>MAX(A$12:A22)+1</f>
        <v>10</v>
      </c>
      <c r="B23" s="75"/>
      <c r="C23" s="74"/>
      <c r="D23" s="68" t="s">
        <v>122</v>
      </c>
      <c r="E23" s="76"/>
      <c r="F23" s="77"/>
      <c r="G23" s="71"/>
      <c r="H23" s="78"/>
      <c r="I23" s="77"/>
    </row>
    <row r="24" spans="1:9" x14ac:dyDescent="0.2">
      <c r="A24" s="73">
        <f>MAX(A$12:A23)+1</f>
        <v>11</v>
      </c>
      <c r="B24" s="74"/>
      <c r="C24" s="74"/>
      <c r="D24" s="68" t="s">
        <v>122</v>
      </c>
      <c r="E24" s="76"/>
      <c r="F24" s="77"/>
      <c r="G24" s="71"/>
      <c r="H24" s="78"/>
      <c r="I24" s="77"/>
    </row>
    <row r="25" spans="1:9" x14ac:dyDescent="0.2">
      <c r="A25" s="73">
        <f>MAX(A$12:A24)+1</f>
        <v>12</v>
      </c>
      <c r="B25" s="75"/>
      <c r="C25" s="74"/>
      <c r="D25" s="68" t="s">
        <v>122</v>
      </c>
      <c r="E25" s="76"/>
      <c r="F25" s="77"/>
      <c r="G25" s="71"/>
      <c r="H25" s="78"/>
      <c r="I25" s="77"/>
    </row>
    <row r="26" spans="1:9" x14ac:dyDescent="0.2">
      <c r="A26" s="73">
        <f>MAX(A$12:A25)+1</f>
        <v>13</v>
      </c>
      <c r="B26" s="75"/>
      <c r="C26" s="74"/>
      <c r="D26" s="68" t="s">
        <v>122</v>
      </c>
      <c r="E26" s="76"/>
      <c r="F26" s="77"/>
      <c r="G26" s="71"/>
      <c r="H26" s="78"/>
      <c r="I26" s="77"/>
    </row>
    <row r="27" spans="1:9" x14ac:dyDescent="0.2">
      <c r="A27" s="73">
        <f>MAX(A$12:A26)+1</f>
        <v>14</v>
      </c>
      <c r="B27" s="74"/>
      <c r="C27" s="74"/>
      <c r="D27" s="68" t="s">
        <v>122</v>
      </c>
      <c r="E27" s="76"/>
      <c r="F27" s="77"/>
      <c r="G27" s="71"/>
      <c r="H27" s="78"/>
      <c r="I27" s="77"/>
    </row>
    <row r="28" spans="1:9" x14ac:dyDescent="0.2">
      <c r="A28" s="73">
        <f>MAX(A$12:A27)+1</f>
        <v>15</v>
      </c>
      <c r="B28" s="75"/>
      <c r="C28" s="74"/>
      <c r="D28" s="68" t="s">
        <v>122</v>
      </c>
      <c r="E28" s="76"/>
      <c r="F28" s="77"/>
      <c r="G28" s="71"/>
      <c r="H28" s="78"/>
      <c r="I28" s="77"/>
    </row>
    <row r="29" spans="1:9" x14ac:dyDescent="0.2">
      <c r="A29" s="73">
        <f>MAX(A$12:A28)+1</f>
        <v>16</v>
      </c>
      <c r="B29" s="75"/>
      <c r="C29" s="74"/>
      <c r="D29" s="68" t="s">
        <v>122</v>
      </c>
      <c r="E29" s="76"/>
      <c r="F29" s="77"/>
      <c r="G29" s="71"/>
      <c r="H29" s="78"/>
      <c r="I29" s="77"/>
    </row>
    <row r="30" spans="1:9" x14ac:dyDescent="0.2">
      <c r="A30" s="73">
        <f>MAX(A$12:A29)+1</f>
        <v>17</v>
      </c>
      <c r="B30" s="74"/>
      <c r="C30" s="74"/>
      <c r="D30" s="68" t="s">
        <v>122</v>
      </c>
      <c r="E30" s="76"/>
      <c r="F30" s="77"/>
      <c r="G30" s="71"/>
      <c r="H30" s="78"/>
      <c r="I30" s="77"/>
    </row>
    <row r="31" spans="1:9" x14ac:dyDescent="0.2">
      <c r="A31" s="73">
        <f>MAX(A$12:A30)+1</f>
        <v>18</v>
      </c>
      <c r="B31" s="75"/>
      <c r="C31" s="74"/>
      <c r="D31" s="68" t="s">
        <v>122</v>
      </c>
      <c r="E31" s="76"/>
      <c r="F31" s="77"/>
      <c r="G31" s="71"/>
      <c r="H31" s="78"/>
      <c r="I31" s="77"/>
    </row>
    <row r="32" spans="1:9" x14ac:dyDescent="0.2">
      <c r="A32" s="73">
        <f>MAX(A$12:A31)+1</f>
        <v>19</v>
      </c>
      <c r="B32" s="75"/>
      <c r="C32" s="74"/>
      <c r="D32" s="68" t="s">
        <v>122</v>
      </c>
      <c r="E32" s="76"/>
      <c r="F32" s="77"/>
      <c r="G32" s="71"/>
      <c r="H32" s="78"/>
      <c r="I32" s="77"/>
    </row>
    <row r="33" spans="1:9" x14ac:dyDescent="0.2">
      <c r="A33" s="73">
        <f>MAX(A$12:A32)+1</f>
        <v>20</v>
      </c>
      <c r="B33" s="74"/>
      <c r="C33" s="74"/>
      <c r="D33" s="68" t="s">
        <v>122</v>
      </c>
      <c r="E33" s="76"/>
      <c r="F33" s="77"/>
      <c r="G33" s="71"/>
      <c r="H33" s="78"/>
      <c r="I33" s="77"/>
    </row>
    <row r="34" spans="1:9" x14ac:dyDescent="0.2">
      <c r="A34" s="73">
        <f>MAX(A$12:A33)+1</f>
        <v>21</v>
      </c>
      <c r="B34" s="75"/>
      <c r="C34" s="74"/>
      <c r="D34" s="68" t="s">
        <v>122</v>
      </c>
      <c r="E34" s="76"/>
      <c r="F34" s="77"/>
      <c r="G34" s="71"/>
      <c r="H34" s="78"/>
      <c r="I34" s="77"/>
    </row>
    <row r="35" spans="1:9" x14ac:dyDescent="0.2">
      <c r="A35" s="73">
        <f>MAX(A$12:A34)+1</f>
        <v>22</v>
      </c>
      <c r="B35" s="75"/>
      <c r="C35" s="74"/>
      <c r="D35" s="68" t="s">
        <v>122</v>
      </c>
      <c r="E35" s="76"/>
      <c r="F35" s="77"/>
      <c r="G35" s="71"/>
      <c r="H35" s="78"/>
      <c r="I35" s="77"/>
    </row>
    <row r="36" spans="1:9" x14ac:dyDescent="0.2">
      <c r="A36" s="73">
        <f>MAX(A$12:A35)+1</f>
        <v>23</v>
      </c>
      <c r="B36" s="74"/>
      <c r="C36" s="74"/>
      <c r="D36" s="68" t="s">
        <v>122</v>
      </c>
      <c r="E36" s="76"/>
      <c r="F36" s="77"/>
      <c r="G36" s="71"/>
      <c r="H36" s="78"/>
      <c r="I36" s="77"/>
    </row>
    <row r="37" spans="1:9" x14ac:dyDescent="0.2">
      <c r="A37" s="73">
        <f>MAX(A$12:A36)+1</f>
        <v>24</v>
      </c>
      <c r="B37" s="75"/>
      <c r="C37" s="74"/>
      <c r="D37" s="68" t="s">
        <v>122</v>
      </c>
      <c r="E37" s="76"/>
      <c r="F37" s="77"/>
      <c r="G37" s="71"/>
      <c r="H37" s="78"/>
      <c r="I37" s="77"/>
    </row>
    <row r="38" spans="1:9" x14ac:dyDescent="0.2">
      <c r="A38" s="73">
        <f>MAX(A$12:A37)+1</f>
        <v>25</v>
      </c>
      <c r="B38" s="75"/>
      <c r="C38" s="74"/>
      <c r="D38" s="68" t="s">
        <v>122</v>
      </c>
      <c r="E38" s="76"/>
      <c r="F38" s="77"/>
      <c r="G38" s="71"/>
      <c r="H38" s="78"/>
      <c r="I38" s="77"/>
    </row>
    <row r="39" spans="1:9" x14ac:dyDescent="0.2">
      <c r="A39" s="73">
        <f>MAX(A$12:A38)+1</f>
        <v>26</v>
      </c>
      <c r="B39" s="74"/>
      <c r="C39" s="74"/>
      <c r="D39" s="68" t="s">
        <v>122</v>
      </c>
      <c r="E39" s="76"/>
      <c r="F39" s="77"/>
      <c r="G39" s="71"/>
      <c r="H39" s="78"/>
      <c r="I39" s="77"/>
    </row>
    <row r="40" spans="1:9" x14ac:dyDescent="0.2">
      <c r="A40" s="73">
        <f>MAX(A$12:A39)+1</f>
        <v>27</v>
      </c>
      <c r="B40" s="75"/>
      <c r="C40" s="74"/>
      <c r="D40" s="68" t="s">
        <v>122</v>
      </c>
      <c r="E40" s="76"/>
      <c r="F40" s="77"/>
      <c r="G40" s="71"/>
      <c r="H40" s="78"/>
      <c r="I40" s="77"/>
    </row>
    <row r="41" spans="1:9" x14ac:dyDescent="0.2">
      <c r="A41" s="73">
        <f>MAX(A$12:A40)+1</f>
        <v>28</v>
      </c>
      <c r="B41" s="75"/>
      <c r="C41" s="74"/>
      <c r="D41" s="68" t="s">
        <v>122</v>
      </c>
      <c r="E41" s="76"/>
      <c r="F41" s="77"/>
      <c r="G41" s="71"/>
      <c r="H41" s="78"/>
      <c r="I41" s="77"/>
    </row>
    <row r="42" spans="1:9" x14ac:dyDescent="0.2">
      <c r="A42" s="73">
        <f>MAX(A$12:A41)+1</f>
        <v>29</v>
      </c>
      <c r="B42" s="74"/>
      <c r="C42" s="74"/>
      <c r="D42" s="68" t="s">
        <v>122</v>
      </c>
      <c r="E42" s="76"/>
      <c r="F42" s="77"/>
      <c r="G42" s="71"/>
      <c r="H42" s="78"/>
      <c r="I42" s="77"/>
    </row>
    <row r="43" spans="1:9" x14ac:dyDescent="0.2">
      <c r="A43" s="73">
        <f>MAX(A$12:A42)+1</f>
        <v>30</v>
      </c>
      <c r="B43" s="75"/>
      <c r="C43" s="74"/>
      <c r="D43" s="68" t="s">
        <v>122</v>
      </c>
      <c r="E43" s="76"/>
      <c r="F43" s="77"/>
      <c r="G43" s="71"/>
      <c r="H43" s="78"/>
      <c r="I43" s="77"/>
    </row>
    <row r="44" spans="1:9" x14ac:dyDescent="0.2">
      <c r="A44" s="73">
        <f>MAX(A$12:A43)+1</f>
        <v>31</v>
      </c>
      <c r="B44" s="75"/>
      <c r="C44" s="74"/>
      <c r="D44" s="68" t="s">
        <v>122</v>
      </c>
      <c r="E44" s="76"/>
      <c r="F44" s="77"/>
      <c r="G44" s="71"/>
      <c r="H44" s="78"/>
      <c r="I44" s="77"/>
    </row>
    <row r="45" spans="1:9" x14ac:dyDescent="0.2">
      <c r="A45" s="73">
        <f>MAX(A$12:A44)+1</f>
        <v>32</v>
      </c>
      <c r="B45" s="74"/>
      <c r="C45" s="74"/>
      <c r="D45" s="68" t="s">
        <v>122</v>
      </c>
      <c r="E45" s="76"/>
      <c r="F45" s="77"/>
      <c r="G45" s="71"/>
      <c r="H45" s="78"/>
      <c r="I45" s="77"/>
    </row>
    <row r="46" spans="1:9" x14ac:dyDescent="0.2">
      <c r="A46" s="73">
        <f>MAX(A$12:A45)+1</f>
        <v>33</v>
      </c>
      <c r="B46" s="75"/>
      <c r="C46" s="74"/>
      <c r="D46" s="68" t="s">
        <v>122</v>
      </c>
      <c r="E46" s="76"/>
      <c r="F46" s="77"/>
      <c r="G46" s="71"/>
      <c r="H46" s="78"/>
      <c r="I46" s="77"/>
    </row>
    <row r="47" spans="1:9" x14ac:dyDescent="0.2">
      <c r="A47" s="73">
        <f>MAX(A$12:A46)+1</f>
        <v>34</v>
      </c>
      <c r="B47" s="75"/>
      <c r="C47" s="74"/>
      <c r="D47" s="68" t="s">
        <v>122</v>
      </c>
      <c r="E47" s="76"/>
      <c r="F47" s="77"/>
      <c r="G47" s="71"/>
      <c r="H47" s="78"/>
      <c r="I47" s="77"/>
    </row>
    <row r="48" spans="1:9" x14ac:dyDescent="0.2">
      <c r="A48" s="73">
        <f>MAX(A$12:A47)+1</f>
        <v>35</v>
      </c>
      <c r="B48" s="74"/>
      <c r="C48" s="74"/>
      <c r="D48" s="68" t="s">
        <v>122</v>
      </c>
      <c r="E48" s="76"/>
      <c r="F48" s="77"/>
      <c r="G48" s="71"/>
      <c r="H48" s="78"/>
      <c r="I48" s="77"/>
    </row>
    <row r="49" spans="1:9" x14ac:dyDescent="0.2">
      <c r="A49" s="73">
        <f>MAX(A$12:A48)+1</f>
        <v>36</v>
      </c>
      <c r="B49" s="75"/>
      <c r="C49" s="74"/>
      <c r="D49" s="68" t="s">
        <v>122</v>
      </c>
      <c r="E49" s="76"/>
      <c r="F49" s="77"/>
      <c r="G49" s="71"/>
      <c r="H49" s="78"/>
      <c r="I49" s="77"/>
    </row>
    <row r="50" spans="1:9" x14ac:dyDescent="0.2">
      <c r="A50" s="73">
        <f>MAX(A$12:A49)+1</f>
        <v>37</v>
      </c>
      <c r="B50" s="75"/>
      <c r="C50" s="74"/>
      <c r="D50" s="68" t="s">
        <v>122</v>
      </c>
      <c r="E50" s="76"/>
      <c r="F50" s="77"/>
      <c r="G50" s="71"/>
      <c r="H50" s="78"/>
      <c r="I50" s="77"/>
    </row>
    <row r="51" spans="1:9" x14ac:dyDescent="0.2">
      <c r="A51" s="73">
        <f>MAX(A$12:A50)+1</f>
        <v>38</v>
      </c>
      <c r="B51" s="74"/>
      <c r="C51" s="74"/>
      <c r="D51" s="68" t="s">
        <v>122</v>
      </c>
      <c r="E51" s="76"/>
      <c r="F51" s="77"/>
      <c r="G51" s="71"/>
      <c r="H51" s="78"/>
      <c r="I51" s="77"/>
    </row>
    <row r="52" spans="1:9" x14ac:dyDescent="0.2">
      <c r="A52" s="73">
        <f>MAX(A$12:A51)+1</f>
        <v>39</v>
      </c>
      <c r="B52" s="75"/>
      <c r="C52" s="74"/>
      <c r="D52" s="68" t="s">
        <v>122</v>
      </c>
      <c r="E52" s="76"/>
      <c r="F52" s="77"/>
      <c r="G52" s="71"/>
      <c r="H52" s="78"/>
      <c r="I52" s="77"/>
    </row>
    <row r="53" spans="1:9" x14ac:dyDescent="0.2">
      <c r="A53" s="73">
        <f>MAX(A$12:A52)+1</f>
        <v>40</v>
      </c>
      <c r="B53" s="75"/>
      <c r="C53" s="74"/>
      <c r="D53" s="68" t="s">
        <v>122</v>
      </c>
      <c r="E53" s="76"/>
      <c r="F53" s="77"/>
      <c r="G53" s="71"/>
      <c r="H53" s="78"/>
      <c r="I53" s="77"/>
    </row>
    <row r="54" spans="1:9" x14ac:dyDescent="0.2">
      <c r="A54" s="73">
        <f>MAX(A$12:A53)+1</f>
        <v>41</v>
      </c>
      <c r="B54" s="74"/>
      <c r="C54" s="74"/>
      <c r="D54" s="68" t="s">
        <v>122</v>
      </c>
      <c r="E54" s="76"/>
      <c r="F54" s="77"/>
      <c r="G54" s="71"/>
      <c r="H54" s="78"/>
      <c r="I54" s="77"/>
    </row>
    <row r="55" spans="1:9" x14ac:dyDescent="0.2">
      <c r="A55" s="73">
        <f>MAX(A$12:A54)+1</f>
        <v>42</v>
      </c>
      <c r="B55" s="75"/>
      <c r="C55" s="74"/>
      <c r="D55" s="68" t="s">
        <v>122</v>
      </c>
      <c r="E55" s="76"/>
      <c r="F55" s="77"/>
      <c r="G55" s="71"/>
      <c r="H55" s="78"/>
      <c r="I55" s="77"/>
    </row>
    <row r="56" spans="1:9" x14ac:dyDescent="0.2">
      <c r="A56" s="73">
        <f>MAX(A$12:A55)+1</f>
        <v>43</v>
      </c>
      <c r="B56" s="75"/>
      <c r="C56" s="74"/>
      <c r="D56" s="68" t="s">
        <v>122</v>
      </c>
      <c r="E56" s="76"/>
      <c r="F56" s="77"/>
      <c r="G56" s="71"/>
      <c r="H56" s="78"/>
      <c r="I56" s="77"/>
    </row>
    <row r="57" spans="1:9" x14ac:dyDescent="0.2">
      <c r="A57" s="73">
        <f>MAX(A$12:A56)+1</f>
        <v>44</v>
      </c>
      <c r="B57" s="74"/>
      <c r="C57" s="74"/>
      <c r="D57" s="68" t="s">
        <v>122</v>
      </c>
      <c r="E57" s="76"/>
      <c r="F57" s="77"/>
      <c r="G57" s="71"/>
      <c r="H57" s="78"/>
      <c r="I57" s="77"/>
    </row>
    <row r="58" spans="1:9" x14ac:dyDescent="0.2">
      <c r="A58" s="73">
        <f>MAX(A$12:A57)+1</f>
        <v>45</v>
      </c>
      <c r="B58" s="75"/>
      <c r="C58" s="74"/>
      <c r="D58" s="68" t="s">
        <v>122</v>
      </c>
      <c r="E58" s="76"/>
      <c r="F58" s="77"/>
      <c r="G58" s="71"/>
      <c r="H58" s="78"/>
      <c r="I58" s="77"/>
    </row>
    <row r="59" spans="1:9" x14ac:dyDescent="0.2">
      <c r="A59" s="73">
        <f>MAX(A$12:A58)+1</f>
        <v>46</v>
      </c>
      <c r="B59" s="75"/>
      <c r="C59" s="74"/>
      <c r="D59" s="68" t="s">
        <v>122</v>
      </c>
      <c r="E59" s="76"/>
      <c r="F59" s="77"/>
      <c r="G59" s="71"/>
      <c r="H59" s="78"/>
      <c r="I59" s="77"/>
    </row>
    <row r="60" spans="1:9" x14ac:dyDescent="0.2">
      <c r="A60" s="73">
        <f>MAX(A$12:A59)+1</f>
        <v>47</v>
      </c>
      <c r="B60" s="74"/>
      <c r="C60" s="74"/>
      <c r="D60" s="68" t="s">
        <v>122</v>
      </c>
      <c r="E60" s="76"/>
      <c r="F60" s="77"/>
      <c r="G60" s="71"/>
      <c r="H60" s="78"/>
      <c r="I60" s="77"/>
    </row>
    <row r="61" spans="1:9" x14ac:dyDescent="0.2">
      <c r="A61" s="73">
        <f>MAX(A$12:A60)+1</f>
        <v>48</v>
      </c>
      <c r="B61" s="75"/>
      <c r="C61" s="74"/>
      <c r="D61" s="68" t="s">
        <v>122</v>
      </c>
      <c r="E61" s="76"/>
      <c r="F61" s="77"/>
      <c r="G61" s="71"/>
      <c r="H61" s="78"/>
      <c r="I61" s="77"/>
    </row>
    <row r="62" spans="1:9" x14ac:dyDescent="0.2">
      <c r="A62" s="73">
        <f>MAX(A$12:A61)+1</f>
        <v>49</v>
      </c>
      <c r="B62" s="75"/>
      <c r="C62" s="74"/>
      <c r="D62" s="68" t="s">
        <v>122</v>
      </c>
      <c r="E62" s="76"/>
      <c r="F62" s="77"/>
      <c r="G62" s="71"/>
      <c r="H62" s="78"/>
      <c r="I62" s="77"/>
    </row>
    <row r="63" spans="1:9" x14ac:dyDescent="0.2">
      <c r="A63" s="73">
        <f>MAX(A$12:A62)+1</f>
        <v>50</v>
      </c>
      <c r="B63" s="74"/>
      <c r="C63" s="74"/>
      <c r="D63" s="68" t="s">
        <v>122</v>
      </c>
      <c r="E63" s="76"/>
      <c r="F63" s="77"/>
      <c r="G63" s="71"/>
      <c r="H63" s="78"/>
      <c r="I63" s="77"/>
    </row>
    <row r="64" spans="1:9" x14ac:dyDescent="0.2">
      <c r="A64" s="394"/>
      <c r="B64" s="394"/>
      <c r="C64" s="394"/>
      <c r="D64" s="394"/>
      <c r="E64" s="394"/>
      <c r="F64" s="394"/>
      <c r="G64" s="394"/>
      <c r="H64" s="394"/>
      <c r="I64" s="394"/>
    </row>
    <row r="65" spans="1:9" x14ac:dyDescent="0.2">
      <c r="A65" s="395" t="s">
        <v>129</v>
      </c>
      <c r="B65" s="395"/>
      <c r="C65" s="395"/>
      <c r="D65" s="395"/>
      <c r="E65" s="395"/>
      <c r="F65" s="395"/>
      <c r="G65" s="395"/>
      <c r="H65" s="395"/>
      <c r="I65" s="395"/>
    </row>
    <row r="66" spans="1:9" x14ac:dyDescent="0.2">
      <c r="A66" s="394"/>
      <c r="B66" s="394"/>
      <c r="C66" s="394"/>
      <c r="D66" s="394"/>
      <c r="E66" s="394"/>
      <c r="F66" s="394"/>
      <c r="G66" s="394"/>
      <c r="H66" s="394"/>
      <c r="I66" s="394"/>
    </row>
    <row r="67" spans="1:9" s="38" customFormat="1" ht="18" customHeight="1" x14ac:dyDescent="0.2">
      <c r="A67" s="83"/>
      <c r="B67" s="84"/>
      <c r="I67" s="84"/>
    </row>
    <row r="68" spans="1:9" s="38" customFormat="1" ht="18" customHeight="1" x14ac:dyDescent="0.2">
      <c r="A68" s="83"/>
      <c r="B68" s="84"/>
      <c r="I68" s="84"/>
    </row>
    <row r="69" spans="1:9" s="38" customFormat="1" ht="18" customHeight="1" x14ac:dyDescent="0.2">
      <c r="A69" s="84"/>
      <c r="B69" s="84"/>
      <c r="I69" s="84"/>
    </row>
    <row r="70" spans="1:9" s="38" customFormat="1" ht="18" customHeight="1" x14ac:dyDescent="0.2">
      <c r="A70" s="84"/>
      <c r="B70" s="84"/>
      <c r="I70" s="84"/>
    </row>
    <row r="71" spans="1:9" s="38" customFormat="1" ht="18" customHeight="1" x14ac:dyDescent="0.2">
      <c r="A71" s="84"/>
      <c r="B71" s="84"/>
      <c r="I71" s="84"/>
    </row>
    <row r="72" spans="1:9" s="38" customFormat="1" ht="18" customHeight="1" x14ac:dyDescent="0.2">
      <c r="A72" s="84"/>
      <c r="B72" s="84"/>
      <c r="I72" s="84"/>
    </row>
    <row r="73" spans="1:9" s="38" customFormat="1" ht="18" customHeight="1" x14ac:dyDescent="0.2">
      <c r="A73" s="84"/>
      <c r="B73" s="84"/>
      <c r="I73" s="84"/>
    </row>
    <row r="74" spans="1:9" s="38" customFormat="1" ht="18" customHeight="1" x14ac:dyDescent="0.2">
      <c r="A74" s="84"/>
      <c r="B74" s="84"/>
      <c r="I74" s="84"/>
    </row>
    <row r="75" spans="1:9" s="38" customFormat="1" x14ac:dyDescent="0.2">
      <c r="A75" s="84"/>
      <c r="B75" s="84"/>
      <c r="C75" s="84"/>
      <c r="D75" s="84"/>
      <c r="E75" s="84"/>
      <c r="F75" s="84"/>
      <c r="G75" s="84"/>
      <c r="H75" s="84"/>
      <c r="I75" s="84"/>
    </row>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900-000000000000}"/>
    <dataValidation allowBlank="1" showErrorMessage="1" promptTitle="Valid values include:" sqref="D12" xr:uid="{00000000-0002-0000-2900-000001000000}"/>
    <dataValidation type="list" showInputMessage="1" showErrorMessage="1" promptTitle="Valid values include:" prompt="U - Untested_x000a_P - Pass_x000a_F - Fail_x000a_B - Blocked_x000a_S - Skipped_x000a_n/a - Not applicable_x000a_" sqref="D14:D63" xr:uid="{00000000-0002-0000-29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166"/>
  <sheetViews>
    <sheetView workbookViewId="0">
      <selection activeCell="A2" sqref="A2:D14"/>
    </sheetView>
  </sheetViews>
  <sheetFormatPr defaultColWidth="9" defaultRowHeight="12.75" x14ac:dyDescent="0.2"/>
  <cols>
    <col min="1" max="1" width="18.42578125" customWidth="1"/>
    <col min="2" max="3" width="37.140625" customWidth="1"/>
    <col min="4" max="4" width="18.85546875" customWidth="1"/>
    <col min="5" max="5" width="26.7109375" customWidth="1"/>
  </cols>
  <sheetData>
    <row r="1" spans="1:5" x14ac:dyDescent="0.2">
      <c r="A1" s="1" t="s">
        <v>1007</v>
      </c>
      <c r="B1" s="2" t="s">
        <v>1008</v>
      </c>
      <c r="C1" s="2" t="s">
        <v>1009</v>
      </c>
      <c r="D1" s="2" t="s">
        <v>1010</v>
      </c>
      <c r="E1" s="3" t="s">
        <v>235</v>
      </c>
    </row>
    <row r="2" spans="1:5" x14ac:dyDescent="0.2">
      <c r="A2" s="472" t="s">
        <v>1011</v>
      </c>
      <c r="B2" s="464" t="s">
        <v>1012</v>
      </c>
      <c r="C2" s="4"/>
      <c r="D2" s="4" t="s">
        <v>1013</v>
      </c>
      <c r="E2" s="5" t="s">
        <v>1014</v>
      </c>
    </row>
    <row r="3" spans="1:5" x14ac:dyDescent="0.2">
      <c r="A3" s="473"/>
      <c r="B3" s="465"/>
      <c r="C3" s="6"/>
      <c r="D3" s="6" t="s">
        <v>1015</v>
      </c>
      <c r="E3" s="7" t="s">
        <v>1016</v>
      </c>
    </row>
    <row r="4" spans="1:5" x14ac:dyDescent="0.2">
      <c r="A4" s="473"/>
      <c r="B4" s="465"/>
      <c r="C4" s="6"/>
      <c r="D4" s="6" t="s">
        <v>1017</v>
      </c>
      <c r="E4" s="7" t="s">
        <v>1018</v>
      </c>
    </row>
    <row r="5" spans="1:5" x14ac:dyDescent="0.2">
      <c r="A5" s="473"/>
      <c r="B5" s="465"/>
      <c r="C5" s="6"/>
      <c r="D5" s="8" t="s">
        <v>1019</v>
      </c>
      <c r="E5" s="8"/>
    </row>
    <row r="6" spans="1:5" x14ac:dyDescent="0.2">
      <c r="A6" s="473"/>
      <c r="B6" s="465"/>
      <c r="C6" s="6"/>
      <c r="D6" s="8" t="s">
        <v>1020</v>
      </c>
      <c r="E6" s="8"/>
    </row>
    <row r="7" spans="1:5" x14ac:dyDescent="0.2">
      <c r="A7" s="473"/>
      <c r="B7" s="465"/>
      <c r="C7" s="6"/>
      <c r="D7" s="8" t="s">
        <v>1021</v>
      </c>
      <c r="E7" s="8" t="s">
        <v>1022</v>
      </c>
    </row>
    <row r="8" spans="1:5" x14ac:dyDescent="0.2">
      <c r="A8" s="473"/>
      <c r="B8" s="465"/>
      <c r="C8" s="6"/>
      <c r="D8" s="6" t="s">
        <v>1023</v>
      </c>
      <c r="E8" t="s">
        <v>1024</v>
      </c>
    </row>
    <row r="9" spans="1:5" x14ac:dyDescent="0.2">
      <c r="A9" s="473"/>
      <c r="B9" s="465"/>
      <c r="C9" s="6"/>
      <c r="D9" s="6" t="s">
        <v>1025</v>
      </c>
      <c r="E9" s="9">
        <v>20110123</v>
      </c>
    </row>
    <row r="10" spans="1:5" x14ac:dyDescent="0.2">
      <c r="A10" s="473"/>
      <c r="B10" s="465"/>
      <c r="C10" s="6"/>
      <c r="D10" s="6" t="s">
        <v>1026</v>
      </c>
      <c r="E10" s="10">
        <v>35818</v>
      </c>
    </row>
    <row r="11" spans="1:5" x14ac:dyDescent="0.2">
      <c r="A11" s="473"/>
      <c r="B11" s="465"/>
      <c r="C11" s="6"/>
      <c r="D11" s="6" t="s">
        <v>1027</v>
      </c>
      <c r="E11" s="7" t="s">
        <v>1028</v>
      </c>
    </row>
    <row r="12" spans="1:5" x14ac:dyDescent="0.2">
      <c r="A12" s="473"/>
      <c r="B12" s="465"/>
      <c r="C12" s="6"/>
      <c r="D12" s="6" t="s">
        <v>1029</v>
      </c>
      <c r="E12" s="7" t="s">
        <v>1030</v>
      </c>
    </row>
    <row r="13" spans="1:5" x14ac:dyDescent="0.2">
      <c r="A13" s="473"/>
      <c r="B13" s="465"/>
      <c r="C13" s="6"/>
      <c r="D13" s="6" t="s">
        <v>1031</v>
      </c>
      <c r="E13" s="7" t="s">
        <v>1032</v>
      </c>
    </row>
    <row r="14" spans="1:5" x14ac:dyDescent="0.2">
      <c r="A14" s="474"/>
      <c r="B14" s="466"/>
      <c r="C14" s="11"/>
      <c r="D14" s="11"/>
      <c r="E14" s="12"/>
    </row>
    <row r="15" spans="1:5" x14ac:dyDescent="0.2">
      <c r="A15" s="472" t="s">
        <v>1033</v>
      </c>
      <c r="B15" s="467"/>
      <c r="C15" s="4"/>
      <c r="D15" s="4" t="s">
        <v>1034</v>
      </c>
      <c r="E15" s="13" t="s">
        <v>1035</v>
      </c>
    </row>
    <row r="16" spans="1:5" x14ac:dyDescent="0.2">
      <c r="A16" s="473"/>
      <c r="B16" s="468"/>
      <c r="C16" s="6"/>
      <c r="D16" s="6" t="s">
        <v>1036</v>
      </c>
      <c r="E16" s="7">
        <v>1366668888</v>
      </c>
    </row>
    <row r="17" spans="1:5" x14ac:dyDescent="0.2">
      <c r="A17" s="473"/>
      <c r="B17" s="468"/>
      <c r="C17" s="6"/>
      <c r="D17" s="6" t="s">
        <v>1037</v>
      </c>
      <c r="E17" s="7">
        <v>111123</v>
      </c>
    </row>
    <row r="18" spans="1:5" x14ac:dyDescent="0.2">
      <c r="A18" s="473"/>
      <c r="B18" s="468"/>
      <c r="C18" s="6"/>
      <c r="D18" s="8" t="s">
        <v>1038</v>
      </c>
      <c r="E18" s="305" t="s">
        <v>1039</v>
      </c>
    </row>
    <row r="19" spans="1:5" x14ac:dyDescent="0.2">
      <c r="A19" s="473"/>
      <c r="B19" s="468"/>
      <c r="C19" s="6"/>
      <c r="D19" s="8" t="s">
        <v>1040</v>
      </c>
      <c r="E19" s="15">
        <v>18688886666</v>
      </c>
    </row>
    <row r="20" spans="1:5" x14ac:dyDescent="0.2">
      <c r="A20" s="473"/>
      <c r="B20" s="468"/>
      <c r="C20" s="460" t="s">
        <v>1041</v>
      </c>
      <c r="D20" s="8" t="s">
        <v>1042</v>
      </c>
      <c r="E20" s="14" t="s">
        <v>1043</v>
      </c>
    </row>
    <row r="21" spans="1:5" x14ac:dyDescent="0.2">
      <c r="A21" s="473"/>
      <c r="B21" s="468"/>
      <c r="C21" s="461"/>
      <c r="D21" s="6" t="s">
        <v>1044</v>
      </c>
      <c r="E21" s="14" t="s">
        <v>1045</v>
      </c>
    </row>
    <row r="22" spans="1:5" x14ac:dyDescent="0.2">
      <c r="A22" s="473"/>
      <c r="B22" s="468"/>
      <c r="C22" s="461"/>
      <c r="D22" s="6" t="s">
        <v>1046</v>
      </c>
      <c r="E22" s="8"/>
    </row>
    <row r="23" spans="1:5" x14ac:dyDescent="0.2">
      <c r="A23" s="473"/>
      <c r="B23" s="468"/>
      <c r="C23" s="462"/>
      <c r="D23" s="6" t="s">
        <v>1047</v>
      </c>
      <c r="E23" s="15">
        <v>710000</v>
      </c>
    </row>
    <row r="24" spans="1:5" x14ac:dyDescent="0.2">
      <c r="A24" s="473"/>
      <c r="B24" s="468"/>
      <c r="C24" s="460" t="s">
        <v>1048</v>
      </c>
      <c r="D24" s="6" t="s">
        <v>1042</v>
      </c>
      <c r="E24" s="17" t="s">
        <v>1049</v>
      </c>
    </row>
    <row r="25" spans="1:5" x14ac:dyDescent="0.2">
      <c r="A25" s="473"/>
      <c r="B25" s="468"/>
      <c r="C25" s="461"/>
      <c r="D25" s="6" t="s">
        <v>1044</v>
      </c>
      <c r="E25" s="17" t="s">
        <v>1050</v>
      </c>
    </row>
    <row r="26" spans="1:5" x14ac:dyDescent="0.2">
      <c r="A26" s="473"/>
      <c r="B26" s="468"/>
      <c r="C26" s="461"/>
      <c r="D26" s="6" t="s">
        <v>1046</v>
      </c>
      <c r="E26" s="7"/>
    </row>
    <row r="27" spans="1:5" x14ac:dyDescent="0.2">
      <c r="A27" s="473"/>
      <c r="B27" s="468"/>
      <c r="C27" s="462"/>
      <c r="D27" s="16" t="s">
        <v>1047</v>
      </c>
      <c r="E27" s="18">
        <v>712046</v>
      </c>
    </row>
    <row r="28" spans="1:5" x14ac:dyDescent="0.2">
      <c r="A28" s="473"/>
      <c r="B28" s="468"/>
      <c r="C28" s="460" t="s">
        <v>1051</v>
      </c>
      <c r="D28" s="16" t="s">
        <v>1042</v>
      </c>
      <c r="E28" s="18" t="s">
        <v>1052</v>
      </c>
    </row>
    <row r="29" spans="1:5" x14ac:dyDescent="0.2">
      <c r="A29" s="473"/>
      <c r="B29" s="468"/>
      <c r="C29" s="461"/>
      <c r="D29" s="16" t="s">
        <v>1044</v>
      </c>
      <c r="E29" s="19" t="s">
        <v>1053</v>
      </c>
    </row>
    <row r="30" spans="1:5" x14ac:dyDescent="0.2">
      <c r="A30" s="473"/>
      <c r="B30" s="468"/>
      <c r="C30" s="461"/>
      <c r="D30" s="16" t="s">
        <v>1046</v>
      </c>
      <c r="E30" s="18" t="s">
        <v>1053</v>
      </c>
    </row>
    <row r="31" spans="1:5" x14ac:dyDescent="0.2">
      <c r="A31" s="473"/>
      <c r="B31" s="468"/>
      <c r="C31" s="462"/>
      <c r="D31" s="16" t="s">
        <v>1047</v>
      </c>
      <c r="E31" s="18">
        <v>710000</v>
      </c>
    </row>
    <row r="32" spans="1:5" x14ac:dyDescent="0.2">
      <c r="A32" s="473"/>
      <c r="B32" s="468"/>
      <c r="C32" s="16"/>
      <c r="D32" s="16" t="s">
        <v>1054</v>
      </c>
      <c r="E32" s="19" t="s">
        <v>1055</v>
      </c>
    </row>
    <row r="33" spans="1:5" x14ac:dyDescent="0.2">
      <c r="A33" s="473"/>
      <c r="B33" s="468"/>
      <c r="C33" s="11"/>
      <c r="D33" s="11"/>
      <c r="E33" s="12"/>
    </row>
    <row r="34" spans="1:5" x14ac:dyDescent="0.2">
      <c r="A34" s="473"/>
      <c r="B34" s="468"/>
      <c r="C34" s="460" t="s">
        <v>1041</v>
      </c>
      <c r="D34" s="8" t="s">
        <v>1042</v>
      </c>
      <c r="E34" s="8" t="s">
        <v>1043</v>
      </c>
    </row>
    <row r="35" spans="1:5" x14ac:dyDescent="0.2">
      <c r="A35" s="473"/>
      <c r="B35" s="468"/>
      <c r="C35" s="461"/>
      <c r="D35" s="6" t="s">
        <v>1044</v>
      </c>
      <c r="E35" s="8" t="s">
        <v>1045</v>
      </c>
    </row>
    <row r="36" spans="1:5" x14ac:dyDescent="0.2">
      <c r="A36" s="473"/>
      <c r="B36" s="468"/>
      <c r="C36" s="461"/>
      <c r="D36" s="6" t="s">
        <v>1046</v>
      </c>
      <c r="E36" s="8" t="s">
        <v>1045</v>
      </c>
    </row>
    <row r="37" spans="1:5" x14ac:dyDescent="0.2">
      <c r="A37" s="473"/>
      <c r="B37" s="468"/>
      <c r="C37" s="462"/>
      <c r="D37" s="6" t="s">
        <v>1047</v>
      </c>
      <c r="E37" s="15">
        <v>710001</v>
      </c>
    </row>
    <row r="38" spans="1:5" x14ac:dyDescent="0.2">
      <c r="A38" s="473"/>
      <c r="B38" s="468"/>
      <c r="C38" s="460" t="s">
        <v>1048</v>
      </c>
      <c r="D38" s="6" t="s">
        <v>1042</v>
      </c>
      <c r="E38" s="7" t="s">
        <v>1049</v>
      </c>
    </row>
    <row r="39" spans="1:5" x14ac:dyDescent="0.2">
      <c r="A39" s="473"/>
      <c r="B39" s="468"/>
      <c r="C39" s="461"/>
      <c r="D39" s="6" t="s">
        <v>1044</v>
      </c>
      <c r="E39" s="7" t="s">
        <v>1050</v>
      </c>
    </row>
    <row r="40" spans="1:5" x14ac:dyDescent="0.2">
      <c r="A40" s="473"/>
      <c r="B40" s="468"/>
      <c r="C40" s="462"/>
      <c r="D40" s="16" t="s">
        <v>1047</v>
      </c>
      <c r="E40" s="18">
        <v>712047</v>
      </c>
    </row>
    <row r="41" spans="1:5" x14ac:dyDescent="0.2">
      <c r="A41" s="473"/>
      <c r="B41" s="468"/>
      <c r="C41" s="460" t="s">
        <v>1051</v>
      </c>
      <c r="D41" s="16" t="s">
        <v>1042</v>
      </c>
      <c r="E41" s="18" t="s">
        <v>1052</v>
      </c>
    </row>
    <row r="42" spans="1:5" x14ac:dyDescent="0.2">
      <c r="A42" s="473"/>
      <c r="B42" s="468"/>
      <c r="C42" s="461"/>
      <c r="D42" s="16" t="s">
        <v>1044</v>
      </c>
      <c r="E42" s="18" t="s">
        <v>1053</v>
      </c>
    </row>
    <row r="43" spans="1:5" x14ac:dyDescent="0.2">
      <c r="A43" s="473"/>
      <c r="B43" s="468"/>
      <c r="C43" s="462"/>
      <c r="D43" s="16" t="s">
        <v>1047</v>
      </c>
      <c r="E43" s="18">
        <v>710001</v>
      </c>
    </row>
    <row r="44" spans="1:5" x14ac:dyDescent="0.2">
      <c r="A44" s="473"/>
      <c r="B44" s="468"/>
      <c r="C44" s="16"/>
      <c r="D44" s="16" t="s">
        <v>1054</v>
      </c>
      <c r="E44" s="18" t="s">
        <v>1056</v>
      </c>
    </row>
    <row r="45" spans="1:5" x14ac:dyDescent="0.2">
      <c r="A45" s="475"/>
      <c r="B45" s="468"/>
      <c r="C45" s="16"/>
      <c r="D45" s="16"/>
      <c r="E45" s="20"/>
    </row>
    <row r="46" spans="1:5" ht="24.95" customHeight="1" x14ac:dyDescent="0.2">
      <c r="A46" s="476" t="s">
        <v>1057</v>
      </c>
      <c r="B46" s="463"/>
      <c r="C46" s="463"/>
      <c r="D46" s="450" t="s">
        <v>1058</v>
      </c>
      <c r="E46" s="452" t="s">
        <v>1059</v>
      </c>
    </row>
    <row r="47" spans="1:5" x14ac:dyDescent="0.2">
      <c r="A47" s="476"/>
      <c r="B47" s="463"/>
      <c r="C47" s="463"/>
      <c r="D47" s="451"/>
      <c r="E47" s="453"/>
    </row>
    <row r="48" spans="1:5" x14ac:dyDescent="0.2">
      <c r="A48" s="476"/>
      <c r="B48" s="463"/>
      <c r="C48" s="463"/>
      <c r="D48" s="22" t="s">
        <v>1060</v>
      </c>
      <c r="E48" s="23" t="s">
        <v>1061</v>
      </c>
    </row>
    <row r="49" spans="1:5" x14ac:dyDescent="0.2">
      <c r="A49" s="476"/>
      <c r="B49" s="463"/>
      <c r="C49" s="463"/>
      <c r="D49" s="22" t="s">
        <v>1062</v>
      </c>
      <c r="E49" s="23" t="s">
        <v>1055</v>
      </c>
    </row>
    <row r="50" spans="1:5" x14ac:dyDescent="0.2">
      <c r="A50" s="476"/>
      <c r="B50" s="463"/>
      <c r="C50" s="463"/>
      <c r="D50" s="22" t="s">
        <v>1063</v>
      </c>
      <c r="E50" s="23" t="s">
        <v>1064</v>
      </c>
    </row>
    <row r="51" spans="1:5" x14ac:dyDescent="0.2">
      <c r="A51" s="447" t="s">
        <v>1065</v>
      </c>
      <c r="B51" s="463"/>
      <c r="C51" s="448" t="s">
        <v>1066</v>
      </c>
      <c r="D51" s="21" t="s">
        <v>1067</v>
      </c>
      <c r="E51" s="24">
        <v>5</v>
      </c>
    </row>
    <row r="52" spans="1:5" ht="25.5" x14ac:dyDescent="0.2">
      <c r="A52" s="448"/>
      <c r="B52" s="463"/>
      <c r="C52" s="448"/>
      <c r="D52" s="22" t="s">
        <v>1068</v>
      </c>
      <c r="E52" s="25">
        <v>2</v>
      </c>
    </row>
    <row r="53" spans="1:5" x14ac:dyDescent="0.2">
      <c r="A53" s="448"/>
      <c r="B53" s="463"/>
      <c r="C53" s="449"/>
      <c r="D53" s="22" t="s">
        <v>1069</v>
      </c>
      <c r="E53" s="25">
        <v>3</v>
      </c>
    </row>
    <row r="54" spans="1:5" x14ac:dyDescent="0.2">
      <c r="A54" s="448"/>
      <c r="B54" s="463"/>
      <c r="C54" s="447" t="s">
        <v>1070</v>
      </c>
      <c r="D54" s="22" t="s">
        <v>1071</v>
      </c>
      <c r="E54" s="26" t="s">
        <v>1072</v>
      </c>
    </row>
    <row r="55" spans="1:5" x14ac:dyDescent="0.2">
      <c r="A55" s="448"/>
      <c r="B55" s="463"/>
      <c r="C55" s="448"/>
      <c r="D55" s="22" t="s">
        <v>1073</v>
      </c>
      <c r="E55" s="26" t="s">
        <v>1074</v>
      </c>
    </row>
    <row r="56" spans="1:5" x14ac:dyDescent="0.2">
      <c r="A56" s="448"/>
      <c r="B56" s="463"/>
      <c r="C56" s="448"/>
      <c r="D56" s="22" t="s">
        <v>1075</v>
      </c>
      <c r="E56" s="26" t="s">
        <v>1073</v>
      </c>
    </row>
    <row r="57" spans="1:5" x14ac:dyDescent="0.2">
      <c r="A57" s="448"/>
      <c r="B57" s="463"/>
      <c r="C57" s="448"/>
      <c r="D57" s="22" t="s">
        <v>1076</v>
      </c>
      <c r="E57" s="27" t="s">
        <v>1077</v>
      </c>
    </row>
    <row r="58" spans="1:5" x14ac:dyDescent="0.2">
      <c r="A58" s="448"/>
      <c r="B58" s="463"/>
      <c r="C58" s="448"/>
      <c r="D58" s="22" t="s">
        <v>1078</v>
      </c>
      <c r="E58" s="28" t="s">
        <v>1045</v>
      </c>
    </row>
    <row r="59" spans="1:5" x14ac:dyDescent="0.2">
      <c r="A59" s="448"/>
      <c r="B59" s="463"/>
      <c r="C59" s="448"/>
      <c r="D59" s="22" t="s">
        <v>1079</v>
      </c>
      <c r="E59" s="25">
        <v>13800001111</v>
      </c>
    </row>
    <row r="60" spans="1:5" x14ac:dyDescent="0.2">
      <c r="A60" s="448"/>
      <c r="B60" s="463"/>
      <c r="C60" s="448"/>
      <c r="D60" s="22" t="s">
        <v>1080</v>
      </c>
      <c r="E60" s="26" t="s">
        <v>1081</v>
      </c>
    </row>
    <row r="61" spans="1:5" x14ac:dyDescent="0.2">
      <c r="A61" s="448"/>
      <c r="B61" s="463"/>
      <c r="C61" s="448"/>
      <c r="D61" s="22" t="s">
        <v>1082</v>
      </c>
      <c r="E61" s="26" t="s">
        <v>1083</v>
      </c>
    </row>
    <row r="62" spans="1:5" x14ac:dyDescent="0.2">
      <c r="A62" s="448"/>
      <c r="B62" s="463"/>
      <c r="C62" s="449"/>
      <c r="D62" s="22" t="s">
        <v>1084</v>
      </c>
      <c r="E62" s="26" t="s">
        <v>1085</v>
      </c>
    </row>
    <row r="63" spans="1:5" x14ac:dyDescent="0.2">
      <c r="A63" s="448"/>
      <c r="B63" s="463"/>
      <c r="C63" s="447" t="s">
        <v>1086</v>
      </c>
      <c r="D63" s="22" t="s">
        <v>1087</v>
      </c>
      <c r="E63" s="28" t="s">
        <v>1088</v>
      </c>
    </row>
    <row r="64" spans="1:5" x14ac:dyDescent="0.2">
      <c r="A64" s="448"/>
      <c r="B64" s="463"/>
      <c r="C64" s="448"/>
      <c r="D64" s="22" t="s">
        <v>1075</v>
      </c>
      <c r="E64" s="28" t="s">
        <v>1089</v>
      </c>
    </row>
    <row r="65" spans="1:5" x14ac:dyDescent="0.2">
      <c r="A65" s="448"/>
      <c r="B65" s="463"/>
      <c r="C65" s="448"/>
      <c r="D65" s="22" t="s">
        <v>1090</v>
      </c>
      <c r="E65" s="29">
        <v>42685</v>
      </c>
    </row>
    <row r="66" spans="1:5" x14ac:dyDescent="0.2">
      <c r="A66" s="449"/>
      <c r="B66" s="463"/>
      <c r="C66" s="449"/>
      <c r="D66" s="22" t="s">
        <v>1080</v>
      </c>
      <c r="E66" s="28" t="s">
        <v>1091</v>
      </c>
    </row>
    <row r="67" spans="1:5" x14ac:dyDescent="0.2">
      <c r="A67" s="447" t="s">
        <v>1092</v>
      </c>
      <c r="B67" s="457"/>
      <c r="C67" s="447" t="s">
        <v>1093</v>
      </c>
      <c r="D67" s="22" t="s">
        <v>1094</v>
      </c>
      <c r="E67" s="28" t="s">
        <v>1095</v>
      </c>
    </row>
    <row r="68" spans="1:5" x14ac:dyDescent="0.2">
      <c r="A68" s="448"/>
      <c r="B68" s="458"/>
      <c r="C68" s="448"/>
      <c r="D68" s="22" t="s">
        <v>1096</v>
      </c>
      <c r="E68" s="29">
        <v>42685</v>
      </c>
    </row>
    <row r="69" spans="1:5" x14ac:dyDescent="0.2">
      <c r="A69" s="448"/>
      <c r="B69" s="458"/>
      <c r="C69" s="448"/>
      <c r="D69" s="22" t="s">
        <v>1097</v>
      </c>
      <c r="E69" s="28" t="s">
        <v>1098</v>
      </c>
    </row>
    <row r="70" spans="1:5" x14ac:dyDescent="0.2">
      <c r="A70" s="448"/>
      <c r="B70" s="458"/>
      <c r="C70" s="448"/>
      <c r="D70" s="22" t="s">
        <v>1099</v>
      </c>
      <c r="E70" s="30">
        <v>3</v>
      </c>
    </row>
    <row r="71" spans="1:5" x14ac:dyDescent="0.2">
      <c r="A71" s="448"/>
      <c r="B71" s="458"/>
      <c r="C71" s="448"/>
      <c r="D71" s="22" t="s">
        <v>1100</v>
      </c>
      <c r="E71" s="25">
        <v>6</v>
      </c>
    </row>
    <row r="72" spans="1:5" x14ac:dyDescent="0.2">
      <c r="A72" s="448"/>
      <c r="B72" s="458"/>
      <c r="C72" s="448"/>
      <c r="D72" s="22" t="s">
        <v>1101</v>
      </c>
      <c r="E72" s="26" t="s">
        <v>1102</v>
      </c>
    </row>
    <row r="73" spans="1:5" x14ac:dyDescent="0.2">
      <c r="A73" s="448"/>
      <c r="B73" s="458"/>
      <c r="C73" s="448"/>
      <c r="D73" s="31" t="s">
        <v>1103</v>
      </c>
      <c r="E73" s="32">
        <v>10</v>
      </c>
    </row>
    <row r="74" spans="1:5" x14ac:dyDescent="0.2">
      <c r="A74" s="449"/>
      <c r="B74" s="459"/>
      <c r="C74" s="449"/>
      <c r="D74" s="22" t="s">
        <v>1104</v>
      </c>
      <c r="E74" s="32">
        <v>50</v>
      </c>
    </row>
    <row r="75" spans="1:5" x14ac:dyDescent="0.2">
      <c r="A75" s="447" t="s">
        <v>1105</v>
      </c>
      <c r="B75" s="457"/>
      <c r="C75" s="447" t="s">
        <v>1106</v>
      </c>
      <c r="D75" s="22" t="s">
        <v>1107</v>
      </c>
      <c r="E75" s="26" t="s">
        <v>1059</v>
      </c>
    </row>
    <row r="76" spans="1:5" x14ac:dyDescent="0.2">
      <c r="A76" s="448"/>
      <c r="B76" s="458"/>
      <c r="C76" s="448"/>
      <c r="D76" s="22" t="s">
        <v>1108</v>
      </c>
      <c r="E76" s="26" t="s">
        <v>1059</v>
      </c>
    </row>
    <row r="77" spans="1:5" x14ac:dyDescent="0.2">
      <c r="A77" s="448"/>
      <c r="B77" s="458"/>
      <c r="C77" s="448"/>
      <c r="D77" s="22" t="s">
        <v>1109</v>
      </c>
      <c r="E77" s="26" t="s">
        <v>1059</v>
      </c>
    </row>
    <row r="78" spans="1:5" x14ac:dyDescent="0.2">
      <c r="A78" s="449"/>
      <c r="B78" s="459"/>
      <c r="C78" s="449"/>
      <c r="D78" s="22" t="s">
        <v>1110</v>
      </c>
      <c r="E78" s="26" t="s">
        <v>1059</v>
      </c>
    </row>
    <row r="79" spans="1:5" x14ac:dyDescent="0.2">
      <c r="A79" s="447" t="s">
        <v>1111</v>
      </c>
      <c r="B79" s="457"/>
      <c r="C79" s="447" t="s">
        <v>1112</v>
      </c>
      <c r="D79" s="22" t="s">
        <v>1113</v>
      </c>
      <c r="E79" s="28" t="s">
        <v>1114</v>
      </c>
    </row>
    <row r="80" spans="1:5" x14ac:dyDescent="0.2">
      <c r="A80" s="448"/>
      <c r="B80" s="458"/>
      <c r="C80" s="455"/>
      <c r="D80" s="22" t="s">
        <v>1115</v>
      </c>
      <c r="E80" s="28" t="s">
        <v>1116</v>
      </c>
    </row>
    <row r="81" spans="1:5" x14ac:dyDescent="0.2">
      <c r="A81" s="448"/>
      <c r="B81" s="458"/>
      <c r="C81" s="455"/>
      <c r="D81" s="22" t="s">
        <v>1117</v>
      </c>
      <c r="E81" s="28" t="s">
        <v>1095</v>
      </c>
    </row>
    <row r="82" spans="1:5" ht="25.5" x14ac:dyDescent="0.2">
      <c r="A82" s="448"/>
      <c r="B82" s="458"/>
      <c r="C82" s="455"/>
      <c r="D82" s="22" t="s">
        <v>1118</v>
      </c>
      <c r="E82" s="30">
        <v>4</v>
      </c>
    </row>
    <row r="83" spans="1:5" x14ac:dyDescent="0.2">
      <c r="A83" s="448"/>
      <c r="B83" s="458"/>
      <c r="C83" s="455"/>
      <c r="D83" s="22" t="s">
        <v>1119</v>
      </c>
      <c r="E83" s="26" t="s">
        <v>1120</v>
      </c>
    </row>
    <row r="84" spans="1:5" ht="25.5" x14ac:dyDescent="0.2">
      <c r="A84" s="449"/>
      <c r="B84" s="459"/>
      <c r="C84" s="456"/>
      <c r="D84" s="22" t="s">
        <v>1121</v>
      </c>
      <c r="E84" s="28" t="s">
        <v>1122</v>
      </c>
    </row>
    <row r="85" spans="1:5" x14ac:dyDescent="0.2">
      <c r="A85" s="447" t="s">
        <v>1123</v>
      </c>
      <c r="B85" s="457"/>
      <c r="C85" s="447" t="s">
        <v>1124</v>
      </c>
      <c r="D85" s="22" t="s">
        <v>1060</v>
      </c>
      <c r="E85" s="28" t="s">
        <v>1125</v>
      </c>
    </row>
    <row r="86" spans="1:5" x14ac:dyDescent="0.2">
      <c r="A86" s="448"/>
      <c r="B86" s="458"/>
      <c r="C86" s="455"/>
      <c r="D86" s="22" t="s">
        <v>1126</v>
      </c>
      <c r="E86" s="29">
        <v>42125</v>
      </c>
    </row>
    <row r="87" spans="1:5" x14ac:dyDescent="0.2">
      <c r="A87" s="448"/>
      <c r="B87" s="458"/>
      <c r="C87" s="455"/>
      <c r="D87" s="22" t="s">
        <v>1127</v>
      </c>
      <c r="E87" s="29">
        <v>42685</v>
      </c>
    </row>
    <row r="88" spans="1:5" x14ac:dyDescent="0.2">
      <c r="A88" s="449"/>
      <c r="B88" s="459"/>
      <c r="C88" s="456"/>
      <c r="D88" s="22" t="s">
        <v>65</v>
      </c>
      <c r="E88" s="28" t="s">
        <v>1032</v>
      </c>
    </row>
    <row r="89" spans="1:5" x14ac:dyDescent="0.2">
      <c r="A89" s="447" t="s">
        <v>1128</v>
      </c>
      <c r="B89" s="457"/>
      <c r="C89" s="447" t="s">
        <v>1129</v>
      </c>
      <c r="D89" s="22" t="s">
        <v>1087</v>
      </c>
      <c r="E89" s="28" t="s">
        <v>1130</v>
      </c>
    </row>
    <row r="90" spans="1:5" x14ac:dyDescent="0.2">
      <c r="A90" s="448"/>
      <c r="B90" s="458"/>
      <c r="C90" s="448"/>
      <c r="D90" s="22" t="s">
        <v>1075</v>
      </c>
      <c r="E90" s="28" t="s">
        <v>1131</v>
      </c>
    </row>
    <row r="91" spans="1:5" x14ac:dyDescent="0.2">
      <c r="A91" s="448"/>
      <c r="B91" s="458"/>
      <c r="C91" s="448"/>
      <c r="D91" s="22" t="s">
        <v>1132</v>
      </c>
      <c r="E91" s="25">
        <v>50000</v>
      </c>
    </row>
    <row r="92" spans="1:5" x14ac:dyDescent="0.2">
      <c r="A92" s="448"/>
      <c r="B92" s="458"/>
      <c r="C92" s="448"/>
      <c r="D92" s="22" t="s">
        <v>1084</v>
      </c>
      <c r="E92" s="26" t="s">
        <v>1133</v>
      </c>
    </row>
    <row r="93" spans="1:5" x14ac:dyDescent="0.2">
      <c r="A93" s="448"/>
      <c r="B93" s="458"/>
      <c r="C93" s="448"/>
      <c r="D93" s="22" t="s">
        <v>1078</v>
      </c>
      <c r="E93" s="28" t="s">
        <v>1045</v>
      </c>
    </row>
    <row r="94" spans="1:5" x14ac:dyDescent="0.2">
      <c r="A94" s="449"/>
      <c r="B94" s="459"/>
      <c r="C94" s="449"/>
      <c r="D94" s="22" t="s">
        <v>65</v>
      </c>
      <c r="E94" s="28" t="s">
        <v>1032</v>
      </c>
    </row>
    <row r="95" spans="1:5" x14ac:dyDescent="0.2">
      <c r="A95" s="447" t="s">
        <v>1134</v>
      </c>
      <c r="B95" s="457"/>
      <c r="C95" s="447" t="s">
        <v>1135</v>
      </c>
      <c r="D95" s="22" t="s">
        <v>1136</v>
      </c>
      <c r="E95" s="28" t="s">
        <v>1137</v>
      </c>
    </row>
    <row r="96" spans="1:5" x14ac:dyDescent="0.2">
      <c r="A96" s="448"/>
      <c r="B96" s="458"/>
      <c r="C96" s="448"/>
      <c r="D96" s="22" t="s">
        <v>1138</v>
      </c>
      <c r="E96" s="28" t="s">
        <v>1139</v>
      </c>
    </row>
    <row r="97" spans="1:5" x14ac:dyDescent="0.2">
      <c r="A97" s="448"/>
      <c r="B97" s="458"/>
      <c r="C97" s="448"/>
      <c r="D97" s="22" t="s">
        <v>1140</v>
      </c>
      <c r="E97" s="28" t="s">
        <v>1141</v>
      </c>
    </row>
    <row r="98" spans="1:5" x14ac:dyDescent="0.2">
      <c r="A98" s="448"/>
      <c r="B98" s="458"/>
      <c r="C98" s="448"/>
      <c r="D98" s="22" t="s">
        <v>1142</v>
      </c>
      <c r="E98" s="25">
        <v>30</v>
      </c>
    </row>
    <row r="99" spans="1:5" x14ac:dyDescent="0.2">
      <c r="A99" s="448"/>
      <c r="B99" s="458"/>
      <c r="C99" s="448"/>
      <c r="D99" s="22" t="s">
        <v>1143</v>
      </c>
      <c r="E99" s="33">
        <v>42685</v>
      </c>
    </row>
    <row r="100" spans="1:5" x14ac:dyDescent="0.2">
      <c r="A100" s="448"/>
      <c r="B100" s="458"/>
      <c r="C100" s="448"/>
      <c r="D100" s="22" t="s">
        <v>1144</v>
      </c>
      <c r="E100" s="26" t="s">
        <v>1045</v>
      </c>
    </row>
    <row r="101" spans="1:5" x14ac:dyDescent="0.2">
      <c r="A101" s="449"/>
      <c r="B101" s="459"/>
      <c r="C101" s="449"/>
      <c r="D101" s="22" t="s">
        <v>65</v>
      </c>
      <c r="E101" s="28" t="s">
        <v>1032</v>
      </c>
    </row>
    <row r="102" spans="1:5" x14ac:dyDescent="0.2">
      <c r="A102" s="447" t="s">
        <v>1145</v>
      </c>
      <c r="B102" s="457"/>
      <c r="C102" s="447" t="s">
        <v>1146</v>
      </c>
      <c r="D102" s="22" t="s">
        <v>1147</v>
      </c>
      <c r="E102" s="28" t="s">
        <v>1148</v>
      </c>
    </row>
    <row r="103" spans="1:5" x14ac:dyDescent="0.2">
      <c r="A103" s="448"/>
      <c r="B103" s="458"/>
      <c r="C103" s="448"/>
      <c r="D103" s="22" t="s">
        <v>1087</v>
      </c>
      <c r="E103" s="28" t="s">
        <v>1149</v>
      </c>
    </row>
    <row r="104" spans="1:5" x14ac:dyDescent="0.2">
      <c r="A104" s="448"/>
      <c r="B104" s="458"/>
      <c r="C104" s="448"/>
      <c r="D104" s="22" t="s">
        <v>1150</v>
      </c>
      <c r="E104" s="25">
        <v>13800001111</v>
      </c>
    </row>
    <row r="105" spans="1:5" x14ac:dyDescent="0.2">
      <c r="A105" s="448"/>
      <c r="B105" s="458"/>
      <c r="C105" s="448"/>
      <c r="D105" s="22" t="s">
        <v>1023</v>
      </c>
      <c r="E105" s="27" t="s">
        <v>1151</v>
      </c>
    </row>
    <row r="106" spans="1:5" x14ac:dyDescent="0.2">
      <c r="A106" s="449"/>
      <c r="B106" s="459"/>
      <c r="C106" s="449"/>
      <c r="D106" s="22" t="s">
        <v>65</v>
      </c>
      <c r="E106" s="26" t="s">
        <v>1032</v>
      </c>
    </row>
    <row r="107" spans="1:5" ht="25.5" x14ac:dyDescent="0.2">
      <c r="A107" s="454" t="s">
        <v>1152</v>
      </c>
      <c r="B107" s="457"/>
      <c r="C107" s="454" t="s">
        <v>1153</v>
      </c>
      <c r="D107" s="22" t="s">
        <v>1154</v>
      </c>
      <c r="E107" s="28" t="s">
        <v>1155</v>
      </c>
    </row>
    <row r="108" spans="1:5" x14ac:dyDescent="0.2">
      <c r="A108" s="455"/>
      <c r="B108" s="458"/>
      <c r="C108" s="455"/>
      <c r="D108" s="22" t="s">
        <v>1156</v>
      </c>
      <c r="E108" s="25">
        <v>550</v>
      </c>
    </row>
    <row r="109" spans="1:5" x14ac:dyDescent="0.2">
      <c r="A109" s="455"/>
      <c r="B109" s="458"/>
      <c r="C109" s="455"/>
      <c r="D109" s="22" t="s">
        <v>1157</v>
      </c>
      <c r="E109" s="25">
        <v>600</v>
      </c>
    </row>
    <row r="110" spans="1:5" x14ac:dyDescent="0.2">
      <c r="A110" s="455"/>
      <c r="B110" s="458"/>
      <c r="C110" s="455"/>
      <c r="D110" s="22" t="s">
        <v>1158</v>
      </c>
      <c r="E110" s="29">
        <v>42248</v>
      </c>
    </row>
    <row r="111" spans="1:5" x14ac:dyDescent="0.2">
      <c r="A111" s="455"/>
      <c r="B111" s="458"/>
      <c r="C111" s="455"/>
      <c r="D111" s="22" t="s">
        <v>1159</v>
      </c>
      <c r="E111" s="27" t="s">
        <v>1160</v>
      </c>
    </row>
    <row r="112" spans="1:5" x14ac:dyDescent="0.2">
      <c r="A112" s="455"/>
      <c r="B112" s="458"/>
      <c r="C112" s="455"/>
      <c r="D112" s="22" t="s">
        <v>1161</v>
      </c>
      <c r="E112" s="27" t="s">
        <v>1032</v>
      </c>
    </row>
    <row r="113" spans="1:5" x14ac:dyDescent="0.2">
      <c r="A113" s="455"/>
      <c r="B113" s="458"/>
      <c r="C113" s="455"/>
      <c r="D113" s="22" t="s">
        <v>1162</v>
      </c>
      <c r="E113" s="27" t="s">
        <v>1032</v>
      </c>
    </row>
    <row r="114" spans="1:5" ht="25.5" x14ac:dyDescent="0.2">
      <c r="A114" s="455"/>
      <c r="B114" s="458"/>
      <c r="C114" s="455"/>
      <c r="D114" s="22" t="s">
        <v>1163</v>
      </c>
      <c r="E114" s="27" t="s">
        <v>1032</v>
      </c>
    </row>
    <row r="115" spans="1:5" x14ac:dyDescent="0.2">
      <c r="A115" s="455"/>
      <c r="B115" s="458"/>
      <c r="C115" s="455"/>
      <c r="D115" s="22" t="s">
        <v>1164</v>
      </c>
      <c r="E115" s="27"/>
    </row>
    <row r="116" spans="1:5" x14ac:dyDescent="0.2">
      <c r="A116" s="455"/>
      <c r="B116" s="458"/>
      <c r="C116" s="455"/>
      <c r="D116" s="22" t="s">
        <v>1165</v>
      </c>
      <c r="E116" s="27"/>
    </row>
    <row r="117" spans="1:5" x14ac:dyDescent="0.2">
      <c r="A117" s="456"/>
      <c r="B117" s="459"/>
      <c r="C117" s="456"/>
      <c r="D117" s="22" t="s">
        <v>1166</v>
      </c>
      <c r="E117" s="27"/>
    </row>
    <row r="118" spans="1:5" x14ac:dyDescent="0.2">
      <c r="A118" s="469" t="s">
        <v>1167</v>
      </c>
      <c r="B118" s="457"/>
      <c r="C118" s="454" t="s">
        <v>1168</v>
      </c>
      <c r="D118" s="22" t="s">
        <v>1169</v>
      </c>
      <c r="E118" s="27" t="s">
        <v>1170</v>
      </c>
    </row>
    <row r="119" spans="1:5" x14ac:dyDescent="0.2">
      <c r="A119" s="470"/>
      <c r="B119" s="458"/>
      <c r="C119" s="455"/>
      <c r="D119" s="22" t="s">
        <v>1171</v>
      </c>
      <c r="E119" s="27" t="s">
        <v>1172</v>
      </c>
    </row>
    <row r="120" spans="1:5" x14ac:dyDescent="0.2">
      <c r="A120" s="470"/>
      <c r="B120" s="458"/>
      <c r="C120" s="455"/>
      <c r="D120" s="22" t="s">
        <v>1173</v>
      </c>
      <c r="E120" s="27" t="s">
        <v>1032</v>
      </c>
    </row>
    <row r="121" spans="1:5" x14ac:dyDescent="0.2">
      <c r="A121" s="470"/>
      <c r="B121" s="458"/>
      <c r="C121" s="455"/>
      <c r="D121" s="22" t="s">
        <v>65</v>
      </c>
      <c r="E121" s="27" t="s">
        <v>1032</v>
      </c>
    </row>
    <row r="122" spans="1:5" x14ac:dyDescent="0.2">
      <c r="A122" s="470"/>
      <c r="B122" s="458"/>
      <c r="C122" s="456"/>
      <c r="D122" s="22" t="s">
        <v>1174</v>
      </c>
      <c r="E122" s="27" t="s">
        <v>1175</v>
      </c>
    </row>
    <row r="123" spans="1:5" x14ac:dyDescent="0.2">
      <c r="A123" s="470"/>
      <c r="B123" s="458"/>
      <c r="C123" s="447" t="s">
        <v>1176</v>
      </c>
      <c r="D123" s="31" t="s">
        <v>1177</v>
      </c>
      <c r="E123" s="34">
        <v>42638</v>
      </c>
    </row>
    <row r="124" spans="1:5" x14ac:dyDescent="0.2">
      <c r="A124" s="470"/>
      <c r="B124" s="458"/>
      <c r="C124" s="448"/>
      <c r="D124" s="31" t="s">
        <v>1173</v>
      </c>
      <c r="E124" s="26" t="s">
        <v>1032</v>
      </c>
    </row>
    <row r="125" spans="1:5" x14ac:dyDescent="0.2">
      <c r="A125" s="471"/>
      <c r="B125" s="459"/>
      <c r="C125" s="449"/>
      <c r="D125" s="31" t="s">
        <v>1178</v>
      </c>
      <c r="E125" s="26" t="s">
        <v>1179</v>
      </c>
    </row>
    <row r="126" spans="1:5" x14ac:dyDescent="0.2">
      <c r="A126" s="454" t="s">
        <v>1180</v>
      </c>
      <c r="B126" s="457"/>
      <c r="C126" s="454" t="s">
        <v>1181</v>
      </c>
      <c r="D126" s="22" t="s">
        <v>1182</v>
      </c>
      <c r="E126" s="35" t="s">
        <v>1183</v>
      </c>
    </row>
    <row r="127" spans="1:5" x14ac:dyDescent="0.2">
      <c r="A127" s="455"/>
      <c r="B127" s="458"/>
      <c r="C127" s="455"/>
      <c r="D127" s="22" t="s">
        <v>1184</v>
      </c>
      <c r="E127" s="25">
        <v>5000</v>
      </c>
    </row>
    <row r="128" spans="1:5" x14ac:dyDescent="0.2">
      <c r="A128" s="455"/>
      <c r="B128" s="458"/>
      <c r="C128" s="455"/>
      <c r="D128" s="22" t="s">
        <v>1185</v>
      </c>
      <c r="E128" s="25">
        <v>15000</v>
      </c>
    </row>
    <row r="129" spans="1:5" x14ac:dyDescent="0.2">
      <c r="A129" s="455"/>
      <c r="B129" s="458"/>
      <c r="C129" s="455"/>
      <c r="D129" s="22" t="s">
        <v>1186</v>
      </c>
      <c r="E129" s="25" t="s">
        <v>1187</v>
      </c>
    </row>
    <row r="130" spans="1:5" x14ac:dyDescent="0.2">
      <c r="A130" s="455"/>
      <c r="B130" s="458"/>
      <c r="C130" s="455"/>
      <c r="D130" s="22" t="s">
        <v>1188</v>
      </c>
      <c r="E130" s="25">
        <v>800</v>
      </c>
    </row>
    <row r="131" spans="1:5" x14ac:dyDescent="0.2">
      <c r="A131" s="455"/>
      <c r="B131" s="458"/>
      <c r="C131" s="455"/>
      <c r="D131" s="22" t="s">
        <v>1189</v>
      </c>
      <c r="E131" s="25" t="s">
        <v>1032</v>
      </c>
    </row>
    <row r="132" spans="1:5" x14ac:dyDescent="0.2">
      <c r="A132" s="455"/>
      <c r="B132" s="458"/>
      <c r="C132" s="455"/>
      <c r="D132" s="22" t="s">
        <v>1190</v>
      </c>
      <c r="E132" s="25">
        <v>50</v>
      </c>
    </row>
    <row r="133" spans="1:5" x14ac:dyDescent="0.2">
      <c r="A133" s="455"/>
      <c r="B133" s="458"/>
      <c r="C133" s="455"/>
      <c r="D133" s="22" t="s">
        <v>1191</v>
      </c>
      <c r="E133" s="25">
        <v>30</v>
      </c>
    </row>
    <row r="134" spans="1:5" x14ac:dyDescent="0.2">
      <c r="A134" s="455"/>
      <c r="B134" s="458"/>
      <c r="C134" s="456"/>
      <c r="D134" s="22" t="s">
        <v>1192</v>
      </c>
      <c r="E134" s="25">
        <v>60</v>
      </c>
    </row>
    <row r="135" spans="1:5" x14ac:dyDescent="0.2">
      <c r="A135" s="455"/>
      <c r="B135" s="458"/>
      <c r="C135" s="454" t="s">
        <v>1193</v>
      </c>
      <c r="D135" s="22" t="s">
        <v>1194</v>
      </c>
      <c r="E135" s="36">
        <v>3</v>
      </c>
    </row>
    <row r="136" spans="1:5" x14ac:dyDescent="0.2">
      <c r="A136" s="455"/>
      <c r="B136" s="458"/>
      <c r="C136" s="455"/>
      <c r="D136" s="22" t="s">
        <v>1195</v>
      </c>
      <c r="E136" s="27" t="s">
        <v>1196</v>
      </c>
    </row>
    <row r="137" spans="1:5" x14ac:dyDescent="0.2">
      <c r="A137" s="455"/>
      <c r="B137" s="458"/>
      <c r="C137" s="455"/>
      <c r="D137" s="22" t="s">
        <v>1197</v>
      </c>
      <c r="E137" s="27" t="s">
        <v>1198</v>
      </c>
    </row>
    <row r="138" spans="1:5" x14ac:dyDescent="0.2">
      <c r="A138" s="455"/>
      <c r="B138" s="458"/>
      <c r="C138" s="456"/>
      <c r="D138" s="22" t="s">
        <v>65</v>
      </c>
      <c r="E138" s="27" t="s">
        <v>1032</v>
      </c>
    </row>
    <row r="139" spans="1:5" x14ac:dyDescent="0.2">
      <c r="A139" s="455"/>
      <c r="B139" s="458"/>
      <c r="C139" s="454" t="s">
        <v>1199</v>
      </c>
      <c r="D139" s="22" t="s">
        <v>1200</v>
      </c>
      <c r="E139" s="25">
        <v>1</v>
      </c>
    </row>
    <row r="140" spans="1:5" x14ac:dyDescent="0.2">
      <c r="A140" s="455"/>
      <c r="B140" s="458"/>
      <c r="C140" s="455"/>
      <c r="D140" s="22" t="s">
        <v>1201</v>
      </c>
      <c r="E140" s="27" t="s">
        <v>1202</v>
      </c>
    </row>
    <row r="141" spans="1:5" x14ac:dyDescent="0.2">
      <c r="A141" s="455"/>
      <c r="B141" s="458"/>
      <c r="C141" s="455"/>
      <c r="D141" s="22" t="s">
        <v>1203</v>
      </c>
      <c r="E141" s="25">
        <v>2</v>
      </c>
    </row>
    <row r="142" spans="1:5" x14ac:dyDescent="0.2">
      <c r="A142" s="455"/>
      <c r="B142" s="458"/>
      <c r="C142" s="455"/>
      <c r="D142" s="22" t="s">
        <v>1204</v>
      </c>
      <c r="E142" s="25" t="s">
        <v>1205</v>
      </c>
    </row>
    <row r="143" spans="1:5" x14ac:dyDescent="0.2">
      <c r="A143" s="455"/>
      <c r="B143" s="458"/>
      <c r="C143" s="455"/>
      <c r="D143" s="22" t="s">
        <v>1206</v>
      </c>
      <c r="E143" s="25">
        <v>3</v>
      </c>
    </row>
    <row r="144" spans="1:5" x14ac:dyDescent="0.2">
      <c r="A144" s="455"/>
      <c r="B144" s="458"/>
      <c r="C144" s="455"/>
      <c r="D144" s="22" t="s">
        <v>1207</v>
      </c>
      <c r="E144" s="29">
        <v>42651</v>
      </c>
    </row>
    <row r="145" spans="1:5" x14ac:dyDescent="0.2">
      <c r="A145" s="455"/>
      <c r="B145" s="458"/>
      <c r="C145" s="455"/>
      <c r="D145" s="22" t="s">
        <v>1208</v>
      </c>
      <c r="E145" s="25"/>
    </row>
    <row r="146" spans="1:5" x14ac:dyDescent="0.2">
      <c r="A146" s="455"/>
      <c r="B146" s="458"/>
      <c r="C146" s="456"/>
      <c r="D146" s="22" t="s">
        <v>65</v>
      </c>
      <c r="E146" s="25" t="s">
        <v>1032</v>
      </c>
    </row>
    <row r="147" spans="1:5" x14ac:dyDescent="0.2">
      <c r="A147" s="455"/>
      <c r="B147" s="458"/>
      <c r="C147" s="454" t="s">
        <v>1209</v>
      </c>
      <c r="D147" s="22" t="s">
        <v>1200</v>
      </c>
      <c r="E147" s="25">
        <v>1</v>
      </c>
    </row>
    <row r="148" spans="1:5" x14ac:dyDescent="0.2">
      <c r="A148" s="455"/>
      <c r="B148" s="458"/>
      <c r="C148" s="455"/>
      <c r="D148" s="22" t="s">
        <v>1201</v>
      </c>
      <c r="E148" s="27" t="s">
        <v>1202</v>
      </c>
    </row>
    <row r="149" spans="1:5" x14ac:dyDescent="0.2">
      <c r="A149" s="455"/>
      <c r="B149" s="458"/>
      <c r="C149" s="455"/>
      <c r="D149" s="22" t="s">
        <v>1203</v>
      </c>
      <c r="E149" s="25">
        <v>2</v>
      </c>
    </row>
    <row r="150" spans="1:5" x14ac:dyDescent="0.2">
      <c r="A150" s="455"/>
      <c r="B150" s="458"/>
      <c r="C150" s="455"/>
      <c r="D150" s="22" t="s">
        <v>1204</v>
      </c>
      <c r="E150" s="25" t="s">
        <v>1205</v>
      </c>
    </row>
    <row r="151" spans="1:5" x14ac:dyDescent="0.2">
      <c r="A151" s="455"/>
      <c r="B151" s="458"/>
      <c r="C151" s="455"/>
      <c r="D151" s="22" t="s">
        <v>1206</v>
      </c>
      <c r="E151" s="25">
        <v>3</v>
      </c>
    </row>
    <row r="152" spans="1:5" x14ac:dyDescent="0.2">
      <c r="A152" s="455"/>
      <c r="B152" s="458"/>
      <c r="C152" s="455"/>
      <c r="D152" s="22" t="s">
        <v>1207</v>
      </c>
      <c r="E152" s="29">
        <v>42651</v>
      </c>
    </row>
    <row r="153" spans="1:5" x14ac:dyDescent="0.2">
      <c r="A153" s="455"/>
      <c r="B153" s="458"/>
      <c r="C153" s="455"/>
      <c r="D153" s="22" t="s">
        <v>1208</v>
      </c>
      <c r="E153" s="25"/>
    </row>
    <row r="154" spans="1:5" x14ac:dyDescent="0.2">
      <c r="A154" s="456"/>
      <c r="B154" s="459"/>
      <c r="C154" s="456"/>
      <c r="D154" s="22" t="s">
        <v>65</v>
      </c>
      <c r="E154" s="25" t="s">
        <v>1032</v>
      </c>
    </row>
    <row r="155" spans="1:5" ht="25.5" x14ac:dyDescent="0.2">
      <c r="A155" s="447" t="s">
        <v>1210</v>
      </c>
      <c r="B155" s="457"/>
      <c r="C155" s="447" t="s">
        <v>1211</v>
      </c>
      <c r="D155" s="22" t="s">
        <v>1212</v>
      </c>
      <c r="E155" s="28" t="s">
        <v>1213</v>
      </c>
    </row>
    <row r="156" spans="1:5" x14ac:dyDescent="0.2">
      <c r="A156" s="449"/>
      <c r="B156" s="459"/>
      <c r="C156" s="449"/>
      <c r="D156" s="22" t="s">
        <v>1214</v>
      </c>
      <c r="E156" s="26" t="s">
        <v>1032</v>
      </c>
    </row>
    <row r="157" spans="1:5" ht="25.5" x14ac:dyDescent="0.2">
      <c r="A157" s="447" t="s">
        <v>1215</v>
      </c>
      <c r="B157" s="457"/>
      <c r="C157" s="447" t="s">
        <v>1216</v>
      </c>
      <c r="D157" s="22" t="s">
        <v>1217</v>
      </c>
      <c r="E157" s="28" t="s">
        <v>1218</v>
      </c>
    </row>
    <row r="158" spans="1:5" x14ac:dyDescent="0.2">
      <c r="A158" s="448"/>
      <c r="B158" s="458"/>
      <c r="C158" s="448"/>
      <c r="D158" s="22" t="s">
        <v>1219</v>
      </c>
      <c r="E158" s="28" t="s">
        <v>1220</v>
      </c>
    </row>
    <row r="159" spans="1:5" x14ac:dyDescent="0.2">
      <c r="A159" s="448"/>
      <c r="B159" s="458"/>
      <c r="C159" s="448"/>
      <c r="D159" s="22" t="s">
        <v>1221</v>
      </c>
      <c r="E159" s="28" t="s">
        <v>1222</v>
      </c>
    </row>
    <row r="160" spans="1:5" x14ac:dyDescent="0.2">
      <c r="A160" s="449"/>
      <c r="B160" s="459"/>
      <c r="C160" s="449"/>
      <c r="D160" s="22" t="s">
        <v>1223</v>
      </c>
      <c r="E160" s="28" t="s">
        <v>1224</v>
      </c>
    </row>
    <row r="161" spans="1:5" x14ac:dyDescent="0.2">
      <c r="A161" s="26" t="s">
        <v>1225</v>
      </c>
      <c r="B161" s="27"/>
      <c r="C161" s="447" t="s">
        <v>1226</v>
      </c>
      <c r="D161" s="22" t="s">
        <v>1194</v>
      </c>
      <c r="E161" s="30">
        <v>1</v>
      </c>
    </row>
    <row r="162" spans="1:5" x14ac:dyDescent="0.2">
      <c r="A162" s="27"/>
      <c r="B162" s="27"/>
      <c r="C162" s="448"/>
      <c r="D162" s="22" t="s">
        <v>1227</v>
      </c>
      <c r="E162" s="26" t="s">
        <v>1228</v>
      </c>
    </row>
    <row r="163" spans="1:5" x14ac:dyDescent="0.2">
      <c r="A163" s="27"/>
      <c r="B163" s="27"/>
      <c r="C163" s="448"/>
      <c r="D163" s="22" t="s">
        <v>1229</v>
      </c>
      <c r="E163" s="28" t="s">
        <v>1230</v>
      </c>
    </row>
    <row r="164" spans="1:5" x14ac:dyDescent="0.2">
      <c r="A164" s="27"/>
      <c r="B164" s="27"/>
      <c r="C164" s="448"/>
      <c r="D164" s="31" t="s">
        <v>1231</v>
      </c>
      <c r="E164" s="28" t="s">
        <v>1232</v>
      </c>
    </row>
    <row r="165" spans="1:5" x14ac:dyDescent="0.2">
      <c r="A165" s="27"/>
      <c r="B165" s="27"/>
      <c r="C165" s="448"/>
      <c r="D165" s="31" t="s">
        <v>65</v>
      </c>
      <c r="E165" s="28" t="s">
        <v>1032</v>
      </c>
    </row>
    <row r="166" spans="1:5" x14ac:dyDescent="0.2">
      <c r="A166" s="27"/>
      <c r="B166" s="27"/>
      <c r="C166" s="449"/>
      <c r="D166" s="31" t="s">
        <v>1233</v>
      </c>
      <c r="E166" s="28" t="s">
        <v>1234</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s>
  <phoneticPr fontId="7"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04"/>
  <sheetViews>
    <sheetView topLeftCell="A139" workbookViewId="0">
      <selection activeCell="D149" sqref="D149"/>
    </sheetView>
  </sheetViews>
  <sheetFormatPr defaultColWidth="9" defaultRowHeight="12.75" x14ac:dyDescent="0.2"/>
  <cols>
    <col min="1" max="1" width="3.140625" customWidth="1"/>
    <col min="2" max="2" width="32.140625" customWidth="1"/>
    <col min="3" max="3" width="23.28515625" customWidth="1"/>
    <col min="4" max="4" width="30.42578125" customWidth="1"/>
    <col min="5" max="5" width="24.140625" customWidth="1"/>
    <col min="6" max="6" width="9.140625" customWidth="1"/>
    <col min="7" max="7" width="48.5703125" customWidth="1"/>
  </cols>
  <sheetData>
    <row r="1" spans="1:7" ht="15.75" x14ac:dyDescent="0.2">
      <c r="A1" s="411" t="s">
        <v>130</v>
      </c>
      <c r="B1" s="411"/>
      <c r="C1" s="411"/>
      <c r="D1" s="411"/>
      <c r="E1" s="411"/>
      <c r="F1" s="411"/>
      <c r="G1" s="411"/>
    </row>
    <row r="2" spans="1:7" ht="36" customHeight="1" x14ac:dyDescent="0.2">
      <c r="A2" s="85"/>
      <c r="B2" s="86" t="s">
        <v>131</v>
      </c>
      <c r="C2" s="412" t="s">
        <v>132</v>
      </c>
      <c r="D2" s="413"/>
      <c r="E2" s="414"/>
      <c r="F2" s="89" t="s">
        <v>133</v>
      </c>
      <c r="G2" s="90" t="s">
        <v>134</v>
      </c>
    </row>
    <row r="3" spans="1:7" ht="27.75" customHeight="1" x14ac:dyDescent="0.2">
      <c r="A3" s="92"/>
      <c r="B3" s="93" t="s">
        <v>135</v>
      </c>
      <c r="C3" s="396" t="s">
        <v>136</v>
      </c>
      <c r="D3" s="397"/>
      <c r="E3" s="397"/>
      <c r="F3" s="397"/>
      <c r="G3" s="398"/>
    </row>
    <row r="4" spans="1:7" ht="12.75" customHeight="1" x14ac:dyDescent="0.2">
      <c r="A4" s="95"/>
      <c r="B4" s="93" t="s">
        <v>137</v>
      </c>
      <c r="C4" s="396" t="s">
        <v>138</v>
      </c>
      <c r="D4" s="397"/>
      <c r="E4" s="397"/>
      <c r="F4" s="397"/>
      <c r="G4" s="398"/>
    </row>
    <row r="5" spans="1:7" x14ac:dyDescent="0.2">
      <c r="A5" s="95"/>
      <c r="B5" s="93" t="s">
        <v>139</v>
      </c>
      <c r="C5" s="399" t="s">
        <v>140</v>
      </c>
      <c r="D5" s="400"/>
      <c r="E5" s="400"/>
      <c r="F5" s="400"/>
      <c r="G5" s="401"/>
    </row>
    <row r="6" spans="1:7" ht="26.25" customHeight="1" x14ac:dyDescent="0.2">
      <c r="A6" s="97"/>
      <c r="B6" s="98" t="s">
        <v>141</v>
      </c>
      <c r="C6" s="402" t="s">
        <v>142</v>
      </c>
      <c r="D6" s="403"/>
      <c r="E6" s="403"/>
      <c r="F6" s="403"/>
      <c r="G6" s="404"/>
    </row>
    <row r="7" spans="1:7" x14ac:dyDescent="0.2">
      <c r="A7" s="101"/>
      <c r="B7" s="102" t="s">
        <v>143</v>
      </c>
      <c r="C7" s="405" t="s">
        <v>144</v>
      </c>
      <c r="D7" s="406"/>
      <c r="E7" s="407"/>
      <c r="F7" s="105" t="s">
        <v>145</v>
      </c>
      <c r="G7" s="106"/>
    </row>
    <row r="8" spans="1:7" x14ac:dyDescent="0.2">
      <c r="A8" s="108"/>
      <c r="B8" s="109" t="s">
        <v>146</v>
      </c>
      <c r="C8" s="408" t="s">
        <v>147</v>
      </c>
      <c r="D8" s="409"/>
      <c r="E8" s="410"/>
      <c r="F8" s="112" t="s">
        <v>148</v>
      </c>
      <c r="G8" s="113" t="s">
        <v>149</v>
      </c>
    </row>
    <row r="9" spans="1:7" ht="25.5" x14ac:dyDescent="0.2">
      <c r="A9" s="115" t="s">
        <v>150</v>
      </c>
      <c r="B9" s="116" t="s">
        <v>151</v>
      </c>
      <c r="C9" s="116" t="s">
        <v>152</v>
      </c>
      <c r="D9" s="116" t="s">
        <v>153</v>
      </c>
      <c r="E9" s="116" t="s">
        <v>154</v>
      </c>
      <c r="F9" s="117" t="s">
        <v>113</v>
      </c>
      <c r="G9" s="118" t="s">
        <v>155</v>
      </c>
    </row>
    <row r="10" spans="1:7" x14ac:dyDescent="0.2">
      <c r="A10" s="119">
        <v>1</v>
      </c>
      <c r="B10" s="125" t="s">
        <v>156</v>
      </c>
      <c r="C10" s="125"/>
      <c r="D10" s="126" t="s">
        <v>157</v>
      </c>
      <c r="E10" s="121" t="s">
        <v>158</v>
      </c>
      <c r="F10" s="68" t="s">
        <v>106</v>
      </c>
      <c r="G10" s="122"/>
    </row>
    <row r="11" spans="1:7" ht="48" x14ac:dyDescent="0.2">
      <c r="A11" s="119">
        <v>2</v>
      </c>
      <c r="B11" s="125" t="s">
        <v>159</v>
      </c>
      <c r="C11" s="125" t="s">
        <v>160</v>
      </c>
      <c r="D11" s="126" t="s">
        <v>161</v>
      </c>
      <c r="E11" s="121"/>
      <c r="F11" s="68" t="s">
        <v>106</v>
      </c>
      <c r="G11" s="123"/>
    </row>
    <row r="12" spans="1:7" ht="24" x14ac:dyDescent="0.2">
      <c r="A12" s="119">
        <v>3</v>
      </c>
      <c r="B12" s="150" t="s">
        <v>162</v>
      </c>
      <c r="C12" s="150"/>
      <c r="D12" s="130" t="s">
        <v>163</v>
      </c>
      <c r="E12" s="165"/>
      <c r="F12" s="68" t="s">
        <v>106</v>
      </c>
      <c r="G12" s="131"/>
    </row>
    <row r="13" spans="1:7" x14ac:dyDescent="0.2">
      <c r="A13" s="119"/>
      <c r="B13" s="150"/>
      <c r="C13" s="150">
        <v>1098490</v>
      </c>
      <c r="D13" s="74" t="s">
        <v>164</v>
      </c>
      <c r="E13" s="151"/>
      <c r="F13" s="68" t="s">
        <v>106</v>
      </c>
      <c r="G13" s="131"/>
    </row>
    <row r="14" spans="1:7" x14ac:dyDescent="0.2">
      <c r="A14" s="119"/>
      <c r="B14" s="142"/>
      <c r="C14" s="120" t="s">
        <v>165</v>
      </c>
      <c r="D14" s="120" t="s">
        <v>166</v>
      </c>
      <c r="E14" s="133"/>
      <c r="F14" s="68" t="s">
        <v>106</v>
      </c>
      <c r="G14" s="131"/>
    </row>
    <row r="15" spans="1:7" x14ac:dyDescent="0.2">
      <c r="A15" s="119"/>
      <c r="B15" s="142"/>
      <c r="C15" s="120"/>
      <c r="D15" s="120" t="s">
        <v>167</v>
      </c>
      <c r="E15" s="133"/>
      <c r="F15" s="68" t="s">
        <v>106</v>
      </c>
      <c r="G15" s="131"/>
    </row>
    <row r="16" spans="1:7" x14ac:dyDescent="0.2">
      <c r="A16" s="119"/>
      <c r="B16" s="142"/>
      <c r="C16" s="120">
        <v>0</v>
      </c>
      <c r="D16" s="120" t="s">
        <v>168</v>
      </c>
      <c r="E16" s="133"/>
      <c r="F16" s="68" t="s">
        <v>106</v>
      </c>
      <c r="G16" s="131"/>
    </row>
    <row r="17" spans="1:7" x14ac:dyDescent="0.2">
      <c r="A17" s="119"/>
      <c r="B17" s="142"/>
      <c r="C17" s="120">
        <v>0.85099999999999998</v>
      </c>
      <c r="D17" s="120" t="s">
        <v>169</v>
      </c>
      <c r="E17" s="133"/>
      <c r="F17" s="68" t="s">
        <v>106</v>
      </c>
      <c r="G17" s="131"/>
    </row>
    <row r="18" spans="1:7" ht="81.95" customHeight="1" x14ac:dyDescent="0.2">
      <c r="A18" s="119"/>
      <c r="B18" s="142"/>
      <c r="C18" s="120" t="s">
        <v>170</v>
      </c>
      <c r="D18" s="120" t="s">
        <v>171</v>
      </c>
      <c r="E18" s="133"/>
      <c r="F18" s="68" t="s">
        <v>106</v>
      </c>
      <c r="G18" s="190"/>
    </row>
    <row r="19" spans="1:7" ht="25.5" x14ac:dyDescent="0.2">
      <c r="A19" s="119"/>
      <c r="B19" s="142"/>
      <c r="C19" s="120" t="s">
        <v>172</v>
      </c>
      <c r="D19" s="120" t="s">
        <v>173</v>
      </c>
      <c r="E19" s="133"/>
      <c r="F19" s="68" t="s">
        <v>106</v>
      </c>
      <c r="G19" s="131"/>
    </row>
    <row r="20" spans="1:7" ht="25.5" x14ac:dyDescent="0.2">
      <c r="A20" s="119"/>
      <c r="B20" s="120"/>
      <c r="C20" s="120" t="s">
        <v>172</v>
      </c>
      <c r="D20" s="120" t="s">
        <v>174</v>
      </c>
      <c r="E20" s="133"/>
      <c r="F20" s="68" t="s">
        <v>106</v>
      </c>
      <c r="G20" s="131"/>
    </row>
    <row r="21" spans="1:7" ht="25.5" x14ac:dyDescent="0.2">
      <c r="A21" s="119"/>
      <c r="B21" s="120"/>
      <c r="C21" s="120" t="s">
        <v>175</v>
      </c>
      <c r="D21" s="120" t="s">
        <v>176</v>
      </c>
      <c r="E21" s="133"/>
      <c r="F21" s="68" t="s">
        <v>106</v>
      </c>
      <c r="G21" s="131"/>
    </row>
    <row r="22" spans="1:7" ht="24" customHeight="1" x14ac:dyDescent="0.2">
      <c r="A22" s="119"/>
      <c r="B22" s="120"/>
      <c r="C22" s="120" t="s">
        <v>175</v>
      </c>
      <c r="D22" s="120" t="s">
        <v>177</v>
      </c>
      <c r="E22" s="133"/>
      <c r="F22" s="68" t="s">
        <v>106</v>
      </c>
      <c r="G22" s="131"/>
    </row>
    <row r="23" spans="1:7" ht="25.5" x14ac:dyDescent="0.2">
      <c r="A23" s="119"/>
      <c r="B23" s="120"/>
      <c r="C23" s="120" t="s">
        <v>178</v>
      </c>
      <c r="D23" s="120" t="s">
        <v>179</v>
      </c>
      <c r="E23" s="133"/>
      <c r="F23" s="68" t="s">
        <v>106</v>
      </c>
      <c r="G23" s="131"/>
    </row>
    <row r="24" spans="1:7" ht="25.5" x14ac:dyDescent="0.2">
      <c r="A24" s="119"/>
      <c r="B24" s="120"/>
      <c r="C24" s="120" t="s">
        <v>178</v>
      </c>
      <c r="D24" s="120" t="s">
        <v>180</v>
      </c>
      <c r="E24" s="133"/>
      <c r="F24" s="68" t="s">
        <v>106</v>
      </c>
      <c r="G24" s="131"/>
    </row>
    <row r="25" spans="1:7" x14ac:dyDescent="0.2">
      <c r="A25" s="119"/>
      <c r="B25" s="120"/>
      <c r="C25" s="120">
        <v>4</v>
      </c>
      <c r="D25" s="120" t="s">
        <v>181</v>
      </c>
      <c r="E25" s="133"/>
      <c r="F25" s="68" t="s">
        <v>106</v>
      </c>
      <c r="G25" s="131"/>
    </row>
    <row r="26" spans="1:7" x14ac:dyDescent="0.2">
      <c r="A26" s="119"/>
      <c r="B26" s="120"/>
      <c r="C26" s="120"/>
      <c r="D26" s="120" t="s">
        <v>182</v>
      </c>
      <c r="E26" s="133"/>
      <c r="F26" s="68" t="s">
        <v>106</v>
      </c>
      <c r="G26" s="131"/>
    </row>
    <row r="27" spans="1:7" x14ac:dyDescent="0.2">
      <c r="A27" s="119"/>
      <c r="B27" s="120"/>
      <c r="C27" s="120"/>
      <c r="D27" s="120" t="s">
        <v>183</v>
      </c>
      <c r="E27" s="133"/>
      <c r="F27" s="68" t="s">
        <v>106</v>
      </c>
      <c r="G27" s="131"/>
    </row>
    <row r="28" spans="1:7" x14ac:dyDescent="0.2">
      <c r="A28" s="119"/>
      <c r="B28" s="120"/>
      <c r="C28" s="120"/>
      <c r="D28" s="120" t="s">
        <v>184</v>
      </c>
      <c r="E28" s="133"/>
      <c r="F28" s="68" t="s">
        <v>106</v>
      </c>
      <c r="G28" s="131"/>
    </row>
    <row r="29" spans="1:7" x14ac:dyDescent="0.2">
      <c r="A29" s="119">
        <v>4</v>
      </c>
      <c r="B29" s="120" t="s">
        <v>185</v>
      </c>
      <c r="C29" s="120">
        <v>1</v>
      </c>
      <c r="D29" s="120"/>
      <c r="E29" s="133"/>
      <c r="F29" s="68" t="s">
        <v>106</v>
      </c>
      <c r="G29" s="131"/>
    </row>
    <row r="30" spans="1:7" x14ac:dyDescent="0.2">
      <c r="A30" s="119">
        <v>5</v>
      </c>
      <c r="B30" s="120" t="s">
        <v>186</v>
      </c>
      <c r="C30" s="120"/>
      <c r="D30" s="120" t="s">
        <v>187</v>
      </c>
      <c r="E30" s="133"/>
      <c r="F30" s="68" t="s">
        <v>106</v>
      </c>
      <c r="G30" s="131"/>
    </row>
    <row r="31" spans="1:7" ht="25.5" x14ac:dyDescent="0.2">
      <c r="A31" s="119">
        <v>6</v>
      </c>
      <c r="B31" s="120" t="s">
        <v>188</v>
      </c>
      <c r="C31" s="120" t="s">
        <v>189</v>
      </c>
      <c r="D31" s="120" t="s">
        <v>190</v>
      </c>
      <c r="E31" s="133"/>
      <c r="F31" s="68" t="s">
        <v>106</v>
      </c>
      <c r="G31" s="131"/>
    </row>
    <row r="32" spans="1:7" ht="41.1" customHeight="1" x14ac:dyDescent="0.2">
      <c r="A32" s="119">
        <v>7</v>
      </c>
      <c r="B32" s="120" t="s">
        <v>191</v>
      </c>
      <c r="C32" s="120"/>
      <c r="D32" s="120" t="s">
        <v>192</v>
      </c>
      <c r="E32" s="133" t="s">
        <v>193</v>
      </c>
      <c r="F32" s="68" t="s">
        <v>106</v>
      </c>
      <c r="G32" s="131"/>
    </row>
    <row r="33" spans="1:7" ht="25.5" x14ac:dyDescent="0.2">
      <c r="A33" s="119">
        <v>8</v>
      </c>
      <c r="B33" s="120" t="s">
        <v>194</v>
      </c>
      <c r="C33" s="120">
        <v>1892</v>
      </c>
      <c r="D33" s="120" t="s">
        <v>195</v>
      </c>
      <c r="E33" s="133"/>
      <c r="F33" s="68" t="s">
        <v>106</v>
      </c>
      <c r="G33" s="131"/>
    </row>
    <row r="34" spans="1:7" ht="25.5" x14ac:dyDescent="0.2">
      <c r="A34" s="119">
        <v>9</v>
      </c>
      <c r="B34" s="120" t="s">
        <v>196</v>
      </c>
      <c r="C34" s="120"/>
      <c r="D34" s="120" t="s">
        <v>197</v>
      </c>
      <c r="E34" s="133"/>
      <c r="F34" s="68" t="s">
        <v>106</v>
      </c>
      <c r="G34" s="131"/>
    </row>
    <row r="35" spans="1:7" ht="25.5" x14ac:dyDescent="0.2">
      <c r="A35" s="119">
        <v>10</v>
      </c>
      <c r="B35" s="120" t="s">
        <v>198</v>
      </c>
      <c r="C35" s="120" t="s">
        <v>199</v>
      </c>
      <c r="D35" s="120"/>
      <c r="E35" s="133"/>
      <c r="F35" s="68" t="s">
        <v>106</v>
      </c>
      <c r="G35" s="131"/>
    </row>
    <row r="36" spans="1:7" ht="12.75" customHeight="1" x14ac:dyDescent="0.2">
      <c r="A36" s="119">
        <v>11</v>
      </c>
      <c r="B36" s="120" t="s">
        <v>200</v>
      </c>
      <c r="C36" s="120"/>
      <c r="D36" s="120" t="s">
        <v>197</v>
      </c>
      <c r="E36" s="133"/>
      <c r="F36" s="68" t="s">
        <v>106</v>
      </c>
      <c r="G36" s="131"/>
    </row>
    <row r="37" spans="1:7" ht="25.5" x14ac:dyDescent="0.2">
      <c r="A37" s="119">
        <v>12</v>
      </c>
      <c r="B37" s="120" t="s">
        <v>201</v>
      </c>
      <c r="C37" s="120" t="s">
        <v>202</v>
      </c>
      <c r="D37" s="120"/>
      <c r="E37" s="133"/>
      <c r="F37" s="68" t="s">
        <v>106</v>
      </c>
      <c r="G37" s="131"/>
    </row>
    <row r="38" spans="1:7" ht="12.75" customHeight="1" x14ac:dyDescent="0.2">
      <c r="A38" s="119">
        <v>13</v>
      </c>
      <c r="B38" s="120" t="s">
        <v>203</v>
      </c>
      <c r="C38" s="120">
        <v>2</v>
      </c>
      <c r="D38" s="120"/>
      <c r="E38" s="133"/>
      <c r="F38" s="68" t="s">
        <v>106</v>
      </c>
      <c r="G38" s="131"/>
    </row>
    <row r="39" spans="1:7" ht="12.75" customHeight="1" x14ac:dyDescent="0.2">
      <c r="A39" s="119">
        <v>14</v>
      </c>
      <c r="B39" s="120" t="s">
        <v>204</v>
      </c>
      <c r="C39" s="120"/>
      <c r="D39" s="120" t="s">
        <v>205</v>
      </c>
      <c r="E39" s="133"/>
      <c r="F39" s="68" t="s">
        <v>106</v>
      </c>
      <c r="G39" s="131"/>
    </row>
    <row r="40" spans="1:7" ht="27" customHeight="1" x14ac:dyDescent="0.2">
      <c r="A40" s="119">
        <v>15</v>
      </c>
      <c r="B40" s="120" t="s">
        <v>206</v>
      </c>
      <c r="C40" s="120" t="s">
        <v>207</v>
      </c>
      <c r="D40" s="120" t="s">
        <v>208</v>
      </c>
      <c r="E40" s="133"/>
      <c r="F40" s="68" t="s">
        <v>106</v>
      </c>
      <c r="G40" s="131"/>
    </row>
    <row r="41" spans="1:7" ht="147" customHeight="1" x14ac:dyDescent="0.2">
      <c r="A41" s="119">
        <v>16</v>
      </c>
      <c r="B41" s="120" t="s">
        <v>209</v>
      </c>
      <c r="C41" s="120"/>
      <c r="D41" s="120" t="s">
        <v>210</v>
      </c>
      <c r="E41" s="133"/>
      <c r="F41" s="68" t="s">
        <v>109</v>
      </c>
      <c r="G41" s="190" t="s">
        <v>211</v>
      </c>
    </row>
    <row r="42" spans="1:7" ht="36.950000000000003" customHeight="1" x14ac:dyDescent="0.2">
      <c r="A42" s="119"/>
      <c r="B42" s="120"/>
      <c r="C42" s="120"/>
      <c r="D42" s="120" t="s">
        <v>212</v>
      </c>
      <c r="E42" s="133"/>
      <c r="F42" s="68"/>
      <c r="G42" s="190"/>
    </row>
    <row r="43" spans="1:7" ht="36.950000000000003" customHeight="1" x14ac:dyDescent="0.2">
      <c r="A43" s="119">
        <v>17</v>
      </c>
      <c r="B43" s="125" t="s">
        <v>159</v>
      </c>
      <c r="C43" s="125"/>
      <c r="D43" s="126" t="s">
        <v>161</v>
      </c>
      <c r="E43" s="121"/>
      <c r="F43" s="121"/>
      <c r="G43" s="190"/>
    </row>
    <row r="44" spans="1:7" ht="36.950000000000003" customHeight="1" x14ac:dyDescent="0.2">
      <c r="A44" s="119">
        <v>18</v>
      </c>
      <c r="B44" s="125" t="s">
        <v>213</v>
      </c>
      <c r="C44" s="125"/>
      <c r="D44" s="126" t="s">
        <v>214</v>
      </c>
      <c r="E44" s="121"/>
      <c r="F44" s="121"/>
      <c r="G44" s="190"/>
    </row>
    <row r="45" spans="1:7" ht="36.950000000000003" customHeight="1" x14ac:dyDescent="0.2">
      <c r="A45" s="119">
        <v>19</v>
      </c>
      <c r="B45" s="125" t="s">
        <v>215</v>
      </c>
      <c r="C45" s="125"/>
      <c r="D45" s="126" t="s">
        <v>216</v>
      </c>
      <c r="E45" s="121"/>
      <c r="F45" s="121"/>
      <c r="G45" s="190"/>
    </row>
    <row r="46" spans="1:7" ht="51" customHeight="1" x14ac:dyDescent="0.2">
      <c r="A46" s="119">
        <v>20</v>
      </c>
      <c r="B46" s="125" t="s">
        <v>159</v>
      </c>
      <c r="C46" s="125"/>
      <c r="D46" s="126" t="s">
        <v>161</v>
      </c>
      <c r="E46" s="121"/>
      <c r="F46" s="68" t="s">
        <v>106</v>
      </c>
      <c r="G46" s="190"/>
    </row>
    <row r="47" spans="1:7" ht="42" customHeight="1" x14ac:dyDescent="0.2">
      <c r="A47" s="119">
        <v>21</v>
      </c>
      <c r="B47" s="129" t="s">
        <v>217</v>
      </c>
      <c r="C47" s="150"/>
      <c r="D47" s="130" t="s">
        <v>218</v>
      </c>
      <c r="E47" s="165"/>
      <c r="F47" s="68" t="s">
        <v>106</v>
      </c>
      <c r="G47" s="190"/>
    </row>
    <row r="48" spans="1:7" ht="42" customHeight="1" x14ac:dyDescent="0.2">
      <c r="A48" s="119">
        <v>22</v>
      </c>
      <c r="B48" s="125" t="s">
        <v>159</v>
      </c>
      <c r="C48" s="125"/>
      <c r="D48" s="126" t="s">
        <v>161</v>
      </c>
      <c r="E48" s="121"/>
      <c r="F48" s="68"/>
      <c r="G48" s="190"/>
    </row>
    <row r="49" spans="1:7" ht="75" customHeight="1" x14ac:dyDescent="0.2">
      <c r="A49" s="119">
        <v>23</v>
      </c>
      <c r="B49" s="125" t="s">
        <v>213</v>
      </c>
      <c r="C49" s="125"/>
      <c r="D49" s="126" t="s">
        <v>219</v>
      </c>
      <c r="E49" s="121"/>
      <c r="F49" s="68"/>
      <c r="G49" s="190"/>
    </row>
    <row r="50" spans="1:7" ht="80.099999999999994" customHeight="1" x14ac:dyDescent="0.2">
      <c r="A50" s="119">
        <v>24</v>
      </c>
      <c r="B50" s="125" t="s">
        <v>215</v>
      </c>
      <c r="C50" s="125"/>
      <c r="D50" s="126" t="s">
        <v>220</v>
      </c>
      <c r="E50" s="121"/>
      <c r="F50" s="68"/>
      <c r="G50" s="190"/>
    </row>
    <row r="51" spans="1:7" ht="12.75" customHeight="1" x14ac:dyDescent="0.2">
      <c r="A51" s="119">
        <v>25</v>
      </c>
      <c r="B51" s="120" t="s">
        <v>221</v>
      </c>
      <c r="C51" s="120"/>
      <c r="D51" s="120" t="s">
        <v>222</v>
      </c>
      <c r="E51" s="133"/>
      <c r="F51" s="68" t="s">
        <v>106</v>
      </c>
      <c r="G51" s="131"/>
    </row>
    <row r="52" spans="1:7" ht="57" customHeight="1" x14ac:dyDescent="0.2">
      <c r="A52" s="119">
        <v>26</v>
      </c>
      <c r="B52" s="120"/>
      <c r="C52" s="120"/>
      <c r="D52" s="120" t="s">
        <v>223</v>
      </c>
      <c r="E52" s="133" t="s">
        <v>224</v>
      </c>
      <c r="F52" s="68" t="s">
        <v>106</v>
      </c>
      <c r="G52" s="131"/>
    </row>
    <row r="53" spans="1:7" ht="12.75" customHeight="1" x14ac:dyDescent="0.2">
      <c r="A53" s="119">
        <v>27</v>
      </c>
      <c r="B53" s="120" t="s">
        <v>225</v>
      </c>
      <c r="C53" s="120"/>
      <c r="D53" s="120" t="s">
        <v>226</v>
      </c>
      <c r="E53" s="133"/>
      <c r="F53" s="68" t="s">
        <v>106</v>
      </c>
      <c r="G53" s="131"/>
    </row>
    <row r="54" spans="1:7" ht="38.25" x14ac:dyDescent="0.2">
      <c r="A54" s="119">
        <v>28</v>
      </c>
      <c r="B54" s="120" t="s">
        <v>227</v>
      </c>
      <c r="C54" s="120"/>
      <c r="D54" s="120" t="s">
        <v>228</v>
      </c>
      <c r="E54" s="133"/>
      <c r="F54" s="68" t="s">
        <v>106</v>
      </c>
      <c r="G54" s="131"/>
    </row>
    <row r="55" spans="1:7" ht="38.25" x14ac:dyDescent="0.2">
      <c r="A55" s="119"/>
      <c r="B55" s="120"/>
      <c r="C55" s="120"/>
      <c r="D55" s="120" t="s">
        <v>229</v>
      </c>
      <c r="E55" s="133"/>
      <c r="F55" s="68" t="s">
        <v>106</v>
      </c>
      <c r="G55" s="131"/>
    </row>
    <row r="56" spans="1:7" x14ac:dyDescent="0.2">
      <c r="A56" s="134"/>
      <c r="B56" s="135" t="s">
        <v>230</v>
      </c>
      <c r="C56" s="135"/>
      <c r="D56" s="136"/>
      <c r="E56" s="136"/>
      <c r="F56" s="162" t="s">
        <v>106</v>
      </c>
      <c r="G56" s="138"/>
    </row>
    <row r="61" spans="1:7" ht="15.75" x14ac:dyDescent="0.2">
      <c r="A61" s="411" t="s">
        <v>231</v>
      </c>
      <c r="B61" s="411"/>
      <c r="C61" s="411"/>
      <c r="D61" s="411"/>
      <c r="E61" s="411"/>
      <c r="F61" s="411"/>
      <c r="G61" s="411"/>
    </row>
    <row r="62" spans="1:7" ht="30.95" customHeight="1" x14ac:dyDescent="0.2">
      <c r="A62" s="85"/>
      <c r="B62" s="86" t="s">
        <v>131</v>
      </c>
      <c r="C62" s="412" t="s">
        <v>232</v>
      </c>
      <c r="D62" s="413"/>
      <c r="E62" s="414"/>
      <c r="F62" s="89" t="s">
        <v>133</v>
      </c>
      <c r="G62" s="90" t="s">
        <v>233</v>
      </c>
    </row>
    <row r="63" spans="1:7" x14ac:dyDescent="0.2">
      <c r="A63" s="92"/>
      <c r="B63" s="93" t="s">
        <v>135</v>
      </c>
      <c r="C63" s="396" t="s">
        <v>136</v>
      </c>
      <c r="D63" s="397"/>
      <c r="E63" s="397"/>
      <c r="F63" s="397"/>
      <c r="G63" s="398"/>
    </row>
    <row r="64" spans="1:7" x14ac:dyDescent="0.2">
      <c r="A64" s="95"/>
      <c r="B64" s="93" t="s">
        <v>137</v>
      </c>
      <c r="C64" s="396" t="s">
        <v>138</v>
      </c>
      <c r="D64" s="397"/>
      <c r="E64" s="397"/>
      <c r="F64" s="397"/>
      <c r="G64" s="398"/>
    </row>
    <row r="65" spans="1:7" x14ac:dyDescent="0.2">
      <c r="A65" s="95"/>
      <c r="B65" s="93" t="s">
        <v>139</v>
      </c>
      <c r="C65" s="399" t="s">
        <v>140</v>
      </c>
      <c r="D65" s="400"/>
      <c r="E65" s="400"/>
      <c r="F65" s="400"/>
      <c r="G65" s="401"/>
    </row>
    <row r="66" spans="1:7" x14ac:dyDescent="0.2">
      <c r="A66" s="97"/>
      <c r="B66" s="98" t="s">
        <v>141</v>
      </c>
      <c r="C66" s="402" t="s">
        <v>234</v>
      </c>
      <c r="D66" s="403"/>
      <c r="E66" s="403"/>
      <c r="F66" s="403"/>
      <c r="G66" s="404"/>
    </row>
    <row r="67" spans="1:7" x14ac:dyDescent="0.2">
      <c r="A67" s="101"/>
      <c r="B67" s="102" t="s">
        <v>143</v>
      </c>
      <c r="C67" s="405" t="s">
        <v>144</v>
      </c>
      <c r="D67" s="406"/>
      <c r="E67" s="407"/>
      <c r="F67" s="105" t="s">
        <v>145</v>
      </c>
      <c r="G67" s="106"/>
    </row>
    <row r="68" spans="1:7" x14ac:dyDescent="0.2">
      <c r="A68" s="108"/>
      <c r="B68" s="109" t="s">
        <v>146</v>
      </c>
      <c r="C68" s="408" t="s">
        <v>147</v>
      </c>
      <c r="D68" s="409"/>
      <c r="E68" s="410"/>
      <c r="F68" s="112" t="s">
        <v>148</v>
      </c>
      <c r="G68" s="113" t="s">
        <v>149</v>
      </c>
    </row>
    <row r="69" spans="1:7" ht="25.5" x14ac:dyDescent="0.2">
      <c r="A69" s="115" t="s">
        <v>150</v>
      </c>
      <c r="B69" s="116" t="s">
        <v>151</v>
      </c>
      <c r="C69" s="116" t="s">
        <v>235</v>
      </c>
      <c r="D69" s="116" t="s">
        <v>153</v>
      </c>
      <c r="E69" s="116" t="s">
        <v>236</v>
      </c>
      <c r="F69" s="117" t="s">
        <v>113</v>
      </c>
      <c r="G69" s="118" t="s">
        <v>155</v>
      </c>
    </row>
    <row r="70" spans="1:7" x14ac:dyDescent="0.2">
      <c r="A70" s="119">
        <v>1</v>
      </c>
      <c r="B70" s="125" t="s">
        <v>156</v>
      </c>
      <c r="C70" s="125"/>
      <c r="D70" s="126" t="s">
        <v>157</v>
      </c>
      <c r="E70" s="121" t="s">
        <v>158</v>
      </c>
      <c r="F70" s="68" t="s">
        <v>106</v>
      </c>
      <c r="G70" s="122"/>
    </row>
    <row r="71" spans="1:7" ht="48" x14ac:dyDescent="0.2">
      <c r="A71" s="119">
        <v>2</v>
      </c>
      <c r="B71" s="125" t="s">
        <v>159</v>
      </c>
      <c r="C71" s="125" t="s">
        <v>160</v>
      </c>
      <c r="D71" s="126" t="s">
        <v>161</v>
      </c>
      <c r="E71" s="121"/>
      <c r="F71" s="68" t="s">
        <v>106</v>
      </c>
      <c r="G71" s="123"/>
    </row>
    <row r="72" spans="1:7" ht="24" x14ac:dyDescent="0.2">
      <c r="A72" s="119">
        <v>3</v>
      </c>
      <c r="B72" s="150" t="s">
        <v>162</v>
      </c>
      <c r="C72" s="150"/>
      <c r="D72" s="130" t="s">
        <v>163</v>
      </c>
      <c r="E72" s="165"/>
      <c r="F72" s="68" t="s">
        <v>106</v>
      </c>
      <c r="G72" s="131"/>
    </row>
    <row r="73" spans="1:7" x14ac:dyDescent="0.2">
      <c r="A73" s="119"/>
      <c r="B73" s="150"/>
      <c r="C73" s="150">
        <v>1098490</v>
      </c>
      <c r="D73" s="74" t="s">
        <v>164</v>
      </c>
      <c r="E73" s="151"/>
      <c r="F73" s="68" t="s">
        <v>106</v>
      </c>
      <c r="G73" s="131"/>
    </row>
    <row r="74" spans="1:7" x14ac:dyDescent="0.2">
      <c r="A74" s="119"/>
      <c r="B74" s="142"/>
      <c r="C74" s="120" t="s">
        <v>165</v>
      </c>
      <c r="D74" s="120" t="s">
        <v>166</v>
      </c>
      <c r="E74" s="133"/>
      <c r="F74" s="68" t="s">
        <v>106</v>
      </c>
      <c r="G74" s="131"/>
    </row>
    <row r="75" spans="1:7" x14ac:dyDescent="0.2">
      <c r="A75" s="119"/>
      <c r="B75" s="142"/>
      <c r="C75" s="120"/>
      <c r="D75" s="120" t="s">
        <v>167</v>
      </c>
      <c r="E75" s="133"/>
      <c r="F75" s="68" t="s">
        <v>106</v>
      </c>
      <c r="G75" s="131"/>
    </row>
    <row r="76" spans="1:7" x14ac:dyDescent="0.2">
      <c r="A76" s="119"/>
      <c r="B76" s="142"/>
      <c r="C76" s="120">
        <v>0</v>
      </c>
      <c r="D76" s="120" t="s">
        <v>168</v>
      </c>
      <c r="E76" s="133"/>
      <c r="F76" s="68" t="s">
        <v>106</v>
      </c>
      <c r="G76" s="131"/>
    </row>
    <row r="77" spans="1:7" x14ac:dyDescent="0.2">
      <c r="A77" s="119"/>
      <c r="B77" s="142"/>
      <c r="C77" s="120">
        <v>0.85099999999999998</v>
      </c>
      <c r="D77" s="120" t="s">
        <v>169</v>
      </c>
      <c r="E77" s="133"/>
      <c r="F77" s="68" t="s">
        <v>106</v>
      </c>
      <c r="G77" s="131"/>
    </row>
    <row r="78" spans="1:7" ht="76.5" x14ac:dyDescent="0.2">
      <c r="A78" s="119"/>
      <c r="B78" s="142"/>
      <c r="C78" s="120" t="s">
        <v>170</v>
      </c>
      <c r="D78" s="120" t="s">
        <v>171</v>
      </c>
      <c r="E78" s="133"/>
      <c r="F78" s="68" t="s">
        <v>106</v>
      </c>
      <c r="G78" s="190"/>
    </row>
    <row r="79" spans="1:7" ht="25.5" x14ac:dyDescent="0.2">
      <c r="A79" s="119"/>
      <c r="B79" s="142"/>
      <c r="C79" s="120" t="s">
        <v>172</v>
      </c>
      <c r="D79" s="120" t="s">
        <v>173</v>
      </c>
      <c r="E79" s="133"/>
      <c r="F79" s="68" t="s">
        <v>106</v>
      </c>
      <c r="G79" s="131"/>
    </row>
    <row r="80" spans="1:7" ht="25.5" x14ac:dyDescent="0.2">
      <c r="A80" s="119"/>
      <c r="B80" s="120"/>
      <c r="C80" s="120" t="s">
        <v>172</v>
      </c>
      <c r="D80" s="120" t="s">
        <v>174</v>
      </c>
      <c r="E80" s="133"/>
      <c r="F80" s="68" t="s">
        <v>106</v>
      </c>
      <c r="G80" s="131"/>
    </row>
    <row r="81" spans="1:7" ht="25.5" x14ac:dyDescent="0.2">
      <c r="A81" s="119"/>
      <c r="B81" s="120"/>
      <c r="C81" s="120" t="s">
        <v>175</v>
      </c>
      <c r="D81" s="120" t="s">
        <v>176</v>
      </c>
      <c r="E81" s="133"/>
      <c r="F81" s="68" t="s">
        <v>106</v>
      </c>
      <c r="G81" s="131"/>
    </row>
    <row r="82" spans="1:7" x14ac:dyDescent="0.2">
      <c r="A82" s="119"/>
      <c r="B82" s="120"/>
      <c r="C82" s="120" t="s">
        <v>175</v>
      </c>
      <c r="D82" s="120" t="s">
        <v>177</v>
      </c>
      <c r="E82" s="133"/>
      <c r="F82" s="68" t="s">
        <v>106</v>
      </c>
      <c r="G82" s="131"/>
    </row>
    <row r="83" spans="1:7" ht="25.5" x14ac:dyDescent="0.2">
      <c r="A83" s="119"/>
      <c r="B83" s="120"/>
      <c r="C83" s="120" t="s">
        <v>178</v>
      </c>
      <c r="D83" s="120" t="s">
        <v>179</v>
      </c>
      <c r="E83" s="133"/>
      <c r="F83" s="68" t="s">
        <v>106</v>
      </c>
      <c r="G83" s="131"/>
    </row>
    <row r="84" spans="1:7" ht="25.5" x14ac:dyDescent="0.2">
      <c r="A84" s="119"/>
      <c r="B84" s="120"/>
      <c r="C84" s="120" t="s">
        <v>178</v>
      </c>
      <c r="D84" s="120" t="s">
        <v>180</v>
      </c>
      <c r="E84" s="133"/>
      <c r="F84" s="68" t="s">
        <v>106</v>
      </c>
      <c r="G84" s="131"/>
    </row>
    <row r="85" spans="1:7" x14ac:dyDescent="0.2">
      <c r="A85" s="119"/>
      <c r="B85" s="120"/>
      <c r="C85" s="120">
        <v>4</v>
      </c>
      <c r="D85" s="120" t="s">
        <v>181</v>
      </c>
      <c r="E85" s="133"/>
      <c r="F85" s="68" t="s">
        <v>106</v>
      </c>
      <c r="G85" s="131"/>
    </row>
    <row r="86" spans="1:7" x14ac:dyDescent="0.2">
      <c r="A86" s="119"/>
      <c r="B86" s="120"/>
      <c r="C86" s="120"/>
      <c r="D86" s="120" t="s">
        <v>182</v>
      </c>
      <c r="E86" s="133"/>
      <c r="F86" s="68" t="s">
        <v>106</v>
      </c>
      <c r="G86" s="131"/>
    </row>
    <row r="87" spans="1:7" x14ac:dyDescent="0.2">
      <c r="A87" s="119"/>
      <c r="B87" s="120"/>
      <c r="C87" s="120"/>
      <c r="D87" s="120" t="s">
        <v>183</v>
      </c>
      <c r="E87" s="133"/>
      <c r="F87" s="68" t="s">
        <v>106</v>
      </c>
      <c r="G87" s="131"/>
    </row>
    <row r="88" spans="1:7" x14ac:dyDescent="0.2">
      <c r="A88" s="119"/>
      <c r="B88" s="120"/>
      <c r="C88" s="120"/>
      <c r="D88" s="120" t="s">
        <v>184</v>
      </c>
      <c r="E88" s="133"/>
      <c r="F88" s="68" t="s">
        <v>106</v>
      </c>
      <c r="G88" s="131"/>
    </row>
    <row r="89" spans="1:7" ht="63.75" x14ac:dyDescent="0.2">
      <c r="A89" s="119">
        <v>4</v>
      </c>
      <c r="B89" s="120" t="s">
        <v>237</v>
      </c>
      <c r="C89" s="120"/>
      <c r="D89" s="120" t="s">
        <v>238</v>
      </c>
      <c r="E89" s="133"/>
      <c r="F89" s="68" t="s">
        <v>106</v>
      </c>
      <c r="G89" s="131"/>
    </row>
    <row r="90" spans="1:7" x14ac:dyDescent="0.2">
      <c r="A90" s="119">
        <v>5</v>
      </c>
      <c r="B90" s="120" t="s">
        <v>186</v>
      </c>
      <c r="C90" s="120"/>
      <c r="D90" s="120" t="s">
        <v>187</v>
      </c>
      <c r="E90" s="133"/>
      <c r="F90" s="68" t="s">
        <v>106</v>
      </c>
      <c r="G90" s="131"/>
    </row>
    <row r="91" spans="1:7" ht="25.5" x14ac:dyDescent="0.2">
      <c r="A91" s="119">
        <v>6</v>
      </c>
      <c r="B91" s="120" t="s">
        <v>188</v>
      </c>
      <c r="C91" s="120" t="s">
        <v>189</v>
      </c>
      <c r="D91" s="120" t="s">
        <v>190</v>
      </c>
      <c r="E91" s="133"/>
      <c r="F91" s="68" t="s">
        <v>106</v>
      </c>
      <c r="G91" s="131"/>
    </row>
    <row r="92" spans="1:7" ht="38.25" x14ac:dyDescent="0.2">
      <c r="A92" s="119">
        <v>7</v>
      </c>
      <c r="B92" s="120" t="s">
        <v>191</v>
      </c>
      <c r="C92" s="120"/>
      <c r="D92" s="120" t="s">
        <v>239</v>
      </c>
      <c r="E92" s="133"/>
      <c r="F92" s="68" t="s">
        <v>106</v>
      </c>
      <c r="G92" s="131"/>
    </row>
    <row r="93" spans="1:7" ht="25.5" x14ac:dyDescent="0.2">
      <c r="A93" s="119">
        <v>8</v>
      </c>
      <c r="B93" s="120" t="s">
        <v>240</v>
      </c>
      <c r="C93" s="120" t="s">
        <v>241</v>
      </c>
      <c r="D93" s="120" t="s">
        <v>242</v>
      </c>
      <c r="E93" s="133"/>
      <c r="F93" s="68" t="s">
        <v>106</v>
      </c>
      <c r="G93" s="131"/>
    </row>
    <row r="94" spans="1:7" ht="33" customHeight="1" x14ac:dyDescent="0.2">
      <c r="A94" s="119">
        <v>9</v>
      </c>
      <c r="B94" s="120" t="s">
        <v>209</v>
      </c>
      <c r="C94" s="120"/>
      <c r="D94" s="120" t="s">
        <v>210</v>
      </c>
      <c r="E94" s="133"/>
      <c r="F94" s="68" t="s">
        <v>106</v>
      </c>
      <c r="G94" s="131" t="s">
        <v>243</v>
      </c>
    </row>
    <row r="95" spans="1:7" ht="36.950000000000003" customHeight="1" x14ac:dyDescent="0.2">
      <c r="A95" s="119">
        <v>18</v>
      </c>
      <c r="B95" s="125" t="s">
        <v>159</v>
      </c>
      <c r="C95" s="125" t="s">
        <v>160</v>
      </c>
      <c r="D95" s="126" t="s">
        <v>161</v>
      </c>
      <c r="E95" s="121"/>
      <c r="F95" s="68" t="s">
        <v>106</v>
      </c>
      <c r="G95" s="131"/>
    </row>
    <row r="96" spans="1:7" ht="39.950000000000003" customHeight="1" x14ac:dyDescent="0.2">
      <c r="A96" s="119">
        <v>19</v>
      </c>
      <c r="B96" s="129" t="s">
        <v>217</v>
      </c>
      <c r="C96" s="150"/>
      <c r="D96" s="130" t="s">
        <v>218</v>
      </c>
      <c r="E96" s="165" t="s">
        <v>244</v>
      </c>
      <c r="F96" s="68" t="s">
        <v>106</v>
      </c>
      <c r="G96" s="131"/>
    </row>
    <row r="97" spans="1:7" x14ac:dyDescent="0.2">
      <c r="A97" s="119">
        <v>10</v>
      </c>
      <c r="B97" s="120" t="s">
        <v>221</v>
      </c>
      <c r="C97" s="120"/>
      <c r="D97" s="120" t="s">
        <v>222</v>
      </c>
      <c r="E97" s="133"/>
      <c r="F97" s="68" t="s">
        <v>106</v>
      </c>
      <c r="G97" s="131"/>
    </row>
    <row r="98" spans="1:7" ht="89.25" x14ac:dyDescent="0.2">
      <c r="A98" s="119"/>
      <c r="B98" s="120"/>
      <c r="C98" s="120"/>
      <c r="D98" s="120" t="s">
        <v>223</v>
      </c>
      <c r="E98" s="133" t="s">
        <v>245</v>
      </c>
      <c r="F98" s="68" t="s">
        <v>106</v>
      </c>
      <c r="G98" s="131"/>
    </row>
    <row r="99" spans="1:7" ht="25.5" x14ac:dyDescent="0.2">
      <c r="A99" s="119">
        <v>11</v>
      </c>
      <c r="B99" s="120" t="s">
        <v>225</v>
      </c>
      <c r="C99" s="120"/>
      <c r="D99" s="120" t="s">
        <v>226</v>
      </c>
      <c r="E99" s="133"/>
      <c r="F99" s="68" t="s">
        <v>106</v>
      </c>
      <c r="G99" s="131"/>
    </row>
    <row r="100" spans="1:7" ht="38.25" x14ac:dyDescent="0.2">
      <c r="A100" s="119">
        <v>12</v>
      </c>
      <c r="B100" s="120" t="s">
        <v>227</v>
      </c>
      <c r="C100" s="120"/>
      <c r="D100" s="120" t="s">
        <v>228</v>
      </c>
      <c r="E100" s="133"/>
      <c r="F100" s="68" t="s">
        <v>106</v>
      </c>
      <c r="G100" s="131"/>
    </row>
    <row r="101" spans="1:7" ht="38.25" x14ac:dyDescent="0.2">
      <c r="A101" s="119"/>
      <c r="B101" s="120"/>
      <c r="C101" s="120"/>
      <c r="D101" s="120" t="s">
        <v>229</v>
      </c>
      <c r="E101" s="133"/>
      <c r="F101" s="68" t="s">
        <v>106</v>
      </c>
      <c r="G101" s="131"/>
    </row>
    <row r="102" spans="1:7" x14ac:dyDescent="0.2">
      <c r="A102" s="134"/>
      <c r="B102" s="135" t="s">
        <v>230</v>
      </c>
      <c r="C102" s="135"/>
      <c r="D102" s="136"/>
      <c r="E102" s="136"/>
      <c r="F102" s="162" t="s">
        <v>106</v>
      </c>
      <c r="G102" s="138"/>
    </row>
    <row r="106" spans="1:7" ht="15.75" x14ac:dyDescent="0.2">
      <c r="A106" s="411" t="s">
        <v>246</v>
      </c>
      <c r="B106" s="411"/>
      <c r="C106" s="411"/>
      <c r="D106" s="411"/>
      <c r="E106" s="411"/>
      <c r="F106" s="411"/>
      <c r="G106" s="411"/>
    </row>
    <row r="107" spans="1:7" ht="29.1" customHeight="1" x14ac:dyDescent="0.2">
      <c r="A107" s="85"/>
      <c r="B107" s="86" t="s">
        <v>131</v>
      </c>
      <c r="C107" s="412" t="s">
        <v>247</v>
      </c>
      <c r="D107" s="413"/>
      <c r="E107" s="414"/>
      <c r="F107" s="89" t="s">
        <v>133</v>
      </c>
      <c r="G107" s="90" t="s">
        <v>248</v>
      </c>
    </row>
    <row r="108" spans="1:7" x14ac:dyDescent="0.2">
      <c r="A108" s="92"/>
      <c r="B108" s="93" t="s">
        <v>135</v>
      </c>
      <c r="C108" s="396"/>
      <c r="D108" s="397"/>
      <c r="E108" s="397"/>
      <c r="F108" s="397"/>
      <c r="G108" s="398"/>
    </row>
    <row r="109" spans="1:7" x14ac:dyDescent="0.2">
      <c r="A109" s="95"/>
      <c r="B109" s="93" t="s">
        <v>137</v>
      </c>
      <c r="C109" s="396" t="s">
        <v>249</v>
      </c>
      <c r="D109" s="397"/>
      <c r="E109" s="397"/>
      <c r="F109" s="397"/>
      <c r="G109" s="398"/>
    </row>
    <row r="110" spans="1:7" x14ac:dyDescent="0.2">
      <c r="A110" s="95"/>
      <c r="B110" s="93" t="s">
        <v>139</v>
      </c>
      <c r="C110" s="399"/>
      <c r="D110" s="400"/>
      <c r="E110" s="400"/>
      <c r="F110" s="400"/>
      <c r="G110" s="401"/>
    </row>
    <row r="111" spans="1:7" x14ac:dyDescent="0.2">
      <c r="A111" s="97"/>
      <c r="B111" s="98" t="s">
        <v>141</v>
      </c>
      <c r="C111" s="402" t="s">
        <v>250</v>
      </c>
      <c r="D111" s="403"/>
      <c r="E111" s="403"/>
      <c r="F111" s="403"/>
      <c r="G111" s="404"/>
    </row>
    <row r="112" spans="1:7" x14ac:dyDescent="0.2">
      <c r="A112" s="101"/>
      <c r="B112" s="102" t="s">
        <v>143</v>
      </c>
      <c r="C112" s="405" t="s">
        <v>144</v>
      </c>
      <c r="D112" s="406"/>
      <c r="E112" s="407"/>
      <c r="F112" s="105" t="s">
        <v>145</v>
      </c>
      <c r="G112" s="106"/>
    </row>
    <row r="113" spans="1:7" x14ac:dyDescent="0.2">
      <c r="A113" s="108"/>
      <c r="B113" s="109" t="s">
        <v>146</v>
      </c>
      <c r="C113" s="408" t="s">
        <v>147</v>
      </c>
      <c r="D113" s="409"/>
      <c r="E113" s="410"/>
      <c r="F113" s="112" t="s">
        <v>148</v>
      </c>
      <c r="G113" s="113" t="s">
        <v>149</v>
      </c>
    </row>
    <row r="114" spans="1:7" ht="25.5" x14ac:dyDescent="0.2">
      <c r="A114" s="115" t="s">
        <v>150</v>
      </c>
      <c r="B114" s="116" t="s">
        <v>151</v>
      </c>
      <c r="C114" s="116" t="s">
        <v>235</v>
      </c>
      <c r="D114" s="116" t="s">
        <v>153</v>
      </c>
      <c r="E114" s="116" t="s">
        <v>236</v>
      </c>
      <c r="F114" s="117" t="s">
        <v>113</v>
      </c>
      <c r="G114" s="118" t="s">
        <v>155</v>
      </c>
    </row>
    <row r="115" spans="1:7" x14ac:dyDescent="0.2">
      <c r="A115" s="119">
        <v>1</v>
      </c>
      <c r="B115" s="125" t="s">
        <v>156</v>
      </c>
      <c r="C115" s="125"/>
      <c r="D115" s="126" t="s">
        <v>157</v>
      </c>
      <c r="E115" s="121" t="s">
        <v>158</v>
      </c>
      <c r="F115" s="68" t="s">
        <v>106</v>
      </c>
      <c r="G115" s="122"/>
    </row>
    <row r="116" spans="1:7" ht="48" x14ac:dyDescent="0.2">
      <c r="A116" s="119">
        <v>2</v>
      </c>
      <c r="B116" s="125" t="s">
        <v>159</v>
      </c>
      <c r="C116" s="125" t="s">
        <v>160</v>
      </c>
      <c r="D116" s="126" t="s">
        <v>161</v>
      </c>
      <c r="E116" s="121"/>
      <c r="F116" s="68" t="s">
        <v>106</v>
      </c>
      <c r="G116" s="123"/>
    </row>
    <row r="117" spans="1:7" ht="24" x14ac:dyDescent="0.2">
      <c r="A117" s="119">
        <v>3</v>
      </c>
      <c r="B117" s="150" t="s">
        <v>162</v>
      </c>
      <c r="C117" s="150"/>
      <c r="D117" s="130" t="s">
        <v>163</v>
      </c>
      <c r="E117" s="165"/>
      <c r="F117" s="68" t="s">
        <v>106</v>
      </c>
      <c r="G117" s="131"/>
    </row>
    <row r="118" spans="1:7" x14ac:dyDescent="0.2">
      <c r="A118" s="119"/>
      <c r="B118" s="150"/>
      <c r="C118" s="150">
        <v>1098490</v>
      </c>
      <c r="D118" s="74" t="s">
        <v>164</v>
      </c>
      <c r="E118" s="151"/>
      <c r="F118" s="68" t="s">
        <v>106</v>
      </c>
      <c r="G118" s="131"/>
    </row>
    <row r="119" spans="1:7" x14ac:dyDescent="0.2">
      <c r="A119" s="119"/>
      <c r="B119" s="142"/>
      <c r="C119" s="120" t="s">
        <v>165</v>
      </c>
      <c r="D119" s="120" t="s">
        <v>166</v>
      </c>
      <c r="E119" s="133"/>
      <c r="F119" s="68" t="s">
        <v>106</v>
      </c>
      <c r="G119" s="131"/>
    </row>
    <row r="120" spans="1:7" x14ac:dyDescent="0.2">
      <c r="A120" s="119"/>
      <c r="B120" s="142"/>
      <c r="C120" s="120"/>
      <c r="D120" s="120" t="s">
        <v>167</v>
      </c>
      <c r="E120" s="133"/>
      <c r="F120" s="68" t="s">
        <v>106</v>
      </c>
      <c r="G120" s="131"/>
    </row>
    <row r="121" spans="1:7" x14ac:dyDescent="0.2">
      <c r="A121" s="119"/>
      <c r="B121" s="142"/>
      <c r="C121" s="120">
        <v>0</v>
      </c>
      <c r="D121" s="120" t="s">
        <v>168</v>
      </c>
      <c r="E121" s="133"/>
      <c r="F121" s="68" t="s">
        <v>106</v>
      </c>
      <c r="G121" s="131"/>
    </row>
    <row r="122" spans="1:7" x14ac:dyDescent="0.2">
      <c r="A122" s="119"/>
      <c r="B122" s="142"/>
      <c r="C122" s="120">
        <v>0.85099999999999998</v>
      </c>
      <c r="D122" s="120" t="s">
        <v>169</v>
      </c>
      <c r="E122" s="133"/>
      <c r="F122" s="68" t="s">
        <v>106</v>
      </c>
      <c r="G122" s="131"/>
    </row>
    <row r="123" spans="1:7" ht="76.5" x14ac:dyDescent="0.2">
      <c r="A123" s="119"/>
      <c r="B123" s="142"/>
      <c r="C123" s="120" t="s">
        <v>170</v>
      </c>
      <c r="D123" s="120" t="s">
        <v>171</v>
      </c>
      <c r="E123" s="133"/>
      <c r="F123" s="68" t="s">
        <v>106</v>
      </c>
      <c r="G123" s="190"/>
    </row>
    <row r="124" spans="1:7" ht="25.5" x14ac:dyDescent="0.2">
      <c r="A124" s="119"/>
      <c r="B124" s="142"/>
      <c r="C124" s="120" t="s">
        <v>172</v>
      </c>
      <c r="D124" s="120" t="s">
        <v>173</v>
      </c>
      <c r="E124" s="133"/>
      <c r="F124" s="68" t="s">
        <v>106</v>
      </c>
      <c r="G124" s="131"/>
    </row>
    <row r="125" spans="1:7" ht="25.5" x14ac:dyDescent="0.2">
      <c r="A125" s="119"/>
      <c r="B125" s="120"/>
      <c r="C125" s="120" t="s">
        <v>172</v>
      </c>
      <c r="D125" s="120" t="s">
        <v>174</v>
      </c>
      <c r="E125" s="133"/>
      <c r="F125" s="68" t="s">
        <v>106</v>
      </c>
      <c r="G125" s="131"/>
    </row>
    <row r="126" spans="1:7" ht="25.5" x14ac:dyDescent="0.2">
      <c r="A126" s="119"/>
      <c r="B126" s="120"/>
      <c r="C126" s="120"/>
      <c r="D126" s="120" t="s">
        <v>176</v>
      </c>
      <c r="E126" s="133"/>
      <c r="F126" s="68" t="s">
        <v>106</v>
      </c>
      <c r="G126" s="131"/>
    </row>
    <row r="127" spans="1:7" x14ac:dyDescent="0.2">
      <c r="A127" s="119"/>
      <c r="B127" s="120"/>
      <c r="C127" s="120"/>
      <c r="D127" s="120" t="s">
        <v>177</v>
      </c>
      <c r="E127" s="133"/>
      <c r="F127" s="68" t="s">
        <v>106</v>
      </c>
      <c r="G127" s="131"/>
    </row>
    <row r="128" spans="1:7" ht="25.5" x14ac:dyDescent="0.2">
      <c r="A128" s="119"/>
      <c r="B128" s="120"/>
      <c r="C128" s="120"/>
      <c r="D128" s="120" t="s">
        <v>179</v>
      </c>
      <c r="E128" s="133"/>
      <c r="F128" s="68" t="s">
        <v>106</v>
      </c>
      <c r="G128" s="131"/>
    </row>
    <row r="129" spans="1:7" ht="25.5" x14ac:dyDescent="0.2">
      <c r="A129" s="119"/>
      <c r="B129" s="120"/>
      <c r="C129" s="120"/>
      <c r="D129" s="120" t="s">
        <v>180</v>
      </c>
      <c r="E129" s="133"/>
      <c r="F129" s="68" t="s">
        <v>106</v>
      </c>
      <c r="G129" s="131"/>
    </row>
    <row r="130" spans="1:7" x14ac:dyDescent="0.2">
      <c r="A130" s="119"/>
      <c r="B130" s="120"/>
      <c r="C130" s="120"/>
      <c r="D130" s="120" t="s">
        <v>181</v>
      </c>
      <c r="E130" s="133"/>
      <c r="F130" s="68" t="s">
        <v>106</v>
      </c>
      <c r="G130" s="131"/>
    </row>
    <row r="131" spans="1:7" x14ac:dyDescent="0.2">
      <c r="A131" s="119"/>
      <c r="B131" s="120"/>
      <c r="C131" s="120"/>
      <c r="D131" s="120" t="s">
        <v>182</v>
      </c>
      <c r="E131" s="133"/>
      <c r="F131" s="68" t="s">
        <v>106</v>
      </c>
      <c r="G131" s="131"/>
    </row>
    <row r="132" spans="1:7" x14ac:dyDescent="0.2">
      <c r="A132" s="119"/>
      <c r="B132" s="120"/>
      <c r="C132" s="120"/>
      <c r="D132" s="120" t="s">
        <v>183</v>
      </c>
      <c r="E132" s="133"/>
      <c r="F132" s="68" t="s">
        <v>106</v>
      </c>
      <c r="G132" s="131"/>
    </row>
    <row r="133" spans="1:7" x14ac:dyDescent="0.2">
      <c r="A133" s="119"/>
      <c r="B133" s="120"/>
      <c r="C133" s="120"/>
      <c r="D133" s="120" t="s">
        <v>184</v>
      </c>
      <c r="E133" s="133"/>
      <c r="F133" s="68" t="s">
        <v>106</v>
      </c>
      <c r="G133" s="131"/>
    </row>
    <row r="134" spans="1:7" x14ac:dyDescent="0.2">
      <c r="A134" s="119">
        <v>4</v>
      </c>
      <c r="B134" s="120" t="s">
        <v>185</v>
      </c>
      <c r="C134" s="120"/>
      <c r="D134" s="120"/>
      <c r="E134" s="133"/>
      <c r="F134" s="68" t="s">
        <v>106</v>
      </c>
      <c r="G134" s="131"/>
    </row>
    <row r="135" spans="1:7" x14ac:dyDescent="0.2">
      <c r="A135" s="119">
        <v>5</v>
      </c>
      <c r="B135" s="120" t="s">
        <v>186</v>
      </c>
      <c r="C135" s="120"/>
      <c r="D135" s="120" t="s">
        <v>187</v>
      </c>
      <c r="E135" s="133"/>
      <c r="F135" s="68" t="s">
        <v>106</v>
      </c>
      <c r="G135" s="131"/>
    </row>
    <row r="136" spans="1:7" ht="25.5" x14ac:dyDescent="0.2">
      <c r="A136" s="119">
        <v>6</v>
      </c>
      <c r="B136" s="120" t="s">
        <v>188</v>
      </c>
      <c r="C136" s="120"/>
      <c r="D136" s="120" t="s">
        <v>190</v>
      </c>
      <c r="E136" s="133"/>
      <c r="F136" s="68" t="s">
        <v>106</v>
      </c>
      <c r="G136" s="131"/>
    </row>
    <row r="137" spans="1:7" ht="38.25" x14ac:dyDescent="0.2">
      <c r="A137" s="119">
        <v>7</v>
      </c>
      <c r="B137" s="120" t="s">
        <v>191</v>
      </c>
      <c r="C137" s="120"/>
      <c r="D137" s="120" t="s">
        <v>251</v>
      </c>
      <c r="E137" s="133"/>
      <c r="F137" s="68" t="s">
        <v>106</v>
      </c>
      <c r="G137" s="131"/>
    </row>
    <row r="138" spans="1:7" ht="25.5" x14ac:dyDescent="0.2">
      <c r="A138" s="119">
        <v>8</v>
      </c>
      <c r="B138" s="120" t="s">
        <v>240</v>
      </c>
      <c r="C138" s="120"/>
      <c r="D138" s="120" t="s">
        <v>242</v>
      </c>
      <c r="E138" s="133"/>
      <c r="F138" s="68" t="s">
        <v>106</v>
      </c>
      <c r="G138" s="131"/>
    </row>
    <row r="139" spans="1:7" ht="51" x14ac:dyDescent="0.2">
      <c r="A139" s="119">
        <v>9</v>
      </c>
      <c r="B139" s="120" t="s">
        <v>252</v>
      </c>
      <c r="C139" s="120"/>
      <c r="D139" s="120" t="s">
        <v>253</v>
      </c>
      <c r="E139" s="133"/>
      <c r="F139" s="68" t="s">
        <v>106</v>
      </c>
      <c r="G139" s="131"/>
    </row>
    <row r="140" spans="1:7" x14ac:dyDescent="0.2">
      <c r="A140" s="119">
        <v>10</v>
      </c>
      <c r="B140" s="120" t="s">
        <v>254</v>
      </c>
      <c r="C140" s="120"/>
      <c r="D140" s="120" t="s">
        <v>255</v>
      </c>
      <c r="E140" s="133"/>
      <c r="F140" s="68" t="s">
        <v>106</v>
      </c>
      <c r="G140" s="131"/>
    </row>
    <row r="141" spans="1:7" ht="51" customHeight="1" x14ac:dyDescent="0.2">
      <c r="A141" s="119">
        <v>11</v>
      </c>
      <c r="B141" s="120" t="s">
        <v>256</v>
      </c>
      <c r="C141" s="120"/>
      <c r="D141" s="120" t="s">
        <v>257</v>
      </c>
      <c r="E141" s="133"/>
      <c r="F141" s="68" t="s">
        <v>106</v>
      </c>
      <c r="G141" s="131"/>
    </row>
    <row r="142" spans="1:7" ht="89.25" x14ac:dyDescent="0.2">
      <c r="A142" s="119">
        <v>12</v>
      </c>
      <c r="B142" s="120" t="s">
        <v>209</v>
      </c>
      <c r="C142" s="120"/>
      <c r="D142" s="120" t="s">
        <v>210</v>
      </c>
      <c r="E142" s="133"/>
      <c r="F142" s="68" t="s">
        <v>109</v>
      </c>
      <c r="G142" s="190" t="s">
        <v>258</v>
      </c>
    </row>
    <row r="143" spans="1:7" x14ac:dyDescent="0.2">
      <c r="A143" s="119"/>
      <c r="B143" s="120"/>
      <c r="C143" s="120"/>
      <c r="D143" s="120" t="s">
        <v>212</v>
      </c>
      <c r="E143" s="133"/>
      <c r="F143" s="68"/>
      <c r="G143" s="190"/>
    </row>
    <row r="144" spans="1:7" ht="24" x14ac:dyDescent="0.2">
      <c r="A144" s="119">
        <v>13</v>
      </c>
      <c r="B144" s="125" t="s">
        <v>159</v>
      </c>
      <c r="C144" s="125"/>
      <c r="D144" s="126" t="s">
        <v>161</v>
      </c>
      <c r="E144" s="121"/>
      <c r="F144" s="68"/>
      <c r="G144" s="190"/>
    </row>
    <row r="145" spans="1:7" ht="36" x14ac:dyDescent="0.2">
      <c r="A145" s="119">
        <v>14</v>
      </c>
      <c r="B145" s="125" t="s">
        <v>213</v>
      </c>
      <c r="C145" s="125"/>
      <c r="D145" s="126" t="s">
        <v>214</v>
      </c>
      <c r="E145" s="121"/>
      <c r="F145" s="68"/>
      <c r="G145" s="190"/>
    </row>
    <row r="146" spans="1:7" ht="60" x14ac:dyDescent="0.2">
      <c r="A146" s="119">
        <v>15</v>
      </c>
      <c r="B146" s="125" t="s">
        <v>215</v>
      </c>
      <c r="C146" s="125"/>
      <c r="D146" s="126" t="s">
        <v>259</v>
      </c>
      <c r="E146" s="121"/>
      <c r="F146" s="68"/>
      <c r="G146" s="190"/>
    </row>
    <row r="147" spans="1:7" ht="24" x14ac:dyDescent="0.2">
      <c r="A147" s="119">
        <v>16</v>
      </c>
      <c r="B147" s="125" t="s">
        <v>159</v>
      </c>
      <c r="C147" s="125"/>
      <c r="D147" s="126" t="s">
        <v>161</v>
      </c>
      <c r="E147" s="121"/>
      <c r="F147" s="68" t="s">
        <v>106</v>
      </c>
      <c r="G147" s="190"/>
    </row>
    <row r="148" spans="1:7" ht="36" x14ac:dyDescent="0.2">
      <c r="A148" s="119">
        <v>17</v>
      </c>
      <c r="B148" s="129" t="s">
        <v>217</v>
      </c>
      <c r="C148" s="150"/>
      <c r="D148" s="130" t="s">
        <v>260</v>
      </c>
      <c r="E148" s="165"/>
      <c r="F148" s="68" t="s">
        <v>106</v>
      </c>
      <c r="G148" s="190"/>
    </row>
    <row r="149" spans="1:7" ht="60" x14ac:dyDescent="0.2">
      <c r="A149" s="119">
        <v>18</v>
      </c>
      <c r="B149" s="125" t="s">
        <v>215</v>
      </c>
      <c r="C149" s="125"/>
      <c r="D149" s="126" t="s">
        <v>261</v>
      </c>
      <c r="E149" s="191"/>
      <c r="F149" s="68"/>
      <c r="G149" s="190"/>
    </row>
    <row r="150" spans="1:7" x14ac:dyDescent="0.2">
      <c r="A150" s="119">
        <v>19</v>
      </c>
      <c r="B150" s="120" t="s">
        <v>221</v>
      </c>
      <c r="C150" s="120"/>
      <c r="D150" s="120" t="s">
        <v>222</v>
      </c>
      <c r="E150" s="133"/>
      <c r="F150" s="68" t="s">
        <v>106</v>
      </c>
      <c r="G150" s="131"/>
    </row>
    <row r="151" spans="1:7" ht="76.5" x14ac:dyDescent="0.2">
      <c r="A151" s="119"/>
      <c r="B151" s="120"/>
      <c r="C151" s="120"/>
      <c r="D151" s="120" t="s">
        <v>223</v>
      </c>
      <c r="E151" s="133" t="s">
        <v>262</v>
      </c>
      <c r="F151" s="68" t="s">
        <v>106</v>
      </c>
      <c r="G151" s="131"/>
    </row>
    <row r="152" spans="1:7" ht="25.5" x14ac:dyDescent="0.2">
      <c r="A152" s="119">
        <v>20</v>
      </c>
      <c r="B152" s="120" t="s">
        <v>225</v>
      </c>
      <c r="C152" s="120"/>
      <c r="D152" s="120" t="s">
        <v>226</v>
      </c>
      <c r="E152" s="133"/>
      <c r="F152" s="68" t="s">
        <v>106</v>
      </c>
      <c r="G152" s="131"/>
    </row>
    <row r="153" spans="1:7" ht="38.25" x14ac:dyDescent="0.2">
      <c r="A153" s="119">
        <v>21</v>
      </c>
      <c r="B153" s="120" t="s">
        <v>227</v>
      </c>
      <c r="C153" s="120"/>
      <c r="D153" s="120" t="s">
        <v>228</v>
      </c>
      <c r="E153" s="133"/>
      <c r="F153" s="68" t="s">
        <v>106</v>
      </c>
      <c r="G153" s="131"/>
    </row>
    <row r="154" spans="1:7" ht="38.25" x14ac:dyDescent="0.2">
      <c r="A154" s="119"/>
      <c r="B154" s="120"/>
      <c r="C154" s="120"/>
      <c r="D154" s="120" t="s">
        <v>229</v>
      </c>
      <c r="E154" s="133"/>
      <c r="F154" s="68" t="s">
        <v>106</v>
      </c>
      <c r="G154" s="131"/>
    </row>
    <row r="155" spans="1:7" x14ac:dyDescent="0.2">
      <c r="A155" s="134"/>
      <c r="B155" s="135" t="s">
        <v>230</v>
      </c>
      <c r="C155" s="135"/>
      <c r="D155" s="136"/>
      <c r="E155" s="136"/>
      <c r="F155" s="162" t="s">
        <v>106</v>
      </c>
      <c r="G155" s="138"/>
    </row>
    <row r="159" spans="1:7" ht="15.75" x14ac:dyDescent="0.2">
      <c r="A159" s="411" t="s">
        <v>263</v>
      </c>
      <c r="B159" s="411"/>
      <c r="C159" s="411"/>
      <c r="D159" s="411"/>
      <c r="E159" s="411"/>
      <c r="F159" s="411"/>
      <c r="G159" s="411"/>
    </row>
    <row r="160" spans="1:7" ht="27.95" customHeight="1" x14ac:dyDescent="0.2">
      <c r="A160" s="85"/>
      <c r="B160" s="86" t="s">
        <v>131</v>
      </c>
      <c r="C160" s="412" t="s">
        <v>264</v>
      </c>
      <c r="D160" s="413"/>
      <c r="E160" s="414"/>
      <c r="F160" s="89" t="s">
        <v>133</v>
      </c>
      <c r="G160" s="90" t="s">
        <v>265</v>
      </c>
    </row>
    <row r="161" spans="1:7" x14ac:dyDescent="0.2">
      <c r="A161" s="92"/>
      <c r="B161" s="93" t="s">
        <v>135</v>
      </c>
      <c r="C161" s="396" t="s">
        <v>266</v>
      </c>
      <c r="D161" s="397"/>
      <c r="E161" s="397"/>
      <c r="F161" s="397"/>
      <c r="G161" s="398"/>
    </row>
    <row r="162" spans="1:7" x14ac:dyDescent="0.2">
      <c r="A162" s="95"/>
      <c r="B162" s="93" t="s">
        <v>137</v>
      </c>
      <c r="C162" s="396" t="s">
        <v>267</v>
      </c>
      <c r="D162" s="397"/>
      <c r="E162" s="397"/>
      <c r="F162" s="397"/>
      <c r="G162" s="398"/>
    </row>
    <row r="163" spans="1:7" x14ac:dyDescent="0.2">
      <c r="A163" s="95"/>
      <c r="B163" s="93" t="s">
        <v>139</v>
      </c>
      <c r="C163" s="399"/>
      <c r="D163" s="400"/>
      <c r="E163" s="400"/>
      <c r="F163" s="400"/>
      <c r="G163" s="401"/>
    </row>
    <row r="164" spans="1:7" x14ac:dyDescent="0.2">
      <c r="A164" s="97"/>
      <c r="B164" s="98" t="s">
        <v>141</v>
      </c>
      <c r="C164" s="402" t="s">
        <v>268</v>
      </c>
      <c r="D164" s="403"/>
      <c r="E164" s="403"/>
      <c r="F164" s="403"/>
      <c r="G164" s="404"/>
    </row>
    <row r="165" spans="1:7" x14ac:dyDescent="0.2">
      <c r="A165" s="101"/>
      <c r="B165" s="102" t="s">
        <v>143</v>
      </c>
      <c r="C165" s="405" t="s">
        <v>144</v>
      </c>
      <c r="D165" s="406"/>
      <c r="E165" s="407"/>
      <c r="F165" s="105" t="s">
        <v>145</v>
      </c>
      <c r="G165" s="106"/>
    </row>
    <row r="166" spans="1:7" x14ac:dyDescent="0.2">
      <c r="A166" s="108"/>
      <c r="B166" s="109" t="s">
        <v>146</v>
      </c>
      <c r="C166" s="408" t="s">
        <v>147</v>
      </c>
      <c r="D166" s="409"/>
      <c r="E166" s="410"/>
      <c r="F166" s="112" t="s">
        <v>148</v>
      </c>
      <c r="G166" s="113" t="s">
        <v>149</v>
      </c>
    </row>
    <row r="167" spans="1:7" ht="25.5" x14ac:dyDescent="0.2">
      <c r="A167" s="115" t="s">
        <v>150</v>
      </c>
      <c r="B167" s="116" t="s">
        <v>151</v>
      </c>
      <c r="C167" s="116" t="s">
        <v>235</v>
      </c>
      <c r="D167" s="116" t="s">
        <v>153</v>
      </c>
      <c r="E167" s="116" t="s">
        <v>236</v>
      </c>
      <c r="F167" s="117" t="s">
        <v>113</v>
      </c>
      <c r="G167" s="118" t="s">
        <v>155</v>
      </c>
    </row>
    <row r="168" spans="1:7" x14ac:dyDescent="0.2">
      <c r="A168" s="119">
        <v>1</v>
      </c>
      <c r="B168" s="125" t="s">
        <v>156</v>
      </c>
      <c r="C168" s="125"/>
      <c r="D168" s="126" t="s">
        <v>157</v>
      </c>
      <c r="E168" s="121" t="s">
        <v>158</v>
      </c>
      <c r="F168" s="68" t="s">
        <v>106</v>
      </c>
      <c r="G168" s="122"/>
    </row>
    <row r="169" spans="1:7" ht="48" x14ac:dyDescent="0.2">
      <c r="A169" s="119">
        <v>2</v>
      </c>
      <c r="B169" s="125" t="s">
        <v>159</v>
      </c>
      <c r="C169" s="125" t="s">
        <v>160</v>
      </c>
      <c r="D169" s="126" t="s">
        <v>161</v>
      </c>
      <c r="E169" s="121"/>
      <c r="F169" s="68" t="s">
        <v>106</v>
      </c>
      <c r="G169" s="123"/>
    </row>
    <row r="170" spans="1:7" ht="24" x14ac:dyDescent="0.2">
      <c r="A170" s="119">
        <v>3</v>
      </c>
      <c r="B170" s="150" t="s">
        <v>162</v>
      </c>
      <c r="C170" s="150"/>
      <c r="D170" s="130" t="s">
        <v>163</v>
      </c>
      <c r="E170" s="165"/>
      <c r="F170" s="68" t="s">
        <v>106</v>
      </c>
      <c r="G170" s="131"/>
    </row>
    <row r="171" spans="1:7" x14ac:dyDescent="0.2">
      <c r="A171" s="119"/>
      <c r="B171" s="150"/>
      <c r="C171" s="150">
        <v>1098490</v>
      </c>
      <c r="D171" s="74" t="s">
        <v>164</v>
      </c>
      <c r="E171" s="151"/>
      <c r="F171" s="68" t="s">
        <v>106</v>
      </c>
      <c r="G171" s="131"/>
    </row>
    <row r="172" spans="1:7" x14ac:dyDescent="0.2">
      <c r="A172" s="119"/>
      <c r="B172" s="142"/>
      <c r="C172" s="120" t="s">
        <v>165</v>
      </c>
      <c r="D172" s="120" t="s">
        <v>166</v>
      </c>
      <c r="E172" s="133"/>
      <c r="F172" s="68" t="s">
        <v>106</v>
      </c>
      <c r="G172" s="131"/>
    </row>
    <row r="173" spans="1:7" x14ac:dyDescent="0.2">
      <c r="A173" s="119"/>
      <c r="B173" s="142"/>
      <c r="C173" s="120"/>
      <c r="D173" s="120" t="s">
        <v>167</v>
      </c>
      <c r="E173" s="133"/>
      <c r="F173" s="68" t="s">
        <v>106</v>
      </c>
      <c r="G173" s="131"/>
    </row>
    <row r="174" spans="1:7" x14ac:dyDescent="0.2">
      <c r="A174" s="119"/>
      <c r="B174" s="142"/>
      <c r="C174" s="120">
        <v>0</v>
      </c>
      <c r="D174" s="120" t="s">
        <v>168</v>
      </c>
      <c r="E174" s="133"/>
      <c r="F174" s="68" t="s">
        <v>106</v>
      </c>
      <c r="G174" s="131"/>
    </row>
    <row r="175" spans="1:7" x14ac:dyDescent="0.2">
      <c r="A175" s="119"/>
      <c r="B175" s="142"/>
      <c r="C175" s="120">
        <v>0.85099999999999998</v>
      </c>
      <c r="D175" s="120" t="s">
        <v>169</v>
      </c>
      <c r="E175" s="133"/>
      <c r="F175" s="68" t="s">
        <v>106</v>
      </c>
      <c r="G175" s="131"/>
    </row>
    <row r="176" spans="1:7" ht="76.5" x14ac:dyDescent="0.2">
      <c r="A176" s="119"/>
      <c r="B176" s="142"/>
      <c r="C176" s="120" t="s">
        <v>170</v>
      </c>
      <c r="D176" s="120" t="s">
        <v>171</v>
      </c>
      <c r="E176" s="133"/>
      <c r="F176" s="68" t="s">
        <v>106</v>
      </c>
      <c r="G176" s="190"/>
    </row>
    <row r="177" spans="1:7" ht="25.5" x14ac:dyDescent="0.2">
      <c r="A177" s="119"/>
      <c r="B177" s="142"/>
      <c r="C177" s="120" t="s">
        <v>172</v>
      </c>
      <c r="D177" s="120" t="s">
        <v>173</v>
      </c>
      <c r="E177" s="133"/>
      <c r="F177" s="68" t="s">
        <v>106</v>
      </c>
      <c r="G177" s="131"/>
    </row>
    <row r="178" spans="1:7" ht="25.5" x14ac:dyDescent="0.2">
      <c r="A178" s="119"/>
      <c r="B178" s="120"/>
      <c r="C178" s="120" t="s">
        <v>172</v>
      </c>
      <c r="D178" s="120" t="s">
        <v>174</v>
      </c>
      <c r="E178" s="133"/>
      <c r="F178" s="68" t="s">
        <v>106</v>
      </c>
      <c r="G178" s="131"/>
    </row>
    <row r="179" spans="1:7" ht="25.5" x14ac:dyDescent="0.2">
      <c r="A179" s="119"/>
      <c r="B179" s="120"/>
      <c r="C179" s="120" t="s">
        <v>175</v>
      </c>
      <c r="D179" s="120" t="s">
        <v>176</v>
      </c>
      <c r="E179" s="133"/>
      <c r="F179" s="68" t="s">
        <v>106</v>
      </c>
      <c r="G179" s="131"/>
    </row>
    <row r="180" spans="1:7" x14ac:dyDescent="0.2">
      <c r="A180" s="119"/>
      <c r="B180" s="120"/>
      <c r="C180" s="120" t="s">
        <v>175</v>
      </c>
      <c r="D180" s="120" t="s">
        <v>177</v>
      </c>
      <c r="E180" s="133"/>
      <c r="F180" s="68" t="s">
        <v>106</v>
      </c>
      <c r="G180" s="131"/>
    </row>
    <row r="181" spans="1:7" ht="25.5" x14ac:dyDescent="0.2">
      <c r="A181" s="119"/>
      <c r="B181" s="120"/>
      <c r="C181" s="120" t="s">
        <v>178</v>
      </c>
      <c r="D181" s="120" t="s">
        <v>179</v>
      </c>
      <c r="E181" s="133"/>
      <c r="F181" s="68" t="s">
        <v>106</v>
      </c>
      <c r="G181" s="131"/>
    </row>
    <row r="182" spans="1:7" ht="25.5" x14ac:dyDescent="0.2">
      <c r="A182" s="119"/>
      <c r="B182" s="120"/>
      <c r="C182" s="120" t="s">
        <v>178</v>
      </c>
      <c r="D182" s="120" t="s">
        <v>180</v>
      </c>
      <c r="E182" s="133"/>
      <c r="F182" s="68" t="s">
        <v>106</v>
      </c>
      <c r="G182" s="131"/>
    </row>
    <row r="183" spans="1:7" x14ac:dyDescent="0.2">
      <c r="A183" s="119"/>
      <c r="B183" s="120"/>
      <c r="C183" s="120">
        <v>4</v>
      </c>
      <c r="D183" s="120" t="s">
        <v>181</v>
      </c>
      <c r="E183" s="133"/>
      <c r="F183" s="68" t="s">
        <v>106</v>
      </c>
      <c r="G183" s="131"/>
    </row>
    <row r="184" spans="1:7" x14ac:dyDescent="0.2">
      <c r="A184" s="119"/>
      <c r="B184" s="120"/>
      <c r="C184" s="120"/>
      <c r="D184" s="120" t="s">
        <v>182</v>
      </c>
      <c r="E184" s="133"/>
      <c r="F184" s="68" t="s">
        <v>106</v>
      </c>
      <c r="G184" s="131"/>
    </row>
    <row r="185" spans="1:7" x14ac:dyDescent="0.2">
      <c r="A185" s="119"/>
      <c r="B185" s="120"/>
      <c r="C185" s="120"/>
      <c r="D185" s="120" t="s">
        <v>183</v>
      </c>
      <c r="E185" s="133"/>
      <c r="F185" s="68" t="s">
        <v>106</v>
      </c>
      <c r="G185" s="131"/>
    </row>
    <row r="186" spans="1:7" x14ac:dyDescent="0.2">
      <c r="A186" s="119"/>
      <c r="B186" s="120"/>
      <c r="C186" s="120"/>
      <c r="D186" s="120" t="s">
        <v>184</v>
      </c>
      <c r="E186" s="133"/>
      <c r="F186" s="68" t="s">
        <v>106</v>
      </c>
      <c r="G186" s="131"/>
    </row>
    <row r="187" spans="1:7" x14ac:dyDescent="0.2">
      <c r="A187" s="119">
        <v>4</v>
      </c>
      <c r="B187" s="120" t="s">
        <v>185</v>
      </c>
      <c r="C187" s="120">
        <v>3</v>
      </c>
      <c r="D187" s="120"/>
      <c r="E187" s="133"/>
      <c r="F187" s="68" t="s">
        <v>106</v>
      </c>
      <c r="G187" s="131"/>
    </row>
    <row r="188" spans="1:7" x14ac:dyDescent="0.2">
      <c r="A188" s="119">
        <v>5</v>
      </c>
      <c r="B188" s="120" t="s">
        <v>186</v>
      </c>
      <c r="C188" s="120"/>
      <c r="D188" s="120" t="s">
        <v>187</v>
      </c>
      <c r="E188" s="133"/>
      <c r="F188" s="68" t="s">
        <v>106</v>
      </c>
      <c r="G188" s="131"/>
    </row>
    <row r="189" spans="1:7" ht="25.5" x14ac:dyDescent="0.2">
      <c r="A189" s="119">
        <v>6</v>
      </c>
      <c r="B189" s="120" t="s">
        <v>188</v>
      </c>
      <c r="C189" s="120" t="s">
        <v>189</v>
      </c>
      <c r="D189" s="120" t="s">
        <v>190</v>
      </c>
      <c r="E189" s="133"/>
      <c r="F189" s="68" t="s">
        <v>106</v>
      </c>
      <c r="G189" s="131"/>
    </row>
    <row r="190" spans="1:7" ht="38.25" x14ac:dyDescent="0.2">
      <c r="A190" s="119">
        <v>7</v>
      </c>
      <c r="B190" s="120" t="s">
        <v>191</v>
      </c>
      <c r="C190" s="120"/>
      <c r="D190" s="120" t="s">
        <v>251</v>
      </c>
      <c r="E190" s="133"/>
      <c r="F190" s="68" t="s">
        <v>106</v>
      </c>
      <c r="G190" s="131"/>
    </row>
    <row r="191" spans="1:7" ht="25.5" x14ac:dyDescent="0.2">
      <c r="A191" s="119">
        <v>8</v>
      </c>
      <c r="B191" s="120" t="s">
        <v>240</v>
      </c>
      <c r="C191" s="120">
        <v>1892</v>
      </c>
      <c r="D191" s="120" t="s">
        <v>242</v>
      </c>
      <c r="E191" s="133"/>
      <c r="F191" s="68" t="s">
        <v>106</v>
      </c>
      <c r="G191" s="131"/>
    </row>
    <row r="192" spans="1:7" ht="25.5" x14ac:dyDescent="0.2">
      <c r="A192" s="119">
        <v>9</v>
      </c>
      <c r="B192" s="120" t="s">
        <v>196</v>
      </c>
      <c r="C192" s="120"/>
      <c r="D192" s="120" t="s">
        <v>197</v>
      </c>
      <c r="E192" s="133"/>
      <c r="F192" s="68" t="s">
        <v>106</v>
      </c>
      <c r="G192" s="131"/>
    </row>
    <row r="193" spans="1:7" ht="25.5" x14ac:dyDescent="0.2">
      <c r="A193" s="119">
        <v>10</v>
      </c>
      <c r="B193" s="120" t="s">
        <v>198</v>
      </c>
      <c r="C193" s="120" t="s">
        <v>199</v>
      </c>
      <c r="D193" s="120"/>
      <c r="E193" s="133"/>
      <c r="F193" s="68" t="s">
        <v>106</v>
      </c>
      <c r="G193" s="131"/>
    </row>
    <row r="194" spans="1:7" ht="25.5" x14ac:dyDescent="0.2">
      <c r="A194" s="119">
        <v>11</v>
      </c>
      <c r="B194" s="120" t="s">
        <v>269</v>
      </c>
      <c r="C194" s="120"/>
      <c r="D194" s="120" t="s">
        <v>197</v>
      </c>
      <c r="E194" s="133"/>
      <c r="F194" s="68" t="s">
        <v>106</v>
      </c>
      <c r="G194" s="131"/>
    </row>
    <row r="195" spans="1:7" ht="25.5" x14ac:dyDescent="0.2">
      <c r="A195" s="119">
        <v>12</v>
      </c>
      <c r="B195" s="120" t="s">
        <v>201</v>
      </c>
      <c r="C195" s="120" t="s">
        <v>270</v>
      </c>
      <c r="D195" s="120"/>
      <c r="E195" s="133"/>
      <c r="F195" s="68" t="s">
        <v>106</v>
      </c>
      <c r="G195" s="131"/>
    </row>
    <row r="196" spans="1:7" x14ac:dyDescent="0.2">
      <c r="A196" s="119">
        <v>13</v>
      </c>
      <c r="B196" s="120" t="s">
        <v>271</v>
      </c>
      <c r="C196" s="120">
        <v>3</v>
      </c>
      <c r="D196" s="120"/>
      <c r="E196" s="133"/>
      <c r="F196" s="68" t="s">
        <v>106</v>
      </c>
      <c r="G196" s="131"/>
    </row>
    <row r="197" spans="1:7" ht="25.5" x14ac:dyDescent="0.2">
      <c r="A197" s="119">
        <v>14</v>
      </c>
      <c r="B197" s="120" t="s">
        <v>272</v>
      </c>
      <c r="C197" s="120"/>
      <c r="D197" s="120" t="s">
        <v>273</v>
      </c>
      <c r="E197" s="133" t="s">
        <v>274</v>
      </c>
      <c r="F197" s="68" t="s">
        <v>106</v>
      </c>
      <c r="G197" s="131"/>
    </row>
    <row r="198" spans="1:7" x14ac:dyDescent="0.2">
      <c r="A198" s="119">
        <v>15</v>
      </c>
      <c r="B198" s="120" t="s">
        <v>275</v>
      </c>
      <c r="C198" s="120"/>
      <c r="D198" s="120" t="s">
        <v>276</v>
      </c>
      <c r="E198" s="133"/>
      <c r="F198" s="68" t="s">
        <v>106</v>
      </c>
      <c r="G198" s="131"/>
    </row>
    <row r="199" spans="1:7" ht="25.5" x14ac:dyDescent="0.2">
      <c r="A199" s="119">
        <v>16</v>
      </c>
      <c r="B199" s="120" t="s">
        <v>206</v>
      </c>
      <c r="C199" s="120" t="s">
        <v>277</v>
      </c>
      <c r="D199" s="120" t="s">
        <v>208</v>
      </c>
      <c r="E199" s="133"/>
      <c r="F199" s="68" t="s">
        <v>106</v>
      </c>
      <c r="G199" s="131"/>
    </row>
    <row r="200" spans="1:7" ht="89.25" x14ac:dyDescent="0.2">
      <c r="A200" s="119">
        <v>17</v>
      </c>
      <c r="B200" s="120" t="s">
        <v>209</v>
      </c>
      <c r="C200" s="120"/>
      <c r="D200" s="120" t="s">
        <v>210</v>
      </c>
      <c r="E200" s="133" t="s">
        <v>278</v>
      </c>
      <c r="F200" s="68" t="s">
        <v>109</v>
      </c>
      <c r="G200" s="190" t="s">
        <v>279</v>
      </c>
    </row>
    <row r="201" spans="1:7" ht="48" x14ac:dyDescent="0.2">
      <c r="A201" s="119">
        <v>18</v>
      </c>
      <c r="B201" s="125" t="s">
        <v>159</v>
      </c>
      <c r="C201" s="125" t="s">
        <v>160</v>
      </c>
      <c r="D201" s="126" t="s">
        <v>161</v>
      </c>
      <c r="E201" s="121"/>
      <c r="F201" s="68" t="s">
        <v>106</v>
      </c>
      <c r="G201" s="123"/>
    </row>
    <row r="202" spans="1:7" ht="39.950000000000003" customHeight="1" x14ac:dyDescent="0.2">
      <c r="A202" s="119">
        <v>19</v>
      </c>
      <c r="B202" s="129" t="s">
        <v>217</v>
      </c>
      <c r="C202" s="150"/>
      <c r="D202" s="130" t="s">
        <v>218</v>
      </c>
      <c r="E202" s="165"/>
      <c r="F202" s="68" t="s">
        <v>106</v>
      </c>
      <c r="G202" s="131"/>
    </row>
    <row r="203" spans="1:7" x14ac:dyDescent="0.2">
      <c r="A203" s="119">
        <v>20</v>
      </c>
      <c r="B203" s="120"/>
      <c r="C203" s="120"/>
      <c r="D203" s="120"/>
      <c r="E203" s="133"/>
      <c r="F203" s="68"/>
      <c r="G203" s="190"/>
    </row>
    <row r="204" spans="1:7" x14ac:dyDescent="0.2">
      <c r="A204" s="119">
        <v>21</v>
      </c>
      <c r="B204" s="120" t="s">
        <v>221</v>
      </c>
      <c r="C204" s="120"/>
      <c r="D204" s="120" t="s">
        <v>222</v>
      </c>
      <c r="E204" s="133"/>
      <c r="F204" s="68" t="s">
        <v>106</v>
      </c>
      <c r="G204" s="131"/>
    </row>
    <row r="205" spans="1:7" ht="66" customHeight="1" x14ac:dyDescent="0.2">
      <c r="A205" s="119">
        <v>22</v>
      </c>
      <c r="B205" s="120"/>
      <c r="C205" s="120"/>
      <c r="D205" s="120" t="s">
        <v>223</v>
      </c>
      <c r="E205" s="133" t="s">
        <v>280</v>
      </c>
      <c r="F205" s="68" t="s">
        <v>106</v>
      </c>
      <c r="G205" s="131"/>
    </row>
    <row r="206" spans="1:7" ht="25.5" x14ac:dyDescent="0.2">
      <c r="A206" s="119">
        <v>23</v>
      </c>
      <c r="B206" s="120" t="s">
        <v>225</v>
      </c>
      <c r="C206" s="120"/>
      <c r="D206" s="120" t="s">
        <v>226</v>
      </c>
      <c r="E206" s="133"/>
      <c r="F206" s="68" t="s">
        <v>106</v>
      </c>
      <c r="G206" s="131"/>
    </row>
    <row r="207" spans="1:7" ht="38.25" x14ac:dyDescent="0.2">
      <c r="A207" s="119">
        <v>24</v>
      </c>
      <c r="B207" s="120" t="s">
        <v>227</v>
      </c>
      <c r="C207" s="120"/>
      <c r="D207" s="120" t="s">
        <v>228</v>
      </c>
      <c r="E207" s="133"/>
      <c r="F207" s="68" t="s">
        <v>106</v>
      </c>
      <c r="G207" s="131"/>
    </row>
    <row r="208" spans="1:7" ht="38.25" x14ac:dyDescent="0.2">
      <c r="A208" s="119"/>
      <c r="B208" s="120"/>
      <c r="C208" s="120"/>
      <c r="D208" s="120" t="s">
        <v>229</v>
      </c>
      <c r="E208" s="133"/>
      <c r="F208" s="68" t="s">
        <v>106</v>
      </c>
      <c r="G208" s="131"/>
    </row>
    <row r="209" spans="1:7" x14ac:dyDescent="0.2">
      <c r="A209" s="134"/>
      <c r="B209" s="135" t="s">
        <v>230</v>
      </c>
      <c r="C209" s="135"/>
      <c r="D209" s="136"/>
      <c r="E209" s="136"/>
      <c r="F209" s="162" t="s">
        <v>106</v>
      </c>
      <c r="G209" s="138"/>
    </row>
    <row r="213" spans="1:7" ht="15.75" x14ac:dyDescent="0.2">
      <c r="A213" s="411" t="s">
        <v>281</v>
      </c>
      <c r="B213" s="411"/>
      <c r="C213" s="411"/>
      <c r="D213" s="411"/>
      <c r="E213" s="411"/>
      <c r="F213" s="411"/>
      <c r="G213" s="411"/>
    </row>
    <row r="214" spans="1:7" ht="29.1" customHeight="1" x14ac:dyDescent="0.2">
      <c r="A214" s="85"/>
      <c r="B214" s="86" t="s">
        <v>131</v>
      </c>
      <c r="C214" s="412" t="s">
        <v>282</v>
      </c>
      <c r="D214" s="413"/>
      <c r="E214" s="414"/>
      <c r="F214" s="89" t="s">
        <v>133</v>
      </c>
      <c r="G214" s="90" t="s">
        <v>283</v>
      </c>
    </row>
    <row r="215" spans="1:7" x14ac:dyDescent="0.2">
      <c r="A215" s="92"/>
      <c r="B215" s="93" t="s">
        <v>135</v>
      </c>
      <c r="C215" s="396" t="s">
        <v>266</v>
      </c>
      <c r="D215" s="397"/>
      <c r="E215" s="397"/>
      <c r="F215" s="397"/>
      <c r="G215" s="398"/>
    </row>
    <row r="216" spans="1:7" x14ac:dyDescent="0.2">
      <c r="A216" s="95"/>
      <c r="B216" s="93" t="s">
        <v>137</v>
      </c>
      <c r="C216" s="396" t="s">
        <v>267</v>
      </c>
      <c r="D216" s="397"/>
      <c r="E216" s="397"/>
      <c r="F216" s="397"/>
      <c r="G216" s="398"/>
    </row>
    <row r="217" spans="1:7" x14ac:dyDescent="0.2">
      <c r="A217" s="95"/>
      <c r="B217" s="93" t="s">
        <v>139</v>
      </c>
      <c r="C217" s="399"/>
      <c r="D217" s="400"/>
      <c r="E217" s="400"/>
      <c r="F217" s="400"/>
      <c r="G217" s="401"/>
    </row>
    <row r="218" spans="1:7" x14ac:dyDescent="0.2">
      <c r="A218" s="97"/>
      <c r="B218" s="98" t="s">
        <v>141</v>
      </c>
      <c r="C218" s="402" t="s">
        <v>268</v>
      </c>
      <c r="D218" s="403"/>
      <c r="E218" s="403"/>
      <c r="F218" s="403"/>
      <c r="G218" s="404"/>
    </row>
    <row r="219" spans="1:7" x14ac:dyDescent="0.2">
      <c r="A219" s="101"/>
      <c r="B219" s="102" t="s">
        <v>143</v>
      </c>
      <c r="C219" s="405" t="s">
        <v>144</v>
      </c>
      <c r="D219" s="406"/>
      <c r="E219" s="407"/>
      <c r="F219" s="105" t="s">
        <v>145</v>
      </c>
      <c r="G219" s="106"/>
    </row>
    <row r="220" spans="1:7" x14ac:dyDescent="0.2">
      <c r="A220" s="108"/>
      <c r="B220" s="109" t="s">
        <v>146</v>
      </c>
      <c r="C220" s="408" t="s">
        <v>147</v>
      </c>
      <c r="D220" s="409"/>
      <c r="E220" s="410"/>
      <c r="F220" s="112" t="s">
        <v>148</v>
      </c>
      <c r="G220" s="113" t="s">
        <v>149</v>
      </c>
    </row>
    <row r="221" spans="1:7" ht="25.5" x14ac:dyDescent="0.2">
      <c r="A221" s="115" t="s">
        <v>150</v>
      </c>
      <c r="B221" s="116" t="s">
        <v>151</v>
      </c>
      <c r="C221" s="116" t="s">
        <v>235</v>
      </c>
      <c r="D221" s="116" t="s">
        <v>153</v>
      </c>
      <c r="E221" s="116" t="s">
        <v>236</v>
      </c>
      <c r="F221" s="117" t="s">
        <v>113</v>
      </c>
      <c r="G221" s="118" t="s">
        <v>155</v>
      </c>
    </row>
    <row r="222" spans="1:7" x14ac:dyDescent="0.2">
      <c r="A222" s="119">
        <v>1</v>
      </c>
      <c r="B222" s="125" t="s">
        <v>156</v>
      </c>
      <c r="C222" s="125"/>
      <c r="D222" s="126" t="s">
        <v>157</v>
      </c>
      <c r="E222" s="121" t="s">
        <v>158</v>
      </c>
      <c r="F222" s="68" t="s">
        <v>106</v>
      </c>
      <c r="G222" s="122"/>
    </row>
    <row r="223" spans="1:7" ht="48" x14ac:dyDescent="0.2">
      <c r="A223" s="119">
        <v>2</v>
      </c>
      <c r="B223" s="125" t="s">
        <v>159</v>
      </c>
      <c r="C223" s="125" t="s">
        <v>160</v>
      </c>
      <c r="D223" s="126" t="s">
        <v>161</v>
      </c>
      <c r="E223" s="121"/>
      <c r="F223" s="68" t="s">
        <v>106</v>
      </c>
      <c r="G223" s="123"/>
    </row>
    <row r="224" spans="1:7" ht="24" x14ac:dyDescent="0.2">
      <c r="A224" s="119">
        <v>3</v>
      </c>
      <c r="B224" s="150" t="s">
        <v>162</v>
      </c>
      <c r="C224" s="150"/>
      <c r="D224" s="130" t="s">
        <v>163</v>
      </c>
      <c r="E224" s="165"/>
      <c r="F224" s="68" t="s">
        <v>106</v>
      </c>
      <c r="G224" s="131"/>
    </row>
    <row r="225" spans="1:7" x14ac:dyDescent="0.2">
      <c r="A225" s="119"/>
      <c r="B225" s="150"/>
      <c r="C225" s="150">
        <v>1098490</v>
      </c>
      <c r="D225" s="74" t="s">
        <v>164</v>
      </c>
      <c r="E225" s="151"/>
      <c r="F225" s="68" t="s">
        <v>106</v>
      </c>
      <c r="G225" s="131"/>
    </row>
    <row r="226" spans="1:7" x14ac:dyDescent="0.2">
      <c r="A226" s="119"/>
      <c r="B226" s="142"/>
      <c r="C226" s="120" t="s">
        <v>165</v>
      </c>
      <c r="D226" s="120" t="s">
        <v>166</v>
      </c>
      <c r="E226" s="133"/>
      <c r="F226" s="68" t="s">
        <v>106</v>
      </c>
      <c r="G226" s="131"/>
    </row>
    <row r="227" spans="1:7" x14ac:dyDescent="0.2">
      <c r="A227" s="119"/>
      <c r="B227" s="142"/>
      <c r="C227" s="120"/>
      <c r="D227" s="120" t="s">
        <v>167</v>
      </c>
      <c r="E227" s="133"/>
      <c r="F227" s="68" t="s">
        <v>106</v>
      </c>
      <c r="G227" s="131"/>
    </row>
    <row r="228" spans="1:7" x14ac:dyDescent="0.2">
      <c r="A228" s="119"/>
      <c r="B228" s="142"/>
      <c r="C228" s="120">
        <v>0</v>
      </c>
      <c r="D228" s="120" t="s">
        <v>168</v>
      </c>
      <c r="E228" s="133"/>
      <c r="F228" s="68" t="s">
        <v>106</v>
      </c>
      <c r="G228" s="131"/>
    </row>
    <row r="229" spans="1:7" x14ac:dyDescent="0.2">
      <c r="A229" s="119"/>
      <c r="B229" s="142"/>
      <c r="C229" s="120">
        <v>0.85099999999999998</v>
      </c>
      <c r="D229" s="120" t="s">
        <v>169</v>
      </c>
      <c r="E229" s="133"/>
      <c r="F229" s="68" t="s">
        <v>106</v>
      </c>
      <c r="G229" s="131"/>
    </row>
    <row r="230" spans="1:7" ht="76.5" x14ac:dyDescent="0.2">
      <c r="A230" s="119"/>
      <c r="B230" s="142"/>
      <c r="C230" s="120" t="s">
        <v>170</v>
      </c>
      <c r="D230" s="120" t="s">
        <v>171</v>
      </c>
      <c r="E230" s="133"/>
      <c r="F230" s="68" t="s">
        <v>106</v>
      </c>
      <c r="G230" s="190"/>
    </row>
    <row r="231" spans="1:7" ht="25.5" x14ac:dyDescent="0.2">
      <c r="A231" s="119"/>
      <c r="B231" s="142"/>
      <c r="C231" s="120" t="s">
        <v>172</v>
      </c>
      <c r="D231" s="120" t="s">
        <v>173</v>
      </c>
      <c r="E231" s="133"/>
      <c r="F231" s="68" t="s">
        <v>106</v>
      </c>
      <c r="G231" s="131"/>
    </row>
    <row r="232" spans="1:7" ht="25.5" x14ac:dyDescent="0.2">
      <c r="A232" s="119"/>
      <c r="B232" s="120"/>
      <c r="C232" s="120" t="s">
        <v>172</v>
      </c>
      <c r="D232" s="120" t="s">
        <v>174</v>
      </c>
      <c r="E232" s="133"/>
      <c r="F232" s="68" t="s">
        <v>106</v>
      </c>
      <c r="G232" s="131"/>
    </row>
    <row r="233" spans="1:7" ht="25.5" x14ac:dyDescent="0.2">
      <c r="A233" s="119"/>
      <c r="B233" s="120"/>
      <c r="C233" s="120" t="s">
        <v>175</v>
      </c>
      <c r="D233" s="120" t="s">
        <v>176</v>
      </c>
      <c r="E233" s="133"/>
      <c r="F233" s="68" t="s">
        <v>106</v>
      </c>
      <c r="G233" s="131"/>
    </row>
    <row r="234" spans="1:7" x14ac:dyDescent="0.2">
      <c r="A234" s="119"/>
      <c r="B234" s="120"/>
      <c r="C234" s="120" t="s">
        <v>175</v>
      </c>
      <c r="D234" s="120" t="s">
        <v>177</v>
      </c>
      <c r="E234" s="133"/>
      <c r="F234" s="68" t="s">
        <v>106</v>
      </c>
      <c r="G234" s="131"/>
    </row>
    <row r="235" spans="1:7" ht="25.5" x14ac:dyDescent="0.2">
      <c r="A235" s="119"/>
      <c r="B235" s="120"/>
      <c r="C235" s="120" t="s">
        <v>178</v>
      </c>
      <c r="D235" s="120" t="s">
        <v>179</v>
      </c>
      <c r="E235" s="133"/>
      <c r="F235" s="68" t="s">
        <v>106</v>
      </c>
      <c r="G235" s="131"/>
    </row>
    <row r="236" spans="1:7" ht="25.5" x14ac:dyDescent="0.2">
      <c r="A236" s="119"/>
      <c r="B236" s="120"/>
      <c r="C236" s="120" t="s">
        <v>178</v>
      </c>
      <c r="D236" s="120" t="s">
        <v>180</v>
      </c>
      <c r="E236" s="133"/>
      <c r="F236" s="68" t="s">
        <v>106</v>
      </c>
      <c r="G236" s="131"/>
    </row>
    <row r="237" spans="1:7" x14ac:dyDescent="0.2">
      <c r="A237" s="119"/>
      <c r="B237" s="120"/>
      <c r="C237" s="120">
        <v>4</v>
      </c>
      <c r="D237" s="120" t="s">
        <v>181</v>
      </c>
      <c r="E237" s="133"/>
      <c r="F237" s="68" t="s">
        <v>106</v>
      </c>
      <c r="G237" s="131"/>
    </row>
    <row r="238" spans="1:7" x14ac:dyDescent="0.2">
      <c r="A238" s="119"/>
      <c r="B238" s="120"/>
      <c r="C238" s="120"/>
      <c r="D238" s="120" t="s">
        <v>182</v>
      </c>
      <c r="E238" s="133"/>
      <c r="F238" s="68" t="s">
        <v>106</v>
      </c>
      <c r="G238" s="131"/>
    </row>
    <row r="239" spans="1:7" x14ac:dyDescent="0.2">
      <c r="A239" s="119"/>
      <c r="B239" s="120"/>
      <c r="C239" s="120"/>
      <c r="D239" s="120" t="s">
        <v>183</v>
      </c>
      <c r="E239" s="133"/>
      <c r="F239" s="68" t="s">
        <v>106</v>
      </c>
      <c r="G239" s="131"/>
    </row>
    <row r="240" spans="1:7" x14ac:dyDescent="0.2">
      <c r="A240" s="119"/>
      <c r="B240" s="120"/>
      <c r="C240" s="120"/>
      <c r="D240" s="120" t="s">
        <v>184</v>
      </c>
      <c r="E240" s="133"/>
      <c r="F240" s="68" t="s">
        <v>106</v>
      </c>
      <c r="G240" s="131"/>
    </row>
    <row r="241" spans="1:7" x14ac:dyDescent="0.2">
      <c r="A241" s="119">
        <v>4</v>
      </c>
      <c r="B241" s="120" t="s">
        <v>185</v>
      </c>
      <c r="C241" s="120">
        <v>3</v>
      </c>
      <c r="D241" s="120"/>
      <c r="E241" s="133"/>
      <c r="F241" s="68" t="s">
        <v>106</v>
      </c>
      <c r="G241" s="131"/>
    </row>
    <row r="242" spans="1:7" x14ac:dyDescent="0.2">
      <c r="A242" s="119">
        <v>5</v>
      </c>
      <c r="B242" s="120" t="s">
        <v>186</v>
      </c>
      <c r="C242" s="120"/>
      <c r="D242" s="120" t="s">
        <v>187</v>
      </c>
      <c r="E242" s="133"/>
      <c r="F242" s="68" t="s">
        <v>106</v>
      </c>
      <c r="G242" s="131"/>
    </row>
    <row r="243" spans="1:7" ht="25.5" x14ac:dyDescent="0.2">
      <c r="A243" s="119">
        <v>6</v>
      </c>
      <c r="B243" s="120" t="s">
        <v>188</v>
      </c>
      <c r="C243" s="120" t="s">
        <v>189</v>
      </c>
      <c r="D243" s="120" t="s">
        <v>190</v>
      </c>
      <c r="E243" s="133"/>
      <c r="F243" s="68" t="s">
        <v>106</v>
      </c>
      <c r="G243" s="131"/>
    </row>
    <row r="244" spans="1:7" ht="38.25" x14ac:dyDescent="0.2">
      <c r="A244" s="119">
        <v>7</v>
      </c>
      <c r="B244" s="120" t="s">
        <v>191</v>
      </c>
      <c r="C244" s="120"/>
      <c r="D244" s="120" t="s">
        <v>251</v>
      </c>
      <c r="E244" s="133"/>
      <c r="F244" s="68" t="s">
        <v>106</v>
      </c>
      <c r="G244" s="131"/>
    </row>
    <row r="245" spans="1:7" ht="25.5" x14ac:dyDescent="0.2">
      <c r="A245" s="119">
        <v>8</v>
      </c>
      <c r="B245" s="120" t="s">
        <v>240</v>
      </c>
      <c r="C245" s="120">
        <v>1892</v>
      </c>
      <c r="D245" s="120" t="s">
        <v>242</v>
      </c>
      <c r="E245" s="133"/>
      <c r="F245" s="68" t="s">
        <v>106</v>
      </c>
      <c r="G245" s="131"/>
    </row>
    <row r="246" spans="1:7" ht="38.25" x14ac:dyDescent="0.2">
      <c r="A246" s="119"/>
      <c r="B246" s="120" t="s">
        <v>284</v>
      </c>
      <c r="C246" s="120" t="s">
        <v>285</v>
      </c>
      <c r="D246" s="120" t="s">
        <v>285</v>
      </c>
      <c r="E246" s="133"/>
      <c r="F246" s="68"/>
      <c r="G246" s="131"/>
    </row>
    <row r="247" spans="1:7" x14ac:dyDescent="0.2">
      <c r="A247" s="119"/>
      <c r="B247" s="120"/>
      <c r="C247" s="120"/>
      <c r="D247" s="120"/>
      <c r="E247" s="133"/>
      <c r="F247" s="68"/>
      <c r="G247" s="131"/>
    </row>
    <row r="248" spans="1:7" ht="25.5" x14ac:dyDescent="0.2">
      <c r="A248" s="119">
        <v>9</v>
      </c>
      <c r="B248" s="120" t="s">
        <v>196</v>
      </c>
      <c r="C248" s="120"/>
      <c r="D248" s="120" t="s">
        <v>197</v>
      </c>
      <c r="E248" s="133"/>
      <c r="F248" s="68" t="s">
        <v>106</v>
      </c>
      <c r="G248" s="131"/>
    </row>
    <row r="249" spans="1:7" ht="25.5" x14ac:dyDescent="0.2">
      <c r="A249" s="119">
        <v>10</v>
      </c>
      <c r="B249" s="120" t="s">
        <v>198</v>
      </c>
      <c r="C249" s="120" t="s">
        <v>199</v>
      </c>
      <c r="D249" s="120"/>
      <c r="E249" s="133"/>
      <c r="F249" s="68" t="s">
        <v>106</v>
      </c>
      <c r="G249" s="131"/>
    </row>
    <row r="250" spans="1:7" x14ac:dyDescent="0.2">
      <c r="A250" s="119">
        <v>15</v>
      </c>
      <c r="B250" s="120" t="s">
        <v>204</v>
      </c>
      <c r="C250" s="120"/>
      <c r="D250" s="120" t="s">
        <v>276</v>
      </c>
      <c r="E250" s="133"/>
      <c r="F250" s="68" t="s">
        <v>106</v>
      </c>
      <c r="G250" s="131"/>
    </row>
    <row r="251" spans="1:7" ht="25.5" x14ac:dyDescent="0.2">
      <c r="A251" s="119">
        <v>16</v>
      </c>
      <c r="B251" s="120" t="s">
        <v>206</v>
      </c>
      <c r="C251" s="120" t="s">
        <v>207</v>
      </c>
      <c r="D251" s="120" t="s">
        <v>208</v>
      </c>
      <c r="E251" s="133"/>
      <c r="F251" s="68" t="s">
        <v>106</v>
      </c>
      <c r="G251" s="131"/>
    </row>
    <row r="252" spans="1:7" ht="89.25" x14ac:dyDescent="0.2">
      <c r="A252" s="119">
        <v>17</v>
      </c>
      <c r="B252" s="120" t="s">
        <v>209</v>
      </c>
      <c r="C252" s="120"/>
      <c r="D252" s="120" t="s">
        <v>210</v>
      </c>
      <c r="E252" s="133" t="s">
        <v>278</v>
      </c>
      <c r="F252" s="68" t="s">
        <v>109</v>
      </c>
      <c r="G252" s="190" t="s">
        <v>286</v>
      </c>
    </row>
    <row r="253" spans="1:7" ht="48" x14ac:dyDescent="0.2">
      <c r="A253" s="119">
        <v>18</v>
      </c>
      <c r="B253" s="125" t="s">
        <v>159</v>
      </c>
      <c r="C253" s="125" t="s">
        <v>160</v>
      </c>
      <c r="D253" s="126" t="s">
        <v>161</v>
      </c>
      <c r="E253" s="121"/>
      <c r="F253" s="68" t="s">
        <v>106</v>
      </c>
      <c r="G253" s="190"/>
    </row>
    <row r="254" spans="1:7" ht="36" x14ac:dyDescent="0.2">
      <c r="A254" s="119">
        <v>19</v>
      </c>
      <c r="B254" s="129" t="s">
        <v>217</v>
      </c>
      <c r="C254" s="150"/>
      <c r="D254" s="130" t="s">
        <v>218</v>
      </c>
      <c r="E254" s="165"/>
      <c r="F254" s="68" t="s">
        <v>106</v>
      </c>
      <c r="G254" s="190"/>
    </row>
    <row r="255" spans="1:7" x14ac:dyDescent="0.2">
      <c r="A255" s="119">
        <v>18</v>
      </c>
      <c r="B255" s="120" t="s">
        <v>221</v>
      </c>
      <c r="C255" s="120"/>
      <c r="D255" s="120" t="s">
        <v>222</v>
      </c>
      <c r="E255" s="133"/>
      <c r="F255" s="68" t="s">
        <v>106</v>
      </c>
      <c r="G255" s="131"/>
    </row>
    <row r="256" spans="1:7" ht="25.5" x14ac:dyDescent="0.2">
      <c r="A256" s="119"/>
      <c r="B256" s="120"/>
      <c r="C256" s="120"/>
      <c r="D256" s="120" t="s">
        <v>223</v>
      </c>
      <c r="E256" s="133" t="s">
        <v>224</v>
      </c>
      <c r="F256" s="68" t="s">
        <v>106</v>
      </c>
      <c r="G256" s="131"/>
    </row>
    <row r="257" spans="1:7" ht="25.5" x14ac:dyDescent="0.2">
      <c r="A257" s="119">
        <v>19</v>
      </c>
      <c r="B257" s="120" t="s">
        <v>225</v>
      </c>
      <c r="C257" s="120"/>
      <c r="D257" s="120" t="s">
        <v>226</v>
      </c>
      <c r="E257" s="133"/>
      <c r="F257" s="68" t="s">
        <v>106</v>
      </c>
      <c r="G257" s="131"/>
    </row>
    <row r="258" spans="1:7" ht="38.25" x14ac:dyDescent="0.2">
      <c r="A258" s="119">
        <v>20</v>
      </c>
      <c r="B258" s="120" t="s">
        <v>227</v>
      </c>
      <c r="C258" s="120"/>
      <c r="D258" s="120" t="s">
        <v>228</v>
      </c>
      <c r="E258" s="133"/>
      <c r="F258" s="68" t="s">
        <v>106</v>
      </c>
      <c r="G258" s="131"/>
    </row>
    <row r="259" spans="1:7" ht="38.25" x14ac:dyDescent="0.2">
      <c r="A259" s="119"/>
      <c r="B259" s="120"/>
      <c r="C259" s="120"/>
      <c r="D259" s="120" t="s">
        <v>229</v>
      </c>
      <c r="E259" s="133"/>
      <c r="F259" s="68" t="s">
        <v>106</v>
      </c>
      <c r="G259" s="131"/>
    </row>
    <row r="260" spans="1:7" x14ac:dyDescent="0.2">
      <c r="A260" s="134"/>
      <c r="B260" s="135" t="s">
        <v>230</v>
      </c>
      <c r="C260" s="135"/>
      <c r="D260" s="136"/>
      <c r="E260" s="136"/>
      <c r="F260" s="162" t="s">
        <v>106</v>
      </c>
      <c r="G260" s="138"/>
    </row>
    <row r="263" spans="1:7" ht="15.75" x14ac:dyDescent="0.2">
      <c r="A263" s="411" t="s">
        <v>287</v>
      </c>
      <c r="B263" s="411"/>
      <c r="C263" s="411"/>
      <c r="D263" s="411"/>
      <c r="E263" s="411"/>
      <c r="F263" s="411"/>
      <c r="G263" s="411"/>
    </row>
    <row r="264" spans="1:7" ht="30.95" customHeight="1" x14ac:dyDescent="0.2">
      <c r="A264" s="85"/>
      <c r="B264" s="86" t="s">
        <v>131</v>
      </c>
      <c r="C264" s="412" t="s">
        <v>288</v>
      </c>
      <c r="D264" s="413"/>
      <c r="E264" s="414"/>
      <c r="F264" s="89" t="s">
        <v>133</v>
      </c>
      <c r="G264" s="90" t="s">
        <v>289</v>
      </c>
    </row>
    <row r="265" spans="1:7" x14ac:dyDescent="0.2">
      <c r="A265" s="92"/>
      <c r="B265" s="93" t="s">
        <v>135</v>
      </c>
      <c r="C265" s="396"/>
      <c r="D265" s="397"/>
      <c r="E265" s="397"/>
      <c r="F265" s="397"/>
      <c r="G265" s="398"/>
    </row>
    <row r="266" spans="1:7" x14ac:dyDescent="0.2">
      <c r="A266" s="95"/>
      <c r="B266" s="93" t="s">
        <v>137</v>
      </c>
      <c r="C266" s="396"/>
      <c r="D266" s="397"/>
      <c r="E266" s="397"/>
      <c r="F266" s="397"/>
      <c r="G266" s="398"/>
    </row>
    <row r="267" spans="1:7" x14ac:dyDescent="0.2">
      <c r="A267" s="95"/>
      <c r="B267" s="93" t="s">
        <v>139</v>
      </c>
      <c r="C267" s="399"/>
      <c r="D267" s="400"/>
      <c r="E267" s="400"/>
      <c r="F267" s="400"/>
      <c r="G267" s="401"/>
    </row>
    <row r="268" spans="1:7" x14ac:dyDescent="0.2">
      <c r="A268" s="97"/>
      <c r="B268" s="98" t="s">
        <v>141</v>
      </c>
      <c r="C268" s="402" t="s">
        <v>290</v>
      </c>
      <c r="D268" s="403"/>
      <c r="E268" s="403"/>
      <c r="F268" s="403"/>
      <c r="G268" s="404"/>
    </row>
    <row r="269" spans="1:7" x14ac:dyDescent="0.2">
      <c r="A269" s="101"/>
      <c r="B269" s="102" t="s">
        <v>143</v>
      </c>
      <c r="C269" s="405" t="s">
        <v>144</v>
      </c>
      <c r="D269" s="406"/>
      <c r="E269" s="407"/>
      <c r="F269" s="105" t="s">
        <v>145</v>
      </c>
      <c r="G269" s="106"/>
    </row>
    <row r="270" spans="1:7" x14ac:dyDescent="0.2">
      <c r="A270" s="108"/>
      <c r="B270" s="109" t="s">
        <v>146</v>
      </c>
      <c r="C270" s="408" t="s">
        <v>147</v>
      </c>
      <c r="D270" s="409"/>
      <c r="E270" s="410"/>
      <c r="F270" s="112" t="s">
        <v>148</v>
      </c>
      <c r="G270" s="113" t="s">
        <v>149</v>
      </c>
    </row>
    <row r="271" spans="1:7" ht="25.5" x14ac:dyDescent="0.2">
      <c r="A271" s="115" t="s">
        <v>150</v>
      </c>
      <c r="B271" s="116" t="s">
        <v>151</v>
      </c>
      <c r="C271" s="116" t="s">
        <v>235</v>
      </c>
      <c r="D271" s="116" t="s">
        <v>153</v>
      </c>
      <c r="E271" s="116" t="s">
        <v>236</v>
      </c>
      <c r="F271" s="117" t="s">
        <v>113</v>
      </c>
      <c r="G271" s="118" t="s">
        <v>155</v>
      </c>
    </row>
    <row r="272" spans="1:7" x14ac:dyDescent="0.2">
      <c r="A272" s="119">
        <v>1</v>
      </c>
      <c r="B272" s="125" t="s">
        <v>156</v>
      </c>
      <c r="C272" s="125"/>
      <c r="D272" s="126" t="s">
        <v>157</v>
      </c>
      <c r="E272" s="121" t="s">
        <v>158</v>
      </c>
      <c r="F272" s="68" t="s">
        <v>106</v>
      </c>
      <c r="G272" s="122"/>
    </row>
    <row r="273" spans="1:7" ht="48" x14ac:dyDescent="0.2">
      <c r="A273" s="119">
        <v>2</v>
      </c>
      <c r="B273" s="125" t="s">
        <v>159</v>
      </c>
      <c r="C273" s="125" t="s">
        <v>160</v>
      </c>
      <c r="D273" s="126" t="s">
        <v>161</v>
      </c>
      <c r="E273" s="121"/>
      <c r="F273" s="68" t="s">
        <v>106</v>
      </c>
      <c r="G273" s="123"/>
    </row>
    <row r="274" spans="1:7" ht="24" x14ac:dyDescent="0.2">
      <c r="A274" s="119">
        <v>3</v>
      </c>
      <c r="B274" s="150" t="s">
        <v>162</v>
      </c>
      <c r="C274" s="150"/>
      <c r="D274" s="130" t="s">
        <v>163</v>
      </c>
      <c r="E274" s="165"/>
      <c r="F274" s="68" t="s">
        <v>106</v>
      </c>
      <c r="G274" s="131"/>
    </row>
    <row r="275" spans="1:7" x14ac:dyDescent="0.2">
      <c r="A275" s="119"/>
      <c r="B275" s="150"/>
      <c r="C275" s="150">
        <v>1098490</v>
      </c>
      <c r="D275" s="74" t="s">
        <v>164</v>
      </c>
      <c r="E275" s="151"/>
      <c r="F275" s="68" t="s">
        <v>106</v>
      </c>
      <c r="G275" s="131"/>
    </row>
    <row r="276" spans="1:7" x14ac:dyDescent="0.2">
      <c r="A276" s="119"/>
      <c r="B276" s="142"/>
      <c r="C276" s="120" t="s">
        <v>165</v>
      </c>
      <c r="D276" s="120" t="s">
        <v>166</v>
      </c>
      <c r="E276" s="133"/>
      <c r="F276" s="68" t="s">
        <v>106</v>
      </c>
      <c r="G276" s="131"/>
    </row>
    <row r="277" spans="1:7" x14ac:dyDescent="0.2">
      <c r="A277" s="119"/>
      <c r="B277" s="142"/>
      <c r="C277" s="120"/>
      <c r="D277" s="120" t="s">
        <v>167</v>
      </c>
      <c r="E277" s="133"/>
      <c r="F277" s="68" t="s">
        <v>106</v>
      </c>
      <c r="G277" s="131"/>
    </row>
    <row r="278" spans="1:7" x14ac:dyDescent="0.2">
      <c r="A278" s="119"/>
      <c r="B278" s="142"/>
      <c r="C278" s="120">
        <v>0</v>
      </c>
      <c r="D278" s="120" t="s">
        <v>168</v>
      </c>
      <c r="E278" s="133"/>
      <c r="F278" s="68" t="s">
        <v>106</v>
      </c>
      <c r="G278" s="131"/>
    </row>
    <row r="279" spans="1:7" x14ac:dyDescent="0.2">
      <c r="A279" s="119"/>
      <c r="B279" s="142"/>
      <c r="C279" s="120">
        <v>0.85099999999999998</v>
      </c>
      <c r="D279" s="120" t="s">
        <v>169</v>
      </c>
      <c r="E279" s="133"/>
      <c r="F279" s="68" t="s">
        <v>106</v>
      </c>
      <c r="G279" s="131"/>
    </row>
    <row r="280" spans="1:7" ht="76.5" x14ac:dyDescent="0.2">
      <c r="A280" s="119"/>
      <c r="B280" s="142"/>
      <c r="C280" s="120" t="s">
        <v>170</v>
      </c>
      <c r="D280" s="120" t="s">
        <v>171</v>
      </c>
      <c r="E280" s="133"/>
      <c r="F280" s="68" t="s">
        <v>106</v>
      </c>
      <c r="G280" s="190"/>
    </row>
    <row r="281" spans="1:7" ht="25.5" x14ac:dyDescent="0.2">
      <c r="A281" s="119"/>
      <c r="B281" s="142"/>
      <c r="C281" s="120" t="s">
        <v>172</v>
      </c>
      <c r="D281" s="120" t="s">
        <v>173</v>
      </c>
      <c r="E281" s="133"/>
      <c r="F281" s="68" t="s">
        <v>106</v>
      </c>
      <c r="G281" s="131"/>
    </row>
    <row r="282" spans="1:7" ht="25.5" x14ac:dyDescent="0.2">
      <c r="A282" s="119"/>
      <c r="B282" s="120"/>
      <c r="C282" s="120" t="s">
        <v>172</v>
      </c>
      <c r="D282" s="120" t="s">
        <v>174</v>
      </c>
      <c r="E282" s="133"/>
      <c r="F282" s="68" t="s">
        <v>106</v>
      </c>
      <c r="G282" s="131"/>
    </row>
    <row r="283" spans="1:7" ht="25.5" x14ac:dyDescent="0.2">
      <c r="A283" s="119"/>
      <c r="B283" s="120"/>
      <c r="C283" s="120" t="s">
        <v>175</v>
      </c>
      <c r="D283" s="120" t="s">
        <v>176</v>
      </c>
      <c r="E283" s="133"/>
      <c r="F283" s="68" t="s">
        <v>106</v>
      </c>
      <c r="G283" s="131"/>
    </row>
    <row r="284" spans="1:7" x14ac:dyDescent="0.2">
      <c r="A284" s="119"/>
      <c r="B284" s="120"/>
      <c r="C284" s="120" t="s">
        <v>175</v>
      </c>
      <c r="D284" s="120" t="s">
        <v>177</v>
      </c>
      <c r="E284" s="133"/>
      <c r="F284" s="68" t="s">
        <v>106</v>
      </c>
      <c r="G284" s="131"/>
    </row>
    <row r="285" spans="1:7" ht="25.5" x14ac:dyDescent="0.2">
      <c r="A285" s="119"/>
      <c r="B285" s="120"/>
      <c r="C285" s="120" t="s">
        <v>178</v>
      </c>
      <c r="D285" s="120" t="s">
        <v>179</v>
      </c>
      <c r="E285" s="133"/>
      <c r="F285" s="68" t="s">
        <v>106</v>
      </c>
      <c r="G285" s="131"/>
    </row>
    <row r="286" spans="1:7" ht="25.5" x14ac:dyDescent="0.2">
      <c r="A286" s="119"/>
      <c r="B286" s="120"/>
      <c r="C286" s="120" t="s">
        <v>178</v>
      </c>
      <c r="D286" s="120" t="s">
        <v>180</v>
      </c>
      <c r="E286" s="133"/>
      <c r="F286" s="68" t="s">
        <v>106</v>
      </c>
      <c r="G286" s="131"/>
    </row>
    <row r="287" spans="1:7" x14ac:dyDescent="0.2">
      <c r="A287" s="119"/>
      <c r="B287" s="120"/>
      <c r="C287" s="120">
        <v>4</v>
      </c>
      <c r="D287" s="120" t="s">
        <v>181</v>
      </c>
      <c r="E287" s="133"/>
      <c r="F287" s="68" t="s">
        <v>106</v>
      </c>
      <c r="G287" s="131"/>
    </row>
    <row r="288" spans="1:7" x14ac:dyDescent="0.2">
      <c r="A288" s="119"/>
      <c r="B288" s="120"/>
      <c r="C288" s="120"/>
      <c r="D288" s="120" t="s">
        <v>182</v>
      </c>
      <c r="E288" s="133"/>
      <c r="F288" s="68" t="s">
        <v>106</v>
      </c>
      <c r="G288" s="131"/>
    </row>
    <row r="289" spans="1:7" x14ac:dyDescent="0.2">
      <c r="A289" s="119"/>
      <c r="B289" s="120"/>
      <c r="C289" s="120"/>
      <c r="D289" s="120" t="s">
        <v>183</v>
      </c>
      <c r="E289" s="133"/>
      <c r="F289" s="68" t="s">
        <v>106</v>
      </c>
      <c r="G289" s="131"/>
    </row>
    <row r="290" spans="1:7" x14ac:dyDescent="0.2">
      <c r="A290" s="119"/>
      <c r="B290" s="120"/>
      <c r="C290" s="120"/>
      <c r="D290" s="120" t="s">
        <v>184</v>
      </c>
      <c r="E290" s="133"/>
      <c r="F290" s="68" t="s">
        <v>106</v>
      </c>
      <c r="G290" s="131"/>
    </row>
    <row r="291" spans="1:7" x14ac:dyDescent="0.2">
      <c r="A291" s="119">
        <v>4</v>
      </c>
      <c r="B291" s="120" t="s">
        <v>185</v>
      </c>
      <c r="C291" s="120">
        <v>3</v>
      </c>
      <c r="D291" s="120"/>
      <c r="E291" s="133"/>
      <c r="F291" s="68" t="s">
        <v>106</v>
      </c>
      <c r="G291" s="131"/>
    </row>
    <row r="292" spans="1:7" x14ac:dyDescent="0.2">
      <c r="A292" s="119">
        <v>5</v>
      </c>
      <c r="B292" s="120" t="s">
        <v>186</v>
      </c>
      <c r="C292" s="120"/>
      <c r="D292" s="120" t="s">
        <v>187</v>
      </c>
      <c r="E292" s="133"/>
      <c r="F292" s="68" t="s">
        <v>106</v>
      </c>
      <c r="G292" s="131"/>
    </row>
    <row r="293" spans="1:7" ht="25.5" x14ac:dyDescent="0.2">
      <c r="A293" s="119">
        <v>6</v>
      </c>
      <c r="B293" s="120" t="s">
        <v>188</v>
      </c>
      <c r="C293" s="120" t="s">
        <v>189</v>
      </c>
      <c r="D293" s="120" t="s">
        <v>190</v>
      </c>
      <c r="E293" s="133"/>
      <c r="F293" s="68" t="s">
        <v>106</v>
      </c>
      <c r="G293" s="131"/>
    </row>
    <row r="294" spans="1:7" ht="25.5" x14ac:dyDescent="0.2">
      <c r="A294" s="119">
        <v>7</v>
      </c>
      <c r="B294" s="120" t="s">
        <v>291</v>
      </c>
      <c r="C294" s="120" t="s">
        <v>292</v>
      </c>
      <c r="D294" s="120" t="s">
        <v>285</v>
      </c>
      <c r="E294" s="133" t="s">
        <v>285</v>
      </c>
      <c r="F294" s="68" t="s">
        <v>106</v>
      </c>
      <c r="G294" s="131"/>
    </row>
    <row r="295" spans="1:7" x14ac:dyDescent="0.2">
      <c r="A295" s="119">
        <v>8</v>
      </c>
      <c r="B295" s="120" t="s">
        <v>191</v>
      </c>
      <c r="C295" s="120"/>
      <c r="D295" s="120" t="s">
        <v>293</v>
      </c>
      <c r="E295" s="133"/>
      <c r="F295" s="68" t="s">
        <v>106</v>
      </c>
      <c r="G295" s="131"/>
    </row>
    <row r="296" spans="1:7" ht="25.5" x14ac:dyDescent="0.2">
      <c r="A296" s="119">
        <v>9</v>
      </c>
      <c r="B296" s="120" t="s">
        <v>240</v>
      </c>
      <c r="C296" s="120">
        <v>1892</v>
      </c>
      <c r="D296" s="120" t="s">
        <v>242</v>
      </c>
      <c r="E296" s="133"/>
      <c r="F296" s="68" t="s">
        <v>106</v>
      </c>
      <c r="G296" s="131"/>
    </row>
    <row r="297" spans="1:7" ht="25.5" x14ac:dyDescent="0.2">
      <c r="A297" s="119">
        <v>10</v>
      </c>
      <c r="B297" s="120" t="s">
        <v>196</v>
      </c>
      <c r="C297" s="120"/>
      <c r="D297" s="120" t="s">
        <v>197</v>
      </c>
      <c r="E297" s="133"/>
      <c r="F297" s="68" t="s">
        <v>106</v>
      </c>
      <c r="G297" s="131"/>
    </row>
    <row r="298" spans="1:7" ht="25.5" x14ac:dyDescent="0.2">
      <c r="A298" s="119">
        <v>11</v>
      </c>
      <c r="B298" s="120" t="s">
        <v>198</v>
      </c>
      <c r="C298" s="120"/>
      <c r="D298" s="120"/>
      <c r="E298" s="133" t="s">
        <v>199</v>
      </c>
      <c r="F298" s="68" t="s">
        <v>106</v>
      </c>
      <c r="G298" s="131"/>
    </row>
    <row r="299" spans="1:7" ht="25.5" x14ac:dyDescent="0.2">
      <c r="A299" s="119">
        <v>14</v>
      </c>
      <c r="B299" s="120" t="s">
        <v>272</v>
      </c>
      <c r="C299" s="120"/>
      <c r="D299" s="120" t="s">
        <v>273</v>
      </c>
      <c r="E299" s="133" t="s">
        <v>274</v>
      </c>
      <c r="F299" s="68" t="s">
        <v>106</v>
      </c>
      <c r="G299" s="131"/>
    </row>
    <row r="300" spans="1:7" x14ac:dyDescent="0.2">
      <c r="A300" s="119">
        <v>15</v>
      </c>
      <c r="B300" s="120" t="s">
        <v>275</v>
      </c>
      <c r="C300" s="120"/>
      <c r="D300" s="120" t="s">
        <v>276</v>
      </c>
      <c r="E300" s="133"/>
      <c r="F300" s="68" t="s">
        <v>106</v>
      </c>
      <c r="G300" s="131"/>
    </row>
    <row r="301" spans="1:7" ht="25.5" x14ac:dyDescent="0.2">
      <c r="A301" s="119">
        <v>16</v>
      </c>
      <c r="B301" s="120" t="s">
        <v>294</v>
      </c>
      <c r="C301" s="120" t="s">
        <v>277</v>
      </c>
      <c r="D301" s="120" t="s">
        <v>208</v>
      </c>
      <c r="E301" s="133"/>
      <c r="F301" s="68" t="s">
        <v>106</v>
      </c>
      <c r="G301" s="131"/>
    </row>
    <row r="302" spans="1:7" ht="76.5" x14ac:dyDescent="0.2">
      <c r="A302" s="119">
        <v>17</v>
      </c>
      <c r="B302" s="120" t="s">
        <v>209</v>
      </c>
      <c r="C302" s="120"/>
      <c r="D302" s="120" t="s">
        <v>210</v>
      </c>
      <c r="E302" s="133"/>
      <c r="F302" s="68" t="s">
        <v>109</v>
      </c>
      <c r="G302" s="190" t="s">
        <v>295</v>
      </c>
    </row>
    <row r="303" spans="1:7" ht="48" x14ac:dyDescent="0.2">
      <c r="A303" s="119">
        <v>18</v>
      </c>
      <c r="B303" s="125" t="s">
        <v>159</v>
      </c>
      <c r="C303" s="125" t="s">
        <v>160</v>
      </c>
      <c r="D303" s="126" t="s">
        <v>161</v>
      </c>
      <c r="E303" s="121"/>
      <c r="F303" s="68" t="s">
        <v>106</v>
      </c>
      <c r="G303" s="190"/>
    </row>
    <row r="304" spans="1:7" ht="36" x14ac:dyDescent="0.2">
      <c r="A304" s="119">
        <v>19</v>
      </c>
      <c r="B304" s="129" t="s">
        <v>217</v>
      </c>
      <c r="C304" s="150"/>
      <c r="D304" s="130" t="s">
        <v>218</v>
      </c>
      <c r="E304" s="165"/>
      <c r="F304" s="68" t="s">
        <v>106</v>
      </c>
      <c r="G304" s="190"/>
    </row>
    <row r="305" spans="1:7" x14ac:dyDescent="0.2">
      <c r="A305" s="119">
        <v>18</v>
      </c>
      <c r="B305" s="120" t="s">
        <v>221</v>
      </c>
      <c r="C305" s="120"/>
      <c r="D305" s="120" t="s">
        <v>222</v>
      </c>
      <c r="E305" s="133"/>
      <c r="F305" s="68" t="s">
        <v>106</v>
      </c>
      <c r="G305" s="131"/>
    </row>
    <row r="306" spans="1:7" ht="25.5" x14ac:dyDescent="0.2">
      <c r="A306" s="119"/>
      <c r="B306" s="120"/>
      <c r="C306" s="120"/>
      <c r="D306" s="120" t="s">
        <v>223</v>
      </c>
      <c r="E306" s="133" t="s">
        <v>296</v>
      </c>
      <c r="F306" s="68" t="s">
        <v>106</v>
      </c>
      <c r="G306" s="131"/>
    </row>
    <row r="307" spans="1:7" ht="25.5" x14ac:dyDescent="0.2">
      <c r="A307" s="119">
        <v>19</v>
      </c>
      <c r="B307" s="120" t="s">
        <v>225</v>
      </c>
      <c r="C307" s="120"/>
      <c r="D307" s="120" t="s">
        <v>226</v>
      </c>
      <c r="E307" s="133"/>
      <c r="F307" s="68" t="s">
        <v>106</v>
      </c>
      <c r="G307" s="131"/>
    </row>
    <row r="308" spans="1:7" ht="38.25" x14ac:dyDescent="0.2">
      <c r="A308" s="119">
        <v>20</v>
      </c>
      <c r="B308" s="120" t="s">
        <v>227</v>
      </c>
      <c r="C308" s="120"/>
      <c r="D308" s="120" t="s">
        <v>228</v>
      </c>
      <c r="E308" s="133"/>
      <c r="F308" s="68" t="s">
        <v>106</v>
      </c>
      <c r="G308" s="131"/>
    </row>
    <row r="309" spans="1:7" ht="38.25" x14ac:dyDescent="0.2">
      <c r="A309" s="119">
        <v>21</v>
      </c>
      <c r="B309" s="120"/>
      <c r="C309" s="120"/>
      <c r="D309" s="120" t="s">
        <v>229</v>
      </c>
      <c r="E309" s="133"/>
      <c r="F309" s="68" t="s">
        <v>106</v>
      </c>
      <c r="G309" s="131"/>
    </row>
    <row r="310" spans="1:7" x14ac:dyDescent="0.2">
      <c r="A310" s="134"/>
      <c r="B310" s="135" t="s">
        <v>230</v>
      </c>
      <c r="C310" s="135"/>
      <c r="D310" s="136"/>
      <c r="E310" s="136"/>
      <c r="F310" s="162" t="s">
        <v>106</v>
      </c>
      <c r="G310" s="138"/>
    </row>
    <row r="315" spans="1:7" ht="15.75" x14ac:dyDescent="0.2">
      <c r="A315" s="411" t="s">
        <v>297</v>
      </c>
      <c r="B315" s="411"/>
      <c r="C315" s="411"/>
      <c r="D315" s="411"/>
      <c r="E315" s="411"/>
      <c r="F315" s="411"/>
      <c r="G315" s="411"/>
    </row>
    <row r="316" spans="1:7" ht="50.1" customHeight="1" x14ac:dyDescent="0.2">
      <c r="A316" s="85"/>
      <c r="B316" s="86" t="s">
        <v>131</v>
      </c>
      <c r="C316" s="412" t="s">
        <v>298</v>
      </c>
      <c r="D316" s="413"/>
      <c r="E316" s="414"/>
      <c r="F316" s="89" t="s">
        <v>133</v>
      </c>
      <c r="G316" s="90" t="s">
        <v>299</v>
      </c>
    </row>
    <row r="317" spans="1:7" x14ac:dyDescent="0.2">
      <c r="A317" s="92"/>
      <c r="B317" s="93" t="s">
        <v>135</v>
      </c>
      <c r="C317" s="396"/>
      <c r="D317" s="397"/>
      <c r="E317" s="397"/>
      <c r="F317" s="397"/>
      <c r="G317" s="398"/>
    </row>
    <row r="318" spans="1:7" x14ac:dyDescent="0.2">
      <c r="A318" s="95"/>
      <c r="B318" s="93" t="s">
        <v>137</v>
      </c>
      <c r="C318" s="396"/>
      <c r="D318" s="397"/>
      <c r="E318" s="397"/>
      <c r="F318" s="397"/>
      <c r="G318" s="398"/>
    </row>
    <row r="319" spans="1:7" x14ac:dyDescent="0.2">
      <c r="A319" s="95"/>
      <c r="B319" s="93" t="s">
        <v>139</v>
      </c>
      <c r="C319" s="399"/>
      <c r="D319" s="400"/>
      <c r="E319" s="400"/>
      <c r="F319" s="400"/>
      <c r="G319" s="401"/>
    </row>
    <row r="320" spans="1:7" x14ac:dyDescent="0.2">
      <c r="A320" s="97"/>
      <c r="B320" s="98" t="s">
        <v>141</v>
      </c>
      <c r="C320" s="402" t="s">
        <v>300</v>
      </c>
      <c r="D320" s="403"/>
      <c r="E320" s="403"/>
      <c r="F320" s="403"/>
      <c r="G320" s="404"/>
    </row>
    <row r="321" spans="1:7" x14ac:dyDescent="0.2">
      <c r="A321" s="101"/>
      <c r="B321" s="102" t="s">
        <v>143</v>
      </c>
      <c r="C321" s="405" t="s">
        <v>144</v>
      </c>
      <c r="D321" s="406"/>
      <c r="E321" s="407"/>
      <c r="F321" s="105" t="s">
        <v>145</v>
      </c>
      <c r="G321" s="106"/>
    </row>
    <row r="322" spans="1:7" x14ac:dyDescent="0.2">
      <c r="A322" s="108"/>
      <c r="B322" s="109" t="s">
        <v>146</v>
      </c>
      <c r="C322" s="408" t="s">
        <v>147</v>
      </c>
      <c r="D322" s="409"/>
      <c r="E322" s="410"/>
      <c r="F322" s="112" t="s">
        <v>148</v>
      </c>
      <c r="G322" s="113" t="s">
        <v>149</v>
      </c>
    </row>
    <row r="323" spans="1:7" ht="25.5" x14ac:dyDescent="0.2">
      <c r="A323" s="115" t="s">
        <v>150</v>
      </c>
      <c r="B323" s="116" t="s">
        <v>151</v>
      </c>
      <c r="C323" s="116" t="s">
        <v>235</v>
      </c>
      <c r="D323" s="116" t="s">
        <v>153</v>
      </c>
      <c r="E323" s="116" t="s">
        <v>236</v>
      </c>
      <c r="F323" s="117" t="s">
        <v>113</v>
      </c>
      <c r="G323" s="118" t="s">
        <v>155</v>
      </c>
    </row>
    <row r="324" spans="1:7" x14ac:dyDescent="0.2">
      <c r="A324" s="119">
        <v>1</v>
      </c>
      <c r="B324" s="125" t="s">
        <v>156</v>
      </c>
      <c r="C324" s="125"/>
      <c r="D324" s="126" t="s">
        <v>157</v>
      </c>
      <c r="E324" s="121" t="s">
        <v>158</v>
      </c>
      <c r="F324" s="68" t="s">
        <v>106</v>
      </c>
      <c r="G324" s="122"/>
    </row>
    <row r="325" spans="1:7" ht="48" x14ac:dyDescent="0.2">
      <c r="A325" s="119">
        <v>2</v>
      </c>
      <c r="B325" s="125" t="s">
        <v>159</v>
      </c>
      <c r="C325" s="125" t="s">
        <v>160</v>
      </c>
      <c r="D325" s="126" t="s">
        <v>161</v>
      </c>
      <c r="E325" s="121"/>
      <c r="F325" s="68" t="s">
        <v>106</v>
      </c>
      <c r="G325" s="123"/>
    </row>
    <row r="326" spans="1:7" ht="24" x14ac:dyDescent="0.2">
      <c r="A326" s="119">
        <v>3</v>
      </c>
      <c r="B326" s="150" t="s">
        <v>162</v>
      </c>
      <c r="C326" s="150"/>
      <c r="D326" s="130" t="s">
        <v>163</v>
      </c>
      <c r="E326" s="165"/>
      <c r="F326" s="68" t="s">
        <v>106</v>
      </c>
      <c r="G326" s="131"/>
    </row>
    <row r="327" spans="1:7" x14ac:dyDescent="0.2">
      <c r="A327" s="119"/>
      <c r="B327" s="150"/>
      <c r="C327" s="150">
        <v>1098490</v>
      </c>
      <c r="D327" s="74" t="s">
        <v>164</v>
      </c>
      <c r="E327" s="151"/>
      <c r="F327" s="68" t="s">
        <v>106</v>
      </c>
      <c r="G327" s="131"/>
    </row>
    <row r="328" spans="1:7" x14ac:dyDescent="0.2">
      <c r="A328" s="119"/>
      <c r="B328" s="142"/>
      <c r="C328" s="120" t="s">
        <v>165</v>
      </c>
      <c r="D328" s="120" t="s">
        <v>166</v>
      </c>
      <c r="E328" s="133"/>
      <c r="F328" s="68" t="s">
        <v>106</v>
      </c>
      <c r="G328" s="131"/>
    </row>
    <row r="329" spans="1:7" x14ac:dyDescent="0.2">
      <c r="A329" s="119"/>
      <c r="B329" s="142"/>
      <c r="C329" s="120"/>
      <c r="D329" s="120" t="s">
        <v>167</v>
      </c>
      <c r="E329" s="133"/>
      <c r="F329" s="68" t="s">
        <v>106</v>
      </c>
      <c r="G329" s="131"/>
    </row>
    <row r="330" spans="1:7" x14ac:dyDescent="0.2">
      <c r="A330" s="119"/>
      <c r="B330" s="142"/>
      <c r="C330" s="120">
        <v>0</v>
      </c>
      <c r="D330" s="120" t="s">
        <v>168</v>
      </c>
      <c r="E330" s="133"/>
      <c r="F330" s="68" t="s">
        <v>106</v>
      </c>
      <c r="G330" s="131"/>
    </row>
    <row r="331" spans="1:7" x14ac:dyDescent="0.2">
      <c r="A331" s="119"/>
      <c r="B331" s="142"/>
      <c r="C331" s="120">
        <v>0.85099999999999998</v>
      </c>
      <c r="D331" s="120" t="s">
        <v>169</v>
      </c>
      <c r="E331" s="133"/>
      <c r="F331" s="68" t="s">
        <v>106</v>
      </c>
      <c r="G331" s="131"/>
    </row>
    <row r="332" spans="1:7" ht="76.5" x14ac:dyDescent="0.2">
      <c r="A332" s="119"/>
      <c r="B332" s="142"/>
      <c r="C332" s="120" t="s">
        <v>170</v>
      </c>
      <c r="D332" s="120" t="s">
        <v>171</v>
      </c>
      <c r="E332" s="133"/>
      <c r="F332" s="68" t="s">
        <v>106</v>
      </c>
      <c r="G332" s="190"/>
    </row>
    <row r="333" spans="1:7" ht="25.5" x14ac:dyDescent="0.2">
      <c r="A333" s="119"/>
      <c r="B333" s="142"/>
      <c r="C333" s="120" t="s">
        <v>172</v>
      </c>
      <c r="D333" s="120" t="s">
        <v>173</v>
      </c>
      <c r="E333" s="133"/>
      <c r="F333" s="68" t="s">
        <v>106</v>
      </c>
      <c r="G333" s="131"/>
    </row>
    <row r="334" spans="1:7" ht="25.5" x14ac:dyDescent="0.2">
      <c r="A334" s="119"/>
      <c r="B334" s="120"/>
      <c r="C334" s="120" t="s">
        <v>172</v>
      </c>
      <c r="D334" s="120" t="s">
        <v>174</v>
      </c>
      <c r="E334" s="133"/>
      <c r="F334" s="68" t="s">
        <v>106</v>
      </c>
      <c r="G334" s="131"/>
    </row>
    <row r="335" spans="1:7" ht="25.5" x14ac:dyDescent="0.2">
      <c r="A335" s="119"/>
      <c r="B335" s="120"/>
      <c r="C335" s="120" t="s">
        <v>175</v>
      </c>
      <c r="D335" s="120" t="s">
        <v>176</v>
      </c>
      <c r="E335" s="133"/>
      <c r="F335" s="68" t="s">
        <v>106</v>
      </c>
      <c r="G335" s="131"/>
    </row>
    <row r="336" spans="1:7" x14ac:dyDescent="0.2">
      <c r="A336" s="119"/>
      <c r="B336" s="120"/>
      <c r="C336" s="120" t="s">
        <v>175</v>
      </c>
      <c r="D336" s="120" t="s">
        <v>177</v>
      </c>
      <c r="E336" s="133"/>
      <c r="F336" s="68" t="s">
        <v>106</v>
      </c>
      <c r="G336" s="131"/>
    </row>
    <row r="337" spans="1:7" ht="25.5" x14ac:dyDescent="0.2">
      <c r="A337" s="119"/>
      <c r="B337" s="120"/>
      <c r="C337" s="120" t="s">
        <v>178</v>
      </c>
      <c r="D337" s="120" t="s">
        <v>179</v>
      </c>
      <c r="E337" s="133"/>
      <c r="F337" s="68" t="s">
        <v>106</v>
      </c>
      <c r="G337" s="131"/>
    </row>
    <row r="338" spans="1:7" ht="25.5" x14ac:dyDescent="0.2">
      <c r="A338" s="119"/>
      <c r="B338" s="120"/>
      <c r="C338" s="120" t="s">
        <v>178</v>
      </c>
      <c r="D338" s="120" t="s">
        <v>180</v>
      </c>
      <c r="E338" s="133"/>
      <c r="F338" s="68" t="s">
        <v>106</v>
      </c>
      <c r="G338" s="131"/>
    </row>
    <row r="339" spans="1:7" x14ac:dyDescent="0.2">
      <c r="A339" s="119"/>
      <c r="B339" s="120"/>
      <c r="C339" s="120">
        <v>4</v>
      </c>
      <c r="D339" s="120" t="s">
        <v>181</v>
      </c>
      <c r="E339" s="133"/>
      <c r="F339" s="68" t="s">
        <v>106</v>
      </c>
      <c r="G339" s="131"/>
    </row>
    <row r="340" spans="1:7" x14ac:dyDescent="0.2">
      <c r="A340" s="119"/>
      <c r="B340" s="120"/>
      <c r="C340" s="120"/>
      <c r="D340" s="120" t="s">
        <v>182</v>
      </c>
      <c r="E340" s="133"/>
      <c r="F340" s="68" t="s">
        <v>106</v>
      </c>
      <c r="G340" s="131"/>
    </row>
    <row r="341" spans="1:7" x14ac:dyDescent="0.2">
      <c r="A341" s="119"/>
      <c r="B341" s="120"/>
      <c r="C341" s="120"/>
      <c r="D341" s="120" t="s">
        <v>183</v>
      </c>
      <c r="E341" s="133"/>
      <c r="F341" s="68" t="s">
        <v>106</v>
      </c>
      <c r="G341" s="131"/>
    </row>
    <row r="342" spans="1:7" x14ac:dyDescent="0.2">
      <c r="A342" s="119"/>
      <c r="B342" s="120"/>
      <c r="C342" s="120"/>
      <c r="D342" s="120" t="s">
        <v>184</v>
      </c>
      <c r="E342" s="133"/>
      <c r="F342" s="68" t="s">
        <v>106</v>
      </c>
      <c r="G342" s="131"/>
    </row>
    <row r="343" spans="1:7" x14ac:dyDescent="0.2">
      <c r="A343" s="119">
        <v>4</v>
      </c>
      <c r="B343" s="120" t="s">
        <v>301</v>
      </c>
      <c r="C343" s="120">
        <v>15</v>
      </c>
      <c r="D343" s="120"/>
      <c r="E343" s="133"/>
      <c r="F343" s="68" t="s">
        <v>106</v>
      </c>
      <c r="G343" s="131"/>
    </row>
    <row r="344" spans="1:7" x14ac:dyDescent="0.2">
      <c r="A344" s="119">
        <v>5</v>
      </c>
      <c r="B344" s="120" t="s">
        <v>186</v>
      </c>
      <c r="C344" s="120"/>
      <c r="D344" s="120" t="s">
        <v>187</v>
      </c>
      <c r="E344" s="133"/>
      <c r="F344" s="68" t="s">
        <v>106</v>
      </c>
      <c r="G344" s="131"/>
    </row>
    <row r="345" spans="1:7" ht="25.5" x14ac:dyDescent="0.2">
      <c r="A345" s="119">
        <v>6</v>
      </c>
      <c r="B345" s="120" t="s">
        <v>188</v>
      </c>
      <c r="C345" s="120" t="s">
        <v>189</v>
      </c>
      <c r="D345" s="120" t="s">
        <v>190</v>
      </c>
      <c r="E345" s="133"/>
      <c r="F345" s="68" t="s">
        <v>106</v>
      </c>
      <c r="G345" s="131"/>
    </row>
    <row r="346" spans="1:7" ht="25.5" x14ac:dyDescent="0.2">
      <c r="A346" s="119">
        <v>7</v>
      </c>
      <c r="B346" s="120" t="s">
        <v>302</v>
      </c>
      <c r="C346" s="120" t="s">
        <v>303</v>
      </c>
      <c r="D346" s="120"/>
      <c r="E346" s="133"/>
      <c r="F346" s="68" t="s">
        <v>106</v>
      </c>
      <c r="G346" s="131"/>
    </row>
    <row r="347" spans="1:7" ht="38.25" x14ac:dyDescent="0.2">
      <c r="A347" s="119">
        <v>8</v>
      </c>
      <c r="B347" s="120" t="s">
        <v>191</v>
      </c>
      <c r="C347" s="120"/>
      <c r="D347" s="120" t="s">
        <v>251</v>
      </c>
      <c r="E347" s="133"/>
      <c r="F347" s="68" t="s">
        <v>106</v>
      </c>
      <c r="G347" s="131"/>
    </row>
    <row r="348" spans="1:7" ht="25.5" x14ac:dyDescent="0.2">
      <c r="A348" s="119">
        <v>9</v>
      </c>
      <c r="B348" s="120" t="s">
        <v>240</v>
      </c>
      <c r="C348" s="120">
        <v>1892</v>
      </c>
      <c r="D348" s="120" t="s">
        <v>242</v>
      </c>
      <c r="E348" s="133"/>
      <c r="F348" s="68" t="s">
        <v>106</v>
      </c>
      <c r="G348" s="131"/>
    </row>
    <row r="349" spans="1:7" ht="25.5" x14ac:dyDescent="0.2">
      <c r="A349" s="119">
        <v>10</v>
      </c>
      <c r="B349" s="120" t="s">
        <v>196</v>
      </c>
      <c r="C349" s="120"/>
      <c r="D349" s="120" t="s">
        <v>197</v>
      </c>
      <c r="E349" s="133"/>
      <c r="F349" s="68" t="s">
        <v>106</v>
      </c>
      <c r="G349" s="131"/>
    </row>
    <row r="350" spans="1:7" ht="25.5" x14ac:dyDescent="0.2">
      <c r="A350" s="119">
        <v>11</v>
      </c>
      <c r="B350" s="120" t="s">
        <v>198</v>
      </c>
      <c r="C350" s="120" t="s">
        <v>199</v>
      </c>
      <c r="D350" s="120"/>
      <c r="E350" s="133"/>
      <c r="F350" s="68" t="s">
        <v>106</v>
      </c>
      <c r="G350" s="131"/>
    </row>
    <row r="351" spans="1:7" ht="25.5" x14ac:dyDescent="0.2">
      <c r="A351" s="119">
        <v>12</v>
      </c>
      <c r="B351" s="120" t="s">
        <v>269</v>
      </c>
      <c r="C351" s="120"/>
      <c r="D351" s="120" t="s">
        <v>197</v>
      </c>
      <c r="E351" s="133"/>
      <c r="F351" s="68" t="s">
        <v>106</v>
      </c>
      <c r="G351" s="131"/>
    </row>
    <row r="352" spans="1:7" ht="25.5" x14ac:dyDescent="0.2">
      <c r="A352" s="119">
        <v>13</v>
      </c>
      <c r="B352" s="120" t="s">
        <v>201</v>
      </c>
      <c r="C352" s="120" t="s">
        <v>270</v>
      </c>
      <c r="D352" s="120"/>
      <c r="E352" s="133"/>
      <c r="F352" s="68" t="s">
        <v>106</v>
      </c>
      <c r="G352" s="131"/>
    </row>
    <row r="353" spans="1:7" x14ac:dyDescent="0.2">
      <c r="A353" s="119">
        <v>14</v>
      </c>
      <c r="B353" s="120" t="s">
        <v>271</v>
      </c>
      <c r="C353" s="120">
        <v>3</v>
      </c>
      <c r="D353" s="120"/>
      <c r="E353" s="133"/>
      <c r="F353" s="68" t="s">
        <v>106</v>
      </c>
      <c r="G353" s="131"/>
    </row>
    <row r="354" spans="1:7" ht="27" customHeight="1" x14ac:dyDescent="0.2">
      <c r="A354" s="119">
        <v>15</v>
      </c>
      <c r="B354" s="120" t="s">
        <v>204</v>
      </c>
      <c r="C354" s="120"/>
      <c r="D354" s="120" t="s">
        <v>205</v>
      </c>
      <c r="E354" s="133"/>
      <c r="F354" s="68" t="s">
        <v>106</v>
      </c>
      <c r="G354" s="131"/>
    </row>
    <row r="355" spans="1:7" ht="25.5" x14ac:dyDescent="0.2">
      <c r="A355" s="119">
        <v>16</v>
      </c>
      <c r="B355" s="120" t="s">
        <v>304</v>
      </c>
      <c r="C355" s="120">
        <v>200101</v>
      </c>
      <c r="D355" s="120" t="s">
        <v>305</v>
      </c>
      <c r="E355" s="133"/>
      <c r="F355" s="68" t="s">
        <v>106</v>
      </c>
      <c r="G355" s="131"/>
    </row>
    <row r="356" spans="1:7" ht="76.5" x14ac:dyDescent="0.2">
      <c r="A356" s="119">
        <v>17</v>
      </c>
      <c r="B356" s="120" t="s">
        <v>209</v>
      </c>
      <c r="C356" s="120"/>
      <c r="D356" s="120" t="s">
        <v>306</v>
      </c>
      <c r="E356" s="133" t="s">
        <v>306</v>
      </c>
      <c r="F356" s="68" t="s">
        <v>109</v>
      </c>
      <c r="G356" s="190" t="s">
        <v>307</v>
      </c>
    </row>
    <row r="357" spans="1:7" ht="25.5" x14ac:dyDescent="0.2">
      <c r="A357" s="119"/>
      <c r="B357" s="120" t="s">
        <v>308</v>
      </c>
      <c r="C357" s="120"/>
      <c r="D357" s="120" t="s">
        <v>210</v>
      </c>
      <c r="E357" s="133"/>
      <c r="F357" s="68"/>
      <c r="G357" s="190"/>
    </row>
    <row r="358" spans="1:7" ht="48" x14ac:dyDescent="0.2">
      <c r="A358" s="119">
        <v>18</v>
      </c>
      <c r="B358" s="125" t="s">
        <v>159</v>
      </c>
      <c r="C358" s="125" t="s">
        <v>160</v>
      </c>
      <c r="D358" s="126" t="s">
        <v>161</v>
      </c>
      <c r="E358" s="121"/>
      <c r="F358" s="68" t="s">
        <v>106</v>
      </c>
      <c r="G358" s="190"/>
    </row>
    <row r="359" spans="1:7" ht="36" x14ac:dyDescent="0.2">
      <c r="A359" s="119">
        <v>19</v>
      </c>
      <c r="B359" s="129" t="s">
        <v>217</v>
      </c>
      <c r="C359" s="150"/>
      <c r="D359" s="130" t="s">
        <v>218</v>
      </c>
      <c r="E359" s="165"/>
      <c r="F359" s="68" t="s">
        <v>106</v>
      </c>
      <c r="G359" s="190"/>
    </row>
    <row r="360" spans="1:7" x14ac:dyDescent="0.2">
      <c r="A360" s="119">
        <v>18</v>
      </c>
      <c r="B360" s="120" t="s">
        <v>221</v>
      </c>
      <c r="C360" s="120"/>
      <c r="D360" s="120" t="s">
        <v>222</v>
      </c>
      <c r="E360" s="133"/>
      <c r="F360" s="68" t="s">
        <v>106</v>
      </c>
      <c r="G360" s="131"/>
    </row>
    <row r="361" spans="1:7" ht="76.5" x14ac:dyDescent="0.2">
      <c r="A361" s="119"/>
      <c r="B361" s="120"/>
      <c r="C361" s="120"/>
      <c r="D361" s="120" t="s">
        <v>223</v>
      </c>
      <c r="E361" s="133" t="s">
        <v>309</v>
      </c>
      <c r="F361" s="68" t="s">
        <v>106</v>
      </c>
      <c r="G361" s="131"/>
    </row>
    <row r="362" spans="1:7" ht="25.5" x14ac:dyDescent="0.2">
      <c r="A362" s="119">
        <v>19</v>
      </c>
      <c r="B362" s="120" t="s">
        <v>225</v>
      </c>
      <c r="C362" s="120"/>
      <c r="D362" s="120" t="s">
        <v>226</v>
      </c>
      <c r="E362" s="133"/>
      <c r="F362" s="68" t="s">
        <v>106</v>
      </c>
      <c r="G362" s="131"/>
    </row>
    <row r="363" spans="1:7" ht="38.25" x14ac:dyDescent="0.2">
      <c r="A363" s="119">
        <v>20</v>
      </c>
      <c r="B363" s="120" t="s">
        <v>227</v>
      </c>
      <c r="C363" s="120"/>
      <c r="D363" s="120" t="s">
        <v>228</v>
      </c>
      <c r="E363" s="133"/>
      <c r="F363" s="68" t="s">
        <v>106</v>
      </c>
      <c r="G363" s="131"/>
    </row>
    <row r="364" spans="1:7" ht="38.25" x14ac:dyDescent="0.2">
      <c r="A364" s="119">
        <v>21</v>
      </c>
      <c r="B364" s="120"/>
      <c r="C364" s="120"/>
      <c r="D364" s="120" t="s">
        <v>229</v>
      </c>
      <c r="E364" s="133"/>
      <c r="F364" s="68" t="s">
        <v>106</v>
      </c>
      <c r="G364" s="131"/>
    </row>
    <row r="365" spans="1:7" x14ac:dyDescent="0.2">
      <c r="A365" s="134"/>
      <c r="B365" s="135" t="s">
        <v>230</v>
      </c>
      <c r="C365" s="135"/>
      <c r="D365" s="136"/>
      <c r="E365" s="136"/>
      <c r="F365" s="162" t="s">
        <v>106</v>
      </c>
      <c r="G365" s="138"/>
    </row>
    <row r="367" spans="1:7" ht="15.75" x14ac:dyDescent="0.2">
      <c r="A367" s="411" t="s">
        <v>310</v>
      </c>
      <c r="B367" s="411"/>
      <c r="C367" s="411"/>
      <c r="D367" s="411"/>
      <c r="E367" s="411"/>
      <c r="F367" s="411"/>
      <c r="G367" s="411"/>
    </row>
    <row r="368" spans="1:7" ht="24" customHeight="1" x14ac:dyDescent="0.2">
      <c r="A368" s="85"/>
      <c r="B368" s="86" t="s">
        <v>131</v>
      </c>
      <c r="C368" s="412" t="s">
        <v>311</v>
      </c>
      <c r="D368" s="413"/>
      <c r="E368" s="414"/>
      <c r="F368" s="89" t="s">
        <v>133</v>
      </c>
      <c r="G368" s="90" t="s">
        <v>299</v>
      </c>
    </row>
    <row r="369" spans="1:7" x14ac:dyDescent="0.2">
      <c r="A369" s="92"/>
      <c r="B369" s="93" t="s">
        <v>135</v>
      </c>
      <c r="C369" s="396"/>
      <c r="D369" s="397"/>
      <c r="E369" s="397"/>
      <c r="F369" s="397"/>
      <c r="G369" s="398"/>
    </row>
    <row r="370" spans="1:7" x14ac:dyDescent="0.2">
      <c r="A370" s="95"/>
      <c r="B370" s="93" t="s">
        <v>137</v>
      </c>
      <c r="C370" s="396"/>
      <c r="D370" s="397"/>
      <c r="E370" s="397"/>
      <c r="F370" s="397"/>
      <c r="G370" s="398"/>
    </row>
    <row r="371" spans="1:7" x14ac:dyDescent="0.2">
      <c r="A371" s="95"/>
      <c r="B371" s="93" t="s">
        <v>139</v>
      </c>
      <c r="C371" s="399"/>
      <c r="D371" s="400"/>
      <c r="E371" s="400"/>
      <c r="F371" s="400"/>
      <c r="G371" s="401"/>
    </row>
    <row r="372" spans="1:7" x14ac:dyDescent="0.2">
      <c r="A372" s="97"/>
      <c r="B372" s="98" t="s">
        <v>141</v>
      </c>
      <c r="C372" s="402" t="s">
        <v>312</v>
      </c>
      <c r="D372" s="403"/>
      <c r="E372" s="403"/>
      <c r="F372" s="403"/>
      <c r="G372" s="404"/>
    </row>
    <row r="373" spans="1:7" x14ac:dyDescent="0.2">
      <c r="A373" s="101"/>
      <c r="B373" s="102" t="s">
        <v>143</v>
      </c>
      <c r="C373" s="405" t="s">
        <v>144</v>
      </c>
      <c r="D373" s="406"/>
      <c r="E373" s="407"/>
      <c r="F373" s="105" t="s">
        <v>145</v>
      </c>
      <c r="G373" s="106"/>
    </row>
    <row r="374" spans="1:7" x14ac:dyDescent="0.2">
      <c r="A374" s="108"/>
      <c r="B374" s="109" t="s">
        <v>146</v>
      </c>
      <c r="C374" s="408" t="s">
        <v>147</v>
      </c>
      <c r="D374" s="409"/>
      <c r="E374" s="410"/>
      <c r="F374" s="112" t="s">
        <v>148</v>
      </c>
      <c r="G374" s="113" t="s">
        <v>149</v>
      </c>
    </row>
    <row r="375" spans="1:7" ht="25.5" x14ac:dyDescent="0.2">
      <c r="A375" s="115" t="s">
        <v>150</v>
      </c>
      <c r="B375" s="116" t="s">
        <v>151</v>
      </c>
      <c r="C375" s="116" t="s">
        <v>235</v>
      </c>
      <c r="D375" s="116" t="s">
        <v>153</v>
      </c>
      <c r="E375" s="116" t="s">
        <v>236</v>
      </c>
      <c r="F375" s="117" t="s">
        <v>113</v>
      </c>
      <c r="G375" s="118" t="s">
        <v>155</v>
      </c>
    </row>
    <row r="376" spans="1:7" x14ac:dyDescent="0.2">
      <c r="A376" s="119">
        <v>1</v>
      </c>
      <c r="B376" s="125" t="s">
        <v>156</v>
      </c>
      <c r="C376" s="125"/>
      <c r="D376" s="126" t="s">
        <v>157</v>
      </c>
      <c r="E376" s="121" t="s">
        <v>158</v>
      </c>
      <c r="F376" s="68" t="s">
        <v>106</v>
      </c>
      <c r="G376" s="122"/>
    </row>
    <row r="377" spans="1:7" ht="48" x14ac:dyDescent="0.2">
      <c r="A377" s="119">
        <v>2</v>
      </c>
      <c r="B377" s="125" t="s">
        <v>159</v>
      </c>
      <c r="C377" s="125" t="s">
        <v>313</v>
      </c>
      <c r="D377" s="126" t="s">
        <v>161</v>
      </c>
      <c r="E377" s="121"/>
      <c r="F377" s="68" t="s">
        <v>106</v>
      </c>
      <c r="G377" s="123"/>
    </row>
    <row r="378" spans="1:7" ht="24" x14ac:dyDescent="0.2">
      <c r="A378" s="119">
        <v>3</v>
      </c>
      <c r="B378" s="150" t="s">
        <v>162</v>
      </c>
      <c r="C378" s="150"/>
      <c r="D378" s="130" t="s">
        <v>163</v>
      </c>
      <c r="E378" s="165"/>
      <c r="F378" s="68" t="s">
        <v>106</v>
      </c>
      <c r="G378" s="131"/>
    </row>
    <row r="379" spans="1:7" x14ac:dyDescent="0.2">
      <c r="A379" s="119"/>
      <c r="B379" s="150"/>
      <c r="C379" s="150">
        <v>1098491</v>
      </c>
      <c r="D379" s="74" t="s">
        <v>164</v>
      </c>
      <c r="E379" s="151"/>
      <c r="F379" s="68" t="s">
        <v>106</v>
      </c>
      <c r="G379" s="131"/>
    </row>
    <row r="380" spans="1:7" x14ac:dyDescent="0.2">
      <c r="A380" s="119"/>
      <c r="B380" s="142"/>
      <c r="C380" s="120" t="s">
        <v>165</v>
      </c>
      <c r="D380" s="120" t="s">
        <v>166</v>
      </c>
      <c r="E380" s="133"/>
      <c r="F380" s="68" t="s">
        <v>106</v>
      </c>
      <c r="G380" s="131"/>
    </row>
    <row r="381" spans="1:7" x14ac:dyDescent="0.2">
      <c r="A381" s="119"/>
      <c r="B381" s="142"/>
      <c r="C381" s="120"/>
      <c r="D381" s="120" t="s">
        <v>167</v>
      </c>
      <c r="E381" s="133"/>
      <c r="F381" s="68" t="s">
        <v>106</v>
      </c>
      <c r="G381" s="131"/>
    </row>
    <row r="382" spans="1:7" x14ac:dyDescent="0.2">
      <c r="A382" s="119"/>
      <c r="B382" s="142"/>
      <c r="C382" s="120">
        <v>0</v>
      </c>
      <c r="D382" s="120" t="s">
        <v>168</v>
      </c>
      <c r="E382" s="133"/>
      <c r="F382" s="68" t="s">
        <v>106</v>
      </c>
      <c r="G382" s="131"/>
    </row>
    <row r="383" spans="1:7" x14ac:dyDescent="0.2">
      <c r="A383" s="119"/>
      <c r="B383" s="142"/>
      <c r="C383" s="120">
        <v>0.84699999999999998</v>
      </c>
      <c r="D383" s="120" t="s">
        <v>169</v>
      </c>
      <c r="E383" s="133"/>
      <c r="F383" s="68" t="s">
        <v>106</v>
      </c>
      <c r="G383" s="131"/>
    </row>
    <row r="384" spans="1:7" ht="76.5" x14ac:dyDescent="0.2">
      <c r="A384" s="119"/>
      <c r="B384" s="142"/>
      <c r="C384" s="120" t="s">
        <v>170</v>
      </c>
      <c r="D384" s="120" t="s">
        <v>171</v>
      </c>
      <c r="E384" s="133"/>
      <c r="F384" s="68" t="s">
        <v>106</v>
      </c>
      <c r="G384" s="190"/>
    </row>
    <row r="385" spans="1:7" ht="25.5" x14ac:dyDescent="0.2">
      <c r="A385" s="119"/>
      <c r="B385" s="142"/>
      <c r="C385" s="120" t="s">
        <v>172</v>
      </c>
      <c r="D385" s="120" t="s">
        <v>173</v>
      </c>
      <c r="E385" s="133"/>
      <c r="F385" s="68" t="s">
        <v>106</v>
      </c>
      <c r="G385" s="131"/>
    </row>
    <row r="386" spans="1:7" ht="25.5" x14ac:dyDescent="0.2">
      <c r="A386" s="119"/>
      <c r="B386" s="120"/>
      <c r="C386" s="120" t="s">
        <v>172</v>
      </c>
      <c r="D386" s="120" t="s">
        <v>174</v>
      </c>
      <c r="E386" s="133"/>
      <c r="F386" s="68" t="s">
        <v>106</v>
      </c>
      <c r="G386" s="131"/>
    </row>
    <row r="387" spans="1:7" ht="25.5" x14ac:dyDescent="0.2">
      <c r="A387" s="119"/>
      <c r="B387" s="120"/>
      <c r="C387" s="120" t="s">
        <v>175</v>
      </c>
      <c r="D387" s="120" t="s">
        <v>176</v>
      </c>
      <c r="E387" s="133"/>
      <c r="F387" s="68" t="s">
        <v>106</v>
      </c>
      <c r="G387" s="131"/>
    </row>
    <row r="388" spans="1:7" x14ac:dyDescent="0.2">
      <c r="A388" s="119"/>
      <c r="B388" s="120"/>
      <c r="C388" s="120" t="s">
        <v>175</v>
      </c>
      <c r="D388" s="120" t="s">
        <v>177</v>
      </c>
      <c r="E388" s="133"/>
      <c r="F388" s="68" t="s">
        <v>106</v>
      </c>
      <c r="G388" s="131"/>
    </row>
    <row r="389" spans="1:7" ht="25.5" x14ac:dyDescent="0.2">
      <c r="A389" s="119"/>
      <c r="B389" s="120"/>
      <c r="C389" s="120" t="s">
        <v>178</v>
      </c>
      <c r="D389" s="120" t="s">
        <v>179</v>
      </c>
      <c r="E389" s="133"/>
      <c r="F389" s="68" t="s">
        <v>106</v>
      </c>
      <c r="G389" s="131"/>
    </row>
    <row r="390" spans="1:7" ht="25.5" x14ac:dyDescent="0.2">
      <c r="A390" s="119"/>
      <c r="B390" s="120"/>
      <c r="C390" s="120" t="s">
        <v>178</v>
      </c>
      <c r="D390" s="120" t="s">
        <v>180</v>
      </c>
      <c r="E390" s="133"/>
      <c r="F390" s="68" t="s">
        <v>106</v>
      </c>
      <c r="G390" s="131"/>
    </row>
    <row r="391" spans="1:7" x14ac:dyDescent="0.2">
      <c r="A391" s="119"/>
      <c r="B391" s="120"/>
      <c r="C391" s="120">
        <v>4</v>
      </c>
      <c r="D391" s="120" t="s">
        <v>181</v>
      </c>
      <c r="E391" s="133"/>
      <c r="F391" s="68" t="s">
        <v>106</v>
      </c>
      <c r="G391" s="131"/>
    </row>
    <row r="392" spans="1:7" x14ac:dyDescent="0.2">
      <c r="A392" s="119"/>
      <c r="B392" s="120"/>
      <c r="C392" s="120"/>
      <c r="D392" s="120" t="s">
        <v>182</v>
      </c>
      <c r="E392" s="133"/>
      <c r="F392" s="68" t="s">
        <v>106</v>
      </c>
      <c r="G392" s="131"/>
    </row>
    <row r="393" spans="1:7" x14ac:dyDescent="0.2">
      <c r="A393" s="119"/>
      <c r="B393" s="120"/>
      <c r="C393" s="120"/>
      <c r="D393" s="120" t="s">
        <v>183</v>
      </c>
      <c r="E393" s="133"/>
      <c r="F393" s="68" t="s">
        <v>106</v>
      </c>
      <c r="G393" s="131"/>
    </row>
    <row r="394" spans="1:7" x14ac:dyDescent="0.2">
      <c r="A394" s="119"/>
      <c r="B394" s="120"/>
      <c r="C394" s="120"/>
      <c r="D394" s="120" t="s">
        <v>184</v>
      </c>
      <c r="E394" s="133"/>
      <c r="F394" s="68" t="s">
        <v>106</v>
      </c>
      <c r="G394" s="131"/>
    </row>
    <row r="395" spans="1:7" x14ac:dyDescent="0.2">
      <c r="A395" s="119">
        <v>4</v>
      </c>
      <c r="B395" s="120" t="s">
        <v>314</v>
      </c>
      <c r="C395" s="120">
        <v>1</v>
      </c>
      <c r="D395" s="120"/>
      <c r="E395" s="133"/>
      <c r="F395" s="68" t="s">
        <v>106</v>
      </c>
      <c r="G395" s="131"/>
    </row>
    <row r="396" spans="1:7" x14ac:dyDescent="0.2">
      <c r="A396" s="119">
        <v>5</v>
      </c>
      <c r="B396" s="120" t="s">
        <v>186</v>
      </c>
      <c r="C396" s="120"/>
      <c r="D396" s="120" t="s">
        <v>187</v>
      </c>
      <c r="E396" s="133"/>
      <c r="F396" s="68" t="s">
        <v>106</v>
      </c>
      <c r="G396" s="131"/>
    </row>
    <row r="397" spans="1:7" ht="25.5" x14ac:dyDescent="0.2">
      <c r="A397" s="119">
        <v>6</v>
      </c>
      <c r="B397" s="120" t="s">
        <v>188</v>
      </c>
      <c r="C397" s="120" t="s">
        <v>189</v>
      </c>
      <c r="D397" s="120" t="s">
        <v>190</v>
      </c>
      <c r="E397" s="133"/>
      <c r="F397" s="68" t="s">
        <v>106</v>
      </c>
      <c r="G397" s="131"/>
    </row>
    <row r="398" spans="1:7" ht="51" x14ac:dyDescent="0.2">
      <c r="A398" s="119">
        <v>7</v>
      </c>
      <c r="B398" s="120" t="s">
        <v>191</v>
      </c>
      <c r="C398" s="120"/>
      <c r="D398" s="120" t="s">
        <v>315</v>
      </c>
      <c r="E398" s="133"/>
      <c r="F398" s="68" t="s">
        <v>106</v>
      </c>
      <c r="G398" s="131"/>
    </row>
    <row r="399" spans="1:7" ht="25.5" x14ac:dyDescent="0.2">
      <c r="A399" s="119">
        <v>8</v>
      </c>
      <c r="B399" s="120" t="s">
        <v>240</v>
      </c>
      <c r="C399" s="120">
        <v>2139</v>
      </c>
      <c r="D399" s="120" t="s">
        <v>242</v>
      </c>
      <c r="E399" s="133"/>
      <c r="F399" s="68" t="s">
        <v>106</v>
      </c>
      <c r="G399" s="131"/>
    </row>
    <row r="400" spans="1:7" ht="25.5" x14ac:dyDescent="0.2">
      <c r="A400" s="119">
        <v>9</v>
      </c>
      <c r="B400" s="120" t="s">
        <v>196</v>
      </c>
      <c r="C400" s="120"/>
      <c r="D400" s="120" t="s">
        <v>197</v>
      </c>
      <c r="E400" s="133"/>
      <c r="F400" s="68" t="s">
        <v>106</v>
      </c>
      <c r="G400" s="131"/>
    </row>
    <row r="401" spans="1:7" ht="25.5" x14ac:dyDescent="0.2">
      <c r="A401" s="119">
        <v>10</v>
      </c>
      <c r="B401" s="120" t="s">
        <v>198</v>
      </c>
      <c r="C401" s="120" t="s">
        <v>199</v>
      </c>
      <c r="D401" s="120"/>
      <c r="E401" s="133"/>
      <c r="F401" s="68" t="s">
        <v>106</v>
      </c>
      <c r="G401" s="131"/>
    </row>
    <row r="402" spans="1:7" ht="25.5" x14ac:dyDescent="0.2">
      <c r="A402" s="119">
        <v>11</v>
      </c>
      <c r="B402" s="120" t="s">
        <v>269</v>
      </c>
      <c r="C402" s="120"/>
      <c r="D402" s="120" t="s">
        <v>197</v>
      </c>
      <c r="E402" s="133"/>
      <c r="F402" s="68" t="s">
        <v>106</v>
      </c>
      <c r="G402" s="131"/>
    </row>
    <row r="403" spans="1:7" ht="25.5" x14ac:dyDescent="0.2">
      <c r="A403" s="119">
        <v>12</v>
      </c>
      <c r="B403" s="120" t="s">
        <v>201</v>
      </c>
      <c r="C403" s="120" t="s">
        <v>270</v>
      </c>
      <c r="D403" s="120"/>
      <c r="E403" s="133"/>
      <c r="F403" s="68" t="s">
        <v>106</v>
      </c>
      <c r="G403" s="131"/>
    </row>
    <row r="404" spans="1:7" x14ac:dyDescent="0.2">
      <c r="A404" s="119">
        <v>13</v>
      </c>
      <c r="B404" s="120" t="s">
        <v>271</v>
      </c>
      <c r="C404" s="120">
        <v>3</v>
      </c>
      <c r="D404" s="120"/>
      <c r="E404" s="133"/>
      <c r="F404" s="68" t="s">
        <v>106</v>
      </c>
      <c r="G404" s="131"/>
    </row>
    <row r="405" spans="1:7" x14ac:dyDescent="0.2">
      <c r="A405" s="119">
        <v>14</v>
      </c>
      <c r="B405" s="120" t="s">
        <v>204</v>
      </c>
      <c r="C405" s="120"/>
      <c r="D405" s="120" t="s">
        <v>205</v>
      </c>
      <c r="E405" s="133"/>
      <c r="F405" s="68" t="s">
        <v>106</v>
      </c>
      <c r="G405" s="131"/>
    </row>
    <row r="406" spans="1:7" ht="25.5" x14ac:dyDescent="0.2">
      <c r="A406" s="119">
        <v>15</v>
      </c>
      <c r="B406" s="120" t="s">
        <v>304</v>
      </c>
      <c r="C406" s="120">
        <v>200101</v>
      </c>
      <c r="D406" s="120" t="s">
        <v>305</v>
      </c>
      <c r="E406" s="133"/>
      <c r="F406" s="68" t="s">
        <v>106</v>
      </c>
      <c r="G406" s="131"/>
    </row>
    <row r="407" spans="1:7" ht="89.25" x14ac:dyDescent="0.2">
      <c r="A407" s="119">
        <v>16</v>
      </c>
      <c r="B407" s="120" t="s">
        <v>209</v>
      </c>
      <c r="C407" s="120"/>
      <c r="D407" s="120" t="s">
        <v>316</v>
      </c>
      <c r="E407" s="133"/>
      <c r="F407" s="68" t="s">
        <v>106</v>
      </c>
      <c r="G407" s="131" t="s">
        <v>243</v>
      </c>
    </row>
    <row r="408" spans="1:7" ht="25.5" x14ac:dyDescent="0.2">
      <c r="A408" s="119"/>
      <c r="B408" s="120" t="s">
        <v>308</v>
      </c>
      <c r="C408" s="120"/>
      <c r="D408" s="120" t="s">
        <v>317</v>
      </c>
      <c r="E408" s="133"/>
      <c r="F408" s="68" t="s">
        <v>106</v>
      </c>
      <c r="G408" s="131"/>
    </row>
    <row r="409" spans="1:7" ht="48" x14ac:dyDescent="0.2">
      <c r="A409" s="119">
        <v>17</v>
      </c>
      <c r="B409" s="125" t="s">
        <v>159</v>
      </c>
      <c r="C409" s="125" t="s">
        <v>313</v>
      </c>
      <c r="D409" s="126" t="s">
        <v>161</v>
      </c>
      <c r="E409" s="121"/>
      <c r="F409" s="68" t="s">
        <v>106</v>
      </c>
      <c r="G409" s="131"/>
    </row>
    <row r="410" spans="1:7" ht="36" x14ac:dyDescent="0.2">
      <c r="A410" s="119">
        <v>18</v>
      </c>
      <c r="B410" s="129" t="s">
        <v>217</v>
      </c>
      <c r="C410" s="150"/>
      <c r="D410" s="130" t="s">
        <v>218</v>
      </c>
      <c r="E410" s="165"/>
      <c r="F410" s="68" t="s">
        <v>106</v>
      </c>
      <c r="G410" s="131"/>
    </row>
    <row r="411" spans="1:7" x14ac:dyDescent="0.2">
      <c r="A411" s="119">
        <v>19</v>
      </c>
      <c r="B411" s="120" t="s">
        <v>221</v>
      </c>
      <c r="C411" s="120"/>
      <c r="D411" s="120" t="s">
        <v>222</v>
      </c>
      <c r="E411" s="133"/>
      <c r="F411" s="68" t="s">
        <v>106</v>
      </c>
      <c r="G411" s="131"/>
    </row>
    <row r="412" spans="1:7" ht="25.5" x14ac:dyDescent="0.2">
      <c r="A412" s="119"/>
      <c r="B412" s="120"/>
      <c r="C412" s="120"/>
      <c r="D412" s="120" t="s">
        <v>223</v>
      </c>
      <c r="E412" s="133" t="s">
        <v>318</v>
      </c>
      <c r="F412" s="68" t="s">
        <v>106</v>
      </c>
      <c r="G412" s="131"/>
    </row>
    <row r="413" spans="1:7" ht="25.5" x14ac:dyDescent="0.2">
      <c r="A413" s="119">
        <v>20</v>
      </c>
      <c r="B413" s="120" t="s">
        <v>225</v>
      </c>
      <c r="C413" s="120"/>
      <c r="D413" s="120" t="s">
        <v>226</v>
      </c>
      <c r="E413" s="133"/>
      <c r="F413" s="68" t="s">
        <v>106</v>
      </c>
      <c r="G413" s="131"/>
    </row>
    <row r="414" spans="1:7" ht="38.25" x14ac:dyDescent="0.2">
      <c r="A414" s="119">
        <v>21</v>
      </c>
      <c r="B414" s="120" t="s">
        <v>227</v>
      </c>
      <c r="C414" s="120"/>
      <c r="D414" s="120" t="s">
        <v>228</v>
      </c>
      <c r="E414" s="133"/>
      <c r="F414" s="68" t="s">
        <v>106</v>
      </c>
      <c r="G414" s="131"/>
    </row>
    <row r="415" spans="1:7" ht="38.25" x14ac:dyDescent="0.2">
      <c r="A415" s="119"/>
      <c r="B415" s="120"/>
      <c r="C415" s="120"/>
      <c r="D415" s="120" t="s">
        <v>229</v>
      </c>
      <c r="E415" s="133"/>
      <c r="F415" s="68" t="s">
        <v>106</v>
      </c>
      <c r="G415" s="131"/>
    </row>
    <row r="416" spans="1:7" x14ac:dyDescent="0.2">
      <c r="A416" s="134"/>
      <c r="B416" s="135" t="s">
        <v>230</v>
      </c>
      <c r="C416" s="135"/>
      <c r="D416" s="136"/>
      <c r="E416" s="136"/>
      <c r="F416" s="162" t="s">
        <v>106</v>
      </c>
      <c r="G416" s="138"/>
    </row>
    <row r="418" spans="1:7" ht="15.75" x14ac:dyDescent="0.2">
      <c r="A418" s="411" t="s">
        <v>319</v>
      </c>
      <c r="B418" s="411"/>
      <c r="C418" s="411"/>
      <c r="D418" s="411"/>
      <c r="E418" s="411"/>
      <c r="F418" s="411"/>
      <c r="G418" s="411"/>
    </row>
    <row r="419" spans="1:7" ht="25.5" customHeight="1" x14ac:dyDescent="0.2">
      <c r="A419" s="85"/>
      <c r="B419" s="86" t="s">
        <v>131</v>
      </c>
      <c r="C419" s="412" t="s">
        <v>320</v>
      </c>
      <c r="D419" s="413"/>
      <c r="E419" s="414"/>
      <c r="F419" s="89" t="s">
        <v>133</v>
      </c>
      <c r="G419" s="90" t="s">
        <v>299</v>
      </c>
    </row>
    <row r="420" spans="1:7" x14ac:dyDescent="0.2">
      <c r="A420" s="92"/>
      <c r="B420" s="93" t="s">
        <v>135</v>
      </c>
      <c r="C420" s="396" t="s">
        <v>321</v>
      </c>
      <c r="D420" s="397"/>
      <c r="E420" s="397"/>
      <c r="F420" s="397"/>
      <c r="G420" s="398"/>
    </row>
    <row r="421" spans="1:7" x14ac:dyDescent="0.2">
      <c r="A421" s="95"/>
      <c r="B421" s="93" t="s">
        <v>137</v>
      </c>
      <c r="C421" s="396"/>
      <c r="D421" s="397"/>
      <c r="E421" s="397"/>
      <c r="F421" s="397"/>
      <c r="G421" s="398"/>
    </row>
    <row r="422" spans="1:7" x14ac:dyDescent="0.2">
      <c r="A422" s="95"/>
      <c r="B422" s="93" t="s">
        <v>139</v>
      </c>
      <c r="C422" s="399" t="s">
        <v>322</v>
      </c>
      <c r="D422" s="400"/>
      <c r="E422" s="400"/>
      <c r="F422" s="400"/>
      <c r="G422" s="401"/>
    </row>
    <row r="423" spans="1:7" x14ac:dyDescent="0.2">
      <c r="A423" s="97"/>
      <c r="B423" s="98" t="s">
        <v>141</v>
      </c>
      <c r="C423" s="402"/>
      <c r="D423" s="403"/>
      <c r="E423" s="403"/>
      <c r="F423" s="403"/>
      <c r="G423" s="404"/>
    </row>
    <row r="424" spans="1:7" x14ac:dyDescent="0.2">
      <c r="A424" s="101"/>
      <c r="B424" s="102" t="s">
        <v>143</v>
      </c>
      <c r="C424" s="405" t="s">
        <v>144</v>
      </c>
      <c r="D424" s="406"/>
      <c r="E424" s="407"/>
      <c r="F424" s="105" t="s">
        <v>145</v>
      </c>
      <c r="G424" s="106"/>
    </row>
    <row r="425" spans="1:7" x14ac:dyDescent="0.2">
      <c r="A425" s="108"/>
      <c r="B425" s="109" t="s">
        <v>146</v>
      </c>
      <c r="C425" s="408" t="s">
        <v>147</v>
      </c>
      <c r="D425" s="409"/>
      <c r="E425" s="410"/>
      <c r="F425" s="112" t="s">
        <v>148</v>
      </c>
      <c r="G425" s="113" t="s">
        <v>149</v>
      </c>
    </row>
    <row r="426" spans="1:7" ht="25.5" x14ac:dyDescent="0.2">
      <c r="A426" s="115" t="s">
        <v>150</v>
      </c>
      <c r="B426" s="116" t="s">
        <v>151</v>
      </c>
      <c r="C426" s="116" t="s">
        <v>235</v>
      </c>
      <c r="D426" s="116" t="s">
        <v>153</v>
      </c>
      <c r="E426" s="116" t="s">
        <v>236</v>
      </c>
      <c r="F426" s="117" t="s">
        <v>113</v>
      </c>
      <c r="G426" s="118" t="s">
        <v>155</v>
      </c>
    </row>
    <row r="427" spans="1:7" x14ac:dyDescent="0.2">
      <c r="A427" s="119">
        <v>1</v>
      </c>
      <c r="B427" s="125" t="s">
        <v>156</v>
      </c>
      <c r="C427" s="125"/>
      <c r="D427" s="126" t="s">
        <v>157</v>
      </c>
      <c r="E427" s="121" t="s">
        <v>158</v>
      </c>
      <c r="F427" s="68" t="s">
        <v>106</v>
      </c>
      <c r="G427" s="122"/>
    </row>
    <row r="428" spans="1:7" ht="36" x14ac:dyDescent="0.2">
      <c r="A428" s="119">
        <v>2</v>
      </c>
      <c r="B428" s="125" t="s">
        <v>159</v>
      </c>
      <c r="C428" s="125" t="s">
        <v>323</v>
      </c>
      <c r="D428" s="126" t="s">
        <v>161</v>
      </c>
      <c r="E428" s="121"/>
      <c r="F428" s="68" t="s">
        <v>106</v>
      </c>
      <c r="G428" s="123"/>
    </row>
    <row r="429" spans="1:7" ht="24" x14ac:dyDescent="0.2">
      <c r="A429" s="119">
        <v>3</v>
      </c>
      <c r="B429" s="150" t="s">
        <v>162</v>
      </c>
      <c r="C429" s="150"/>
      <c r="D429" s="130" t="s">
        <v>163</v>
      </c>
      <c r="E429" s="165"/>
      <c r="F429" s="68" t="s">
        <v>106</v>
      </c>
      <c r="G429" s="131"/>
    </row>
    <row r="430" spans="1:7" x14ac:dyDescent="0.2">
      <c r="A430" s="119"/>
      <c r="B430" s="150"/>
      <c r="C430" s="150">
        <v>1100689</v>
      </c>
      <c r="D430" s="74" t="s">
        <v>164</v>
      </c>
      <c r="E430" s="151"/>
      <c r="F430" s="68" t="s">
        <v>106</v>
      </c>
      <c r="G430" s="131"/>
    </row>
    <row r="431" spans="1:7" x14ac:dyDescent="0.2">
      <c r="A431" s="119"/>
      <c r="B431" s="142"/>
      <c r="C431" s="120" t="s">
        <v>324</v>
      </c>
      <c r="D431" s="120" t="s">
        <v>166</v>
      </c>
      <c r="E431" s="133"/>
      <c r="F431" s="68" t="s">
        <v>106</v>
      </c>
      <c r="G431" s="131"/>
    </row>
    <row r="432" spans="1:7" x14ac:dyDescent="0.2">
      <c r="A432" s="119"/>
      <c r="B432" s="142"/>
      <c r="C432" s="120"/>
      <c r="D432" s="120" t="s">
        <v>167</v>
      </c>
      <c r="E432" s="133"/>
      <c r="F432" s="68" t="s">
        <v>106</v>
      </c>
      <c r="G432" s="131"/>
    </row>
    <row r="433" spans="1:7" x14ac:dyDescent="0.2">
      <c r="A433" s="119"/>
      <c r="B433" s="142"/>
      <c r="C433" s="120">
        <v>0</v>
      </c>
      <c r="D433" s="120" t="s">
        <v>168</v>
      </c>
      <c r="E433" s="133"/>
      <c r="F433" s="68" t="s">
        <v>106</v>
      </c>
      <c r="G433" s="131"/>
    </row>
    <row r="434" spans="1:7" x14ac:dyDescent="0.2">
      <c r="A434" s="119"/>
      <c r="B434" s="142"/>
      <c r="C434" s="120">
        <v>0.55000000000000004</v>
      </c>
      <c r="D434" s="120" t="s">
        <v>169</v>
      </c>
      <c r="E434" s="133"/>
      <c r="F434" s="68" t="s">
        <v>106</v>
      </c>
      <c r="G434" s="131"/>
    </row>
    <row r="435" spans="1:7" ht="76.5" x14ac:dyDescent="0.2">
      <c r="A435" s="119"/>
      <c r="B435" s="142"/>
      <c r="C435" s="120" t="s">
        <v>170</v>
      </c>
      <c r="D435" s="120" t="s">
        <v>171</v>
      </c>
      <c r="E435" s="133"/>
      <c r="F435" s="68" t="s">
        <v>106</v>
      </c>
      <c r="G435" s="190"/>
    </row>
    <row r="436" spans="1:7" ht="25.5" x14ac:dyDescent="0.2">
      <c r="A436" s="119"/>
      <c r="B436" s="142"/>
      <c r="C436" s="120" t="s">
        <v>172</v>
      </c>
      <c r="D436" s="120" t="s">
        <v>173</v>
      </c>
      <c r="E436" s="133"/>
      <c r="F436" s="68" t="s">
        <v>106</v>
      </c>
      <c r="G436" s="131"/>
    </row>
    <row r="437" spans="1:7" ht="25.5" x14ac:dyDescent="0.2">
      <c r="A437" s="119"/>
      <c r="B437" s="120"/>
      <c r="C437" s="120" t="s">
        <v>172</v>
      </c>
      <c r="D437" s="120" t="s">
        <v>174</v>
      </c>
      <c r="E437" s="133"/>
      <c r="F437" s="68" t="s">
        <v>106</v>
      </c>
      <c r="G437" s="131"/>
    </row>
    <row r="438" spans="1:7" ht="25.5" x14ac:dyDescent="0.2">
      <c r="A438" s="119"/>
      <c r="B438" s="120"/>
      <c r="C438" s="120" t="s">
        <v>175</v>
      </c>
      <c r="D438" s="120" t="s">
        <v>176</v>
      </c>
      <c r="E438" s="133"/>
      <c r="F438" s="68" t="s">
        <v>106</v>
      </c>
      <c r="G438" s="131"/>
    </row>
    <row r="439" spans="1:7" x14ac:dyDescent="0.2">
      <c r="A439" s="119"/>
      <c r="B439" s="120"/>
      <c r="C439" s="120" t="s">
        <v>175</v>
      </c>
      <c r="D439" s="120" t="s">
        <v>177</v>
      </c>
      <c r="E439" s="133"/>
      <c r="F439" s="68" t="s">
        <v>106</v>
      </c>
      <c r="G439" s="131"/>
    </row>
    <row r="440" spans="1:7" ht="25.5" x14ac:dyDescent="0.2">
      <c r="A440" s="119"/>
      <c r="B440" s="120"/>
      <c r="C440" s="120" t="s">
        <v>178</v>
      </c>
      <c r="D440" s="120" t="s">
        <v>179</v>
      </c>
      <c r="E440" s="133"/>
      <c r="F440" s="68" t="s">
        <v>106</v>
      </c>
      <c r="G440" s="131"/>
    </row>
    <row r="441" spans="1:7" ht="25.5" x14ac:dyDescent="0.2">
      <c r="A441" s="119"/>
      <c r="B441" s="120"/>
      <c r="C441" s="120" t="s">
        <v>178</v>
      </c>
      <c r="D441" s="120" t="s">
        <v>180</v>
      </c>
      <c r="E441" s="133"/>
      <c r="F441" s="68" t="s">
        <v>106</v>
      </c>
      <c r="G441" s="131"/>
    </row>
    <row r="442" spans="1:7" x14ac:dyDescent="0.2">
      <c r="A442" s="119"/>
      <c r="B442" s="120"/>
      <c r="C442" s="120">
        <v>4</v>
      </c>
      <c r="D442" s="120" t="s">
        <v>181</v>
      </c>
      <c r="E442" s="133"/>
      <c r="F442" s="68" t="s">
        <v>106</v>
      </c>
      <c r="G442" s="131"/>
    </row>
    <row r="443" spans="1:7" x14ac:dyDescent="0.2">
      <c r="A443" s="119"/>
      <c r="B443" s="120"/>
      <c r="C443" s="120"/>
      <c r="D443" s="120" t="s">
        <v>182</v>
      </c>
      <c r="E443" s="133"/>
      <c r="F443" s="68" t="s">
        <v>106</v>
      </c>
      <c r="G443" s="131"/>
    </row>
    <row r="444" spans="1:7" x14ac:dyDescent="0.2">
      <c r="A444" s="119"/>
      <c r="B444" s="120"/>
      <c r="C444" s="120"/>
      <c r="D444" s="120" t="s">
        <v>183</v>
      </c>
      <c r="E444" s="133"/>
      <c r="F444" s="68" t="s">
        <v>106</v>
      </c>
      <c r="G444" s="131"/>
    </row>
    <row r="445" spans="1:7" x14ac:dyDescent="0.2">
      <c r="A445" s="119"/>
      <c r="B445" s="120"/>
      <c r="C445" s="120"/>
      <c r="D445" s="120" t="s">
        <v>184</v>
      </c>
      <c r="E445" s="133"/>
      <c r="F445" s="68" t="s">
        <v>106</v>
      </c>
      <c r="G445" s="131"/>
    </row>
    <row r="446" spans="1:7" ht="25.5" x14ac:dyDescent="0.2">
      <c r="A446" s="119">
        <v>4</v>
      </c>
      <c r="B446" s="120" t="s">
        <v>325</v>
      </c>
      <c r="C446" s="120">
        <v>10</v>
      </c>
      <c r="D446" s="120"/>
      <c r="E446" s="133"/>
      <c r="F446" s="68" t="s">
        <v>106</v>
      </c>
      <c r="G446" s="131"/>
    </row>
    <row r="447" spans="1:7" ht="63.75" x14ac:dyDescent="0.2">
      <c r="A447" s="119">
        <v>5</v>
      </c>
      <c r="B447" s="120" t="s">
        <v>237</v>
      </c>
      <c r="C447" s="120" t="s">
        <v>326</v>
      </c>
      <c r="D447" s="120" t="s">
        <v>238</v>
      </c>
      <c r="E447" s="133"/>
      <c r="F447" s="68" t="s">
        <v>106</v>
      </c>
      <c r="G447" s="131"/>
    </row>
    <row r="448" spans="1:7" x14ac:dyDescent="0.2">
      <c r="A448" s="119">
        <v>6</v>
      </c>
      <c r="B448" s="120" t="s">
        <v>186</v>
      </c>
      <c r="C448" s="120"/>
      <c r="D448" s="120" t="s">
        <v>187</v>
      </c>
      <c r="E448" s="133"/>
      <c r="F448" s="68" t="s">
        <v>106</v>
      </c>
      <c r="G448" s="131"/>
    </row>
    <row r="449" spans="1:7" ht="25.5" x14ac:dyDescent="0.2">
      <c r="A449" s="119">
        <v>7</v>
      </c>
      <c r="B449" s="120" t="s">
        <v>188</v>
      </c>
      <c r="C449" s="120" t="s">
        <v>189</v>
      </c>
      <c r="D449" s="120" t="s">
        <v>190</v>
      </c>
      <c r="E449" s="133"/>
      <c r="F449" s="68" t="s">
        <v>106</v>
      </c>
      <c r="G449" s="131"/>
    </row>
    <row r="450" spans="1:7" ht="38.25" x14ac:dyDescent="0.2">
      <c r="A450" s="119">
        <v>8</v>
      </c>
      <c r="B450" s="120" t="s">
        <v>191</v>
      </c>
      <c r="C450" s="120"/>
      <c r="D450" s="120" t="s">
        <v>327</v>
      </c>
      <c r="E450" s="133"/>
      <c r="F450" s="68" t="s">
        <v>106</v>
      </c>
      <c r="G450" s="131"/>
    </row>
    <row r="451" spans="1:7" ht="25.5" x14ac:dyDescent="0.2">
      <c r="A451" s="119">
        <v>9</v>
      </c>
      <c r="B451" s="120" t="s">
        <v>240</v>
      </c>
      <c r="C451" s="120" t="s">
        <v>328</v>
      </c>
      <c r="D451" s="120" t="s">
        <v>242</v>
      </c>
      <c r="E451" s="133"/>
      <c r="F451" s="68" t="s">
        <v>106</v>
      </c>
      <c r="G451" s="131"/>
    </row>
    <row r="452" spans="1:7" ht="89.25" x14ac:dyDescent="0.2">
      <c r="A452" s="119">
        <v>10</v>
      </c>
      <c r="B452" s="120" t="s">
        <v>209</v>
      </c>
      <c r="C452" s="120"/>
      <c r="D452" s="120" t="s">
        <v>329</v>
      </c>
      <c r="E452" s="133" t="s">
        <v>330</v>
      </c>
      <c r="F452" s="68" t="s">
        <v>107</v>
      </c>
      <c r="G452" s="131" t="s">
        <v>243</v>
      </c>
    </row>
    <row r="453" spans="1:7" ht="25.5" x14ac:dyDescent="0.2">
      <c r="A453" s="119">
        <v>11</v>
      </c>
      <c r="B453" s="120" t="s">
        <v>331</v>
      </c>
      <c r="C453" s="120"/>
      <c r="D453" s="120" t="s">
        <v>332</v>
      </c>
      <c r="E453" s="133"/>
      <c r="F453" s="68" t="s">
        <v>106</v>
      </c>
      <c r="G453" s="131"/>
    </row>
    <row r="454" spans="1:7" x14ac:dyDescent="0.2">
      <c r="A454" s="119"/>
      <c r="B454" s="120"/>
      <c r="C454" s="120"/>
      <c r="D454" s="120" t="s">
        <v>333</v>
      </c>
      <c r="E454" s="133"/>
      <c r="F454" s="68" t="s">
        <v>106</v>
      </c>
      <c r="G454" s="131"/>
    </row>
    <row r="455" spans="1:7" ht="36" x14ac:dyDescent="0.2">
      <c r="A455" s="119">
        <v>12</v>
      </c>
      <c r="B455" s="125" t="s">
        <v>159</v>
      </c>
      <c r="C455" s="125" t="s">
        <v>323</v>
      </c>
      <c r="D455" s="126" t="s">
        <v>161</v>
      </c>
      <c r="E455" s="121"/>
      <c r="F455" s="68" t="s">
        <v>106</v>
      </c>
      <c r="G455" s="131"/>
    </row>
    <row r="456" spans="1:7" ht="36" x14ac:dyDescent="0.2">
      <c r="A456" s="119">
        <v>13</v>
      </c>
      <c r="B456" s="129" t="s">
        <v>334</v>
      </c>
      <c r="C456" s="150"/>
      <c r="D456" s="130" t="s">
        <v>335</v>
      </c>
      <c r="E456" s="165"/>
      <c r="F456" s="68" t="s">
        <v>106</v>
      </c>
      <c r="G456" s="131"/>
    </row>
    <row r="457" spans="1:7" ht="36.75" x14ac:dyDescent="0.2">
      <c r="A457" s="119">
        <v>14</v>
      </c>
      <c r="B457" s="192" t="s">
        <v>336</v>
      </c>
      <c r="C457" s="168"/>
      <c r="D457" s="193" t="s">
        <v>337</v>
      </c>
      <c r="E457" s="191"/>
      <c r="F457" s="68" t="s">
        <v>106</v>
      </c>
      <c r="G457" s="131"/>
    </row>
    <row r="458" spans="1:7" ht="24.75" x14ac:dyDescent="0.2">
      <c r="A458" s="119">
        <v>15</v>
      </c>
      <c r="B458" s="192" t="s">
        <v>338</v>
      </c>
      <c r="C458" s="168"/>
      <c r="D458" s="193" t="s">
        <v>339</v>
      </c>
      <c r="E458" s="191"/>
      <c r="F458" s="68" t="s">
        <v>106</v>
      </c>
      <c r="G458" s="131"/>
    </row>
    <row r="459" spans="1:7" x14ac:dyDescent="0.2">
      <c r="A459" s="119">
        <v>16</v>
      </c>
      <c r="B459" s="120" t="s">
        <v>221</v>
      </c>
      <c r="C459" s="120"/>
      <c r="D459" s="120" t="s">
        <v>222</v>
      </c>
      <c r="E459" s="133"/>
      <c r="F459" s="68" t="s">
        <v>106</v>
      </c>
      <c r="G459" s="131"/>
    </row>
    <row r="460" spans="1:7" ht="89.25" x14ac:dyDescent="0.2">
      <c r="A460" s="119">
        <v>17</v>
      </c>
      <c r="B460" s="120"/>
      <c r="C460" s="120"/>
      <c r="D460" s="120" t="s">
        <v>223</v>
      </c>
      <c r="E460" s="133" t="s">
        <v>245</v>
      </c>
      <c r="F460" s="68" t="s">
        <v>106</v>
      </c>
      <c r="G460" s="131"/>
    </row>
    <row r="461" spans="1:7" ht="25.5" x14ac:dyDescent="0.2">
      <c r="A461" s="119">
        <v>18</v>
      </c>
      <c r="B461" s="120" t="s">
        <v>225</v>
      </c>
      <c r="C461" s="120"/>
      <c r="D461" s="120" t="s">
        <v>226</v>
      </c>
      <c r="E461" s="133"/>
      <c r="F461" s="68" t="s">
        <v>106</v>
      </c>
      <c r="G461" s="131"/>
    </row>
    <row r="462" spans="1:7" ht="38.25" x14ac:dyDescent="0.2">
      <c r="A462" s="119">
        <v>19</v>
      </c>
      <c r="B462" s="120" t="s">
        <v>227</v>
      </c>
      <c r="C462" s="120"/>
      <c r="D462" s="120" t="s">
        <v>228</v>
      </c>
      <c r="E462" s="133"/>
      <c r="F462" s="68" t="s">
        <v>106</v>
      </c>
      <c r="G462" s="131"/>
    </row>
    <row r="463" spans="1:7" ht="38.25" x14ac:dyDescent="0.2">
      <c r="A463" s="119"/>
      <c r="B463" s="120"/>
      <c r="C463" s="120"/>
      <c r="D463" s="120" t="s">
        <v>229</v>
      </c>
      <c r="E463" s="133"/>
      <c r="F463" s="68" t="s">
        <v>106</v>
      </c>
      <c r="G463" s="131"/>
    </row>
    <row r="464" spans="1:7" x14ac:dyDescent="0.2">
      <c r="A464" s="134"/>
      <c r="B464" s="135" t="s">
        <v>230</v>
      </c>
      <c r="C464" s="135"/>
      <c r="D464" s="136"/>
      <c r="E464" s="136"/>
      <c r="F464" s="162" t="s">
        <v>106</v>
      </c>
      <c r="G464" s="138"/>
    </row>
    <row r="465" spans="1:7" x14ac:dyDescent="0.2">
      <c r="A465" s="194"/>
      <c r="B465" s="195"/>
      <c r="C465" s="195"/>
      <c r="D465" s="196"/>
      <c r="E465" s="196"/>
      <c r="F465" s="197"/>
      <c r="G465" s="196"/>
    </row>
    <row r="466" spans="1:7" x14ac:dyDescent="0.2">
      <c r="A466" s="194"/>
      <c r="B466" s="195"/>
      <c r="C466" s="195"/>
      <c r="D466" s="196"/>
      <c r="E466" s="196"/>
      <c r="F466" s="197"/>
      <c r="G466" s="196"/>
    </row>
    <row r="468" spans="1:7" ht="15.75" x14ac:dyDescent="0.2">
      <c r="A468" s="411" t="s">
        <v>340</v>
      </c>
      <c r="B468" s="411"/>
      <c r="C468" s="411"/>
      <c r="D468" s="411"/>
      <c r="E468" s="411"/>
      <c r="F468" s="411"/>
      <c r="G468" s="411"/>
    </row>
    <row r="469" spans="1:7" ht="27" customHeight="1" x14ac:dyDescent="0.2">
      <c r="A469" s="85"/>
      <c r="B469" s="86" t="s">
        <v>131</v>
      </c>
      <c r="C469" s="412" t="s">
        <v>128</v>
      </c>
      <c r="D469" s="413"/>
      <c r="E469" s="414"/>
      <c r="F469" s="89" t="s">
        <v>133</v>
      </c>
      <c r="G469" s="90" t="s">
        <v>299</v>
      </c>
    </row>
    <row r="470" spans="1:7" x14ac:dyDescent="0.2">
      <c r="A470" s="92"/>
      <c r="B470" s="93" t="s">
        <v>135</v>
      </c>
      <c r="C470" s="396"/>
      <c r="D470" s="397"/>
      <c r="E470" s="397"/>
      <c r="F470" s="397"/>
      <c r="G470" s="398"/>
    </row>
    <row r="471" spans="1:7" x14ac:dyDescent="0.2">
      <c r="A471" s="95"/>
      <c r="B471" s="93" t="s">
        <v>137</v>
      </c>
      <c r="C471" s="396"/>
      <c r="D471" s="397"/>
      <c r="E471" s="397"/>
      <c r="F471" s="397"/>
      <c r="G471" s="398"/>
    </row>
    <row r="472" spans="1:7" x14ac:dyDescent="0.2">
      <c r="A472" s="95"/>
      <c r="B472" s="93" t="s">
        <v>139</v>
      </c>
      <c r="C472" s="399" t="s">
        <v>341</v>
      </c>
      <c r="D472" s="400"/>
      <c r="E472" s="400"/>
      <c r="F472" s="400"/>
      <c r="G472" s="401"/>
    </row>
    <row r="473" spans="1:7" x14ac:dyDescent="0.2">
      <c r="A473" s="97"/>
      <c r="B473" s="98" t="s">
        <v>141</v>
      </c>
      <c r="C473" s="402" t="s">
        <v>342</v>
      </c>
      <c r="D473" s="403"/>
      <c r="E473" s="403"/>
      <c r="F473" s="403"/>
      <c r="G473" s="404"/>
    </row>
    <row r="474" spans="1:7" x14ac:dyDescent="0.2">
      <c r="A474" s="101"/>
      <c r="B474" s="102" t="s">
        <v>143</v>
      </c>
      <c r="C474" s="405" t="s">
        <v>144</v>
      </c>
      <c r="D474" s="406"/>
      <c r="E474" s="407"/>
      <c r="F474" s="105" t="s">
        <v>145</v>
      </c>
      <c r="G474" s="106"/>
    </row>
    <row r="475" spans="1:7" x14ac:dyDescent="0.2">
      <c r="A475" s="108"/>
      <c r="B475" s="109" t="s">
        <v>146</v>
      </c>
      <c r="C475" s="408" t="s">
        <v>147</v>
      </c>
      <c r="D475" s="409"/>
      <c r="E475" s="410"/>
      <c r="F475" s="112" t="s">
        <v>148</v>
      </c>
      <c r="G475" s="113" t="s">
        <v>149</v>
      </c>
    </row>
    <row r="476" spans="1:7" ht="25.5" x14ac:dyDescent="0.2">
      <c r="A476" s="115" t="s">
        <v>150</v>
      </c>
      <c r="B476" s="116" t="s">
        <v>151</v>
      </c>
      <c r="C476" s="116" t="s">
        <v>235</v>
      </c>
      <c r="D476" s="116" t="s">
        <v>153</v>
      </c>
      <c r="E476" s="116" t="s">
        <v>236</v>
      </c>
      <c r="F476" s="117" t="s">
        <v>113</v>
      </c>
      <c r="G476" s="118" t="s">
        <v>155</v>
      </c>
    </row>
    <row r="477" spans="1:7" x14ac:dyDescent="0.2">
      <c r="A477" s="119">
        <v>1</v>
      </c>
      <c r="B477" s="125" t="s">
        <v>156</v>
      </c>
      <c r="C477" s="125"/>
      <c r="D477" s="126" t="s">
        <v>157</v>
      </c>
      <c r="E477" s="121"/>
      <c r="F477" s="68" t="s">
        <v>106</v>
      </c>
      <c r="G477" s="122"/>
    </row>
    <row r="478" spans="1:7" ht="48" x14ac:dyDescent="0.2">
      <c r="A478" s="119">
        <v>2</v>
      </c>
      <c r="B478" s="125" t="s">
        <v>159</v>
      </c>
      <c r="C478" s="125" t="s">
        <v>343</v>
      </c>
      <c r="D478" s="126" t="s">
        <v>161</v>
      </c>
      <c r="E478" s="121"/>
      <c r="F478" s="68" t="s">
        <v>106</v>
      </c>
      <c r="G478" s="123"/>
    </row>
    <row r="479" spans="1:7" ht="24" x14ac:dyDescent="0.2">
      <c r="A479" s="119">
        <v>3</v>
      </c>
      <c r="B479" s="150" t="s">
        <v>162</v>
      </c>
      <c r="C479" s="150"/>
      <c r="D479" s="130" t="s">
        <v>163</v>
      </c>
      <c r="E479" s="165"/>
      <c r="F479" s="68" t="s">
        <v>106</v>
      </c>
      <c r="G479" s="131"/>
    </row>
    <row r="480" spans="1:7" x14ac:dyDescent="0.2">
      <c r="A480" s="119"/>
      <c r="B480" s="150"/>
      <c r="C480" s="150"/>
      <c r="D480" s="74" t="s">
        <v>164</v>
      </c>
      <c r="E480" s="151">
        <v>1098484</v>
      </c>
      <c r="F480" s="68" t="s">
        <v>106</v>
      </c>
      <c r="G480" s="131"/>
    </row>
    <row r="481" spans="1:7" x14ac:dyDescent="0.2">
      <c r="A481" s="119"/>
      <c r="B481" s="142"/>
      <c r="C481" s="120"/>
      <c r="D481" s="120" t="s">
        <v>166</v>
      </c>
      <c r="E481" s="133" t="s">
        <v>344</v>
      </c>
      <c r="F481" s="68" t="s">
        <v>106</v>
      </c>
      <c r="G481" s="131"/>
    </row>
    <row r="482" spans="1:7" x14ac:dyDescent="0.2">
      <c r="A482" s="119"/>
      <c r="B482" s="142"/>
      <c r="C482" s="120"/>
      <c r="D482" s="120" t="s">
        <v>167</v>
      </c>
      <c r="E482" s="133"/>
      <c r="F482" s="68" t="s">
        <v>106</v>
      </c>
      <c r="G482" s="131"/>
    </row>
    <row r="483" spans="1:7" x14ac:dyDescent="0.2">
      <c r="A483" s="119"/>
      <c r="B483" s="142"/>
      <c r="C483" s="120"/>
      <c r="D483" s="120" t="s">
        <v>169</v>
      </c>
      <c r="E483" s="133"/>
      <c r="F483" s="68" t="s">
        <v>106</v>
      </c>
      <c r="G483" s="131"/>
    </row>
    <row r="484" spans="1:7" x14ac:dyDescent="0.2">
      <c r="A484" s="119"/>
      <c r="B484" s="142"/>
      <c r="C484" s="120"/>
      <c r="D484" s="120" t="s">
        <v>345</v>
      </c>
      <c r="E484" s="133"/>
      <c r="F484" s="68" t="s">
        <v>106</v>
      </c>
      <c r="G484" s="190"/>
    </row>
    <row r="485" spans="1:7" ht="25.5" x14ac:dyDescent="0.2">
      <c r="A485" s="119"/>
      <c r="B485" s="142"/>
      <c r="C485" s="120"/>
      <c r="D485" s="120" t="s">
        <v>173</v>
      </c>
      <c r="E485" s="133" t="s">
        <v>172</v>
      </c>
      <c r="F485" s="68" t="s">
        <v>106</v>
      </c>
      <c r="G485" s="131"/>
    </row>
    <row r="486" spans="1:7" ht="25.5" x14ac:dyDescent="0.2">
      <c r="A486" s="119"/>
      <c r="B486" s="120"/>
      <c r="C486" s="120"/>
      <c r="D486" s="120" t="s">
        <v>174</v>
      </c>
      <c r="E486" s="133" t="s">
        <v>172</v>
      </c>
      <c r="F486" s="68" t="s">
        <v>106</v>
      </c>
      <c r="G486" s="131"/>
    </row>
    <row r="487" spans="1:7" x14ac:dyDescent="0.2">
      <c r="A487" s="119"/>
      <c r="B487" s="120"/>
      <c r="C487" s="120"/>
      <c r="D487" s="120" t="s">
        <v>184</v>
      </c>
      <c r="E487" s="133"/>
      <c r="F487" s="68" t="s">
        <v>106</v>
      </c>
      <c r="G487" s="131"/>
    </row>
    <row r="488" spans="1:7" x14ac:dyDescent="0.2">
      <c r="A488" s="119">
        <v>4</v>
      </c>
      <c r="B488" s="120" t="s">
        <v>185</v>
      </c>
      <c r="C488" s="120">
        <v>1</v>
      </c>
      <c r="D488" s="120"/>
      <c r="E488" s="133"/>
      <c r="F488" s="68" t="s">
        <v>106</v>
      </c>
      <c r="G488" s="131"/>
    </row>
    <row r="489" spans="1:7" x14ac:dyDescent="0.2">
      <c r="A489" s="119">
        <v>5</v>
      </c>
      <c r="B489" s="120" t="s">
        <v>186</v>
      </c>
      <c r="C489" s="120"/>
      <c r="D489" s="120" t="s">
        <v>187</v>
      </c>
      <c r="E489" s="133"/>
      <c r="F489" s="68" t="s">
        <v>106</v>
      </c>
      <c r="G489" s="131"/>
    </row>
    <row r="490" spans="1:7" ht="25.5" x14ac:dyDescent="0.2">
      <c r="A490" s="119">
        <v>6</v>
      </c>
      <c r="B490" s="120" t="s">
        <v>188</v>
      </c>
      <c r="C490" s="120" t="s">
        <v>189</v>
      </c>
      <c r="D490" s="120" t="s">
        <v>190</v>
      </c>
      <c r="E490" s="133" t="s">
        <v>189</v>
      </c>
      <c r="F490" s="68" t="s">
        <v>106</v>
      </c>
      <c r="G490" s="131"/>
    </row>
    <row r="491" spans="1:7" x14ac:dyDescent="0.2">
      <c r="A491" s="119">
        <v>7</v>
      </c>
      <c r="B491" s="120" t="s">
        <v>291</v>
      </c>
      <c r="C491" s="120" t="s">
        <v>292</v>
      </c>
      <c r="D491" s="120"/>
      <c r="E491" s="133"/>
      <c r="F491" s="68" t="s">
        <v>106</v>
      </c>
      <c r="G491" s="131"/>
    </row>
    <row r="492" spans="1:7" x14ac:dyDescent="0.2">
      <c r="A492" s="119">
        <v>8</v>
      </c>
      <c r="B492" s="120" t="s">
        <v>191</v>
      </c>
      <c r="C492" s="120"/>
      <c r="D492" s="120" t="s">
        <v>293</v>
      </c>
      <c r="E492" s="133"/>
      <c r="F492" s="68" t="s">
        <v>106</v>
      </c>
      <c r="G492" s="131"/>
    </row>
    <row r="493" spans="1:7" ht="25.5" x14ac:dyDescent="0.2">
      <c r="A493" s="119">
        <v>9</v>
      </c>
      <c r="B493" s="120" t="s">
        <v>240</v>
      </c>
      <c r="C493" s="120" t="s">
        <v>346</v>
      </c>
      <c r="D493" s="120" t="s">
        <v>242</v>
      </c>
      <c r="E493" s="133" t="s">
        <v>346</v>
      </c>
      <c r="F493" s="68" t="s">
        <v>106</v>
      </c>
      <c r="G493" s="131"/>
    </row>
    <row r="494" spans="1:7" ht="25.5" x14ac:dyDescent="0.2">
      <c r="A494" s="119">
        <v>17</v>
      </c>
      <c r="B494" s="120" t="s">
        <v>209</v>
      </c>
      <c r="C494" s="120"/>
      <c r="D494" s="120" t="s">
        <v>210</v>
      </c>
      <c r="E494" s="133"/>
      <c r="F494" s="68" t="s">
        <v>106</v>
      </c>
      <c r="G494" s="190"/>
    </row>
    <row r="495" spans="1:7" ht="48" x14ac:dyDescent="0.2">
      <c r="A495" s="119">
        <v>12</v>
      </c>
      <c r="B495" s="125" t="s">
        <v>159</v>
      </c>
      <c r="C495" s="125" t="s">
        <v>343</v>
      </c>
      <c r="D495" s="126" t="s">
        <v>161</v>
      </c>
      <c r="E495" s="121"/>
      <c r="F495" s="68" t="s">
        <v>106</v>
      </c>
      <c r="G495" s="131"/>
    </row>
    <row r="496" spans="1:7" ht="36" x14ac:dyDescent="0.2">
      <c r="A496" s="119">
        <v>13</v>
      </c>
      <c r="B496" s="129" t="s">
        <v>334</v>
      </c>
      <c r="C496" s="150"/>
      <c r="D496" s="130" t="s">
        <v>335</v>
      </c>
      <c r="E496" s="165"/>
      <c r="F496" s="68" t="s">
        <v>106</v>
      </c>
      <c r="G496" s="131"/>
    </row>
    <row r="497" spans="1:7" ht="36.75" x14ac:dyDescent="0.2">
      <c r="A497" s="119">
        <v>14</v>
      </c>
      <c r="B497" s="192" t="s">
        <v>336</v>
      </c>
      <c r="C497" s="168"/>
      <c r="D497" s="193" t="s">
        <v>337</v>
      </c>
      <c r="E497" s="191"/>
      <c r="F497" s="68" t="s">
        <v>106</v>
      </c>
      <c r="G497" s="131"/>
    </row>
    <row r="498" spans="1:7" ht="24.75" x14ac:dyDescent="0.2">
      <c r="A498" s="119">
        <v>15</v>
      </c>
      <c r="B498" s="192" t="s">
        <v>338</v>
      </c>
      <c r="C498" s="168"/>
      <c r="D498" s="193" t="s">
        <v>339</v>
      </c>
      <c r="E498" s="191"/>
      <c r="F498" s="68" t="s">
        <v>106</v>
      </c>
      <c r="G498" s="131"/>
    </row>
    <row r="499" spans="1:7" x14ac:dyDescent="0.2">
      <c r="A499" s="119">
        <v>16</v>
      </c>
      <c r="B499" s="120" t="s">
        <v>221</v>
      </c>
      <c r="C499" s="120"/>
      <c r="D499" s="120" t="s">
        <v>222</v>
      </c>
      <c r="E499" s="133"/>
      <c r="F499" s="68" t="s">
        <v>106</v>
      </c>
      <c r="G499" s="131"/>
    </row>
    <row r="500" spans="1:7" ht="89.25" x14ac:dyDescent="0.2">
      <c r="A500" s="119">
        <v>17</v>
      </c>
      <c r="B500" s="120"/>
      <c r="C500" s="120"/>
      <c r="D500" s="120" t="s">
        <v>223</v>
      </c>
      <c r="E500" s="133" t="s">
        <v>245</v>
      </c>
      <c r="F500" s="68" t="s">
        <v>106</v>
      </c>
      <c r="G500" s="131"/>
    </row>
    <row r="501" spans="1:7" ht="25.5" x14ac:dyDescent="0.2">
      <c r="A501" s="119">
        <v>18</v>
      </c>
      <c r="B501" s="120" t="s">
        <v>225</v>
      </c>
      <c r="C501" s="120"/>
      <c r="D501" s="120" t="s">
        <v>226</v>
      </c>
      <c r="E501" s="133"/>
      <c r="F501" s="68" t="s">
        <v>106</v>
      </c>
      <c r="G501" s="131"/>
    </row>
    <row r="502" spans="1:7" ht="38.25" x14ac:dyDescent="0.2">
      <c r="A502" s="119">
        <v>19</v>
      </c>
      <c r="B502" s="120" t="s">
        <v>227</v>
      </c>
      <c r="C502" s="120"/>
      <c r="D502" s="120" t="s">
        <v>228</v>
      </c>
      <c r="E502" s="133"/>
      <c r="F502" s="68" t="s">
        <v>106</v>
      </c>
      <c r="G502" s="131"/>
    </row>
    <row r="503" spans="1:7" ht="38.25" x14ac:dyDescent="0.2">
      <c r="A503" s="119"/>
      <c r="B503" s="120"/>
      <c r="C503" s="120"/>
      <c r="D503" s="120" t="s">
        <v>229</v>
      </c>
      <c r="E503" s="133"/>
      <c r="F503" s="68" t="s">
        <v>106</v>
      </c>
      <c r="G503" s="131"/>
    </row>
    <row r="504" spans="1:7" x14ac:dyDescent="0.2">
      <c r="A504" s="134"/>
      <c r="B504" s="135" t="s">
        <v>230</v>
      </c>
      <c r="C504" s="135"/>
      <c r="D504" s="136"/>
      <c r="E504" s="136"/>
      <c r="F504" s="162" t="s">
        <v>106</v>
      </c>
      <c r="G504" s="138"/>
    </row>
  </sheetData>
  <mergeCells count="80">
    <mergeCell ref="A1:G1"/>
    <mergeCell ref="C2:E2"/>
    <mergeCell ref="C3:G3"/>
    <mergeCell ref="C4:G4"/>
    <mergeCell ref="C5:G5"/>
    <mergeCell ref="C6:G6"/>
    <mergeCell ref="C7:E7"/>
    <mergeCell ref="C8:E8"/>
    <mergeCell ref="A61:G61"/>
    <mergeCell ref="C62:E62"/>
    <mergeCell ref="C63:G63"/>
    <mergeCell ref="C64:G64"/>
    <mergeCell ref="C65:G65"/>
    <mergeCell ref="C66:G66"/>
    <mergeCell ref="C67:E67"/>
    <mergeCell ref="C68:E68"/>
    <mergeCell ref="A106:G106"/>
    <mergeCell ref="C107:E107"/>
    <mergeCell ref="C108:G108"/>
    <mergeCell ref="C109:G109"/>
    <mergeCell ref="C110:G110"/>
    <mergeCell ref="C111:G111"/>
    <mergeCell ref="C112:E112"/>
    <mergeCell ref="C113:E113"/>
    <mergeCell ref="A159:G159"/>
    <mergeCell ref="C160:E160"/>
    <mergeCell ref="C161:G161"/>
    <mergeCell ref="C162:G162"/>
    <mergeCell ref="C163:G163"/>
    <mergeCell ref="C164:G164"/>
    <mergeCell ref="C165:E165"/>
    <mergeCell ref="C166:E166"/>
    <mergeCell ref="A213:G213"/>
    <mergeCell ref="C214:E214"/>
    <mergeCell ref="C215:G215"/>
    <mergeCell ref="C216:G216"/>
    <mergeCell ref="C217:G217"/>
    <mergeCell ref="C218:G218"/>
    <mergeCell ref="C219:E219"/>
    <mergeCell ref="C220:E220"/>
    <mergeCell ref="A263:G263"/>
    <mergeCell ref="C264:E264"/>
    <mergeCell ref="C265:G265"/>
    <mergeCell ref="C266:G266"/>
    <mergeCell ref="C267:G267"/>
    <mergeCell ref="C268:G268"/>
    <mergeCell ref="C269:E269"/>
    <mergeCell ref="C270:E270"/>
    <mergeCell ref="A315:G315"/>
    <mergeCell ref="C316:E316"/>
    <mergeCell ref="C317:G317"/>
    <mergeCell ref="C318:G318"/>
    <mergeCell ref="C319:G319"/>
    <mergeCell ref="C320:G320"/>
    <mergeCell ref="C321:E321"/>
    <mergeCell ref="C322:E322"/>
    <mergeCell ref="A367:G367"/>
    <mergeCell ref="C368:E368"/>
    <mergeCell ref="C369:G369"/>
    <mergeCell ref="C370:G370"/>
    <mergeCell ref="C371:G371"/>
    <mergeCell ref="C372:G372"/>
    <mergeCell ref="C373:E373"/>
    <mergeCell ref="C374:E374"/>
    <mergeCell ref="A418:G418"/>
    <mergeCell ref="C419:E419"/>
    <mergeCell ref="C420:G420"/>
    <mergeCell ref="C421:G421"/>
    <mergeCell ref="C422:G422"/>
    <mergeCell ref="C423:G423"/>
    <mergeCell ref="C424:E424"/>
    <mergeCell ref="C425:E425"/>
    <mergeCell ref="A468:G468"/>
    <mergeCell ref="C469:E469"/>
    <mergeCell ref="C470:G470"/>
    <mergeCell ref="C471:G471"/>
    <mergeCell ref="C472:G472"/>
    <mergeCell ref="C473:G473"/>
    <mergeCell ref="C474:E474"/>
    <mergeCell ref="C475:E475"/>
  </mergeCells>
  <phoneticPr fontId="7" type="noConversion"/>
  <conditionalFormatting sqref="F241">
    <cfRule type="cellIs" dxfId="350" priority="58" stopIfTrue="1" operator="equal">
      <formula>"F"</formula>
    </cfRule>
    <cfRule type="cellIs" dxfId="349" priority="59" stopIfTrue="1" operator="equal">
      <formula>"B"</formula>
    </cfRule>
    <cfRule type="cellIs" dxfId="348" priority="60" stopIfTrue="1" operator="equal">
      <formula>"u"</formula>
    </cfRule>
  </conditionalFormatting>
  <conditionalFormatting sqref="F446">
    <cfRule type="cellIs" dxfId="347" priority="7" stopIfTrue="1" operator="equal">
      <formula>"F"</formula>
    </cfRule>
    <cfRule type="cellIs" dxfId="346" priority="8" stopIfTrue="1" operator="equal">
      <formula>"B"</formula>
    </cfRule>
    <cfRule type="cellIs" dxfId="345" priority="9" stopIfTrue="1" operator="equal">
      <formula>"u"</formula>
    </cfRule>
  </conditionalFormatting>
  <conditionalFormatting sqref="F46:F50">
    <cfRule type="cellIs" dxfId="344" priority="64" stopIfTrue="1" operator="equal">
      <formula>"F"</formula>
    </cfRule>
    <cfRule type="cellIs" dxfId="343" priority="65" stopIfTrue="1" operator="equal">
      <formula>"B"</formula>
    </cfRule>
    <cfRule type="cellIs" dxfId="342" priority="66" stopIfTrue="1" operator="equal">
      <formula>"u"</formula>
    </cfRule>
  </conditionalFormatting>
  <conditionalFormatting sqref="F73:F88">
    <cfRule type="cellIs" dxfId="341" priority="85" stopIfTrue="1" operator="equal">
      <formula>"F"</formula>
    </cfRule>
    <cfRule type="cellIs" dxfId="340" priority="86" stopIfTrue="1" operator="equal">
      <formula>"B"</formula>
    </cfRule>
    <cfRule type="cellIs" dxfId="339" priority="87" stopIfTrue="1" operator="equal">
      <formula>"u"</formula>
    </cfRule>
  </conditionalFormatting>
  <conditionalFormatting sqref="F95:F96">
    <cfRule type="cellIs" dxfId="338" priority="67" stopIfTrue="1" operator="equal">
      <formula>"F"</formula>
    </cfRule>
    <cfRule type="cellIs" dxfId="337" priority="68" stopIfTrue="1" operator="equal">
      <formula>"B"</formula>
    </cfRule>
    <cfRule type="cellIs" dxfId="336" priority="69" stopIfTrue="1" operator="equal">
      <formula>"u"</formula>
    </cfRule>
  </conditionalFormatting>
  <conditionalFormatting sqref="F118:F133">
    <cfRule type="cellIs" dxfId="335" priority="82" stopIfTrue="1" operator="equal">
      <formula>"F"</formula>
    </cfRule>
    <cfRule type="cellIs" dxfId="334" priority="83" stopIfTrue="1" operator="equal">
      <formula>"B"</formula>
    </cfRule>
    <cfRule type="cellIs" dxfId="333" priority="84" stopIfTrue="1" operator="equal">
      <formula>"u"</formula>
    </cfRule>
  </conditionalFormatting>
  <conditionalFormatting sqref="F147:F149">
    <cfRule type="cellIs" dxfId="332" priority="70" stopIfTrue="1" operator="equal">
      <formula>"F"</formula>
    </cfRule>
    <cfRule type="cellIs" dxfId="331" priority="71" stopIfTrue="1" operator="equal">
      <formula>"B"</formula>
    </cfRule>
    <cfRule type="cellIs" dxfId="330" priority="72" stopIfTrue="1" operator="equal">
      <formula>"u"</formula>
    </cfRule>
  </conditionalFormatting>
  <conditionalFormatting sqref="F201:F202">
    <cfRule type="cellIs" dxfId="329" priority="73" stopIfTrue="1" operator="equal">
      <formula>"F"</formula>
    </cfRule>
    <cfRule type="cellIs" dxfId="328" priority="74" stopIfTrue="1" operator="equal">
      <formula>"B"</formula>
    </cfRule>
    <cfRule type="cellIs" dxfId="327" priority="75" stopIfTrue="1" operator="equal">
      <formula>"u"</formula>
    </cfRule>
  </conditionalFormatting>
  <conditionalFormatting sqref="F225:F240">
    <cfRule type="cellIs" dxfId="326" priority="61" stopIfTrue="1" operator="equal">
      <formula>"F"</formula>
    </cfRule>
    <cfRule type="cellIs" dxfId="325" priority="62" stopIfTrue="1" operator="equal">
      <formula>"B"</formula>
    </cfRule>
    <cfRule type="cellIs" dxfId="324" priority="63" stopIfTrue="1" operator="equal">
      <formula>"u"</formula>
    </cfRule>
  </conditionalFormatting>
  <conditionalFormatting sqref="F253:F259">
    <cfRule type="cellIs" dxfId="323" priority="52" stopIfTrue="1" operator="equal">
      <formula>"F"</formula>
    </cfRule>
    <cfRule type="cellIs" dxfId="322" priority="53" stopIfTrue="1" operator="equal">
      <formula>"B"</formula>
    </cfRule>
    <cfRule type="cellIs" dxfId="321" priority="54" stopIfTrue="1" operator="equal">
      <formula>"u"</formula>
    </cfRule>
  </conditionalFormatting>
  <conditionalFormatting sqref="F275:F298">
    <cfRule type="cellIs" dxfId="320" priority="49" stopIfTrue="1" operator="equal">
      <formula>"F"</formula>
    </cfRule>
    <cfRule type="cellIs" dxfId="319" priority="50" stopIfTrue="1" operator="equal">
      <formula>"B"</formula>
    </cfRule>
    <cfRule type="cellIs" dxfId="318" priority="51" stopIfTrue="1" operator="equal">
      <formula>"u"</formula>
    </cfRule>
  </conditionalFormatting>
  <conditionalFormatting sqref="F299:F301">
    <cfRule type="cellIs" dxfId="317" priority="46" stopIfTrue="1" operator="equal">
      <formula>"F"</formula>
    </cfRule>
    <cfRule type="cellIs" dxfId="316" priority="47" stopIfTrue="1" operator="equal">
      <formula>"B"</formula>
    </cfRule>
    <cfRule type="cellIs" dxfId="315" priority="48" stopIfTrue="1" operator="equal">
      <formula>"u"</formula>
    </cfRule>
  </conditionalFormatting>
  <conditionalFormatting sqref="F303:F309">
    <cfRule type="cellIs" dxfId="314" priority="43" stopIfTrue="1" operator="equal">
      <formula>"F"</formula>
    </cfRule>
    <cfRule type="cellIs" dxfId="313" priority="44" stopIfTrue="1" operator="equal">
      <formula>"B"</formula>
    </cfRule>
    <cfRule type="cellIs" dxfId="312" priority="45" stopIfTrue="1" operator="equal">
      <formula>"u"</formula>
    </cfRule>
  </conditionalFormatting>
  <conditionalFormatting sqref="F324:F326">
    <cfRule type="cellIs" dxfId="311" priority="40" stopIfTrue="1" operator="equal">
      <formula>"F"</formula>
    </cfRule>
    <cfRule type="cellIs" dxfId="310" priority="41" stopIfTrue="1" operator="equal">
      <formula>"B"</formula>
    </cfRule>
    <cfRule type="cellIs" dxfId="309" priority="42" stopIfTrue="1" operator="equal">
      <formula>"u"</formula>
    </cfRule>
  </conditionalFormatting>
  <conditionalFormatting sqref="F327:F355">
    <cfRule type="cellIs" dxfId="308" priority="37" stopIfTrue="1" operator="equal">
      <formula>"F"</formula>
    </cfRule>
    <cfRule type="cellIs" dxfId="307" priority="38" stopIfTrue="1" operator="equal">
      <formula>"B"</formula>
    </cfRule>
    <cfRule type="cellIs" dxfId="306" priority="39" stopIfTrue="1" operator="equal">
      <formula>"u"</formula>
    </cfRule>
  </conditionalFormatting>
  <conditionalFormatting sqref="F358:F364">
    <cfRule type="cellIs" dxfId="305" priority="34" stopIfTrue="1" operator="equal">
      <formula>"F"</formula>
    </cfRule>
    <cfRule type="cellIs" dxfId="304" priority="35" stopIfTrue="1" operator="equal">
      <formula>"B"</formula>
    </cfRule>
    <cfRule type="cellIs" dxfId="303" priority="36" stopIfTrue="1" operator="equal">
      <formula>"u"</formula>
    </cfRule>
  </conditionalFormatting>
  <conditionalFormatting sqref="F376:F378">
    <cfRule type="cellIs" dxfId="302" priority="31" stopIfTrue="1" operator="equal">
      <formula>"F"</formula>
    </cfRule>
    <cfRule type="cellIs" dxfId="301" priority="32" stopIfTrue="1" operator="equal">
      <formula>"B"</formula>
    </cfRule>
    <cfRule type="cellIs" dxfId="300" priority="33" stopIfTrue="1" operator="equal">
      <formula>"u"</formula>
    </cfRule>
  </conditionalFormatting>
  <conditionalFormatting sqref="F407:F416">
    <cfRule type="cellIs" dxfId="299" priority="94" stopIfTrue="1" operator="equal">
      <formula>"F"</formula>
    </cfRule>
    <cfRule type="cellIs" dxfId="298" priority="95" stopIfTrue="1" operator="equal">
      <formula>"B"</formula>
    </cfRule>
    <cfRule type="cellIs" dxfId="297" priority="96" stopIfTrue="1" operator="equal">
      <formula>"u"</formula>
    </cfRule>
  </conditionalFormatting>
  <conditionalFormatting sqref="F430:F445">
    <cfRule type="cellIs" dxfId="296" priority="13" stopIfTrue="1" operator="equal">
      <formula>"F"</formula>
    </cfRule>
    <cfRule type="cellIs" dxfId="295" priority="14" stopIfTrue="1" operator="equal">
      <formula>"B"</formula>
    </cfRule>
    <cfRule type="cellIs" dxfId="294" priority="15" stopIfTrue="1" operator="equal">
      <formula>"u"</formula>
    </cfRule>
  </conditionalFormatting>
  <conditionalFormatting sqref="F455:F458">
    <cfRule type="cellIs" dxfId="293" priority="10" stopIfTrue="1" operator="equal">
      <formula>"F"</formula>
    </cfRule>
    <cfRule type="cellIs" dxfId="292" priority="11" stopIfTrue="1" operator="equal">
      <formula>"B"</formula>
    </cfRule>
    <cfRule type="cellIs" dxfId="291" priority="12" stopIfTrue="1" operator="equal">
      <formula>"u"</formula>
    </cfRule>
  </conditionalFormatting>
  <conditionalFormatting sqref="F464:F466">
    <cfRule type="cellIs" dxfId="290" priority="91" stopIfTrue="1" operator="equal">
      <formula>"F"</formula>
    </cfRule>
    <cfRule type="cellIs" dxfId="289" priority="92" stopIfTrue="1" operator="equal">
      <formula>"B"</formula>
    </cfRule>
    <cfRule type="cellIs" dxfId="288" priority="93" stopIfTrue="1" operator="equal">
      <formula>"u"</formula>
    </cfRule>
  </conditionalFormatting>
  <conditionalFormatting sqref="F495:F498">
    <cfRule type="cellIs" dxfId="287" priority="1" stopIfTrue="1" operator="equal">
      <formula>"F"</formula>
    </cfRule>
    <cfRule type="cellIs" dxfId="286" priority="2" stopIfTrue="1" operator="equal">
      <formula>"B"</formula>
    </cfRule>
    <cfRule type="cellIs" dxfId="285" priority="3" stopIfTrue="1" operator="equal">
      <formula>"u"</formula>
    </cfRule>
  </conditionalFormatting>
  <conditionalFormatting sqref="F499:F503">
    <cfRule type="cellIs" dxfId="284" priority="4" stopIfTrue="1" operator="equal">
      <formula>"F"</formula>
    </cfRule>
    <cfRule type="cellIs" dxfId="283" priority="5" stopIfTrue="1" operator="equal">
      <formula>"B"</formula>
    </cfRule>
    <cfRule type="cellIs" dxfId="282" priority="6" stopIfTrue="1" operator="equal">
      <formula>"u"</formula>
    </cfRule>
  </conditionalFormatting>
  <conditionalFormatting sqref="F10:F42 F51:F56">
    <cfRule type="cellIs" dxfId="281" priority="202" stopIfTrue="1" operator="equal">
      <formula>"F"</formula>
    </cfRule>
    <cfRule type="cellIs" dxfId="280" priority="203" stopIfTrue="1" operator="equal">
      <formula>"B"</formula>
    </cfRule>
    <cfRule type="cellIs" dxfId="279" priority="204" stopIfTrue="1" operator="equal">
      <formula>"u"</formula>
    </cfRule>
  </conditionalFormatting>
  <conditionalFormatting sqref="F70:F72 F97:F102 F89:F94">
    <cfRule type="cellIs" dxfId="278" priority="118" stopIfTrue="1" operator="equal">
      <formula>"F"</formula>
    </cfRule>
    <cfRule type="cellIs" dxfId="277" priority="119" stopIfTrue="1" operator="equal">
      <formula>"B"</formula>
    </cfRule>
    <cfRule type="cellIs" dxfId="276" priority="120" stopIfTrue="1" operator="equal">
      <formula>"u"</formula>
    </cfRule>
  </conditionalFormatting>
  <conditionalFormatting sqref="F115:F117 F150:F155 F134:F146">
    <cfRule type="cellIs" dxfId="275" priority="115" stopIfTrue="1" operator="equal">
      <formula>"F"</formula>
    </cfRule>
    <cfRule type="cellIs" dxfId="274" priority="116" stopIfTrue="1" operator="equal">
      <formula>"B"</formula>
    </cfRule>
    <cfRule type="cellIs" dxfId="273" priority="117" stopIfTrue="1" operator="equal">
      <formula>"u"</formula>
    </cfRule>
  </conditionalFormatting>
  <conditionalFormatting sqref="F168:F186 F188:F200 F203:F209">
    <cfRule type="cellIs" dxfId="272" priority="109" stopIfTrue="1" operator="equal">
      <formula>"F"</formula>
    </cfRule>
    <cfRule type="cellIs" dxfId="271" priority="110" stopIfTrue="1" operator="equal">
      <formula>"B"</formula>
    </cfRule>
    <cfRule type="cellIs" dxfId="270" priority="111" stopIfTrue="1" operator="equal">
      <formula>"u"</formula>
    </cfRule>
  </conditionalFormatting>
  <conditionalFormatting sqref="F187 F504 F477:F494 F379:F406">
    <cfRule type="cellIs" dxfId="269" priority="76" stopIfTrue="1" operator="equal">
      <formula>"F"</formula>
    </cfRule>
    <cfRule type="cellIs" dxfId="268" priority="77" stopIfTrue="1" operator="equal">
      <formula>"B"</formula>
    </cfRule>
    <cfRule type="cellIs" dxfId="267" priority="78" stopIfTrue="1" operator="equal">
      <formula>"u"</formula>
    </cfRule>
  </conditionalFormatting>
  <conditionalFormatting sqref="F222:F224 F260 F242:F252">
    <cfRule type="cellIs" dxfId="266" priority="106" stopIfTrue="1" operator="equal">
      <formula>"F"</formula>
    </cfRule>
    <cfRule type="cellIs" dxfId="265" priority="107" stopIfTrue="1" operator="equal">
      <formula>"B"</formula>
    </cfRule>
    <cfRule type="cellIs" dxfId="264" priority="108" stopIfTrue="1" operator="equal">
      <formula>"u"</formula>
    </cfRule>
  </conditionalFormatting>
  <conditionalFormatting sqref="F272:F274 F310 F302">
    <cfRule type="cellIs" dxfId="263" priority="103" stopIfTrue="1" operator="equal">
      <formula>"F"</formula>
    </cfRule>
    <cfRule type="cellIs" dxfId="262" priority="104" stopIfTrue="1" operator="equal">
      <formula>"B"</formula>
    </cfRule>
    <cfRule type="cellIs" dxfId="261" priority="105" stopIfTrue="1" operator="equal">
      <formula>"u"</formula>
    </cfRule>
  </conditionalFormatting>
  <conditionalFormatting sqref="F356:F357 F365">
    <cfRule type="cellIs" dxfId="260" priority="97" stopIfTrue="1" operator="equal">
      <formula>"F"</formula>
    </cfRule>
    <cfRule type="cellIs" dxfId="259" priority="98" stopIfTrue="1" operator="equal">
      <formula>"B"</formula>
    </cfRule>
    <cfRule type="cellIs" dxfId="258" priority="99" stopIfTrue="1" operator="equal">
      <formula>"u"</formula>
    </cfRule>
  </conditionalFormatting>
  <conditionalFormatting sqref="F427:F429 F447:F454 F459:F463">
    <cfRule type="cellIs" dxfId="257" priority="16" stopIfTrue="1" operator="equal">
      <formula>"F"</formula>
    </cfRule>
    <cfRule type="cellIs" dxfId="256" priority="17" stopIfTrue="1" operator="equal">
      <formula>"B"</formula>
    </cfRule>
    <cfRule type="cellIs" dxfId="255" priority="18"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42 F50 F149 F10:F41 F46:F47 F48:F49 F51:F56 F70:F102 F115:F142 F143:F146 F147:F148 F150:F155 F168:F209 F222:F260 F272:F310 F324:F365 F376:F416 F427:F466 F477:F504" xr:uid="{00000000-0002-0000-0400-000000000000}">
      <formula1>"U,P,F,B,S,n/a"</formula1>
    </dataValidation>
  </dataValidations>
  <hyperlinks>
    <hyperlink ref="G2" location="'UC001'!A1" display="UC001-01" xr:uid="{00000000-0004-0000-0400-000000000000}"/>
    <hyperlink ref="G62" location="'UC001'!A1" display="UC001-02" xr:uid="{00000000-0004-0000-0400-000001000000}"/>
    <hyperlink ref="G107" location="'UC001'!A1" display="UC001-03" xr:uid="{00000000-0004-0000-0400-000002000000}"/>
    <hyperlink ref="G160" location="'UC001'!A1" display="UC001-04" xr:uid="{00000000-0004-0000-0400-000003000000}"/>
    <hyperlink ref="G214" location="'UC001'!A1" display="UC001-04-1" xr:uid="{00000000-0004-0000-0400-000004000000}"/>
    <hyperlink ref="G264" location="'UC001'!A1" display="UC001-05" xr:uid="{00000000-0004-0000-0400-000005000000}"/>
    <hyperlink ref="G316" location="'UC001'!A1" display="UC001-06" xr:uid="{00000000-0004-0000-0400-000006000000}"/>
    <hyperlink ref="G368" location="'UC001'!A1" display="UC001-06" xr:uid="{00000000-0004-0000-0400-000007000000}"/>
    <hyperlink ref="G419" location="'UC001'!A1" display="UC001-06" xr:uid="{00000000-0004-0000-0400-000008000000}"/>
    <hyperlink ref="G469" location="'UC001'!A1" display="UC001-06" xr:uid="{00000000-0004-0000-0400-000009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84"/>
  <sheetViews>
    <sheetView workbookViewId="0">
      <pane ySplit="12" topLeftCell="A13" activePane="bottomLeft" state="frozen"/>
      <selection pane="bottomLeft" activeCell="B12" sqref="B12"/>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ssign Bin</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COUNTIF($D$12:$D$65,"U")</f>
        <v>0</v>
      </c>
      <c r="F4" s="48" t="str">
        <f>IF($E$9=0,"-",$E4/$E$9)</f>
        <v>-</v>
      </c>
      <c r="G4" s="49">
        <f>SUMIF($D$12:$D$64,"U",$G$12:$G$64)/60</f>
        <v>0</v>
      </c>
      <c r="H4" s="42"/>
      <c r="I4" s="42"/>
    </row>
    <row r="5" spans="1:9" s="37" customFormat="1" ht="12" x14ac:dyDescent="0.2">
      <c r="A5" s="42"/>
      <c r="B5" s="42"/>
      <c r="C5" s="42"/>
      <c r="D5" s="46" t="s">
        <v>106</v>
      </c>
      <c r="E5" s="47">
        <f>COUNTIF($D$12:$D$65,"P")</f>
        <v>0</v>
      </c>
      <c r="F5" s="48" t="str">
        <f>IF($E$9=0,"-",$E5/$E$9)</f>
        <v>-</v>
      </c>
      <c r="G5" s="50">
        <f>SUMIF($D$12:$D$65,"P",$G$12:$G$65)/60</f>
        <v>0</v>
      </c>
      <c r="H5" s="42"/>
      <c r="I5" s="42"/>
    </row>
    <row r="6" spans="1:9" s="37" customFormat="1" ht="12" x14ac:dyDescent="0.2">
      <c r="A6" s="42"/>
      <c r="B6" s="42"/>
      <c r="C6" s="42"/>
      <c r="D6" s="46" t="s">
        <v>107</v>
      </c>
      <c r="E6" s="47">
        <f>COUNTIF($D$12:$D$65,"F")</f>
        <v>0</v>
      </c>
      <c r="F6" s="48" t="str">
        <f>IF($E$9=0,"-",$E6/$E$9)</f>
        <v>-</v>
      </c>
      <c r="G6" s="50">
        <f>SUMIF($D$12:$D$65,"F",$G$12:$G$65)/60</f>
        <v>0</v>
      </c>
      <c r="H6" s="42"/>
      <c r="I6" s="42"/>
    </row>
    <row r="7" spans="1:9" s="37" customFormat="1" ht="12" x14ac:dyDescent="0.2">
      <c r="A7" s="51"/>
      <c r="B7" s="51"/>
      <c r="C7" s="52"/>
      <c r="D7" s="46" t="s">
        <v>108</v>
      </c>
      <c r="E7" s="47">
        <f>COUNTIF($D$12:$D$65,"S")</f>
        <v>0</v>
      </c>
      <c r="F7" s="48" t="str">
        <f>IF($E$9=0,"-",$E7/$E$9)</f>
        <v>-</v>
      </c>
      <c r="G7" s="50">
        <f>SUMIF($D$12:$D$65,"S",$G$12:$G$65)/60</f>
        <v>0</v>
      </c>
      <c r="H7" s="42"/>
      <c r="I7" s="42"/>
    </row>
    <row r="8" spans="1:9" s="37" customFormat="1" ht="12" x14ac:dyDescent="0.2">
      <c r="A8" s="51"/>
      <c r="B8" s="51"/>
      <c r="C8" s="52"/>
      <c r="D8" s="46" t="s">
        <v>109</v>
      </c>
      <c r="E8" s="47">
        <f>COUNTIF($D$12:$D$65,"B")</f>
        <v>0</v>
      </c>
      <c r="F8" s="53" t="str">
        <f>IF($E$9=0,"-",$E8/$E$9)</f>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415" t="s">
        <v>348</v>
      </c>
      <c r="B13" s="392"/>
      <c r="C13" s="392"/>
      <c r="D13" s="392"/>
      <c r="E13" s="392"/>
      <c r="F13" s="392"/>
      <c r="G13" s="392"/>
      <c r="H13" s="392"/>
      <c r="I13" s="393"/>
    </row>
    <row r="14" spans="1:9" ht="24" x14ac:dyDescent="0.2">
      <c r="A14" s="65"/>
      <c r="B14" s="179" t="s">
        <v>348</v>
      </c>
      <c r="C14" s="126" t="s">
        <v>349</v>
      </c>
      <c r="D14" s="68"/>
      <c r="E14" s="69"/>
      <c r="F14" s="70"/>
      <c r="G14" s="71"/>
      <c r="H14" s="72"/>
      <c r="I14" s="70"/>
    </row>
    <row r="15" spans="1:9" ht="24" x14ac:dyDescent="0.2">
      <c r="A15" s="73"/>
      <c r="B15" s="189" t="s">
        <v>350</v>
      </c>
      <c r="C15" s="130" t="s">
        <v>349</v>
      </c>
      <c r="D15" s="68"/>
      <c r="E15" s="69"/>
      <c r="F15" s="70"/>
      <c r="G15" s="71"/>
      <c r="H15" s="78"/>
      <c r="I15" s="77"/>
    </row>
    <row r="16" spans="1:9" x14ac:dyDescent="0.2">
      <c r="A16" s="73"/>
      <c r="B16" s="186"/>
      <c r="C16" s="74"/>
      <c r="D16" s="68"/>
      <c r="E16" s="69"/>
      <c r="F16" s="70"/>
      <c r="G16" s="71"/>
      <c r="H16" s="78"/>
      <c r="I16" s="77"/>
    </row>
    <row r="17" spans="1:9" x14ac:dyDescent="0.2">
      <c r="A17" s="73"/>
      <c r="B17" s="120"/>
      <c r="C17" s="120"/>
      <c r="D17" s="68"/>
      <c r="E17" s="69"/>
      <c r="F17" s="70"/>
      <c r="G17" s="71"/>
      <c r="H17" s="78"/>
      <c r="I17" s="77"/>
    </row>
    <row r="18" spans="1:9" x14ac:dyDescent="0.2">
      <c r="A18" s="73"/>
      <c r="B18" s="120"/>
      <c r="C18" s="120"/>
      <c r="D18" s="68"/>
      <c r="E18" s="69"/>
      <c r="F18" s="70"/>
      <c r="G18" s="71"/>
      <c r="H18" s="78"/>
      <c r="I18" s="77"/>
    </row>
    <row r="19" spans="1:9" x14ac:dyDescent="0.2">
      <c r="A19" s="73"/>
      <c r="B19" s="120"/>
      <c r="C19" s="120"/>
      <c r="D19" s="68"/>
      <c r="E19" s="69"/>
      <c r="F19" s="70"/>
      <c r="G19" s="71"/>
      <c r="H19" s="78"/>
      <c r="I19" s="77"/>
    </row>
    <row r="20" spans="1:9" x14ac:dyDescent="0.2">
      <c r="A20" s="73"/>
      <c r="B20" s="120"/>
      <c r="C20" s="120"/>
      <c r="D20" s="68"/>
      <c r="E20" s="69"/>
      <c r="F20" s="70"/>
      <c r="G20" s="71"/>
      <c r="H20" s="78"/>
      <c r="I20" s="77"/>
    </row>
    <row r="21" spans="1:9" x14ac:dyDescent="0.2">
      <c r="A21" s="180"/>
      <c r="B21" s="156"/>
      <c r="C21" s="156"/>
      <c r="D21" s="160"/>
      <c r="E21" s="181"/>
      <c r="F21" s="182"/>
      <c r="G21" s="183"/>
      <c r="H21" s="184"/>
      <c r="I21" s="185"/>
    </row>
    <row r="22" spans="1:9" x14ac:dyDescent="0.2">
      <c r="A22" s="73"/>
      <c r="B22" s="120"/>
      <c r="C22" s="120"/>
      <c r="D22" s="68"/>
      <c r="E22" s="76"/>
      <c r="F22" s="77"/>
      <c r="G22" s="71"/>
      <c r="H22" s="78"/>
      <c r="I22" s="77"/>
    </row>
    <row r="23" spans="1:9" x14ac:dyDescent="0.2">
      <c r="A23" s="73"/>
      <c r="B23" s="120"/>
      <c r="C23" s="120"/>
      <c r="D23" s="68"/>
      <c r="E23" s="76"/>
      <c r="F23" s="77"/>
      <c r="G23" s="71"/>
      <c r="H23" s="78"/>
      <c r="I23" s="77"/>
    </row>
    <row r="24" spans="1:9" x14ac:dyDescent="0.2">
      <c r="A24" s="73"/>
      <c r="B24" s="120"/>
      <c r="C24" s="120"/>
      <c r="D24" s="68"/>
      <c r="E24" s="76"/>
      <c r="F24" s="77"/>
      <c r="G24" s="71"/>
      <c r="H24" s="78"/>
      <c r="I24" s="77"/>
    </row>
    <row r="25" spans="1:9" x14ac:dyDescent="0.2">
      <c r="A25" s="73"/>
      <c r="B25" s="120"/>
      <c r="C25" s="120"/>
      <c r="D25" s="68"/>
      <c r="E25" s="76"/>
      <c r="F25" s="77"/>
      <c r="G25" s="71"/>
      <c r="H25" s="78"/>
      <c r="I25" s="77"/>
    </row>
    <row r="26" spans="1:9" x14ac:dyDescent="0.2">
      <c r="A26" s="73"/>
      <c r="B26" s="120"/>
      <c r="C26" s="120"/>
      <c r="D26" s="68"/>
      <c r="E26" s="76"/>
      <c r="F26" s="77"/>
      <c r="G26" s="71"/>
      <c r="H26" s="78"/>
      <c r="I26" s="77"/>
    </row>
    <row r="27" spans="1:9" x14ac:dyDescent="0.2">
      <c r="A27" s="73"/>
      <c r="B27" s="120"/>
      <c r="C27" s="120"/>
      <c r="D27" s="68"/>
      <c r="E27" s="76"/>
      <c r="F27" s="77"/>
      <c r="G27" s="71"/>
      <c r="H27" s="78"/>
      <c r="I27" s="77"/>
    </row>
    <row r="28" spans="1:9" x14ac:dyDescent="0.2">
      <c r="A28" s="73"/>
      <c r="B28" s="120"/>
      <c r="C28" s="120"/>
      <c r="D28" s="68"/>
      <c r="E28" s="76"/>
      <c r="F28" s="77"/>
      <c r="G28" s="71"/>
      <c r="H28" s="78"/>
      <c r="I28" s="77"/>
    </row>
    <row r="29" spans="1:9" x14ac:dyDescent="0.2">
      <c r="A29" s="73"/>
      <c r="B29" s="120"/>
      <c r="C29" s="120"/>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91"/>
      <c r="B65" s="392"/>
      <c r="C65" s="392"/>
      <c r="D65" s="392"/>
      <c r="E65" s="392"/>
      <c r="F65" s="392"/>
      <c r="G65" s="392"/>
      <c r="H65" s="392"/>
      <c r="I65" s="393"/>
    </row>
    <row r="66" spans="1:9" s="38" customFormat="1" ht="36" customHeight="1" x14ac:dyDescent="0.2">
      <c r="A66" s="73"/>
      <c r="B66" s="125"/>
      <c r="C66" s="126"/>
      <c r="D66" s="68"/>
      <c r="E66" s="69"/>
      <c r="F66" s="70"/>
      <c r="G66" s="71"/>
      <c r="H66" s="78"/>
      <c r="I66" s="77"/>
    </row>
    <row r="67" spans="1:9" s="38" customFormat="1" ht="36" customHeight="1" x14ac:dyDescent="0.2">
      <c r="A67" s="73"/>
      <c r="B67" s="186"/>
      <c r="C67" s="130"/>
      <c r="D67" s="68"/>
      <c r="E67" s="69"/>
      <c r="F67" s="70"/>
      <c r="G67" s="71"/>
      <c r="H67" s="78"/>
      <c r="I67" s="77"/>
    </row>
    <row r="68" spans="1:9" s="38" customFormat="1" ht="36" customHeight="1" x14ac:dyDescent="0.2">
      <c r="A68" s="73"/>
      <c r="B68" s="186"/>
      <c r="C68" s="74"/>
      <c r="D68" s="68"/>
      <c r="E68" s="69"/>
      <c r="F68" s="70"/>
      <c r="G68" s="71"/>
      <c r="H68" s="78"/>
      <c r="I68" s="77"/>
    </row>
    <row r="69" spans="1:9" s="38" customFormat="1" ht="36" customHeight="1" x14ac:dyDescent="0.2">
      <c r="A69" s="73"/>
      <c r="B69" s="120"/>
      <c r="C69" s="120"/>
      <c r="D69" s="68"/>
      <c r="E69" s="69"/>
      <c r="F69" s="70"/>
      <c r="G69" s="71"/>
      <c r="H69" s="78"/>
      <c r="I69" s="77"/>
    </row>
    <row r="70" spans="1:9" s="38" customFormat="1" ht="36" customHeight="1" x14ac:dyDescent="0.2">
      <c r="A70" s="73"/>
      <c r="B70" s="120"/>
      <c r="C70" s="120"/>
      <c r="D70" s="68"/>
      <c r="E70" s="69"/>
      <c r="F70" s="70"/>
      <c r="G70" s="71"/>
      <c r="H70" s="78"/>
      <c r="I70" s="77"/>
    </row>
    <row r="71" spans="1:9" s="38" customFormat="1" ht="36" customHeight="1" x14ac:dyDescent="0.2">
      <c r="A71" s="73"/>
      <c r="B71" s="120"/>
      <c r="C71" s="120"/>
      <c r="D71" s="68"/>
      <c r="E71" s="69"/>
      <c r="F71" s="70"/>
      <c r="G71" s="71"/>
      <c r="H71" s="78"/>
      <c r="I71" s="77"/>
    </row>
    <row r="72" spans="1:9" s="38" customFormat="1" ht="36" customHeight="1" x14ac:dyDescent="0.2">
      <c r="A72" s="73"/>
      <c r="B72" s="120"/>
      <c r="C72" s="120"/>
      <c r="D72" s="68"/>
      <c r="E72" s="69"/>
      <c r="F72" s="70"/>
      <c r="G72" s="71"/>
      <c r="H72" s="78"/>
      <c r="I72" s="77"/>
    </row>
    <row r="73" spans="1:9" s="38" customFormat="1" ht="198.95" customHeight="1" x14ac:dyDescent="0.2">
      <c r="A73" s="73"/>
      <c r="B73" s="120"/>
      <c r="C73" s="120"/>
      <c r="D73" s="68"/>
      <c r="E73" s="181"/>
      <c r="F73" s="182"/>
      <c r="G73" s="183"/>
      <c r="H73" s="78"/>
      <c r="I73" s="77"/>
    </row>
    <row r="74" spans="1:9" s="38" customFormat="1" x14ac:dyDescent="0.2">
      <c r="A74" s="73">
        <f>MAX(A$12:A73)+1</f>
        <v>1</v>
      </c>
      <c r="B74" s="74"/>
      <c r="C74" s="74"/>
      <c r="D74" s="68" t="s">
        <v>122</v>
      </c>
      <c r="E74" s="76"/>
      <c r="F74" s="77"/>
      <c r="G74" s="71"/>
      <c r="H74" s="78"/>
      <c r="I74" s="77"/>
    </row>
    <row r="75" spans="1:9" x14ac:dyDescent="0.2">
      <c r="A75" s="73">
        <f>MAX(A$12:A74)+1</f>
        <v>2</v>
      </c>
      <c r="B75" s="75"/>
      <c r="C75" s="74"/>
      <c r="D75" s="68" t="s">
        <v>122</v>
      </c>
      <c r="E75" s="76"/>
      <c r="F75" s="77"/>
      <c r="G75" s="71"/>
      <c r="H75" s="78"/>
      <c r="I75" s="77"/>
    </row>
    <row r="76" spans="1:9" x14ac:dyDescent="0.2">
      <c r="A76" s="73">
        <f>MAX(A$12:A75)+1</f>
        <v>3</v>
      </c>
      <c r="B76" s="75"/>
      <c r="C76" s="74"/>
      <c r="D76" s="68" t="s">
        <v>122</v>
      </c>
      <c r="E76" s="76"/>
      <c r="F76" s="77"/>
      <c r="G76" s="71"/>
      <c r="H76" s="78"/>
      <c r="I76" s="77"/>
    </row>
    <row r="77" spans="1:9" x14ac:dyDescent="0.2">
      <c r="A77" s="73">
        <f>MAX(A$12:A76)+1</f>
        <v>4</v>
      </c>
      <c r="B77" s="74"/>
      <c r="C77" s="74"/>
      <c r="D77" s="68" t="s">
        <v>122</v>
      </c>
      <c r="E77" s="76"/>
      <c r="F77" s="77"/>
      <c r="G77" s="71"/>
      <c r="H77" s="78"/>
      <c r="I77" s="77"/>
    </row>
    <row r="78" spans="1:9" x14ac:dyDescent="0.2">
      <c r="A78" s="73">
        <f>MAX(A$12:A77)+1</f>
        <v>5</v>
      </c>
      <c r="B78" s="74"/>
      <c r="C78" s="74"/>
      <c r="D78" s="68" t="s">
        <v>122</v>
      </c>
      <c r="E78" s="76"/>
      <c r="F78" s="77"/>
      <c r="G78" s="71"/>
      <c r="H78" s="78"/>
      <c r="I78" s="77"/>
    </row>
    <row r="79" spans="1:9" x14ac:dyDescent="0.2">
      <c r="A79" s="73">
        <f>MAX(A$12:A78)+1</f>
        <v>6</v>
      </c>
      <c r="B79" s="75"/>
      <c r="C79" s="74"/>
      <c r="D79" s="68" t="s">
        <v>122</v>
      </c>
      <c r="E79" s="76"/>
      <c r="F79" s="77"/>
      <c r="G79" s="71"/>
      <c r="H79" s="78"/>
      <c r="I79" s="77"/>
    </row>
    <row r="80" spans="1:9" x14ac:dyDescent="0.2">
      <c r="A80" s="73">
        <f>MAX(A$12:A79)+1</f>
        <v>7</v>
      </c>
      <c r="B80" s="75"/>
      <c r="C80" s="74"/>
      <c r="D80" s="68" t="s">
        <v>122</v>
      </c>
      <c r="E80" s="76"/>
      <c r="F80" s="77"/>
      <c r="G80" s="71"/>
      <c r="H80" s="78"/>
      <c r="I80" s="77"/>
    </row>
    <row r="81" spans="1:9" x14ac:dyDescent="0.2">
      <c r="A81" s="73">
        <f>MAX(A$12:A80)+1</f>
        <v>8</v>
      </c>
      <c r="B81" s="74"/>
      <c r="C81" s="74"/>
      <c r="D81" s="68" t="s">
        <v>122</v>
      </c>
      <c r="E81" s="76"/>
      <c r="F81" s="77"/>
      <c r="G81" s="71"/>
      <c r="H81" s="78"/>
      <c r="I81" s="77"/>
    </row>
    <row r="82" spans="1:9" x14ac:dyDescent="0.2">
      <c r="A82" s="73">
        <f>MAX(A$12:A81)+1</f>
        <v>9</v>
      </c>
      <c r="B82" s="75"/>
      <c r="C82" s="74"/>
      <c r="D82" s="68" t="s">
        <v>122</v>
      </c>
      <c r="E82" s="76"/>
      <c r="F82" s="77"/>
      <c r="G82" s="71"/>
      <c r="H82" s="78"/>
      <c r="I82" s="77"/>
    </row>
    <row r="83" spans="1:9" x14ac:dyDescent="0.2">
      <c r="A83" s="73">
        <f>MAX(A$12:A82)+1</f>
        <v>10</v>
      </c>
      <c r="B83" s="74"/>
      <c r="C83" s="74"/>
      <c r="D83" s="68" t="s">
        <v>122</v>
      </c>
      <c r="E83" s="76"/>
      <c r="F83" s="77"/>
      <c r="G83" s="71"/>
      <c r="H83" s="78"/>
      <c r="I83" s="77"/>
    </row>
    <row r="84" spans="1:9" x14ac:dyDescent="0.2">
      <c r="A84" s="73">
        <f>MAX(A$12:A83)+1</f>
        <v>11</v>
      </c>
      <c r="B84" s="75"/>
      <c r="C84" s="74"/>
      <c r="D84" s="68" t="s">
        <v>122</v>
      </c>
      <c r="E84" s="76"/>
      <c r="F84" s="77"/>
      <c r="G84" s="71"/>
      <c r="H84" s="78"/>
      <c r="I84" s="77"/>
    </row>
  </sheetData>
  <mergeCells count="3">
    <mergeCell ref="A1:I1"/>
    <mergeCell ref="A13:I13"/>
    <mergeCell ref="A65:I65"/>
  </mergeCells>
  <phoneticPr fontId="7" type="noConversion"/>
  <conditionalFormatting sqref="D14:D64 D66:D84">
    <cfRule type="cellIs" dxfId="254" priority="1" stopIfTrue="1" operator="equal">
      <formula>"F"</formula>
    </cfRule>
    <cfRule type="cellIs" dxfId="253" priority="2" stopIfTrue="1" operator="equal">
      <formula>"B"</formula>
    </cfRule>
    <cfRule type="cellIs" dxfId="252"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500-000002000000}">
      <formula1>"U,P,F,B,S,n/a"</formula1>
    </dataValidation>
  </dataValidations>
  <hyperlinks>
    <hyperlink ref="B14" location="'UC002 Test Cases'!A1" display="Assign Bin From Bin" xr:uid="{00000000-0004-0000-0500-000000000000}"/>
    <hyperlink ref="B15" location="'UC002 Test Cases'!A1" display="Assign Bin From Bin(click confirm No button)" xr:uid="{00000000-0004-0000-0500-000001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09578"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09578"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7"/>
  <sheetViews>
    <sheetView workbookViewId="0">
      <selection sqref="A1:H1"/>
    </sheetView>
  </sheetViews>
  <sheetFormatPr defaultColWidth="9" defaultRowHeight="12.75" x14ac:dyDescent="0.2"/>
  <cols>
    <col min="1" max="1" width="3.140625" customWidth="1"/>
    <col min="2" max="2" width="32.140625" customWidth="1"/>
    <col min="3" max="3" width="22.5703125" customWidth="1"/>
    <col min="4" max="4" width="30.42578125" customWidth="1"/>
    <col min="5" max="5" width="24.7109375" customWidth="1"/>
    <col min="6" max="6" width="9.140625" customWidth="1"/>
    <col min="7" max="7" width="12.140625" customWidth="1"/>
  </cols>
  <sheetData>
    <row r="1" spans="1:8" ht="15.75" x14ac:dyDescent="0.2">
      <c r="A1" s="411" t="s">
        <v>351</v>
      </c>
      <c r="B1" s="411"/>
      <c r="C1" s="411"/>
      <c r="D1" s="411"/>
      <c r="E1" s="411"/>
      <c r="F1" s="411"/>
      <c r="G1" s="411"/>
      <c r="H1" s="411"/>
    </row>
    <row r="2" spans="1:8" x14ac:dyDescent="0.2">
      <c r="A2" s="85"/>
      <c r="B2" s="86" t="s">
        <v>131</v>
      </c>
      <c r="C2" s="86"/>
      <c r="D2" s="87" t="s">
        <v>348</v>
      </c>
      <c r="E2" s="88"/>
      <c r="F2" s="89" t="s">
        <v>133</v>
      </c>
      <c r="G2" s="188" t="s">
        <v>352</v>
      </c>
      <c r="H2" s="91"/>
    </row>
    <row r="3" spans="1:8" x14ac:dyDescent="0.2">
      <c r="A3" s="92"/>
      <c r="B3" s="93" t="s">
        <v>135</v>
      </c>
      <c r="C3" s="94"/>
      <c r="D3" s="427" t="s">
        <v>353</v>
      </c>
      <c r="E3" s="428"/>
      <c r="F3" s="429"/>
      <c r="G3" s="430"/>
      <c r="H3" s="91"/>
    </row>
    <row r="4" spans="1:8" x14ac:dyDescent="0.2">
      <c r="A4" s="95"/>
      <c r="B4" s="93" t="s">
        <v>137</v>
      </c>
      <c r="C4" s="94"/>
      <c r="D4" s="427" t="s">
        <v>354</v>
      </c>
      <c r="E4" s="428"/>
      <c r="F4" s="429"/>
      <c r="G4" s="430"/>
      <c r="H4" s="91"/>
    </row>
    <row r="5" spans="1:8" x14ac:dyDescent="0.2">
      <c r="A5" s="95"/>
      <c r="B5" s="93" t="s">
        <v>139</v>
      </c>
      <c r="C5" s="94"/>
      <c r="D5" s="431" t="s">
        <v>355</v>
      </c>
      <c r="E5" s="429"/>
      <c r="F5" s="429"/>
      <c r="G5" s="430"/>
      <c r="H5" s="91"/>
    </row>
    <row r="6" spans="1:8" x14ac:dyDescent="0.2">
      <c r="A6" s="97"/>
      <c r="B6" s="98" t="s">
        <v>141</v>
      </c>
      <c r="C6" s="174"/>
      <c r="D6" s="420" t="s">
        <v>356</v>
      </c>
      <c r="E6" s="421"/>
      <c r="F6" s="421"/>
      <c r="G6" s="422"/>
      <c r="H6" s="100"/>
    </row>
    <row r="7" spans="1:8" x14ac:dyDescent="0.2">
      <c r="A7" s="101"/>
      <c r="B7" s="102" t="s">
        <v>143</v>
      </c>
      <c r="C7" s="102"/>
      <c r="D7" s="103"/>
      <c r="E7" s="104"/>
      <c r="F7" s="105" t="s">
        <v>145</v>
      </c>
      <c r="G7" s="106" t="s">
        <v>357</v>
      </c>
      <c r="H7" s="107"/>
    </row>
    <row r="8" spans="1:8" x14ac:dyDescent="0.2">
      <c r="A8" s="108"/>
      <c r="B8" s="109" t="s">
        <v>146</v>
      </c>
      <c r="C8" s="109"/>
      <c r="D8" s="175"/>
      <c r="E8" s="176"/>
      <c r="F8" s="112" t="s">
        <v>148</v>
      </c>
      <c r="G8" s="113" t="s">
        <v>358</v>
      </c>
      <c r="H8" s="114"/>
    </row>
    <row r="9" spans="1:8" ht="25.5" x14ac:dyDescent="0.2">
      <c r="A9" s="115" t="s">
        <v>150</v>
      </c>
      <c r="B9" s="116" t="s">
        <v>151</v>
      </c>
      <c r="C9" s="116" t="s">
        <v>359</v>
      </c>
      <c r="D9" s="116" t="s">
        <v>153</v>
      </c>
      <c r="E9" s="116" t="s">
        <v>360</v>
      </c>
      <c r="F9" s="117" t="s">
        <v>113</v>
      </c>
      <c r="G9" s="423" t="s">
        <v>155</v>
      </c>
      <c r="H9" s="424"/>
    </row>
    <row r="10" spans="1:8" x14ac:dyDescent="0.2">
      <c r="A10" s="119">
        <v>1</v>
      </c>
      <c r="B10" s="125" t="s">
        <v>361</v>
      </c>
      <c r="C10" s="125">
        <v>1861</v>
      </c>
      <c r="D10" s="126" t="s">
        <v>161</v>
      </c>
      <c r="E10" s="121"/>
      <c r="F10" s="68" t="s">
        <v>122</v>
      </c>
      <c r="G10" s="425"/>
      <c r="H10" s="426"/>
    </row>
    <row r="11" spans="1:8" x14ac:dyDescent="0.2">
      <c r="A11" s="119">
        <v>2</v>
      </c>
      <c r="B11" s="177" t="s">
        <v>362</v>
      </c>
      <c r="C11" s="177"/>
      <c r="D11" s="130" t="s">
        <v>363</v>
      </c>
      <c r="E11" s="165"/>
      <c r="F11" s="68" t="s">
        <v>122</v>
      </c>
      <c r="G11" s="416"/>
      <c r="H11" s="417"/>
    </row>
    <row r="12" spans="1:8" ht="24.75" x14ac:dyDescent="0.2">
      <c r="A12" s="119"/>
      <c r="B12" s="177"/>
      <c r="C12" s="177"/>
      <c r="D12" s="74" t="s">
        <v>364</v>
      </c>
      <c r="E12" s="151"/>
      <c r="F12" s="68" t="s">
        <v>122</v>
      </c>
      <c r="G12" s="416"/>
      <c r="H12" s="417"/>
    </row>
    <row r="13" spans="1:8" ht="24.75" x14ac:dyDescent="0.2">
      <c r="A13" s="119"/>
      <c r="B13" s="120"/>
      <c r="C13" s="120"/>
      <c r="D13" s="120" t="s">
        <v>365</v>
      </c>
      <c r="E13" s="133"/>
      <c r="F13" s="68" t="s">
        <v>122</v>
      </c>
      <c r="G13" s="416"/>
      <c r="H13" s="417"/>
    </row>
    <row r="14" spans="1:8" ht="24.75" x14ac:dyDescent="0.2">
      <c r="A14" s="119"/>
      <c r="B14" s="120"/>
      <c r="C14" s="120"/>
      <c r="D14" s="120" t="s">
        <v>366</v>
      </c>
      <c r="E14" s="133"/>
      <c r="F14" s="68" t="s">
        <v>122</v>
      </c>
      <c r="G14" s="416"/>
      <c r="H14" s="417"/>
    </row>
    <row r="15" spans="1:8" ht="24.75" x14ac:dyDescent="0.2">
      <c r="A15" s="119"/>
      <c r="B15" s="120"/>
      <c r="C15" s="120"/>
      <c r="D15" s="120" t="s">
        <v>367</v>
      </c>
      <c r="E15" s="133"/>
      <c r="F15" s="68" t="s">
        <v>122</v>
      </c>
      <c r="G15" s="416"/>
      <c r="H15" s="417"/>
    </row>
    <row r="16" spans="1:8" x14ac:dyDescent="0.2">
      <c r="A16" s="119">
        <v>3</v>
      </c>
      <c r="B16" s="125" t="s">
        <v>368</v>
      </c>
      <c r="C16" s="125"/>
      <c r="D16" s="120" t="s">
        <v>369</v>
      </c>
      <c r="E16" s="133"/>
      <c r="F16" s="68" t="s">
        <v>122</v>
      </c>
      <c r="G16" s="416"/>
      <c r="H16" s="417"/>
    </row>
    <row r="17" spans="1:8" ht="25.5" x14ac:dyDescent="0.2">
      <c r="A17" s="119">
        <v>4</v>
      </c>
      <c r="B17" s="125" t="s">
        <v>370</v>
      </c>
      <c r="C17" s="125" t="s">
        <v>371</v>
      </c>
      <c r="D17" s="120" t="s">
        <v>372</v>
      </c>
      <c r="E17" s="133" t="s">
        <v>371</v>
      </c>
      <c r="F17" s="68" t="s">
        <v>122</v>
      </c>
      <c r="G17" s="416"/>
      <c r="H17" s="417"/>
    </row>
    <row r="18" spans="1:8" x14ac:dyDescent="0.2">
      <c r="A18" s="119"/>
      <c r="B18" s="120"/>
      <c r="C18" s="120"/>
      <c r="D18" s="120" t="s">
        <v>373</v>
      </c>
      <c r="E18" s="133">
        <v>2093</v>
      </c>
      <c r="F18" s="68" t="s">
        <v>122</v>
      </c>
      <c r="G18" s="416"/>
      <c r="H18" s="417"/>
    </row>
    <row r="19" spans="1:8" x14ac:dyDescent="0.2">
      <c r="A19" s="119"/>
      <c r="B19" s="120"/>
      <c r="C19" s="120"/>
      <c r="D19" s="125" t="s">
        <v>374</v>
      </c>
      <c r="E19" s="178">
        <v>1</v>
      </c>
      <c r="F19" s="68" t="s">
        <v>107</v>
      </c>
      <c r="G19" s="416" t="s">
        <v>375</v>
      </c>
      <c r="H19" s="417"/>
    </row>
    <row r="20" spans="1:8" x14ac:dyDescent="0.2">
      <c r="A20" s="119"/>
      <c r="B20" s="120"/>
      <c r="C20" s="120"/>
      <c r="D20" s="125" t="s">
        <v>376</v>
      </c>
      <c r="E20" s="178">
        <v>0</v>
      </c>
      <c r="F20" s="68"/>
      <c r="G20" s="131"/>
      <c r="H20" s="132"/>
    </row>
    <row r="21" spans="1:8" ht="72" x14ac:dyDescent="0.2">
      <c r="A21" s="119"/>
      <c r="B21" s="120"/>
      <c r="C21" s="120"/>
      <c r="D21" s="125" t="s">
        <v>377</v>
      </c>
      <c r="E21" s="178" t="s">
        <v>378</v>
      </c>
      <c r="F21" s="68" t="s">
        <v>122</v>
      </c>
      <c r="G21" s="131"/>
      <c r="H21" s="132"/>
    </row>
    <row r="22" spans="1:8" ht="24" x14ac:dyDescent="0.2">
      <c r="A22" s="119">
        <v>5</v>
      </c>
      <c r="B22" s="125" t="s">
        <v>379</v>
      </c>
      <c r="C22" s="125"/>
      <c r="D22" s="125" t="s">
        <v>380</v>
      </c>
      <c r="E22" s="178" t="s">
        <v>381</v>
      </c>
      <c r="F22" s="68" t="s">
        <v>122</v>
      </c>
      <c r="G22" s="416"/>
      <c r="H22" s="417"/>
    </row>
    <row r="23" spans="1:8" ht="24" x14ac:dyDescent="0.2">
      <c r="A23" s="119">
        <v>6</v>
      </c>
      <c r="B23" s="125" t="s">
        <v>382</v>
      </c>
      <c r="C23" s="125"/>
      <c r="D23" s="125" t="s">
        <v>383</v>
      </c>
      <c r="E23" s="178"/>
      <c r="F23" s="68" t="s">
        <v>107</v>
      </c>
      <c r="G23" s="416" t="s">
        <v>384</v>
      </c>
      <c r="H23" s="417"/>
    </row>
    <row r="24" spans="1:8" ht="24" x14ac:dyDescent="0.2">
      <c r="A24" s="119">
        <v>8</v>
      </c>
      <c r="B24" s="125" t="s">
        <v>385</v>
      </c>
      <c r="C24" s="125"/>
      <c r="D24" s="125" t="s">
        <v>386</v>
      </c>
      <c r="E24" s="178" t="s">
        <v>387</v>
      </c>
      <c r="F24" s="68" t="s">
        <v>122</v>
      </c>
      <c r="G24" s="416"/>
      <c r="H24" s="417"/>
    </row>
    <row r="25" spans="1:8" x14ac:dyDescent="0.2">
      <c r="A25" s="119">
        <v>15</v>
      </c>
      <c r="B25" s="120"/>
      <c r="C25" s="120"/>
      <c r="D25" s="120"/>
      <c r="E25" s="133"/>
      <c r="F25" s="68" t="s">
        <v>122</v>
      </c>
      <c r="G25" s="416"/>
      <c r="H25" s="417"/>
    </row>
    <row r="26" spans="1:8" x14ac:dyDescent="0.2">
      <c r="A26" s="119">
        <v>16</v>
      </c>
      <c r="B26" s="120"/>
      <c r="C26" s="120"/>
      <c r="D26" s="120"/>
      <c r="E26" s="133"/>
      <c r="F26" s="68" t="s">
        <v>122</v>
      </c>
      <c r="G26" s="416"/>
      <c r="H26" s="417"/>
    </row>
    <row r="27" spans="1:8" x14ac:dyDescent="0.2">
      <c r="A27" s="119">
        <v>17</v>
      </c>
      <c r="B27" s="120"/>
      <c r="C27" s="120"/>
      <c r="D27" s="120"/>
      <c r="E27" s="133"/>
      <c r="F27" s="68" t="s">
        <v>122</v>
      </c>
      <c r="G27" s="416"/>
      <c r="H27" s="417"/>
    </row>
    <row r="28" spans="1:8" x14ac:dyDescent="0.2">
      <c r="A28" s="119">
        <v>18</v>
      </c>
      <c r="B28" s="120"/>
      <c r="C28" s="120"/>
      <c r="D28" s="120"/>
      <c r="E28" s="133"/>
      <c r="F28" s="68" t="s">
        <v>122</v>
      </c>
      <c r="G28" s="416"/>
      <c r="H28" s="417"/>
    </row>
    <row r="29" spans="1:8" x14ac:dyDescent="0.2">
      <c r="A29" s="119">
        <v>19</v>
      </c>
      <c r="B29" s="120"/>
      <c r="C29" s="120"/>
      <c r="D29" s="120"/>
      <c r="E29" s="133"/>
      <c r="F29" s="68" t="s">
        <v>122</v>
      </c>
      <c r="G29" s="416"/>
      <c r="H29" s="417"/>
    </row>
    <row r="30" spans="1:8" x14ac:dyDescent="0.2">
      <c r="A30" s="119">
        <v>20</v>
      </c>
      <c r="B30" s="120"/>
      <c r="C30" s="120"/>
      <c r="D30" s="120"/>
      <c r="E30" s="133"/>
      <c r="F30" s="68" t="s">
        <v>122</v>
      </c>
      <c r="G30" s="416"/>
      <c r="H30" s="417"/>
    </row>
    <row r="31" spans="1:8" x14ac:dyDescent="0.2">
      <c r="A31" s="134"/>
      <c r="B31" s="135" t="s">
        <v>230</v>
      </c>
      <c r="C31" s="135"/>
      <c r="D31" s="136"/>
      <c r="E31" s="137"/>
      <c r="F31" s="68" t="s">
        <v>122</v>
      </c>
      <c r="G31" s="418"/>
      <c r="H31" s="419"/>
    </row>
    <row r="33" spans="1:8" ht="16.5" customHeight="1" x14ac:dyDescent="0.2"/>
    <row r="35" spans="1:8" ht="15.75" x14ac:dyDescent="0.2">
      <c r="A35" s="411" t="s">
        <v>388</v>
      </c>
      <c r="B35" s="411"/>
      <c r="C35" s="411"/>
      <c r="D35" s="411"/>
      <c r="E35" s="411"/>
      <c r="F35" s="411"/>
      <c r="G35" s="411"/>
      <c r="H35" s="411"/>
    </row>
    <row r="36" spans="1:8" ht="36" x14ac:dyDescent="0.2">
      <c r="A36" s="85"/>
      <c r="B36" s="86" t="s">
        <v>131</v>
      </c>
      <c r="C36" s="86"/>
      <c r="D36" s="87" t="s">
        <v>389</v>
      </c>
      <c r="E36" s="88"/>
      <c r="F36" s="89" t="s">
        <v>133</v>
      </c>
      <c r="G36" s="90" t="s">
        <v>390</v>
      </c>
      <c r="H36" s="91"/>
    </row>
    <row r="37" spans="1:8" x14ac:dyDescent="0.2">
      <c r="A37" s="92"/>
      <c r="B37" s="93" t="s">
        <v>135</v>
      </c>
      <c r="C37" s="94"/>
      <c r="D37" s="427" t="s">
        <v>353</v>
      </c>
      <c r="E37" s="428"/>
      <c r="F37" s="429"/>
      <c r="G37" s="430"/>
      <c r="H37" s="91"/>
    </row>
    <row r="38" spans="1:8" x14ac:dyDescent="0.2">
      <c r="A38" s="95"/>
      <c r="B38" s="93" t="s">
        <v>137</v>
      </c>
      <c r="C38" s="94"/>
      <c r="D38" s="427" t="s">
        <v>354</v>
      </c>
      <c r="E38" s="428"/>
      <c r="F38" s="429"/>
      <c r="G38" s="430"/>
      <c r="H38" s="91"/>
    </row>
    <row r="39" spans="1:8" x14ac:dyDescent="0.2">
      <c r="A39" s="95"/>
      <c r="B39" s="93" t="s">
        <v>139</v>
      </c>
      <c r="C39" s="94"/>
      <c r="D39" s="431" t="s">
        <v>355</v>
      </c>
      <c r="E39" s="429"/>
      <c r="F39" s="429"/>
      <c r="G39" s="430"/>
      <c r="H39" s="91"/>
    </row>
    <row r="40" spans="1:8" x14ac:dyDescent="0.2">
      <c r="A40" s="97"/>
      <c r="B40" s="98" t="s">
        <v>141</v>
      </c>
      <c r="C40" s="174"/>
      <c r="D40" s="420" t="s">
        <v>356</v>
      </c>
      <c r="E40" s="421"/>
      <c r="F40" s="421"/>
      <c r="G40" s="422"/>
      <c r="H40" s="100"/>
    </row>
    <row r="41" spans="1:8" x14ac:dyDescent="0.2">
      <c r="A41" s="101"/>
      <c r="B41" s="102" t="s">
        <v>143</v>
      </c>
      <c r="C41" s="102"/>
      <c r="D41" s="103"/>
      <c r="E41" s="104"/>
      <c r="F41" s="105" t="s">
        <v>145</v>
      </c>
      <c r="G41" s="106" t="s">
        <v>357</v>
      </c>
      <c r="H41" s="107"/>
    </row>
    <row r="42" spans="1:8" x14ac:dyDescent="0.2">
      <c r="A42" s="108"/>
      <c r="B42" s="109" t="s">
        <v>146</v>
      </c>
      <c r="C42" s="109"/>
      <c r="D42" s="175"/>
      <c r="E42" s="176"/>
      <c r="F42" s="112" t="s">
        <v>148</v>
      </c>
      <c r="G42" s="113" t="s">
        <v>358</v>
      </c>
      <c r="H42" s="114"/>
    </row>
    <row r="43" spans="1:8" ht="25.5" x14ac:dyDescent="0.2">
      <c r="A43" s="115" t="s">
        <v>150</v>
      </c>
      <c r="B43" s="116" t="s">
        <v>151</v>
      </c>
      <c r="C43" s="116" t="s">
        <v>359</v>
      </c>
      <c r="D43" s="116" t="s">
        <v>153</v>
      </c>
      <c r="E43" s="116" t="s">
        <v>360</v>
      </c>
      <c r="F43" s="117" t="s">
        <v>113</v>
      </c>
      <c r="G43" s="423" t="s">
        <v>155</v>
      </c>
      <c r="H43" s="424"/>
    </row>
    <row r="44" spans="1:8" x14ac:dyDescent="0.2">
      <c r="A44" s="119">
        <v>1</v>
      </c>
      <c r="B44" s="125" t="s">
        <v>361</v>
      </c>
      <c r="C44" s="125">
        <v>1861</v>
      </c>
      <c r="D44" s="126" t="s">
        <v>161</v>
      </c>
      <c r="E44" s="121"/>
      <c r="F44" s="68" t="s">
        <v>122</v>
      </c>
      <c r="G44" s="425"/>
      <c r="H44" s="426"/>
    </row>
    <row r="45" spans="1:8" x14ac:dyDescent="0.2">
      <c r="A45" s="119">
        <v>2</v>
      </c>
      <c r="B45" s="177" t="s">
        <v>362</v>
      </c>
      <c r="C45" s="177"/>
      <c r="D45" s="130" t="s">
        <v>363</v>
      </c>
      <c r="E45" s="165"/>
      <c r="F45" s="68" t="s">
        <v>122</v>
      </c>
      <c r="G45" s="416"/>
      <c r="H45" s="417"/>
    </row>
    <row r="46" spans="1:8" ht="24.75" x14ac:dyDescent="0.2">
      <c r="A46" s="119"/>
      <c r="B46" s="177"/>
      <c r="C46" s="177"/>
      <c r="D46" s="74" t="s">
        <v>364</v>
      </c>
      <c r="E46" s="151"/>
      <c r="F46" s="68" t="s">
        <v>122</v>
      </c>
      <c r="G46" s="416"/>
      <c r="H46" s="417"/>
    </row>
    <row r="47" spans="1:8" ht="24.75" x14ac:dyDescent="0.2">
      <c r="A47" s="119"/>
      <c r="B47" s="120"/>
      <c r="C47" s="120"/>
      <c r="D47" s="120" t="s">
        <v>365</v>
      </c>
      <c r="E47" s="133"/>
      <c r="F47" s="68" t="s">
        <v>122</v>
      </c>
      <c r="G47" s="416"/>
      <c r="H47" s="417"/>
    </row>
    <row r="48" spans="1:8" ht="24.75" x14ac:dyDescent="0.2">
      <c r="A48" s="119"/>
      <c r="B48" s="120"/>
      <c r="C48" s="120"/>
      <c r="D48" s="120" t="s">
        <v>366</v>
      </c>
      <c r="E48" s="133"/>
      <c r="F48" s="68" t="s">
        <v>122</v>
      </c>
      <c r="G48" s="416"/>
      <c r="H48" s="417"/>
    </row>
    <row r="49" spans="1:8" ht="24.75" x14ac:dyDescent="0.2">
      <c r="A49" s="119"/>
      <c r="B49" s="120"/>
      <c r="C49" s="120"/>
      <c r="D49" s="120" t="s">
        <v>367</v>
      </c>
      <c r="E49" s="133"/>
      <c r="F49" s="68" t="s">
        <v>122</v>
      </c>
      <c r="G49" s="416"/>
      <c r="H49" s="417"/>
    </row>
    <row r="50" spans="1:8" x14ac:dyDescent="0.2">
      <c r="A50" s="119">
        <v>3</v>
      </c>
      <c r="B50" s="125" t="s">
        <v>368</v>
      </c>
      <c r="C50" s="125"/>
      <c r="D50" s="120" t="s">
        <v>369</v>
      </c>
      <c r="E50" s="133"/>
      <c r="F50" s="68" t="s">
        <v>122</v>
      </c>
      <c r="G50" s="416"/>
      <c r="H50" s="417"/>
    </row>
    <row r="51" spans="1:8" ht="25.5" x14ac:dyDescent="0.2">
      <c r="A51" s="119">
        <v>4</v>
      </c>
      <c r="B51" s="125" t="s">
        <v>370</v>
      </c>
      <c r="C51" s="125"/>
      <c r="D51" s="120" t="s">
        <v>372</v>
      </c>
      <c r="E51" s="133" t="s">
        <v>371</v>
      </c>
      <c r="F51" s="68" t="s">
        <v>122</v>
      </c>
      <c r="G51" s="416"/>
      <c r="H51" s="417"/>
    </row>
    <row r="52" spans="1:8" x14ac:dyDescent="0.2">
      <c r="A52" s="119"/>
      <c r="B52" s="120"/>
      <c r="C52" s="120"/>
      <c r="D52" s="120" t="s">
        <v>373</v>
      </c>
      <c r="E52" s="133">
        <v>2093</v>
      </c>
      <c r="F52" s="68" t="s">
        <v>122</v>
      </c>
      <c r="G52" s="416"/>
      <c r="H52" s="417"/>
    </row>
    <row r="53" spans="1:8" x14ac:dyDescent="0.2">
      <c r="A53" s="119"/>
      <c r="B53" s="120"/>
      <c r="C53" s="120"/>
      <c r="D53" s="125" t="s">
        <v>374</v>
      </c>
      <c r="E53" s="178">
        <v>1</v>
      </c>
      <c r="F53" s="68" t="s">
        <v>122</v>
      </c>
      <c r="G53" s="416"/>
      <c r="H53" s="417"/>
    </row>
    <row r="54" spans="1:8" x14ac:dyDescent="0.2">
      <c r="A54" s="119"/>
      <c r="B54" s="120"/>
      <c r="C54" s="120"/>
      <c r="D54" s="125" t="s">
        <v>376</v>
      </c>
      <c r="E54" s="178">
        <v>0</v>
      </c>
      <c r="F54" s="68"/>
      <c r="G54" s="131"/>
      <c r="H54" s="132"/>
    </row>
    <row r="55" spans="1:8" ht="72" x14ac:dyDescent="0.2">
      <c r="A55" s="119"/>
      <c r="B55" s="120"/>
      <c r="C55" s="120"/>
      <c r="D55" s="125" t="s">
        <v>377</v>
      </c>
      <c r="E55" s="178"/>
      <c r="F55" s="68" t="s">
        <v>122</v>
      </c>
      <c r="G55" s="131"/>
      <c r="H55" s="132"/>
    </row>
    <row r="56" spans="1:8" x14ac:dyDescent="0.2">
      <c r="A56" s="119">
        <v>5</v>
      </c>
      <c r="B56" s="125" t="s">
        <v>379</v>
      </c>
      <c r="C56" s="125"/>
      <c r="D56" s="125" t="s">
        <v>380</v>
      </c>
      <c r="E56" s="178"/>
      <c r="F56" s="68" t="s">
        <v>122</v>
      </c>
      <c r="G56" s="416"/>
      <c r="H56" s="417"/>
    </row>
    <row r="57" spans="1:8" x14ac:dyDescent="0.2">
      <c r="A57" s="119">
        <v>7</v>
      </c>
      <c r="B57" s="125" t="s">
        <v>391</v>
      </c>
      <c r="C57" s="125"/>
      <c r="D57" s="125" t="s">
        <v>392</v>
      </c>
      <c r="E57" s="178"/>
      <c r="F57" s="68" t="s">
        <v>122</v>
      </c>
      <c r="G57" s="416"/>
      <c r="H57" s="417"/>
    </row>
    <row r="58" spans="1:8" x14ac:dyDescent="0.2">
      <c r="A58" s="119">
        <v>8</v>
      </c>
      <c r="B58" s="125" t="s">
        <v>379</v>
      </c>
      <c r="C58" s="125"/>
      <c r="D58" s="125" t="s">
        <v>380</v>
      </c>
      <c r="E58" s="178"/>
      <c r="F58" s="68"/>
      <c r="G58" s="131"/>
      <c r="H58" s="132"/>
    </row>
    <row r="59" spans="1:8" ht="24" x14ac:dyDescent="0.2">
      <c r="A59" s="119">
        <v>9</v>
      </c>
      <c r="B59" s="125" t="s">
        <v>382</v>
      </c>
      <c r="C59" s="125"/>
      <c r="D59" s="125" t="s">
        <v>383</v>
      </c>
      <c r="E59" s="178"/>
      <c r="F59" s="68" t="s">
        <v>122</v>
      </c>
      <c r="G59" s="416"/>
      <c r="H59" s="417"/>
    </row>
    <row r="60" spans="1:8" ht="24" x14ac:dyDescent="0.2">
      <c r="A60" s="119">
        <v>10</v>
      </c>
      <c r="B60" s="125" t="s">
        <v>385</v>
      </c>
      <c r="C60" s="125"/>
      <c r="D60" s="125" t="s">
        <v>386</v>
      </c>
      <c r="E60" s="178" t="s">
        <v>387</v>
      </c>
      <c r="F60" s="68" t="s">
        <v>122</v>
      </c>
      <c r="G60" s="416"/>
      <c r="H60" s="417"/>
    </row>
    <row r="61" spans="1:8" x14ac:dyDescent="0.2">
      <c r="A61" s="119">
        <v>11</v>
      </c>
      <c r="B61" s="120"/>
      <c r="C61" s="120"/>
      <c r="D61" s="120"/>
      <c r="E61" s="133"/>
      <c r="F61" s="68" t="s">
        <v>122</v>
      </c>
      <c r="G61" s="416"/>
      <c r="H61" s="417"/>
    </row>
    <row r="62" spans="1:8" x14ac:dyDescent="0.2">
      <c r="A62" s="119">
        <v>12</v>
      </c>
      <c r="B62" s="120"/>
      <c r="C62" s="120"/>
      <c r="D62" s="120"/>
      <c r="E62" s="133"/>
      <c r="F62" s="68" t="s">
        <v>122</v>
      </c>
      <c r="G62" s="416"/>
      <c r="H62" s="417"/>
    </row>
    <row r="63" spans="1:8" x14ac:dyDescent="0.2">
      <c r="A63" s="119">
        <v>13</v>
      </c>
      <c r="B63" s="120"/>
      <c r="C63" s="120"/>
      <c r="D63" s="120"/>
      <c r="E63" s="133"/>
      <c r="F63" s="68" t="s">
        <v>122</v>
      </c>
      <c r="G63" s="416"/>
      <c r="H63" s="417"/>
    </row>
    <row r="64" spans="1:8" x14ac:dyDescent="0.2">
      <c r="A64" s="119">
        <v>14</v>
      </c>
      <c r="B64" s="120"/>
      <c r="C64" s="120"/>
      <c r="D64" s="120"/>
      <c r="E64" s="133"/>
      <c r="F64" s="68" t="s">
        <v>122</v>
      </c>
      <c r="G64" s="416"/>
      <c r="H64" s="417"/>
    </row>
    <row r="65" spans="1:8" x14ac:dyDescent="0.2">
      <c r="A65" s="119">
        <v>15</v>
      </c>
      <c r="B65" s="120"/>
      <c r="C65" s="120"/>
      <c r="D65" s="120"/>
      <c r="E65" s="133"/>
      <c r="F65" s="68" t="s">
        <v>122</v>
      </c>
      <c r="G65" s="416"/>
      <c r="H65" s="417"/>
    </row>
    <row r="66" spans="1:8" x14ac:dyDescent="0.2">
      <c r="A66" s="119">
        <v>16</v>
      </c>
      <c r="B66" s="120"/>
      <c r="C66" s="120"/>
      <c r="D66" s="120"/>
      <c r="E66" s="133"/>
      <c r="F66" s="68" t="s">
        <v>122</v>
      </c>
      <c r="G66" s="416"/>
      <c r="H66" s="417"/>
    </row>
    <row r="67" spans="1:8" x14ac:dyDescent="0.2">
      <c r="A67" s="134"/>
      <c r="B67" s="135" t="s">
        <v>230</v>
      </c>
      <c r="C67" s="135"/>
      <c r="D67" s="136"/>
      <c r="E67" s="137"/>
      <c r="F67" s="68" t="s">
        <v>122</v>
      </c>
      <c r="G67" s="418"/>
      <c r="H67" s="419"/>
    </row>
  </sheetData>
  <mergeCells count="53">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2:H22"/>
    <mergeCell ref="G23:H23"/>
    <mergeCell ref="G24:H24"/>
    <mergeCell ref="G25:H25"/>
    <mergeCell ref="G26:H26"/>
    <mergeCell ref="G27:H27"/>
    <mergeCell ref="G28:H28"/>
    <mergeCell ref="G29:H29"/>
    <mergeCell ref="G30:H30"/>
    <mergeCell ref="G31:H31"/>
    <mergeCell ref="A35:H35"/>
    <mergeCell ref="D37:G37"/>
    <mergeCell ref="D38:G38"/>
    <mergeCell ref="D39:G39"/>
    <mergeCell ref="D40:G40"/>
    <mergeCell ref="G43:H43"/>
    <mergeCell ref="G44:H44"/>
    <mergeCell ref="G45:H45"/>
    <mergeCell ref="G46:H46"/>
    <mergeCell ref="G47:H47"/>
    <mergeCell ref="G48:H48"/>
    <mergeCell ref="G49:H49"/>
    <mergeCell ref="G50:H50"/>
    <mergeCell ref="G51:H51"/>
    <mergeCell ref="G52:H52"/>
    <mergeCell ref="G53:H53"/>
    <mergeCell ref="G56:H56"/>
    <mergeCell ref="G57:H57"/>
    <mergeCell ref="G59:H59"/>
    <mergeCell ref="G65:H65"/>
    <mergeCell ref="G66:H66"/>
    <mergeCell ref="G67:H67"/>
    <mergeCell ref="G60:H60"/>
    <mergeCell ref="G61:H61"/>
    <mergeCell ref="G62:H62"/>
    <mergeCell ref="G63:H63"/>
    <mergeCell ref="G64:H64"/>
  </mergeCells>
  <phoneticPr fontId="7" type="noConversion"/>
  <conditionalFormatting sqref="F10:F31">
    <cfRule type="cellIs" dxfId="251" priority="19" stopIfTrue="1" operator="equal">
      <formula>"F"</formula>
    </cfRule>
    <cfRule type="cellIs" dxfId="250" priority="20" stopIfTrue="1" operator="equal">
      <formula>"B"</formula>
    </cfRule>
    <cfRule type="cellIs" dxfId="249" priority="21" stopIfTrue="1" operator="equal">
      <formula>"u"</formula>
    </cfRule>
  </conditionalFormatting>
  <conditionalFormatting sqref="F57:F58">
    <cfRule type="cellIs" dxfId="248" priority="1" stopIfTrue="1" operator="equal">
      <formula>"F"</formula>
    </cfRule>
    <cfRule type="cellIs" dxfId="247" priority="2" stopIfTrue="1" operator="equal">
      <formula>"B"</formula>
    </cfRule>
    <cfRule type="cellIs" dxfId="246" priority="3" stopIfTrue="1" operator="equal">
      <formula>"u"</formula>
    </cfRule>
  </conditionalFormatting>
  <conditionalFormatting sqref="F44:F56 F59:F67">
    <cfRule type="cellIs" dxfId="245" priority="4" stopIfTrue="1" operator="equal">
      <formula>"F"</formula>
    </cfRule>
    <cfRule type="cellIs" dxfId="244" priority="5" stopIfTrue="1" operator="equal">
      <formula>"B"</formula>
    </cfRule>
    <cfRule type="cellIs" dxfId="243"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0 F21 F54 F55 F56 F57 F58 F59 F10:F19 F22:F23 F24:F31 F44:F53 F60:F67" xr:uid="{00000000-0002-0000-0600-000000000000}">
      <formula1>"U,P,F,B,S,n/a"</formula1>
    </dataValidation>
  </dataValidations>
  <hyperlinks>
    <hyperlink ref="G68" location="'UC002'!A1" display="'UC002'!A1" xr:uid="{00000000-0004-0000-0600-000000000000}"/>
    <hyperlink ref="G2" location="'Assign Bin'!A1" display="UC002-01" xr:uid="{00000000-0004-0000-0600-000001000000}"/>
    <hyperlink ref="G70" location="'UC002'!A1" display="'UC002'!A1" xr:uid="{00000000-0004-0000-0600-000002000000}"/>
    <hyperlink ref="G36" location="'Assign Bin'!A1" display="UC002-02" xr:uid="{00000000-0004-0000-0600-000003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4"/>
  <sheetViews>
    <sheetView workbookViewId="0">
      <pane ySplit="12" topLeftCell="A13" activePane="bottomLeft" state="frozen"/>
      <selection pane="bottomLeft" activeCell="C24" sqref="C2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90" t="str">
        <f ca="1">MID(CELL("filename",A7),FIND("]",CELL("filename"),1)+1,255)</f>
        <v>elease Bin</v>
      </c>
      <c r="B1" s="390"/>
      <c r="C1" s="390"/>
      <c r="D1" s="390"/>
      <c r="E1" s="390"/>
      <c r="F1" s="390"/>
      <c r="G1" s="390"/>
      <c r="H1" s="390"/>
      <c r="I1" s="390"/>
    </row>
    <row r="2" spans="1:9" ht="3.75" customHeight="1" x14ac:dyDescent="0.3">
      <c r="A2" s="41"/>
      <c r="B2" s="41"/>
      <c r="C2" s="41"/>
      <c r="D2" s="41"/>
      <c r="E2" s="41"/>
      <c r="F2" s="41"/>
      <c r="G2" s="41"/>
      <c r="H2" s="41"/>
      <c r="I2" s="41"/>
    </row>
    <row r="3" spans="1:9" s="37" customFormat="1" x14ac:dyDescent="0.2">
      <c r="A3" s="42"/>
      <c r="B3" s="42"/>
      <c r="C3" s="42"/>
      <c r="D3" s="43"/>
      <c r="E3" s="43" t="s">
        <v>104</v>
      </c>
      <c r="F3" s="44"/>
      <c r="G3" s="45"/>
      <c r="H3" s="42"/>
      <c r="I3" s="42"/>
    </row>
    <row r="4" spans="1:9" s="37" customFormat="1" ht="12" x14ac:dyDescent="0.2">
      <c r="A4" s="42"/>
      <c r="B4" s="42"/>
      <c r="C4" s="42"/>
      <c r="D4" s="46" t="s">
        <v>105</v>
      </c>
      <c r="E4" s="47">
        <f>COUNTIF($D$12:$D$65,"U")</f>
        <v>0</v>
      </c>
      <c r="F4" s="48" t="str">
        <f t="shared" ref="F4:F8" si="0">IF($E$9=0,"-",$E4/$E$9)</f>
        <v>-</v>
      </c>
      <c r="G4" s="49">
        <f>SUMIF($D$12:$D$64,"U",$G$12:$G$64)/60</f>
        <v>0</v>
      </c>
      <c r="H4" s="42"/>
      <c r="I4" s="42"/>
    </row>
    <row r="5" spans="1:9" s="37" customFormat="1" ht="12" x14ac:dyDescent="0.2">
      <c r="A5" s="42"/>
      <c r="B5" s="42"/>
      <c r="C5" s="42"/>
      <c r="D5" s="46" t="s">
        <v>106</v>
      </c>
      <c r="E5" s="47">
        <f>COUNTIF($D$12:$D$65,"P")</f>
        <v>0</v>
      </c>
      <c r="F5" s="48" t="str">
        <f t="shared" si="0"/>
        <v>-</v>
      </c>
      <c r="G5" s="50">
        <f>SUMIF($D$12:$D$65,"P",$G$12:$G$65)/60</f>
        <v>0</v>
      </c>
      <c r="H5" s="42"/>
      <c r="I5" s="42"/>
    </row>
    <row r="6" spans="1:9" s="37" customFormat="1" ht="12" x14ac:dyDescent="0.2">
      <c r="A6" s="42"/>
      <c r="B6" s="42"/>
      <c r="C6" s="42"/>
      <c r="D6" s="46" t="s">
        <v>107</v>
      </c>
      <c r="E6" s="47">
        <f>COUNTIF($D$12:$D$65,"F")</f>
        <v>0</v>
      </c>
      <c r="F6" s="48" t="str">
        <f t="shared" si="0"/>
        <v>-</v>
      </c>
      <c r="G6" s="50">
        <f>SUMIF($D$12:$D$65,"F",$G$12:$G$65)/60</f>
        <v>0</v>
      </c>
      <c r="H6" s="42"/>
      <c r="I6" s="42"/>
    </row>
    <row r="7" spans="1:9" s="37" customFormat="1" ht="12" x14ac:dyDescent="0.2">
      <c r="A7" s="51"/>
      <c r="B7" s="51"/>
      <c r="C7" s="52"/>
      <c r="D7" s="46" t="s">
        <v>108</v>
      </c>
      <c r="E7" s="47">
        <f>COUNTIF($D$12:$D$65,"S")</f>
        <v>0</v>
      </c>
      <c r="F7" s="48" t="str">
        <f t="shared" si="0"/>
        <v>-</v>
      </c>
      <c r="G7" s="50">
        <f>SUMIF($D$12:$D$65,"S",$G$12:$G$65)/60</f>
        <v>0</v>
      </c>
      <c r="H7" s="42"/>
      <c r="I7" s="42"/>
    </row>
    <row r="8" spans="1:9" s="37" customFormat="1" ht="12" x14ac:dyDescent="0.2">
      <c r="A8" s="51"/>
      <c r="B8" s="51"/>
      <c r="C8" s="52"/>
      <c r="D8" s="46" t="s">
        <v>109</v>
      </c>
      <c r="E8" s="47">
        <f>COUNTIF($D$12:$D$65,"B")</f>
        <v>0</v>
      </c>
      <c r="F8" s="53" t="str">
        <f t="shared" si="0"/>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110</v>
      </c>
      <c r="B12" s="63" t="s">
        <v>347</v>
      </c>
      <c r="C12" s="63" t="s">
        <v>112</v>
      </c>
      <c r="D12" s="63" t="s">
        <v>113</v>
      </c>
      <c r="E12" s="63" t="s">
        <v>114</v>
      </c>
      <c r="F12" s="63" t="s">
        <v>31</v>
      </c>
      <c r="G12" s="63" t="s">
        <v>115</v>
      </c>
      <c r="H12" s="64" t="s">
        <v>65</v>
      </c>
      <c r="I12" s="82"/>
    </row>
    <row r="13" spans="1:9" x14ac:dyDescent="0.2">
      <c r="A13" s="391" t="s">
        <v>393</v>
      </c>
      <c r="B13" s="392"/>
      <c r="C13" s="392"/>
      <c r="D13" s="392"/>
      <c r="E13" s="392"/>
      <c r="F13" s="392"/>
      <c r="G13" s="392"/>
      <c r="H13" s="392"/>
      <c r="I13" s="393"/>
    </row>
    <row r="14" spans="1:9" ht="24" x14ac:dyDescent="0.2">
      <c r="A14" s="65"/>
      <c r="B14" s="187" t="s">
        <v>394</v>
      </c>
      <c r="C14" s="126" t="s">
        <v>395</v>
      </c>
      <c r="D14" s="68"/>
      <c r="E14" s="69"/>
      <c r="F14" s="70"/>
      <c r="G14" s="71"/>
      <c r="H14" s="72"/>
      <c r="I14" s="70"/>
    </row>
    <row r="15" spans="1:9" x14ac:dyDescent="0.2">
      <c r="A15" s="73"/>
      <c r="B15" s="177"/>
      <c r="C15" s="130"/>
      <c r="D15" s="68"/>
      <c r="E15" s="69"/>
      <c r="F15" s="70"/>
      <c r="G15" s="71"/>
      <c r="H15" s="78"/>
      <c r="I15" s="77"/>
    </row>
    <row r="16" spans="1:9" x14ac:dyDescent="0.2">
      <c r="A16" s="73"/>
      <c r="B16" s="177"/>
      <c r="C16" s="74"/>
      <c r="D16" s="68"/>
      <c r="E16" s="69"/>
      <c r="F16" s="70"/>
      <c r="G16" s="71"/>
      <c r="H16" s="78"/>
      <c r="I16" s="77"/>
    </row>
    <row r="17" spans="1:9" x14ac:dyDescent="0.2">
      <c r="A17" s="73"/>
      <c r="B17" s="120"/>
      <c r="C17" s="120"/>
      <c r="D17" s="68"/>
      <c r="E17" s="69"/>
      <c r="F17" s="70"/>
      <c r="G17" s="71"/>
      <c r="H17" s="78"/>
      <c r="I17" s="77"/>
    </row>
    <row r="18" spans="1:9" x14ac:dyDescent="0.2">
      <c r="A18" s="73"/>
      <c r="B18" s="120"/>
      <c r="C18" s="120"/>
      <c r="D18" s="68"/>
      <c r="E18" s="69"/>
      <c r="F18" s="70"/>
      <c r="G18" s="71"/>
      <c r="H18" s="78"/>
      <c r="I18" s="77"/>
    </row>
    <row r="19" spans="1:9" x14ac:dyDescent="0.2">
      <c r="A19" s="73"/>
      <c r="B19" s="120"/>
      <c r="C19" s="120"/>
      <c r="D19" s="68"/>
      <c r="E19" s="69"/>
      <c r="F19" s="70"/>
      <c r="G19" s="71"/>
      <c r="H19" s="78"/>
      <c r="I19" s="77"/>
    </row>
    <row r="20" spans="1:9" x14ac:dyDescent="0.2">
      <c r="A20" s="73"/>
      <c r="B20" s="120"/>
      <c r="C20" s="120"/>
      <c r="D20" s="68"/>
      <c r="E20" s="69"/>
      <c r="F20" s="70"/>
      <c r="G20" s="71"/>
      <c r="H20" s="78"/>
      <c r="I20" s="77"/>
    </row>
    <row r="21" spans="1:9" x14ac:dyDescent="0.2">
      <c r="A21" s="180"/>
      <c r="B21" s="156"/>
      <c r="C21" s="156"/>
      <c r="D21" s="160"/>
      <c r="E21" s="181"/>
      <c r="F21" s="182"/>
      <c r="G21" s="183"/>
      <c r="H21" s="184"/>
      <c r="I21" s="185"/>
    </row>
    <row r="22" spans="1:9" x14ac:dyDescent="0.2">
      <c r="A22" s="73"/>
      <c r="B22" s="120"/>
      <c r="C22" s="120"/>
      <c r="D22" s="68"/>
      <c r="E22" s="76"/>
      <c r="F22" s="77"/>
      <c r="G22" s="71"/>
      <c r="H22" s="78"/>
      <c r="I22" s="77"/>
    </row>
    <row r="23" spans="1:9" x14ac:dyDescent="0.2">
      <c r="A23" s="73"/>
      <c r="B23" s="120"/>
      <c r="C23" s="120"/>
      <c r="D23" s="68"/>
      <c r="E23" s="76"/>
      <c r="F23" s="77"/>
      <c r="G23" s="71"/>
      <c r="H23" s="78"/>
      <c r="I23" s="77"/>
    </row>
    <row r="24" spans="1:9" x14ac:dyDescent="0.2">
      <c r="A24" s="73"/>
      <c r="B24" s="120"/>
      <c r="C24" s="120"/>
      <c r="D24" s="68"/>
      <c r="E24" s="76"/>
      <c r="F24" s="77"/>
      <c r="G24" s="71"/>
      <c r="H24" s="78"/>
      <c r="I24" s="77"/>
    </row>
    <row r="25" spans="1:9" x14ac:dyDescent="0.2">
      <c r="A25" s="73"/>
      <c r="B25" s="120"/>
      <c r="C25" s="120"/>
      <c r="D25" s="68"/>
      <c r="E25" s="76"/>
      <c r="F25" s="77"/>
      <c r="G25" s="71"/>
      <c r="H25" s="78"/>
      <c r="I25" s="77"/>
    </row>
    <row r="26" spans="1:9" x14ac:dyDescent="0.2">
      <c r="A26" s="73"/>
      <c r="B26" s="120"/>
      <c r="C26" s="120"/>
      <c r="D26" s="68"/>
      <c r="E26" s="76"/>
      <c r="F26" s="77"/>
      <c r="G26" s="71"/>
      <c r="H26" s="78"/>
      <c r="I26" s="77"/>
    </row>
    <row r="27" spans="1:9" x14ac:dyDescent="0.2">
      <c r="A27" s="73"/>
      <c r="B27" s="120"/>
      <c r="C27" s="120"/>
      <c r="D27" s="68"/>
      <c r="E27" s="76"/>
      <c r="F27" s="77"/>
      <c r="G27" s="71"/>
      <c r="H27" s="78"/>
      <c r="I27" s="77"/>
    </row>
    <row r="28" spans="1:9" x14ac:dyDescent="0.2">
      <c r="A28" s="73"/>
      <c r="B28" s="120"/>
      <c r="C28" s="120"/>
      <c r="D28" s="68"/>
      <c r="E28" s="76"/>
      <c r="F28" s="77"/>
      <c r="G28" s="71"/>
      <c r="H28" s="78"/>
      <c r="I28" s="77"/>
    </row>
    <row r="29" spans="1:9" x14ac:dyDescent="0.2">
      <c r="A29" s="73"/>
      <c r="B29" s="120"/>
      <c r="C29" s="120"/>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91"/>
      <c r="B65" s="392"/>
      <c r="C65" s="392"/>
      <c r="D65" s="392"/>
      <c r="E65" s="392"/>
      <c r="F65" s="392"/>
      <c r="G65" s="392"/>
      <c r="H65" s="392"/>
      <c r="I65" s="393"/>
    </row>
    <row r="66" spans="1:9" s="38" customFormat="1" ht="36" customHeight="1" x14ac:dyDescent="0.2">
      <c r="A66" s="73"/>
      <c r="B66" s="125"/>
      <c r="C66" s="126"/>
      <c r="D66" s="68"/>
      <c r="E66" s="69"/>
      <c r="F66" s="70"/>
      <c r="G66" s="71"/>
      <c r="H66" s="78"/>
      <c r="I66" s="77"/>
    </row>
    <row r="67" spans="1:9" s="38" customFormat="1" ht="36" customHeight="1" x14ac:dyDescent="0.2">
      <c r="A67" s="73"/>
      <c r="B67" s="186"/>
      <c r="C67" s="130"/>
      <c r="D67" s="68"/>
      <c r="E67" s="69"/>
      <c r="F67" s="70"/>
      <c r="G67" s="71"/>
      <c r="H67" s="78"/>
      <c r="I67" s="77"/>
    </row>
    <row r="68" spans="1:9" s="38" customFormat="1" ht="36" customHeight="1" x14ac:dyDescent="0.2">
      <c r="A68" s="73"/>
      <c r="B68" s="186"/>
      <c r="C68" s="74"/>
      <c r="D68" s="68"/>
      <c r="E68" s="69"/>
      <c r="F68" s="70"/>
      <c r="G68" s="71"/>
      <c r="H68" s="78"/>
      <c r="I68" s="77"/>
    </row>
    <row r="69" spans="1:9" s="38" customFormat="1" ht="36" customHeight="1" x14ac:dyDescent="0.2">
      <c r="A69" s="73"/>
      <c r="B69" s="120"/>
      <c r="C69" s="120"/>
      <c r="D69" s="68"/>
      <c r="E69" s="69"/>
      <c r="F69" s="70"/>
      <c r="G69" s="71"/>
      <c r="H69" s="78"/>
      <c r="I69" s="77"/>
    </row>
    <row r="70" spans="1:9" s="38" customFormat="1" ht="36" customHeight="1" x14ac:dyDescent="0.2">
      <c r="A70" s="73"/>
      <c r="B70" s="120"/>
      <c r="C70" s="120"/>
      <c r="D70" s="68"/>
      <c r="E70" s="69"/>
      <c r="F70" s="70"/>
      <c r="G70" s="71"/>
      <c r="H70" s="78"/>
      <c r="I70" s="77"/>
    </row>
    <row r="71" spans="1:9" s="38" customFormat="1" ht="36" customHeight="1" x14ac:dyDescent="0.2">
      <c r="A71" s="73"/>
      <c r="B71" s="120"/>
      <c r="C71" s="120"/>
      <c r="D71" s="68"/>
      <c r="E71" s="69"/>
      <c r="F71" s="70"/>
      <c r="G71" s="71"/>
      <c r="H71" s="78"/>
      <c r="I71" s="77"/>
    </row>
    <row r="72" spans="1:9" s="38" customFormat="1" ht="36" customHeight="1" x14ac:dyDescent="0.2">
      <c r="A72" s="73"/>
      <c r="B72" s="120"/>
      <c r="C72" s="120"/>
      <c r="D72" s="68"/>
      <c r="E72" s="69"/>
      <c r="F72" s="70"/>
      <c r="G72" s="71"/>
      <c r="H72" s="78"/>
      <c r="I72" s="77"/>
    </row>
    <row r="73" spans="1:9" s="38" customFormat="1" ht="198.95" customHeight="1" x14ac:dyDescent="0.2">
      <c r="A73" s="73"/>
      <c r="B73" s="120"/>
      <c r="C73" s="120"/>
      <c r="D73" s="68"/>
      <c r="E73" s="181"/>
      <c r="F73" s="182"/>
      <c r="G73" s="183"/>
      <c r="H73" s="78"/>
      <c r="I73" s="77"/>
    </row>
    <row r="74" spans="1:9" s="38" customFormat="1" x14ac:dyDescent="0.2">
      <c r="A74" s="73">
        <f>MAX(A$12:A73)+1</f>
        <v>1</v>
      </c>
      <c r="B74" s="74"/>
      <c r="C74" s="74"/>
      <c r="D74" s="68" t="s">
        <v>122</v>
      </c>
      <c r="E74" s="76"/>
      <c r="F74" s="77"/>
      <c r="G74" s="71"/>
      <c r="H74" s="78"/>
      <c r="I74" s="77"/>
    </row>
    <row r="75" spans="1:9" x14ac:dyDescent="0.2">
      <c r="A75" s="73">
        <f>MAX(A$12:A74)+1</f>
        <v>2</v>
      </c>
      <c r="B75" s="75"/>
      <c r="C75" s="74"/>
      <c r="D75" s="68" t="s">
        <v>122</v>
      </c>
      <c r="E75" s="76"/>
      <c r="F75" s="77"/>
      <c r="G75" s="71"/>
      <c r="H75" s="78"/>
      <c r="I75" s="77"/>
    </row>
    <row r="76" spans="1:9" x14ac:dyDescent="0.2">
      <c r="A76" s="73">
        <f>MAX(A$12:A75)+1</f>
        <v>3</v>
      </c>
      <c r="B76" s="75"/>
      <c r="C76" s="74"/>
      <c r="D76" s="68" t="s">
        <v>122</v>
      </c>
      <c r="E76" s="76"/>
      <c r="F76" s="77"/>
      <c r="G76" s="71"/>
      <c r="H76" s="78"/>
      <c r="I76" s="77"/>
    </row>
    <row r="77" spans="1:9" x14ac:dyDescent="0.2">
      <c r="A77" s="73">
        <f>MAX(A$12:A76)+1</f>
        <v>4</v>
      </c>
      <c r="B77" s="74"/>
      <c r="C77" s="74"/>
      <c r="D77" s="68" t="s">
        <v>122</v>
      </c>
      <c r="E77" s="76"/>
      <c r="F77" s="77"/>
      <c r="G77" s="71"/>
      <c r="H77" s="78"/>
      <c r="I77" s="77"/>
    </row>
    <row r="78" spans="1:9" x14ac:dyDescent="0.2">
      <c r="A78" s="73">
        <f>MAX(A$12:A77)+1</f>
        <v>5</v>
      </c>
      <c r="B78" s="74"/>
      <c r="C78" s="74"/>
      <c r="D78" s="68" t="s">
        <v>122</v>
      </c>
      <c r="E78" s="76"/>
      <c r="F78" s="77"/>
      <c r="G78" s="71"/>
      <c r="H78" s="78"/>
      <c r="I78" s="77"/>
    </row>
    <row r="79" spans="1:9" x14ac:dyDescent="0.2">
      <c r="A79" s="73">
        <f>MAX(A$12:A78)+1</f>
        <v>6</v>
      </c>
      <c r="B79" s="75"/>
      <c r="C79" s="74"/>
      <c r="D79" s="68" t="s">
        <v>122</v>
      </c>
      <c r="E79" s="76"/>
      <c r="F79" s="77"/>
      <c r="G79" s="71"/>
      <c r="H79" s="78"/>
      <c r="I79" s="77"/>
    </row>
    <row r="80" spans="1:9" x14ac:dyDescent="0.2">
      <c r="A80" s="73">
        <f>MAX(A$12:A79)+1</f>
        <v>7</v>
      </c>
      <c r="B80" s="75"/>
      <c r="C80" s="74"/>
      <c r="D80" s="68" t="s">
        <v>122</v>
      </c>
      <c r="E80" s="76"/>
      <c r="F80" s="77"/>
      <c r="G80" s="71"/>
      <c r="H80" s="78"/>
      <c r="I80" s="77"/>
    </row>
    <row r="81" spans="1:9" x14ac:dyDescent="0.2">
      <c r="A81" s="73">
        <f>MAX(A$12:A80)+1</f>
        <v>8</v>
      </c>
      <c r="B81" s="74"/>
      <c r="C81" s="74"/>
      <c r="D81" s="68" t="s">
        <v>122</v>
      </c>
      <c r="E81" s="76"/>
      <c r="F81" s="77"/>
      <c r="G81" s="71"/>
      <c r="H81" s="78"/>
      <c r="I81" s="77"/>
    </row>
    <row r="82" spans="1:9" x14ac:dyDescent="0.2">
      <c r="A82" s="73">
        <f>MAX(A$12:A81)+1</f>
        <v>9</v>
      </c>
      <c r="B82" s="75"/>
      <c r="C82" s="74"/>
      <c r="D82" s="68" t="s">
        <v>122</v>
      </c>
      <c r="E82" s="76"/>
      <c r="F82" s="77"/>
      <c r="G82" s="71"/>
      <c r="H82" s="78"/>
      <c r="I82" s="77"/>
    </row>
    <row r="83" spans="1:9" x14ac:dyDescent="0.2">
      <c r="A83" s="73">
        <f>MAX(A$12:A82)+1</f>
        <v>10</v>
      </c>
      <c r="B83" s="74"/>
      <c r="C83" s="74"/>
      <c r="D83" s="68" t="s">
        <v>122</v>
      </c>
      <c r="E83" s="76"/>
      <c r="F83" s="77"/>
      <c r="G83" s="71"/>
      <c r="H83" s="78"/>
      <c r="I83" s="77"/>
    </row>
    <row r="84" spans="1:9" x14ac:dyDescent="0.2">
      <c r="A84" s="73">
        <f>MAX(A$12:A83)+1</f>
        <v>11</v>
      </c>
      <c r="B84" s="75"/>
      <c r="C84" s="74"/>
      <c r="D84" s="68" t="s">
        <v>122</v>
      </c>
      <c r="E84" s="76"/>
      <c r="F84" s="77"/>
      <c r="G84" s="71"/>
      <c r="H84" s="78"/>
      <c r="I84" s="77"/>
    </row>
  </sheetData>
  <mergeCells count="3">
    <mergeCell ref="A1:I1"/>
    <mergeCell ref="A13:I13"/>
    <mergeCell ref="A65:I65"/>
  </mergeCells>
  <phoneticPr fontId="7" type="noConversion"/>
  <conditionalFormatting sqref="D14:D64 D66:D84">
    <cfRule type="cellIs" dxfId="242" priority="1" stopIfTrue="1" operator="equal">
      <formula>"F"</formula>
    </cfRule>
    <cfRule type="cellIs" dxfId="241" priority="2" stopIfTrue="1" operator="equal">
      <formula>"B"</formula>
    </cfRule>
    <cfRule type="cellIs" dxfId="240" priority="3" stopIfTrue="1" operator="equal">
      <formula>"u"</formula>
    </cfRule>
  </conditionalFormatting>
  <dataValidations count="3">
    <dataValidation allowBlank="1" showErrorMessage="1" sqref="A12:B12" xr:uid="{00000000-0002-0000-0700-000000000000}"/>
    <dataValidation allowBlank="1" showErrorMessage="1" promptTitle="Valid values include:" sqref="D12" xr:uid="{00000000-0002-0000-07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700-000002000000}">
      <formula1>"U,P,F,B,S,n/a"</formula1>
    </dataValidation>
  </dataValidations>
  <hyperlinks>
    <hyperlink ref="B14" location="'UC003 Test Cases'!A1" display="Release Bin From Bin" xr:uid="{00000000-0004-0000-07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052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0529"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
  <sheetViews>
    <sheetView workbookViewId="0">
      <selection activeCell="D14" sqref="D14"/>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411" t="s">
        <v>396</v>
      </c>
      <c r="B1" s="411"/>
      <c r="C1" s="411"/>
      <c r="D1" s="411"/>
      <c r="E1" s="411"/>
      <c r="F1" s="411"/>
      <c r="G1" s="411"/>
      <c r="H1" s="411"/>
    </row>
    <row r="2" spans="1:8" x14ac:dyDescent="0.2">
      <c r="A2" s="85"/>
      <c r="B2" s="86" t="s">
        <v>131</v>
      </c>
      <c r="C2" s="86"/>
      <c r="D2" s="87" t="s">
        <v>394</v>
      </c>
      <c r="E2" s="88"/>
      <c r="F2" s="89" t="s">
        <v>133</v>
      </c>
      <c r="G2" s="90" t="s">
        <v>397</v>
      </c>
      <c r="H2" s="91"/>
    </row>
    <row r="3" spans="1:8" x14ac:dyDescent="0.2">
      <c r="A3" s="92"/>
      <c r="B3" s="93" t="s">
        <v>135</v>
      </c>
      <c r="C3" s="94"/>
      <c r="D3" s="427" t="s">
        <v>69</v>
      </c>
      <c r="E3" s="428"/>
      <c r="F3" s="429"/>
      <c r="G3" s="430"/>
      <c r="H3" s="91"/>
    </row>
    <row r="4" spans="1:8" x14ac:dyDescent="0.2">
      <c r="A4" s="95"/>
      <c r="B4" s="93" t="s">
        <v>137</v>
      </c>
      <c r="C4" s="94"/>
      <c r="D4" s="427" t="s">
        <v>69</v>
      </c>
      <c r="E4" s="428"/>
      <c r="F4" s="429"/>
      <c r="G4" s="430"/>
      <c r="H4" s="91"/>
    </row>
    <row r="5" spans="1:8" x14ac:dyDescent="0.2">
      <c r="A5" s="95"/>
      <c r="B5" s="93" t="s">
        <v>139</v>
      </c>
      <c r="C5" s="94"/>
      <c r="D5" s="427" t="s">
        <v>398</v>
      </c>
      <c r="E5" s="428"/>
      <c r="F5" s="429"/>
      <c r="G5" s="430"/>
      <c r="H5" s="91"/>
    </row>
    <row r="6" spans="1:8" x14ac:dyDescent="0.2">
      <c r="A6" s="97"/>
      <c r="B6" s="98" t="s">
        <v>141</v>
      </c>
      <c r="C6" s="174"/>
      <c r="D6" s="420" t="s">
        <v>399</v>
      </c>
      <c r="E6" s="421"/>
      <c r="F6" s="421"/>
      <c r="G6" s="422"/>
      <c r="H6" s="100"/>
    </row>
    <row r="7" spans="1:8" x14ac:dyDescent="0.2">
      <c r="A7" s="101"/>
      <c r="B7" s="102" t="s">
        <v>143</v>
      </c>
      <c r="C7" s="102"/>
      <c r="D7" s="103"/>
      <c r="E7" s="104"/>
      <c r="F7" s="105" t="s">
        <v>145</v>
      </c>
      <c r="G7" s="106" t="s">
        <v>357</v>
      </c>
      <c r="H7" s="107"/>
    </row>
    <row r="8" spans="1:8" x14ac:dyDescent="0.2">
      <c r="A8" s="108"/>
      <c r="B8" s="109" t="s">
        <v>146</v>
      </c>
      <c r="C8" s="109"/>
      <c r="D8" s="175"/>
      <c r="E8" s="176"/>
      <c r="F8" s="112" t="s">
        <v>148</v>
      </c>
      <c r="G8" s="113" t="s">
        <v>358</v>
      </c>
      <c r="H8" s="114"/>
    </row>
    <row r="9" spans="1:8" ht="25.5" x14ac:dyDescent="0.2">
      <c r="A9" s="115" t="s">
        <v>150</v>
      </c>
      <c r="B9" s="116" t="s">
        <v>151</v>
      </c>
      <c r="C9" s="116" t="s">
        <v>359</v>
      </c>
      <c r="D9" s="116" t="s">
        <v>153</v>
      </c>
      <c r="E9" s="116" t="s">
        <v>360</v>
      </c>
      <c r="F9" s="117" t="s">
        <v>113</v>
      </c>
      <c r="G9" s="423" t="s">
        <v>155</v>
      </c>
      <c r="H9" s="424"/>
    </row>
    <row r="10" spans="1:8" x14ac:dyDescent="0.2">
      <c r="A10" s="119">
        <v>1</v>
      </c>
      <c r="B10" s="125" t="s">
        <v>361</v>
      </c>
      <c r="C10" s="125"/>
      <c r="D10" s="126" t="s">
        <v>161</v>
      </c>
      <c r="E10" s="121"/>
      <c r="F10" s="68" t="s">
        <v>122</v>
      </c>
      <c r="G10" s="425"/>
      <c r="H10" s="426"/>
    </row>
    <row r="11" spans="1:8" ht="36" x14ac:dyDescent="0.2">
      <c r="A11" s="119">
        <v>2</v>
      </c>
      <c r="B11" s="177" t="s">
        <v>400</v>
      </c>
      <c r="C11" s="177"/>
      <c r="D11" s="130" t="s">
        <v>401</v>
      </c>
      <c r="E11" s="165"/>
      <c r="F11" s="68" t="s">
        <v>122</v>
      </c>
      <c r="G11" s="416"/>
      <c r="H11" s="417"/>
    </row>
    <row r="12" spans="1:8" ht="24" x14ac:dyDescent="0.2">
      <c r="A12" s="119">
        <v>3</v>
      </c>
      <c r="B12" s="177" t="s">
        <v>402</v>
      </c>
      <c r="C12" s="177"/>
      <c r="D12" s="130" t="s">
        <v>403</v>
      </c>
      <c r="E12" s="165"/>
      <c r="F12" s="68" t="s">
        <v>122</v>
      </c>
      <c r="G12" s="416"/>
      <c r="H12" s="417"/>
    </row>
    <row r="13" spans="1:8" ht="25.5" x14ac:dyDescent="0.2">
      <c r="A13" s="119">
        <v>4</v>
      </c>
      <c r="B13" s="120" t="s">
        <v>404</v>
      </c>
      <c r="C13" s="120"/>
      <c r="D13" s="120" t="s">
        <v>161</v>
      </c>
      <c r="E13" s="133"/>
      <c r="F13" s="68" t="s">
        <v>122</v>
      </c>
      <c r="G13" s="416"/>
      <c r="H13" s="417"/>
    </row>
    <row r="14" spans="1:8" ht="25.5" x14ac:dyDescent="0.2">
      <c r="A14" s="119">
        <v>5</v>
      </c>
      <c r="B14" s="120"/>
      <c r="C14" s="120"/>
      <c r="D14" s="120" t="s">
        <v>405</v>
      </c>
      <c r="E14" s="133"/>
      <c r="F14" s="68" t="s">
        <v>122</v>
      </c>
      <c r="G14" s="416"/>
      <c r="H14" s="417"/>
    </row>
    <row r="15" spans="1:8" x14ac:dyDescent="0.2">
      <c r="A15" s="119">
        <v>6</v>
      </c>
      <c r="B15" s="120"/>
      <c r="C15" s="120"/>
      <c r="D15" s="120"/>
      <c r="E15" s="133"/>
      <c r="F15" s="68" t="s">
        <v>122</v>
      </c>
      <c r="G15" s="416"/>
      <c r="H15" s="417"/>
    </row>
    <row r="16" spans="1:8" x14ac:dyDescent="0.2">
      <c r="A16" s="119">
        <v>7</v>
      </c>
      <c r="B16" s="125"/>
      <c r="C16" s="125"/>
      <c r="D16" s="125"/>
      <c r="E16" s="178"/>
      <c r="F16" s="68" t="s">
        <v>122</v>
      </c>
      <c r="G16" s="416"/>
      <c r="H16" s="417"/>
    </row>
    <row r="17" spans="1:8" x14ac:dyDescent="0.2">
      <c r="A17" s="119">
        <v>8</v>
      </c>
      <c r="B17" s="125"/>
      <c r="C17" s="125"/>
      <c r="D17" s="120"/>
      <c r="E17" s="133"/>
      <c r="F17" s="68" t="s">
        <v>122</v>
      </c>
      <c r="G17" s="416"/>
      <c r="H17" s="417"/>
    </row>
    <row r="18" spans="1:8" x14ac:dyDescent="0.2">
      <c r="A18" s="119">
        <v>9</v>
      </c>
      <c r="B18" s="120"/>
      <c r="C18" s="120"/>
      <c r="D18" s="120"/>
      <c r="E18" s="133"/>
      <c r="F18" s="68" t="s">
        <v>122</v>
      </c>
      <c r="G18" s="416"/>
      <c r="H18" s="417"/>
    </row>
    <row r="19" spans="1:8" x14ac:dyDescent="0.2">
      <c r="A19" s="119">
        <v>10</v>
      </c>
      <c r="B19" s="120"/>
      <c r="C19" s="120"/>
      <c r="D19" s="125"/>
      <c r="E19" s="178"/>
      <c r="F19" s="68" t="s">
        <v>122</v>
      </c>
      <c r="G19" s="416"/>
      <c r="H19" s="417"/>
    </row>
    <row r="20" spans="1:8" x14ac:dyDescent="0.2">
      <c r="A20" s="119">
        <v>11</v>
      </c>
      <c r="B20" s="125"/>
      <c r="C20" s="125"/>
      <c r="D20" s="125"/>
      <c r="E20" s="178"/>
      <c r="F20" s="68" t="s">
        <v>122</v>
      </c>
      <c r="G20" s="416"/>
      <c r="H20" s="417"/>
    </row>
    <row r="21" spans="1:8" x14ac:dyDescent="0.2">
      <c r="A21" s="119">
        <v>12</v>
      </c>
      <c r="B21" s="125"/>
      <c r="C21" s="125"/>
      <c r="D21" s="125"/>
      <c r="E21" s="178"/>
      <c r="F21" s="68" t="s">
        <v>122</v>
      </c>
      <c r="G21" s="416"/>
      <c r="H21" s="417"/>
    </row>
    <row r="22" spans="1:8" x14ac:dyDescent="0.2">
      <c r="A22" s="119">
        <v>13</v>
      </c>
      <c r="B22" s="125"/>
      <c r="C22" s="125"/>
      <c r="D22" s="125"/>
      <c r="E22" s="178"/>
      <c r="F22" s="68" t="s">
        <v>122</v>
      </c>
      <c r="G22" s="416"/>
      <c r="H22" s="417"/>
    </row>
    <row r="23" spans="1:8" x14ac:dyDescent="0.2">
      <c r="A23" s="119">
        <v>14</v>
      </c>
      <c r="B23" s="125"/>
      <c r="C23" s="125"/>
      <c r="D23" s="125"/>
      <c r="E23" s="178"/>
      <c r="F23" s="68" t="s">
        <v>122</v>
      </c>
      <c r="G23" s="416"/>
      <c r="H23" s="417"/>
    </row>
    <row r="24" spans="1:8" x14ac:dyDescent="0.2">
      <c r="A24" s="119">
        <v>15</v>
      </c>
      <c r="B24" s="120"/>
      <c r="C24" s="120"/>
      <c r="D24" s="120"/>
      <c r="E24" s="133"/>
      <c r="F24" s="68" t="s">
        <v>122</v>
      </c>
      <c r="G24" s="416"/>
      <c r="H24" s="417"/>
    </row>
    <row r="25" spans="1:8" x14ac:dyDescent="0.2">
      <c r="A25" s="119">
        <v>16</v>
      </c>
      <c r="B25" s="120"/>
      <c r="C25" s="120"/>
      <c r="D25" s="120"/>
      <c r="E25" s="133"/>
      <c r="F25" s="68" t="s">
        <v>122</v>
      </c>
      <c r="G25" s="416"/>
      <c r="H25" s="417"/>
    </row>
    <row r="26" spans="1:8" x14ac:dyDescent="0.2">
      <c r="A26" s="119">
        <v>17</v>
      </c>
      <c r="B26" s="120"/>
      <c r="C26" s="120"/>
      <c r="D26" s="120"/>
      <c r="E26" s="133"/>
      <c r="F26" s="68" t="s">
        <v>122</v>
      </c>
      <c r="G26" s="416"/>
      <c r="H26" s="417"/>
    </row>
    <row r="27" spans="1:8" x14ac:dyDescent="0.2">
      <c r="A27" s="119">
        <v>18</v>
      </c>
      <c r="B27" s="120"/>
      <c r="C27" s="120"/>
      <c r="D27" s="120"/>
      <c r="E27" s="133"/>
      <c r="F27" s="68" t="s">
        <v>122</v>
      </c>
      <c r="G27" s="416"/>
      <c r="H27" s="417"/>
    </row>
    <row r="28" spans="1:8" x14ac:dyDescent="0.2">
      <c r="A28" s="119">
        <v>19</v>
      </c>
      <c r="B28" s="120"/>
      <c r="C28" s="120"/>
      <c r="D28" s="120"/>
      <c r="E28" s="133"/>
      <c r="F28" s="68" t="s">
        <v>122</v>
      </c>
      <c r="G28" s="416"/>
      <c r="H28" s="417"/>
    </row>
    <row r="29" spans="1:8" x14ac:dyDescent="0.2">
      <c r="A29" s="119">
        <v>20</v>
      </c>
      <c r="B29" s="120"/>
      <c r="C29" s="120"/>
      <c r="D29" s="120"/>
      <c r="E29" s="133"/>
      <c r="F29" s="68" t="s">
        <v>122</v>
      </c>
      <c r="G29" s="416"/>
      <c r="H29" s="417"/>
    </row>
    <row r="30" spans="1:8" x14ac:dyDescent="0.2">
      <c r="A30" s="134"/>
      <c r="B30" s="135" t="s">
        <v>230</v>
      </c>
      <c r="C30" s="135"/>
      <c r="D30" s="136"/>
      <c r="E30" s="137"/>
      <c r="F30" s="68" t="s">
        <v>122</v>
      </c>
      <c r="G30" s="418"/>
      <c r="H30" s="419"/>
    </row>
    <row r="32" spans="1:8" ht="16.5" customHeight="1" x14ac:dyDescent="0.2"/>
    <row r="34" ht="16.5" customHeight="1" x14ac:dyDescent="0.2"/>
    <row r="36" ht="12.75" customHeight="1" x14ac:dyDescent="0.2"/>
    <row r="39" ht="13.5" customHeight="1" x14ac:dyDescent="0.2"/>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9:H29"/>
    <mergeCell ref="G30:H30"/>
    <mergeCell ref="G24:H24"/>
    <mergeCell ref="G25:H25"/>
    <mergeCell ref="G26:H26"/>
    <mergeCell ref="G27:H27"/>
    <mergeCell ref="G28:H28"/>
  </mergeCells>
  <phoneticPr fontId="7" type="noConversion"/>
  <conditionalFormatting sqref="F10:F30">
    <cfRule type="cellIs" dxfId="239" priority="1" stopIfTrue="1" operator="equal">
      <formula>"F"</formula>
    </cfRule>
    <cfRule type="cellIs" dxfId="238" priority="2" stopIfTrue="1" operator="equal">
      <formula>"B"</formula>
    </cfRule>
    <cfRule type="cellIs" dxfId="237"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0" xr:uid="{00000000-0002-0000-0800-000000000000}">
      <formula1>"U,P,F,B,S,n/a"</formula1>
    </dataValidation>
  </dataValidations>
  <hyperlinks>
    <hyperlink ref="G35" location="'UC002'!A1" display="'UC002'!A1" xr:uid="{00000000-0004-0000-0800-000000000000}"/>
    <hyperlink ref="G66" location="'UC002'!A1" display="'UC002'!A1" xr:uid="{00000000-0004-0000-0800-000001000000}"/>
    <hyperlink ref="G2" location="'Release Bin'!A1" display="UC003-01" xr:uid="{00000000-0004-0000-0800-000002000000}"/>
    <hyperlink ref="G36" location="'UC002'!A1" display="'UC002'!A1" xr:uid="{00000000-0004-0000-0800-000003000000}"/>
    <hyperlink ref="G68" location="'UC002'!A1" display="'UC002'!A1" xr:uid="{00000000-0004-0000-0800-000004000000}"/>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43</vt:i4>
      </vt:variant>
    </vt:vector>
  </HeadingPairs>
  <TitlesOfParts>
    <vt:vector size="43" baseType="lpstr">
      <vt:lpstr>Snapshot</vt:lpstr>
      <vt:lpstr>Trend</vt:lpstr>
      <vt:lpstr>Use Cases</vt:lpstr>
      <vt:lpstr> Schedule Product Haul</vt:lpstr>
      <vt:lpstr>UC001 Test Cases</vt:lpstr>
      <vt:lpstr>Assign Bin</vt:lpstr>
      <vt:lpstr>UC002 Test Cases</vt:lpstr>
      <vt:lpstr>Release Bin</vt:lpstr>
      <vt:lpstr>UC003 Test Cases</vt:lpstr>
      <vt:lpstr>Adjust Blend Amount</vt:lpstr>
      <vt:lpstr>UC004 Test Cases</vt:lpstr>
      <vt:lpstr>Reschedule Product Haul</vt:lpstr>
      <vt:lpstr>UC005 Test Cases</vt:lpstr>
      <vt:lpstr>Reschedule Product Haul Load</vt:lpstr>
      <vt:lpstr>UC006 Test Cases</vt:lpstr>
      <vt:lpstr>Schedule Blend</vt:lpstr>
      <vt:lpstr>UC007 Test Cases</vt:lpstr>
      <vt:lpstr>Re-Schedule Blend</vt:lpstr>
      <vt:lpstr>UC008 Test Cases</vt:lpstr>
      <vt:lpstr>Cancel Product Haul</vt:lpstr>
      <vt:lpstr>UC009 Test Cases</vt:lpstr>
      <vt:lpstr>Cancel Product Haul Load</vt:lpstr>
      <vt:lpstr>UC010 Test Cases</vt:lpstr>
      <vt:lpstr>OnLocation Product Haul</vt:lpstr>
      <vt:lpstr>UC011 Test Cases</vt:lpstr>
      <vt:lpstr>OnLocation Product Haul Load</vt:lpstr>
      <vt:lpstr>UC012 Test Cases</vt:lpstr>
      <vt:lpstr>create job alert </vt:lpstr>
      <vt:lpstr>UC013 Test Cases</vt:lpstr>
      <vt:lpstr>Update Company Short Name</vt:lpstr>
      <vt:lpstr>UC014 Test Cases</vt:lpstr>
      <vt:lpstr>Remove Job Alert</vt:lpstr>
      <vt:lpstr>UC015 Test Cases</vt:lpstr>
      <vt:lpstr>Update well Location</vt:lpstr>
      <vt:lpstr>UC016 Test Cases</vt:lpstr>
      <vt:lpstr>update direction</vt:lpstr>
      <vt:lpstr>UC017 Test Case</vt:lpstr>
      <vt:lpstr>Cancel blend</vt:lpstr>
      <vt:lpstr>UC018 Test Case</vt:lpstr>
      <vt:lpstr>Context Menu</vt:lpstr>
      <vt:lpstr>UC019 Test Case</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serena</cp:lastModifiedBy>
  <cp:lastPrinted>2010-01-30T03:11:00Z</cp:lastPrinted>
  <dcterms:created xsi:type="dcterms:W3CDTF">1996-10-14T23:33:00Z</dcterms:created>
  <dcterms:modified xsi:type="dcterms:W3CDTF">2023-10-30T08:47:23Z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